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peration_table" sheetId="1" r:id="rId3"/>
    <sheet state="visible" name="properties_only" sheetId="2" r:id="rId4"/>
    <sheet state="visible" name="Sheet23" sheetId="3" r:id="rId5"/>
    <sheet state="visible" name="Copy of Sheet23" sheetId="4" r:id="rId6"/>
    <sheet state="visible" name="ARM64ops.hpp" sheetId="5" r:id="rId7"/>
    <sheet state="visible" name="OpBinary.cpp" sheetId="6" r:id="rId8"/>
    <sheet state="visible" name="2018.10.22.Backup" sheetId="7" r:id="rId9"/>
    <sheet state="visible" name="2018.07.11.Backup" sheetId="8" r:id="rId10"/>
  </sheets>
  <definedNames/>
  <calcPr/>
</workbook>
</file>

<file path=xl/sharedStrings.xml><?xml version="1.0" encoding="utf-8"?>
<sst xmlns="http://schemas.openxmlformats.org/spreadsheetml/2006/main" count="86367" uniqueCount="1873">
  <si>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</si>
  <si>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</si>
  <si>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</si>
  <si>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</si>
  <si>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</si>
  <si>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</si>
  <si>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</si>
  <si>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</si>
  <si>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</si>
  <si>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</si>
  <si>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</si>
  <si>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</si>
  <si>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</si>
  <si>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</si>
  <si>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</si>
  <si>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</si>
  <si>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</si>
  <si>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</si>
  <si>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</si>
  <si>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</si>
  <si>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</si>
  <si>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</si>
  <si>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</si>
  <si>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</si>
  <si>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</si>
  <si>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</si>
  <si>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</si>
  <si>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</si>
  <si>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</si>
  <si>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</si>
  <si>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</si>
  <si>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</si>
  <si>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/>
  </si>
  <si>
    <t>-</t>
  </si>
  <si>
    <t>imm19</t>
  </si>
  <si>
    <t>Rt</t>
  </si>
  <si>
    <t>b5</t>
  </si>
  <si>
    <t>b40</t>
  </si>
  <si>
    <t>imm14</t>
  </si>
  <si>
    <t>cond</t>
  </si>
  <si>
    <t>imm16</t>
  </si>
  <si>
    <t>op1</t>
  </si>
  <si>
    <t>CR_m</t>
  </si>
  <si>
    <t>op2</t>
  </si>
  <si>
    <t>CR_n</t>
  </si>
  <si>
    <t>Rn</t>
  </si>
  <si>
    <t>imm26</t>
  </si>
  <si>
    <t>Rs</t>
  </si>
  <si>
    <t>Rt2</t>
  </si>
  <si>
    <t>imm7</t>
  </si>
  <si>
    <t>imm9</t>
  </si>
  <si>
    <t>Rm</t>
  </si>
  <si>
    <t>S</t>
  </si>
  <si>
    <t>imm12</t>
  </si>
  <si>
    <t>immlo</t>
  </si>
  <si>
    <t>immhi</t>
  </si>
  <si>
    <t>Rd</t>
  </si>
  <si>
    <t>immr</t>
  </si>
  <si>
    <t>imms</t>
  </si>
  <si>
    <t>shift</t>
  </si>
  <si>
    <t>option</t>
  </si>
  <si>
    <t>imm5</t>
  </si>
  <si>
    <t>nzcv</t>
  </si>
  <si>
    <t>Ra</t>
  </si>
  <si>
    <t>imm8</t>
  </si>
  <si>
    <t>size</t>
  </si>
  <si>
    <t>L</t>
  </si>
  <si>
    <t>M</t>
  </si>
  <si>
    <t>H</t>
  </si>
  <si>
    <t>immh</t>
  </si>
  <si>
    <t>immb</t>
  </si>
  <si>
    <t>Q</t>
  </si>
  <si>
    <t>a</t>
  </si>
  <si>
    <t>b</t>
  </si>
  <si>
    <t>c</t>
  </si>
  <si>
    <t>d</t>
  </si>
  <si>
    <t>e</t>
  </si>
  <si>
    <t>f</t>
  </si>
  <si>
    <t>g</t>
  </si>
  <si>
    <t>h</t>
  </si>
  <si>
    <t>imm4</t>
  </si>
  <si>
    <t>in_use</t>
  </si>
  <si>
    <t>Opcode</t>
  </si>
  <si>
    <t>prependage</t>
  </si>
  <si>
    <t>appendage</t>
  </si>
  <si>
    <t>Specific</t>
  </si>
  <si>
    <t>variant</t>
  </si>
  <si>
    <t>comments</t>
  </si>
  <si>
    <t>Binary</t>
  </si>
  <si>
    <t>NAME</t>
  </si>
  <si>
    <t>UNALLOCATED</t>
  </si>
  <si>
    <t>BAD</t>
  </si>
  <si>
    <t>invalid operation</t>
  </si>
  <si>
    <t>Branch,exception generation and system Instruction</t>
  </si>
  <si>
    <t xml:space="preserve"> </t>
  </si>
  <si>
    <t>Compare _ Branch (immediate)</t>
  </si>
  <si>
    <t>CBZ</t>
  </si>
  <si>
    <t>W</t>
  </si>
  <si>
    <t>CBNZ</t>
  </si>
  <si>
    <t>X</t>
  </si>
  <si>
    <t>Test bit &amp; branch (immediate)</t>
  </si>
  <si>
    <t>TBZ</t>
  </si>
  <si>
    <t>TBNZ</t>
  </si>
  <si>
    <t>Conditional branch (immediate)</t>
  </si>
  <si>
    <t>B_cond</t>
  </si>
  <si>
    <t>Exception generation</t>
  </si>
  <si>
    <t>//</t>
  </si>
  <si>
    <t>SVC</t>
  </si>
  <si>
    <t>HVC</t>
  </si>
  <si>
    <t>SMC</t>
  </si>
  <si>
    <t>BRK</t>
  </si>
  <si>
    <t>arm64</t>
  </si>
  <si>
    <t>AArch64 Specific BRK</t>
  </si>
  <si>
    <t>HLT</t>
  </si>
  <si>
    <t>DCPS1</t>
  </si>
  <si>
    <t>DCPS2</t>
  </si>
  <si>
    <t>DCPS3</t>
  </si>
  <si>
    <t>System</t>
  </si>
  <si>
    <t>CRn</t>
  </si>
  <si>
    <t>CRm</t>
  </si>
  <si>
    <t>MSR</t>
  </si>
  <si>
    <t>imm</t>
  </si>
  <si>
    <t>HINT</t>
  </si>
  <si>
    <t>CLREX</t>
  </si>
  <si>
    <t>DSB</t>
  </si>
  <si>
    <t>DMB</t>
  </si>
  <si>
    <t>ISB</t>
  </si>
  <si>
    <t>SYS</t>
  </si>
  <si>
    <t>32</t>
  </si>
  <si>
    <t>33</t>
  </si>
  <si>
    <t>SYSL</t>
  </si>
  <si>
    <t>34</t>
  </si>
  <si>
    <t>MRS</t>
  </si>
  <si>
    <t>35</t>
  </si>
  <si>
    <t>Unconditional branch (register)</t>
  </si>
  <si>
    <t>opc</t>
  </si>
  <si>
    <t>op3</t>
  </si>
  <si>
    <t>op4</t>
  </si>
  <si>
    <t>36</t>
  </si>
  <si>
    <t>BR</t>
  </si>
  <si>
    <t>37</t>
  </si>
  <si>
    <t>BLR</t>
  </si>
  <si>
    <t>38</t>
  </si>
  <si>
    <t>RET</t>
  </si>
  <si>
    <t>39</t>
  </si>
  <si>
    <t>ERET</t>
  </si>
  <si>
    <t>40</t>
  </si>
  <si>
    <t>DRPS</t>
  </si>
  <si>
    <t>41</t>
  </si>
  <si>
    <t>Unconditional branch (immediate)</t>
  </si>
  <si>
    <t>42</t>
  </si>
  <si>
    <t>B</t>
  </si>
  <si>
    <t>43</t>
  </si>
  <si>
    <t>BL</t>
  </si>
  <si>
    <t>44</t>
  </si>
  <si>
    <t>Loads and stores</t>
  </si>
  <si>
    <t>45</t>
  </si>
  <si>
    <t>Load/store exclusive</t>
  </si>
  <si>
    <t>46</t>
  </si>
  <si>
    <t>STXRB</t>
  </si>
  <si>
    <t>47</t>
  </si>
  <si>
    <t>STLXRB</t>
  </si>
  <si>
    <t>48</t>
  </si>
  <si>
    <t>LDXRB</t>
  </si>
  <si>
    <t>49</t>
  </si>
  <si>
    <t>LDAXRB</t>
  </si>
  <si>
    <t>50</t>
  </si>
  <si>
    <t>STLRB</t>
  </si>
  <si>
    <t>51</t>
  </si>
  <si>
    <t>LDARB</t>
  </si>
  <si>
    <t>52</t>
  </si>
  <si>
    <t>STXRH</t>
  </si>
  <si>
    <t>53</t>
  </si>
  <si>
    <t>STLXRH</t>
  </si>
  <si>
    <t>54</t>
  </si>
  <si>
    <t>LDXRH</t>
  </si>
  <si>
    <t>55</t>
  </si>
  <si>
    <t>LDAXRH</t>
  </si>
  <si>
    <t>56</t>
  </si>
  <si>
    <t>STLRH</t>
  </si>
  <si>
    <t>57</t>
  </si>
  <si>
    <t>LDARH</t>
  </si>
  <si>
    <t>58</t>
  </si>
  <si>
    <t>STXR</t>
  </si>
  <si>
    <t>59</t>
  </si>
  <si>
    <t>STLXR</t>
  </si>
  <si>
    <t>60</t>
  </si>
  <si>
    <t>STXP</t>
  </si>
  <si>
    <t>61</t>
  </si>
  <si>
    <t>STLXP</t>
  </si>
  <si>
    <t>62</t>
  </si>
  <si>
    <t>LDXR</t>
  </si>
  <si>
    <t>63</t>
  </si>
  <si>
    <t>LDAXR</t>
  </si>
  <si>
    <t>64</t>
  </si>
  <si>
    <t>LDXP</t>
  </si>
  <si>
    <t>65</t>
  </si>
  <si>
    <t>LDAXP</t>
  </si>
  <si>
    <t>66</t>
  </si>
  <si>
    <t>STLR</t>
  </si>
  <si>
    <t>67</t>
  </si>
  <si>
    <t>LDAR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</si>
  <si>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</si>
  <si>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</si>
  <si>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</si>
  <si>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</si>
  <si>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</si>
  <si>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</si>
  <si>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</si>
  <si>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</si>
  <si>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</si>
  <si>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</si>
  <si>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</si>
  <si>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Load register (literal)</t>
  </si>
  <si>
    <t>79</t>
  </si>
  <si>
    <t>LDR</t>
  </si>
  <si>
    <t>80</t>
  </si>
  <si>
    <t>81</t>
  </si>
  <si>
    <t>82</t>
  </si>
  <si>
    <t>D</t>
  </si>
  <si>
    <t>83</t>
  </si>
  <si>
    <t>LDRSW</t>
  </si>
  <si>
    <t>84</t>
  </si>
  <si>
    <t>85</t>
  </si>
  <si>
    <t>PRFM</t>
  </si>
  <si>
    <t>86</t>
  </si>
  <si>
    <t>Load/store no-allocate pair (offset)</t>
  </si>
  <si>
    <t>87</t>
  </si>
  <si>
    <t>STNP</t>
  </si>
  <si>
    <t>88</t>
  </si>
  <si>
    <t>LDNP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</si>
  <si>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</si>
  <si>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</si>
  <si>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</si>
  <si>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</si>
  <si>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</si>
  <si>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</si>
  <si>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</si>
  <si>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</si>
  <si>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</si>
  <si>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Load/store register pair (post-indexed)</t>
  </si>
  <si>
    <t>V</t>
  </si>
  <si>
    <t>98</t>
  </si>
  <si>
    <t>STP</t>
  </si>
  <si>
    <t>post</t>
  </si>
  <si>
    <t>99</t>
  </si>
  <si>
    <t>LDP</t>
  </si>
  <si>
    <t>100</t>
  </si>
  <si>
    <t>101</t>
  </si>
  <si>
    <t>102</t>
  </si>
  <si>
    <t>LDPSW</t>
  </si>
  <si>
    <t>103</t>
  </si>
  <si>
    <t>104</t>
  </si>
  <si>
    <t>105</t>
  </si>
  <si>
    <t>106</t>
  </si>
  <si>
    <t>107</t>
  </si>
  <si>
    <t>108</t>
  </si>
  <si>
    <t>109</t>
  </si>
  <si>
    <t>Load/store register pair (offset)</t>
  </si>
  <si>
    <t>110</t>
  </si>
  <si>
    <t>off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</si>
  <si>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</si>
  <si>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</si>
  <si>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</si>
  <si>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</si>
  <si>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</si>
  <si>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</si>
  <si>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</si>
  <si>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</si>
  <si>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</si>
  <si>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</si>
  <si>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</si>
  <si>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Load/store register pair (pre-indexed)</t>
  </si>
  <si>
    <t>122</t>
  </si>
  <si>
    <t>pre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</si>
  <si>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</si>
  <si>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</si>
  <si>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</si>
  <si>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</si>
  <si>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</si>
  <si>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</si>
  <si>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</si>
  <si>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</si>
  <si>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</si>
  <si>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</si>
  <si>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</si>
  <si>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Load/store register (unscaled immediate)</t>
  </si>
  <si>
    <t>134</t>
  </si>
  <si>
    <t>STURB</t>
  </si>
  <si>
    <t>135</t>
  </si>
  <si>
    <t>LDURB</t>
  </si>
  <si>
    <t>136</t>
  </si>
  <si>
    <t>LDURSB</t>
  </si>
  <si>
    <t>137</t>
  </si>
  <si>
    <t>138</t>
  </si>
  <si>
    <t>STUR</t>
  </si>
  <si>
    <t>139</t>
  </si>
  <si>
    <t>LDUR</t>
  </si>
  <si>
    <t>140</t>
  </si>
  <si>
    <t>141</t>
  </si>
  <si>
    <t>142</t>
  </si>
  <si>
    <t>STURH</t>
  </si>
  <si>
    <t>143</t>
  </si>
  <si>
    <t>LDURH</t>
  </si>
  <si>
    <t>144</t>
  </si>
  <si>
    <t>LDURSH</t>
  </si>
  <si>
    <t>145</t>
  </si>
  <si>
    <t>146</t>
  </si>
  <si>
    <t>147</t>
  </si>
  <si>
    <t>148</t>
  </si>
  <si>
    <t>149</t>
  </si>
  <si>
    <t>150</t>
  </si>
  <si>
    <t>LDURSW</t>
  </si>
  <si>
    <t>151</t>
  </si>
  <si>
    <t>152</t>
  </si>
  <si>
    <t>153</t>
  </si>
  <si>
    <t>154</t>
  </si>
  <si>
    <t>155</t>
  </si>
  <si>
    <t>PRFUM</t>
  </si>
  <si>
    <t>156</t>
  </si>
  <si>
    <t>157</t>
  </si>
  <si>
    <t>158</t>
  </si>
  <si>
    <t>Load/store register (immediate post-indexed)</t>
  </si>
  <si>
    <t>159</t>
  </si>
  <si>
    <t>STRB</t>
  </si>
  <si>
    <t>160</t>
  </si>
  <si>
    <t>LDRB</t>
  </si>
  <si>
    <t>161</t>
  </si>
  <si>
    <t>LDRSB</t>
  </si>
  <si>
    <t>162</t>
  </si>
  <si>
    <t>163</t>
  </si>
  <si>
    <t>STR</t>
  </si>
  <si>
    <t>164</t>
  </si>
  <si>
    <t>165</t>
  </si>
  <si>
    <t>166</t>
  </si>
  <si>
    <t>167</t>
  </si>
  <si>
    <t>STRH</t>
  </si>
  <si>
    <t>168</t>
  </si>
  <si>
    <t>LDRH</t>
  </si>
  <si>
    <t>169</t>
  </si>
  <si>
    <t>LDRSH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</si>
  <si>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</si>
  <si>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</si>
  <si>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</si>
  <si>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</si>
  <si>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</si>
  <si>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</si>
  <si>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</si>
  <si>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</si>
  <si>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</si>
  <si>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</si>
  <si>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</si>
  <si>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</si>
  <si>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</si>
  <si>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Load/store register (unprivileged)</t>
  </si>
  <si>
    <t>183</t>
  </si>
  <si>
    <t>STTRB</t>
  </si>
  <si>
    <t>184</t>
  </si>
  <si>
    <t>LDTRB</t>
  </si>
  <si>
    <t>185</t>
  </si>
  <si>
    <t>LDTRSB</t>
  </si>
  <si>
    <t>186</t>
  </si>
  <si>
    <t>187</t>
  </si>
  <si>
    <t>STTRH</t>
  </si>
  <si>
    <t>188</t>
  </si>
  <si>
    <t>LDTRH</t>
  </si>
  <si>
    <t>189</t>
  </si>
  <si>
    <t>LDTRSH</t>
  </si>
  <si>
    <t>190</t>
  </si>
  <si>
    <t>191</t>
  </si>
  <si>
    <t>STTR</t>
  </si>
  <si>
    <t>192</t>
  </si>
  <si>
    <t>LDTR</t>
  </si>
  <si>
    <t>193</t>
  </si>
  <si>
    <t>LDTRSW</t>
  </si>
  <si>
    <t>194</t>
  </si>
  <si>
    <t>195</t>
  </si>
  <si>
    <t>196</t>
  </si>
  <si>
    <t>Load/store register (immediate pre-indexed)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</si>
  <si>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</si>
  <si>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</si>
  <si>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</si>
  <si>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</si>
  <si>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</si>
  <si>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</si>
  <si>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</si>
  <si>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</si>
  <si>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</si>
  <si>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</si>
  <si>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</si>
  <si>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</si>
  <si>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</si>
  <si>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</si>
  <si>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</si>
  <si>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</si>
  <si>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</si>
  <si>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</si>
  <si>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</si>
  <si>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</si>
  <si>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</si>
  <si>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</si>
  <si>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</si>
  <si>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</si>
  <si>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Load/store register (register offset)</t>
  </si>
  <si>
    <t>v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</si>
  <si>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</si>
  <si>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</si>
  <si>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</si>
  <si>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</si>
  <si>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</si>
  <si>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</si>
  <si>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</si>
  <si>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</si>
  <si>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</si>
  <si>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</si>
  <si>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</si>
  <si>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</si>
  <si>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</si>
  <si>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</si>
  <si>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</si>
  <si>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</si>
  <si>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</si>
  <si>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</si>
  <si>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</si>
  <si>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</si>
  <si>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</si>
  <si>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</si>
  <si>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</si>
  <si>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242</t>
  </si>
  <si>
    <t>245</t>
  </si>
  <si>
    <t>Load/store register (unsigned immediate)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</si>
  <si>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</si>
  <si>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</si>
  <si>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</si>
  <si>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</si>
  <si>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</si>
  <si>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</si>
  <si>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</si>
  <si>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</si>
  <si>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</si>
  <si>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</si>
  <si>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</si>
  <si>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</si>
  <si>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</si>
  <si>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</si>
  <si>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</si>
  <si>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</si>
  <si>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</si>
  <si>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</si>
  <si>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</si>
  <si>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</si>
  <si>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</si>
  <si>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</si>
  <si>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</si>
  <si>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267</t>
  </si>
  <si>
    <t>270</t>
  </si>
  <si>
    <t>Data processing – Immediate</t>
  </si>
  <si>
    <t>271</t>
  </si>
  <si>
    <t>PC-rel. addressing</t>
  </si>
  <si>
    <t>op</t>
  </si>
  <si>
    <t>272</t>
  </si>
  <si>
    <t>ADR</t>
  </si>
  <si>
    <t>273</t>
  </si>
  <si>
    <t>ADRP</t>
  </si>
  <si>
    <t>274</t>
  </si>
  <si>
    <t>Add/subtract (immediate)</t>
  </si>
  <si>
    <t>sf</t>
  </si>
  <si>
    <t>275</t>
  </si>
  <si>
    <t>ADD</t>
  </si>
  <si>
    <t>276</t>
  </si>
  <si>
    <t>ADDS</t>
  </si>
  <si>
    <t>277</t>
  </si>
  <si>
    <t>SUB</t>
  </si>
  <si>
    <t>278</t>
  </si>
  <si>
    <t>SUBS</t>
  </si>
  <si>
    <t>279</t>
  </si>
  <si>
    <t>280</t>
  </si>
  <si>
    <t>281</t>
  </si>
  <si>
    <t>282</t>
  </si>
  <si>
    <t>283</t>
  </si>
  <si>
    <t>Logical (immediate)</t>
  </si>
  <si>
    <t>N</t>
  </si>
  <si>
    <t>284</t>
  </si>
  <si>
    <t>AND</t>
  </si>
  <si>
    <t>285</t>
  </si>
  <si>
    <t>ORR</t>
  </si>
  <si>
    <t>286</t>
  </si>
  <si>
    <t>EOR</t>
  </si>
  <si>
    <t>287</t>
  </si>
  <si>
    <t>ANDS</t>
  </si>
  <si>
    <t>288</t>
  </si>
  <si>
    <t>289</t>
  </si>
  <si>
    <t>290</t>
  </si>
  <si>
    <t>291</t>
  </si>
  <si>
    <t>292</t>
  </si>
  <si>
    <t>Move wide (immediate)</t>
  </si>
  <si>
    <t>hw</t>
  </si>
  <si>
    <t>293</t>
  </si>
  <si>
    <t>MOVN</t>
  </si>
  <si>
    <t>294</t>
  </si>
  <si>
    <t>MOVZ</t>
  </si>
  <si>
    <t>295</t>
  </si>
  <si>
    <t>MOVK</t>
  </si>
  <si>
    <t>296</t>
  </si>
  <si>
    <t>297</t>
  </si>
  <si>
    <t>298</t>
  </si>
  <si>
    <t>299</t>
  </si>
  <si>
    <t>Bitfield</t>
  </si>
  <si>
    <t>300</t>
  </si>
  <si>
    <t>SBFM</t>
  </si>
  <si>
    <t>301</t>
  </si>
  <si>
    <t>BFM</t>
  </si>
  <si>
    <t>302</t>
  </si>
  <si>
    <t>UBFM</t>
  </si>
  <si>
    <t>303</t>
  </si>
  <si>
    <t>304</t>
  </si>
  <si>
    <t>305</t>
  </si>
  <si>
    <t>306</t>
  </si>
  <si>
    <t>Extract</t>
  </si>
  <si>
    <t>op21</t>
  </si>
  <si>
    <t>o0</t>
  </si>
  <si>
    <t>307</t>
  </si>
  <si>
    <t>EXTR</t>
  </si>
  <si>
    <t>308</t>
  </si>
  <si>
    <t>309</t>
  </si>
  <si>
    <t>Data Processing – register</t>
  </si>
  <si>
    <t>310</t>
  </si>
  <si>
    <t>Logical (shifted register)</t>
  </si>
  <si>
    <t>imm6</t>
  </si>
  <si>
    <t>311</t>
  </si>
  <si>
    <t>312</t>
  </si>
  <si>
    <t>BIC</t>
  </si>
  <si>
    <t>313</t>
  </si>
  <si>
    <t>314</t>
  </si>
  <si>
    <t>ORN</t>
  </si>
  <si>
    <t>315</t>
  </si>
  <si>
    <t>316</t>
  </si>
  <si>
    <t>EON</t>
  </si>
  <si>
    <t>317</t>
  </si>
  <si>
    <t>318</t>
  </si>
  <si>
    <t>BICS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</si>
  <si>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</si>
  <si>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</si>
  <si>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</si>
  <si>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</si>
  <si>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</si>
  <si>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</si>
  <si>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</si>
  <si>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</si>
  <si>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</si>
  <si>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Add/subtract (shifted register)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</si>
  <si>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</si>
  <si>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</si>
  <si>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</si>
  <si>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</si>
  <si>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</si>
  <si>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</si>
  <si>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</si>
  <si>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</si>
  <si>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</si>
  <si>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Add/subtract (extended register)</t>
  </si>
  <si>
    <t>opt</t>
  </si>
  <si>
    <t>imm3</t>
  </si>
  <si>
    <t>337</t>
  </si>
  <si>
    <t>ext</t>
  </si>
  <si>
    <t>338</t>
  </si>
  <si>
    <t>339</t>
  </si>
  <si>
    <t>340</t>
  </si>
  <si>
    <t>341</t>
  </si>
  <si>
    <t>Extended Name</t>
  </si>
  <si>
    <t>342</t>
  </si>
  <si>
    <t>343</t>
  </si>
  <si>
    <t>344</t>
  </si>
  <si>
    <t>345</t>
  </si>
  <si>
    <t>Add/subtract (with carry)</t>
  </si>
  <si>
    <t>opcode2</t>
  </si>
  <si>
    <t>346</t>
  </si>
  <si>
    <t>ADC</t>
  </si>
  <si>
    <t>347</t>
  </si>
  <si>
    <t>ADCS</t>
  </si>
  <si>
    <t>348</t>
  </si>
  <si>
    <t>SBC</t>
  </si>
  <si>
    <t>349</t>
  </si>
  <si>
    <t>SBCS</t>
  </si>
  <si>
    <t>350</t>
  </si>
  <si>
    <t>351</t>
  </si>
  <si>
    <t>352</t>
  </si>
  <si>
    <t>353</t>
  </si>
  <si>
    <t>354</t>
  </si>
  <si>
    <t>Conditional compare (register)</t>
  </si>
  <si>
    <t>o2</t>
  </si>
  <si>
    <t>o3</t>
  </si>
  <si>
    <t>355</t>
  </si>
  <si>
    <t>CCMN</t>
  </si>
  <si>
    <t>356</t>
  </si>
  <si>
    <t>357</t>
  </si>
  <si>
    <t>CCMP</t>
  </si>
  <si>
    <t>358</t>
  </si>
  <si>
    <t>359</t>
  </si>
  <si>
    <t>Conditional compare (immediate)</t>
  </si>
  <si>
    <t>360</t>
  </si>
  <si>
    <t>361</t>
  </si>
  <si>
    <t>362</t>
  </si>
  <si>
    <t>363</t>
  </si>
  <si>
    <t>364</t>
  </si>
  <si>
    <t>Conditional select</t>
  </si>
  <si>
    <t>365</t>
  </si>
  <si>
    <t>CSEL</t>
  </si>
  <si>
    <t>366</t>
  </si>
  <si>
    <t>CSINC</t>
  </si>
  <si>
    <t>367</t>
  </si>
  <si>
    <t>CSINV</t>
  </si>
  <si>
    <t>368</t>
  </si>
  <si>
    <t>CSNEG</t>
  </si>
  <si>
    <t>369</t>
  </si>
  <si>
    <t>370</t>
  </si>
  <si>
    <t>371</t>
  </si>
  <si>
    <t>372</t>
  </si>
  <si>
    <t>373</t>
  </si>
  <si>
    <t>Data-processing (3 source)</t>
  </si>
  <si>
    <t>op54</t>
  </si>
  <si>
    <t>op31</t>
  </si>
  <si>
    <t>374</t>
  </si>
  <si>
    <t>MADD</t>
  </si>
  <si>
    <t>375</t>
  </si>
  <si>
    <t>376</t>
  </si>
  <si>
    <t>SMADDL</t>
  </si>
  <si>
    <t>377</t>
  </si>
  <si>
    <t>UMADDL</t>
  </si>
  <si>
    <t>378</t>
  </si>
  <si>
    <t>MSUB</t>
  </si>
  <si>
    <t>379</t>
  </si>
  <si>
    <t>380</t>
  </si>
  <si>
    <t>SMSUBL</t>
  </si>
  <si>
    <t>381</t>
  </si>
  <si>
    <t>UMSUBL</t>
  </si>
  <si>
    <t>382</t>
  </si>
  <si>
    <t>SMULH</t>
  </si>
  <si>
    <t>383</t>
  </si>
  <si>
    <t>UMULH</t>
  </si>
  <si>
    <t>384</t>
  </si>
  <si>
    <t>Data-processing (2 source)</t>
  </si>
  <si>
    <t>opcode</t>
  </si>
  <si>
    <t>385</t>
  </si>
  <si>
    <t>CRC32X</t>
  </si>
  <si>
    <t>386</t>
  </si>
  <si>
    <t>CRC32CX</t>
  </si>
  <si>
    <t>387</t>
  </si>
  <si>
    <t>CRC32B</t>
  </si>
  <si>
    <t>388</t>
  </si>
  <si>
    <t>CRC32CB</t>
  </si>
  <si>
    <t>389</t>
  </si>
  <si>
    <t>CRC32H</t>
  </si>
  <si>
    <t>390</t>
  </si>
  <si>
    <t>CRC32CH</t>
  </si>
  <si>
    <t>391</t>
  </si>
  <si>
    <t>CRC32W</t>
  </si>
  <si>
    <t>392</t>
  </si>
  <si>
    <t>CRC32CW</t>
  </si>
  <si>
    <t>393</t>
  </si>
  <si>
    <t>UDIV</t>
  </si>
  <si>
    <t>394</t>
  </si>
  <si>
    <t>395</t>
  </si>
  <si>
    <t>SDIV</t>
  </si>
  <si>
    <t>396</t>
  </si>
  <si>
    <t>397</t>
  </si>
  <si>
    <t>LSLV</t>
  </si>
  <si>
    <t>398</t>
  </si>
  <si>
    <t>399</t>
  </si>
  <si>
    <t>LSRV</t>
  </si>
  <si>
    <t>400</t>
  </si>
  <si>
    <t>401</t>
  </si>
  <si>
    <t>ASRV</t>
  </si>
  <si>
    <t>402</t>
  </si>
  <si>
    <t>403</t>
  </si>
  <si>
    <t>RORV</t>
  </si>
  <si>
    <t>404</t>
  </si>
  <si>
    <t>405</t>
  </si>
  <si>
    <t>Data-processing (1 source)</t>
  </si>
  <si>
    <t>406</t>
  </si>
  <si>
    <t>RBIT</t>
  </si>
  <si>
    <t>407</t>
  </si>
  <si>
    <t>408</t>
  </si>
  <si>
    <t>CLZ</t>
  </si>
  <si>
    <t>409</t>
  </si>
  <si>
    <t>410</t>
  </si>
  <si>
    <t>CLS</t>
  </si>
  <si>
    <t>411</t>
  </si>
  <si>
    <t>412</t>
  </si>
  <si>
    <t>REV</t>
  </si>
  <si>
    <t>413</t>
  </si>
  <si>
    <t>414</t>
  </si>
  <si>
    <t>REV16</t>
  </si>
  <si>
    <t>415</t>
  </si>
  <si>
    <t>416</t>
  </si>
  <si>
    <t>REV32</t>
  </si>
  <si>
    <t>417</t>
  </si>
  <si>
    <t>Data Processing – SIMD and floating point</t>
  </si>
  <si>
    <t>418</t>
  </si>
  <si>
    <t>Floating-point&lt;-&gt;fixed-point conversions</t>
  </si>
  <si>
    <t>type</t>
  </si>
  <si>
    <t>rmode</t>
  </si>
  <si>
    <t>scale</t>
  </si>
  <si>
    <t>419</t>
  </si>
  <si>
    <t>SCVTF</t>
  </si>
  <si>
    <t>scalar_fixed_point</t>
  </si>
  <si>
    <t>32_bit_to_single_precision</t>
  </si>
  <si>
    <t>420</t>
  </si>
  <si>
    <t>UCVTF</t>
  </si>
  <si>
    <t>421</t>
  </si>
  <si>
    <t>FCVTZS</t>
  </si>
  <si>
    <t>Single_precision_to_32_bit</t>
  </si>
  <si>
    <t>422</t>
  </si>
  <si>
    <t>FCVTZU</t>
  </si>
  <si>
    <t>423</t>
  </si>
  <si>
    <t>32_bit_to_double_precision</t>
  </si>
  <si>
    <t>424</t>
  </si>
  <si>
    <t>425</t>
  </si>
  <si>
    <t>Double_precision_to_32_bit</t>
  </si>
  <si>
    <t>426</t>
  </si>
  <si>
    <t>427</t>
  </si>
  <si>
    <t>64_bit_to_single_precision</t>
  </si>
  <si>
    <t>428</t>
  </si>
  <si>
    <t>429</t>
  </si>
  <si>
    <t>Single_precision_to_64_bit</t>
  </si>
  <si>
    <t>430</t>
  </si>
  <si>
    <t>431</t>
  </si>
  <si>
    <t>64_bit_to_double_precision</t>
  </si>
  <si>
    <t>432</t>
  </si>
  <si>
    <t>433</t>
  </si>
  <si>
    <t>Double_precision_to_64_bit</t>
  </si>
  <si>
    <t>434</t>
  </si>
  <si>
    <t>435</t>
  </si>
  <si>
    <t>Floating-point conditional compare</t>
  </si>
  <si>
    <t>436</t>
  </si>
  <si>
    <t>FCCMP</t>
  </si>
  <si>
    <t>Single_precision</t>
  </si>
  <si>
    <t>437</t>
  </si>
  <si>
    <t>FCCMPE</t>
  </si>
  <si>
    <t>438</t>
  </si>
  <si>
    <t>Double_precision</t>
  </si>
  <si>
    <t>439</t>
  </si>
  <si>
    <t>440</t>
  </si>
  <si>
    <t>Floating-point data-processing (2 source)</t>
  </si>
  <si>
    <t>441</t>
  </si>
  <si>
    <t>FMUL</t>
  </si>
  <si>
    <t>scalar</t>
  </si>
  <si>
    <t>442</t>
  </si>
  <si>
    <t>FDIV</t>
  </si>
  <si>
    <t>443</t>
  </si>
  <si>
    <t>FADD</t>
  </si>
  <si>
    <t>444</t>
  </si>
  <si>
    <t>FSUB</t>
  </si>
  <si>
    <t>445</t>
  </si>
  <si>
    <t>FMAX</t>
  </si>
  <si>
    <t>446</t>
  </si>
  <si>
    <t>FMIN</t>
  </si>
  <si>
    <t>447</t>
  </si>
  <si>
    <t>FMAXNM</t>
  </si>
  <si>
    <t>448</t>
  </si>
  <si>
    <t>FMINNM</t>
  </si>
  <si>
    <t>449</t>
  </si>
  <si>
    <t>FNMUL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</si>
  <si>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</si>
  <si>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</si>
  <si>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</si>
  <si>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</si>
  <si>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</si>
  <si>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</si>
  <si>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</si>
  <si>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</si>
  <si>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</si>
  <si>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</si>
  <si>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Floating-point conditional select</t>
  </si>
  <si>
    <t>460</t>
  </si>
  <si>
    <t>FCSEL</t>
  </si>
  <si>
    <t>461</t>
  </si>
  <si>
    <t>462</t>
  </si>
  <si>
    <t>Floating-point immediate</t>
  </si>
  <si>
    <t>463</t>
  </si>
  <si>
    <t>FMOV</t>
  </si>
  <si>
    <t>scalar_immediate</t>
  </si>
  <si>
    <t>464</t>
  </si>
  <si>
    <t>465</t>
  </si>
  <si>
    <t>Floating-point compare</t>
  </si>
  <si>
    <t>466</t>
  </si>
  <si>
    <t>FCMP</t>
  </si>
  <si>
    <t>467</t>
  </si>
  <si>
    <t>Single_precision_zero</t>
  </si>
  <si>
    <t>468</t>
  </si>
  <si>
    <t>FCMPE</t>
  </si>
  <si>
    <t>469</t>
  </si>
  <si>
    <t>470</t>
  </si>
  <si>
    <t>471</t>
  </si>
  <si>
    <t>Double_precision_zero</t>
  </si>
  <si>
    <t>472</t>
  </si>
  <si>
    <t>473</t>
  </si>
  <si>
    <t>474</t>
  </si>
  <si>
    <t>Floating-point data-processing (1 source)</t>
  </si>
  <si>
    <t>475</t>
  </si>
  <si>
    <t>register</t>
  </si>
  <si>
    <t>476</t>
  </si>
  <si>
    <t>FABS</t>
  </si>
  <si>
    <t>477</t>
  </si>
  <si>
    <t>FNEG</t>
  </si>
  <si>
    <t>478</t>
  </si>
  <si>
    <t>FSQRT</t>
  </si>
  <si>
    <t>479</t>
  </si>
  <si>
    <t>FCVT</t>
  </si>
  <si>
    <t>Single_precision_to_double_precision</t>
  </si>
  <si>
    <t>480</t>
  </si>
  <si>
    <t>Single_precision_to_half_precision</t>
  </si>
  <si>
    <t>481</t>
  </si>
  <si>
    <t>FRINTN</t>
  </si>
  <si>
    <t>482</t>
  </si>
  <si>
    <t>FRINTP</t>
  </si>
  <si>
    <t>483</t>
  </si>
  <si>
    <t>FRINTM</t>
  </si>
  <si>
    <t>484</t>
  </si>
  <si>
    <t>FRINTZ</t>
  </si>
  <si>
    <t>485</t>
  </si>
  <si>
    <t>FRINTA</t>
  </si>
  <si>
    <t>486</t>
  </si>
  <si>
    <t>FRINTX</t>
  </si>
  <si>
    <t>487</t>
  </si>
  <si>
    <t>FRINTI</t>
  </si>
  <si>
    <t>488</t>
  </si>
  <si>
    <t>489</t>
  </si>
  <si>
    <t>490</t>
  </si>
  <si>
    <t>491</t>
  </si>
  <si>
    <t>492</t>
  </si>
  <si>
    <t>Double_precision_to_single_precision</t>
  </si>
  <si>
    <t>493</t>
  </si>
  <si>
    <t>Double_precision_to_half_precision</t>
  </si>
  <si>
    <t>494</t>
  </si>
  <si>
    <t>495</t>
  </si>
  <si>
    <t>496</t>
  </si>
  <si>
    <t>497</t>
  </si>
  <si>
    <t>498</t>
  </si>
  <si>
    <t>499</t>
  </si>
  <si>
    <t>500</t>
  </si>
  <si>
    <t>501</t>
  </si>
  <si>
    <t>Half_precision_to_single_precision</t>
  </si>
  <si>
    <t>502</t>
  </si>
  <si>
    <t>Half_precision_to_double_precision</t>
  </si>
  <si>
    <t>503</t>
  </si>
  <si>
    <t>Floating-point&lt;-&gt;integer conversions</t>
  </si>
  <si>
    <t>504</t>
  </si>
  <si>
    <t>FCVTNS</t>
  </si>
  <si>
    <t>505</t>
  </si>
  <si>
    <t>FCVTNU</t>
  </si>
  <si>
    <t>506</t>
  </si>
  <si>
    <t>scalar_integer</t>
  </si>
  <si>
    <t>507</t>
  </si>
  <si>
    <t>x</t>
  </si>
  <si>
    <t>508</t>
  </si>
  <si>
    <t>FCVTAS</t>
  </si>
  <si>
    <t>509</t>
  </si>
  <si>
    <t>FCVTAU</t>
  </si>
  <si>
    <t>510</t>
  </si>
  <si>
    <t>general</t>
  </si>
  <si>
    <t>511</t>
  </si>
  <si>
    <t>512</t>
  </si>
  <si>
    <t>FCVTPS</t>
  </si>
  <si>
    <t>513</t>
  </si>
  <si>
    <t>FCVTPU</t>
  </si>
  <si>
    <t>514</t>
  </si>
  <si>
    <t>FCVTMS</t>
  </si>
  <si>
    <t>515</t>
  </si>
  <si>
    <t>FCVTMU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</si>
  <si>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</si>
  <si>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</si>
  <si>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</si>
  <si>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</si>
  <si>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</si>
  <si>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</si>
  <si>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</si>
  <si>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</si>
  <si>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</si>
  <si>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</si>
  <si>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</si>
  <si>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</si>
  <si>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</si>
  <si>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</si>
  <si>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</si>
  <si>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</si>
  <si>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</si>
  <si>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</si>
  <si>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</si>
  <si>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</si>
  <si>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</si>
  <si>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</si>
  <si>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</si>
  <si>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</si>
  <si>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</si>
  <si>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</si>
  <si>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</si>
  <si>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</si>
  <si>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</si>
  <si>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</si>
  <si>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</si>
  <si>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</si>
  <si>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</si>
  <si>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</si>
  <si>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</si>
  <si>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</si>
  <si>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</si>
  <si>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</si>
  <si>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</si>
  <si>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</si>
  <si>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</si>
  <si>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Top_half_of_128_bit_to_64_bit</t>
  </si>
  <si>
    <t>557</t>
  </si>
  <si>
    <t>64_bit_to_top_half_of_128_bit</t>
  </si>
  <si>
    <t>558</t>
  </si>
  <si>
    <t>Floating-point data-processing (3 source)</t>
  </si>
  <si>
    <t>o1</t>
  </si>
  <si>
    <t>559</t>
  </si>
  <si>
    <t>FMADD</t>
  </si>
  <si>
    <t>560</t>
  </si>
  <si>
    <t>FMSUB</t>
  </si>
  <si>
    <t>561</t>
  </si>
  <si>
    <t>FNMADD</t>
  </si>
  <si>
    <t>562</t>
  </si>
  <si>
    <t>FNMSUB</t>
  </si>
  <si>
    <t>563</t>
  </si>
  <si>
    <t>564</t>
  </si>
  <si>
    <t>565</t>
  </si>
  <si>
    <t>566</t>
  </si>
  <si>
    <t>567</t>
  </si>
  <si>
    <t>AdvSIMD scalar three same</t>
  </si>
  <si>
    <t>U</t>
  </si>
  <si>
    <t>568</t>
  </si>
  <si>
    <t>SQADD</t>
  </si>
  <si>
    <t>Scalar</t>
  </si>
  <si>
    <t>569</t>
  </si>
  <si>
    <t>SQSUB</t>
  </si>
  <si>
    <t>570</t>
  </si>
  <si>
    <t>CMGT</t>
  </si>
  <si>
    <t>571</t>
  </si>
  <si>
    <t>CMGE</t>
  </si>
  <si>
    <t>572</t>
  </si>
  <si>
    <t>SSHL</t>
  </si>
  <si>
    <t>573</t>
  </si>
  <si>
    <t>SQSHL</t>
  </si>
  <si>
    <t>574</t>
  </si>
  <si>
    <t>SRSHL</t>
  </si>
  <si>
    <t>575</t>
  </si>
  <si>
    <t>SQRSHL</t>
  </si>
  <si>
    <t>576</t>
  </si>
  <si>
    <t>vector</t>
  </si>
  <si>
    <t>577</t>
  </si>
  <si>
    <t>CMTST</t>
  </si>
  <si>
    <t>578</t>
  </si>
  <si>
    <t>SQDMULH</t>
  </si>
  <si>
    <t>579</t>
  </si>
  <si>
    <t>FMULX</t>
  </si>
  <si>
    <t>580</t>
  </si>
  <si>
    <t>FCMEQ</t>
  </si>
  <si>
    <t>581</t>
  </si>
  <si>
    <t>FRECPS</t>
  </si>
  <si>
    <t>582</t>
  </si>
  <si>
    <t>FRSQRTS</t>
  </si>
  <si>
    <t>583</t>
  </si>
  <si>
    <t>UQADD</t>
  </si>
  <si>
    <t>584</t>
  </si>
  <si>
    <t>UQSUB</t>
  </si>
  <si>
    <t>585</t>
  </si>
  <si>
    <t>CMHI</t>
  </si>
  <si>
    <t>586</t>
  </si>
  <si>
    <t>CMHS</t>
  </si>
  <si>
    <t>587</t>
  </si>
  <si>
    <t>USHL</t>
  </si>
  <si>
    <t>588</t>
  </si>
  <si>
    <t>UQSHL</t>
  </si>
  <si>
    <t>589</t>
  </si>
  <si>
    <t>URSHL</t>
  </si>
  <si>
    <t>590</t>
  </si>
  <si>
    <t>UQRSHL</t>
  </si>
  <si>
    <t>591</t>
  </si>
  <si>
    <t>592</t>
  </si>
  <si>
    <t>CMEQ</t>
  </si>
  <si>
    <t>593</t>
  </si>
  <si>
    <t>SQRDMULH</t>
  </si>
  <si>
    <t>594</t>
  </si>
  <si>
    <t>FCMGE</t>
  </si>
  <si>
    <t>595</t>
  </si>
  <si>
    <t>FACGE</t>
  </si>
  <si>
    <t>596</t>
  </si>
  <si>
    <t>FABD</t>
  </si>
  <si>
    <t>597</t>
  </si>
  <si>
    <t>FCMGT</t>
  </si>
  <si>
    <t>598</t>
  </si>
  <si>
    <t>FACGT</t>
  </si>
  <si>
    <t>599</t>
  </si>
  <si>
    <t>AdvSIMD scalar three different</t>
  </si>
  <si>
    <t>600</t>
  </si>
  <si>
    <t>SQDMLAL</t>
  </si>
  <si>
    <t>writes to low half of the dest. register &amp; clears the up half</t>
  </si>
  <si>
    <t>601</t>
  </si>
  <si>
    <t>SQDMLAL2</t>
  </si>
  <si>
    <t>writes to high half of the dest. register &amp; don't touch low half</t>
  </si>
  <si>
    <t>602</t>
  </si>
  <si>
    <t>SQDMLSL</t>
  </si>
  <si>
    <t>603</t>
  </si>
  <si>
    <t>SQDMLSL2</t>
  </si>
  <si>
    <t>604</t>
  </si>
  <si>
    <t>SQDMULL</t>
  </si>
  <si>
    <t>605</t>
  </si>
  <si>
    <t>SQDMULL2</t>
  </si>
  <si>
    <t>606</t>
  </si>
  <si>
    <t>AdvSIMD scalar two-reg misc</t>
  </si>
  <si>
    <t>607</t>
  </si>
  <si>
    <t>SUQADD</t>
  </si>
  <si>
    <t>608</t>
  </si>
  <si>
    <t>SQABS</t>
  </si>
  <si>
    <t>609</t>
  </si>
  <si>
    <t>zero</t>
  </si>
  <si>
    <t>610</t>
  </si>
  <si>
    <t>611</t>
  </si>
  <si>
    <t>CMLT</t>
  </si>
  <si>
    <t>612</t>
  </si>
  <si>
    <t>ABS</t>
  </si>
  <si>
    <t>613</t>
  </si>
  <si>
    <t>SQXTN</t>
  </si>
  <si>
    <t>614</t>
  </si>
  <si>
    <t>SQXTN2</t>
  </si>
  <si>
    <t>615</t>
  </si>
  <si>
    <t>616</t>
  </si>
  <si>
    <t>617</t>
  </si>
  <si>
    <t>618</t>
  </si>
  <si>
    <t>vector_integer</t>
  </si>
  <si>
    <t>619</t>
  </si>
  <si>
    <t>620</t>
  </si>
  <si>
    <t>621</t>
  </si>
  <si>
    <t>FCMLT</t>
  </si>
  <si>
    <t>622</t>
  </si>
  <si>
    <t>623</t>
  </si>
  <si>
    <t>624</t>
  </si>
  <si>
    <t>FRECPE</t>
  </si>
  <si>
    <t>625</t>
  </si>
  <si>
    <t>FRECPX</t>
  </si>
  <si>
    <t>626</t>
  </si>
  <si>
    <t>USQADD</t>
  </si>
  <si>
    <t>627</t>
  </si>
  <si>
    <t>SQNEG</t>
  </si>
  <si>
    <t>628</t>
  </si>
  <si>
    <t>629</t>
  </si>
  <si>
    <t>CMLE</t>
  </si>
  <si>
    <t>630</t>
  </si>
  <si>
    <t>NEG</t>
  </si>
  <si>
    <t>631</t>
  </si>
  <si>
    <t>SQXTUN</t>
  </si>
  <si>
    <t>632</t>
  </si>
  <si>
    <t>SQXTUN2</t>
  </si>
  <si>
    <t>633</t>
  </si>
  <si>
    <t>UQXTN</t>
  </si>
  <si>
    <t>634</t>
  </si>
  <si>
    <t>UQXTN2</t>
  </si>
  <si>
    <t>635</t>
  </si>
  <si>
    <t>FCVTXN</t>
  </si>
  <si>
    <t>636</t>
  </si>
  <si>
    <t>FCVTXN2</t>
  </si>
  <si>
    <t>637</t>
  </si>
  <si>
    <t>638</t>
  </si>
  <si>
    <t>639</t>
  </si>
  <si>
    <t>640</t>
  </si>
  <si>
    <t>641</t>
  </si>
  <si>
    <t>642</t>
  </si>
  <si>
    <t>FCMLE</t>
  </si>
  <si>
    <t>643</t>
  </si>
  <si>
    <t>644</t>
  </si>
  <si>
    <t>645</t>
  </si>
  <si>
    <t>FRSQRTE</t>
  </si>
  <si>
    <t>646</t>
  </si>
  <si>
    <t>AdvSIMD scalar pairwise</t>
  </si>
  <si>
    <t>647</t>
  </si>
  <si>
    <t>ADDP</t>
  </si>
  <si>
    <t>648</t>
  </si>
  <si>
    <t>FMAXNMP</t>
  </si>
  <si>
    <t>649</t>
  </si>
  <si>
    <t>FADDP</t>
  </si>
  <si>
    <t>650</t>
  </si>
  <si>
    <t>FMAXP</t>
  </si>
  <si>
    <t>651</t>
  </si>
  <si>
    <t>FMINNMP</t>
  </si>
  <si>
    <t>652</t>
  </si>
  <si>
    <t>FMINP</t>
  </si>
  <si>
    <t>653</t>
  </si>
  <si>
    <t>AdvSIMD scalar copy</t>
  </si>
  <si>
    <t>654</t>
  </si>
  <si>
    <t>DUP</t>
  </si>
  <si>
    <t>element</t>
  </si>
  <si>
    <t>655</t>
  </si>
  <si>
    <t>AdvSIMD scalar x indexed element</t>
  </si>
  <si>
    <t>656</t>
  </si>
  <si>
    <t>by_element</t>
  </si>
  <si>
    <t>657</t>
  </si>
  <si>
    <t>658</t>
  </si>
  <si>
    <t>659</t>
  </si>
  <si>
    <t>660</t>
  </si>
  <si>
    <t>661</t>
  </si>
  <si>
    <t>662</t>
  </si>
  <si>
    <t>663</t>
  </si>
  <si>
    <t>664</t>
  </si>
  <si>
    <t>FMLA</t>
  </si>
  <si>
    <t>665</t>
  </si>
  <si>
    <t>FMLS</t>
  </si>
  <si>
    <t>666</t>
  </si>
  <si>
    <t>667</t>
  </si>
  <si>
    <t>668</t>
  </si>
  <si>
    <t>AdvSIMD scalar shift by immediate</t>
  </si>
  <si>
    <t>669</t>
  </si>
  <si>
    <t>SSHR</t>
  </si>
  <si>
    <t>immh != 0000</t>
  </si>
  <si>
    <t>670</t>
  </si>
  <si>
    <t>SSRA</t>
  </si>
  <si>
    <t>671</t>
  </si>
  <si>
    <t>SRSHR</t>
  </si>
  <si>
    <t>672</t>
  </si>
  <si>
    <t>SRSRA</t>
  </si>
  <si>
    <t>673</t>
  </si>
  <si>
    <t>SHL</t>
  </si>
  <si>
    <t>674</t>
  </si>
  <si>
    <t>immediate</t>
  </si>
  <si>
    <t>675</t>
  </si>
  <si>
    <t>SQSHRN</t>
  </si>
  <si>
    <t>676</t>
  </si>
  <si>
    <t>SQSHRN2</t>
  </si>
  <si>
    <t>677</t>
  </si>
  <si>
    <t>SQRSHRN</t>
  </si>
  <si>
    <t>678</t>
  </si>
  <si>
    <t>SQRSHRN2</t>
  </si>
  <si>
    <t>679</t>
  </si>
  <si>
    <t>vector_fixed_point</t>
  </si>
  <si>
    <t>680</t>
  </si>
  <si>
    <t>681</t>
  </si>
  <si>
    <t>USHR</t>
  </si>
  <si>
    <t>682</t>
  </si>
  <si>
    <t>USRA</t>
  </si>
  <si>
    <t>683</t>
  </si>
  <si>
    <t>URSHR</t>
  </si>
  <si>
    <t>684</t>
  </si>
  <si>
    <t>URSRA</t>
  </si>
  <si>
    <t>685</t>
  </si>
  <si>
    <t>SRI</t>
  </si>
  <si>
    <t>686</t>
  </si>
  <si>
    <t>SLI</t>
  </si>
  <si>
    <t>687</t>
  </si>
  <si>
    <t>SQSHLU</t>
  </si>
  <si>
    <t>688</t>
  </si>
  <si>
    <t>689</t>
  </si>
  <si>
    <t>SQSHRUN</t>
  </si>
  <si>
    <t>690</t>
  </si>
  <si>
    <t>SQSHRUN2</t>
  </si>
  <si>
    <t>691</t>
  </si>
  <si>
    <t>SQRSHRUN</t>
  </si>
  <si>
    <t>692</t>
  </si>
  <si>
    <t>SQRSHRUN2</t>
  </si>
  <si>
    <t>693</t>
  </si>
  <si>
    <t>UQSHRN</t>
  </si>
  <si>
    <t>694</t>
  </si>
  <si>
    <t>UQRSHRN</t>
  </si>
  <si>
    <t>695</t>
  </si>
  <si>
    <t>UQRSHRN2</t>
  </si>
  <si>
    <t>696</t>
  </si>
  <si>
    <t>697</t>
  </si>
  <si>
    <t>698</t>
  </si>
  <si>
    <t>Crypto three-reg SHA</t>
  </si>
  <si>
    <t>699</t>
  </si>
  <si>
    <t>SHA1C</t>
  </si>
  <si>
    <t>700</t>
  </si>
  <si>
    <t>SHA1P</t>
  </si>
  <si>
    <t>701</t>
  </si>
  <si>
    <t>SHA1M</t>
  </si>
  <si>
    <t>702</t>
  </si>
  <si>
    <t>SHA1SU0</t>
  </si>
  <si>
    <t>703</t>
  </si>
  <si>
    <t>SHA256H</t>
  </si>
  <si>
    <t>704</t>
  </si>
  <si>
    <t>SHA256H2</t>
  </si>
  <si>
    <t>705</t>
  </si>
  <si>
    <t>SHA256SU1</t>
  </si>
  <si>
    <t>706</t>
  </si>
  <si>
    <t>Crypto two-reg SHA</t>
  </si>
  <si>
    <t>707</t>
  </si>
  <si>
    <t>SHA1H</t>
  </si>
  <si>
    <t>708</t>
  </si>
  <si>
    <t>SHA1SU1</t>
  </si>
  <si>
    <t>709</t>
  </si>
  <si>
    <t>SHA256SU0</t>
  </si>
  <si>
    <t>710</t>
  </si>
  <si>
    <t>Crypto AES</t>
  </si>
  <si>
    <t>711</t>
  </si>
  <si>
    <t>AESE</t>
  </si>
  <si>
    <t>712</t>
  </si>
  <si>
    <t>AESD</t>
  </si>
  <si>
    <t>713</t>
  </si>
  <si>
    <t>AESMC</t>
  </si>
  <si>
    <t>714</t>
  </si>
  <si>
    <t>AESIMC</t>
  </si>
  <si>
    <t>715</t>
  </si>
  <si>
    <t>AdvSIMD three same</t>
  </si>
  <si>
    <t>716</t>
  </si>
  <si>
    <t>SHADD</t>
  </si>
  <si>
    <t>717</t>
  </si>
  <si>
    <t>Vector</t>
  </si>
  <si>
    <t>718</t>
  </si>
  <si>
    <t>SRHADD</t>
  </si>
  <si>
    <t>719</t>
  </si>
  <si>
    <t>SHSUB</t>
  </si>
  <si>
    <t>720</t>
  </si>
  <si>
    <t>721</t>
  </si>
  <si>
    <t>722</t>
  </si>
  <si>
    <t>723</t>
  </si>
  <si>
    <t>SSHL Vector</t>
  </si>
  <si>
    <t>724</t>
  </si>
  <si>
    <t>725</t>
  </si>
  <si>
    <t>726</t>
  </si>
  <si>
    <t>727</t>
  </si>
  <si>
    <t>SMAX</t>
  </si>
  <si>
    <t>728</t>
  </si>
  <si>
    <t>SMIN</t>
  </si>
  <si>
    <t>729</t>
  </si>
  <si>
    <t>SABD</t>
  </si>
  <si>
    <t>730</t>
  </si>
  <si>
    <t>SABA</t>
  </si>
  <si>
    <t>731</t>
  </si>
  <si>
    <t>732</t>
  </si>
  <si>
    <t>733</t>
  </si>
  <si>
    <t>MLA</t>
  </si>
  <si>
    <t>734</t>
  </si>
  <si>
    <t>MUL</t>
  </si>
  <si>
    <t>735</t>
  </si>
  <si>
    <t>SMAXP</t>
  </si>
  <si>
    <t>736</t>
  </si>
  <si>
    <t>SMINP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</si>
  <si>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</si>
  <si>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</si>
  <si>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</si>
  <si>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</si>
  <si>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</si>
  <si>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</si>
  <si>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</si>
  <si>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</si>
  <si>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</si>
  <si>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</si>
  <si>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</si>
  <si>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vector_register</t>
  </si>
  <si>
    <t>748</t>
  </si>
  <si>
    <t>749</t>
  </si>
  <si>
    <t>750</t>
  </si>
  <si>
    <t>751</t>
  </si>
  <si>
    <t>752</t>
  </si>
  <si>
    <t>753</t>
  </si>
  <si>
    <t>754</t>
  </si>
  <si>
    <t>755</t>
  </si>
  <si>
    <t>UHADD</t>
  </si>
  <si>
    <t>756</t>
  </si>
  <si>
    <t>757</t>
  </si>
  <si>
    <t>URHADD</t>
  </si>
  <si>
    <t>758</t>
  </si>
  <si>
    <t>UHSUB</t>
  </si>
  <si>
    <t>759</t>
  </si>
  <si>
    <t>760</t>
  </si>
  <si>
    <t>761</t>
  </si>
  <si>
    <t>762</t>
  </si>
  <si>
    <t>763</t>
  </si>
  <si>
    <t>764</t>
  </si>
  <si>
    <t>765</t>
  </si>
  <si>
    <t>766</t>
  </si>
  <si>
    <t>UMAX</t>
  </si>
  <si>
    <t>767</t>
  </si>
  <si>
    <t>UMIN</t>
  </si>
  <si>
    <t>768</t>
  </si>
  <si>
    <t>UABD</t>
  </si>
  <si>
    <t>769</t>
  </si>
  <si>
    <t>UABA</t>
  </si>
  <si>
    <t>770</t>
  </si>
  <si>
    <t>771</t>
  </si>
  <si>
    <t>772</t>
  </si>
  <si>
    <t>MLS</t>
  </si>
  <si>
    <t>773</t>
  </si>
  <si>
    <t>PMUL</t>
  </si>
  <si>
    <t>774</t>
  </si>
  <si>
    <t>UMAXP</t>
  </si>
  <si>
    <t>775</t>
  </si>
  <si>
    <t>UMINP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</si>
  <si>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</si>
  <si>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</si>
  <si>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</si>
  <si>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</si>
  <si>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</si>
  <si>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</si>
  <si>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</si>
  <si>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</si>
  <si>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</si>
  <si>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</si>
  <si>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BSL</t>
  </si>
  <si>
    <t>786</t>
  </si>
  <si>
    <t>787</t>
  </si>
  <si>
    <t>788</t>
  </si>
  <si>
    <t>789</t>
  </si>
  <si>
    <t>790</t>
  </si>
  <si>
    <t>791</t>
  </si>
  <si>
    <t>BIT</t>
  </si>
  <si>
    <t>792</t>
  </si>
  <si>
    <t>BIF</t>
  </si>
  <si>
    <t>793</t>
  </si>
  <si>
    <t>AdvSIMD three different</t>
  </si>
  <si>
    <t>794</t>
  </si>
  <si>
    <t>SADDL</t>
  </si>
  <si>
    <t>795</t>
  </si>
  <si>
    <t>SADDL2</t>
  </si>
  <si>
    <t>796</t>
  </si>
  <si>
    <t>SADDW</t>
  </si>
  <si>
    <t>797</t>
  </si>
  <si>
    <t>SADDW2</t>
  </si>
  <si>
    <t>798</t>
  </si>
  <si>
    <t>SSUBL</t>
  </si>
  <si>
    <t>799</t>
  </si>
  <si>
    <t>SSUBL2</t>
  </si>
  <si>
    <t>800</t>
  </si>
  <si>
    <t>SSUBW</t>
  </si>
  <si>
    <t>801</t>
  </si>
  <si>
    <t>SSUBW2</t>
  </si>
  <si>
    <t>802</t>
  </si>
  <si>
    <t>ADDHN</t>
  </si>
  <si>
    <t>803</t>
  </si>
  <si>
    <t>ADDHN2</t>
  </si>
  <si>
    <t>804</t>
  </si>
  <si>
    <t>SABAL</t>
  </si>
  <si>
    <t>805</t>
  </si>
  <si>
    <t>SABAL2</t>
  </si>
  <si>
    <t>806</t>
  </si>
  <si>
    <t>SUBHN</t>
  </si>
  <si>
    <t>807</t>
  </si>
  <si>
    <t>SUBHN2</t>
  </si>
  <si>
    <t>808</t>
  </si>
  <si>
    <t>SABDL</t>
  </si>
  <si>
    <t>809</t>
  </si>
  <si>
    <t>SABDL2</t>
  </si>
  <si>
    <t>810</t>
  </si>
  <si>
    <t>SMLAL</t>
  </si>
  <si>
    <t>811</t>
  </si>
  <si>
    <t>SMLAL2</t>
  </si>
  <si>
    <t>812</t>
  </si>
  <si>
    <t>813</t>
  </si>
  <si>
    <t>814</t>
  </si>
  <si>
    <t>SMLSL</t>
  </si>
  <si>
    <t>815</t>
  </si>
  <si>
    <t>SMLSL2</t>
  </si>
  <si>
    <t>816</t>
  </si>
  <si>
    <t>817</t>
  </si>
  <si>
    <t>818</t>
  </si>
  <si>
    <t>SMULL</t>
  </si>
  <si>
    <t>819</t>
  </si>
  <si>
    <t>SMULL2</t>
  </si>
  <si>
    <t>820</t>
  </si>
  <si>
    <t>821</t>
  </si>
  <si>
    <t>822</t>
  </si>
  <si>
    <t>PMULL</t>
  </si>
  <si>
    <t>823</t>
  </si>
  <si>
    <t>PMULL2</t>
  </si>
  <si>
    <t>824</t>
  </si>
  <si>
    <t>UADDL</t>
  </si>
  <si>
    <t>825</t>
  </si>
  <si>
    <t>UADDL2</t>
  </si>
  <si>
    <t>826</t>
  </si>
  <si>
    <t>UADDW</t>
  </si>
  <si>
    <t>827</t>
  </si>
  <si>
    <t>UADDW2</t>
  </si>
  <si>
    <t>828</t>
  </si>
  <si>
    <t>USUBL</t>
  </si>
  <si>
    <t>829</t>
  </si>
  <si>
    <t>USUBL2</t>
  </si>
  <si>
    <t>830</t>
  </si>
  <si>
    <t>USUBW</t>
  </si>
  <si>
    <t>831</t>
  </si>
  <si>
    <t>USUBW2</t>
  </si>
  <si>
    <t>832</t>
  </si>
  <si>
    <t>RADDHN</t>
  </si>
  <si>
    <t>833</t>
  </si>
  <si>
    <t>RADDHN2</t>
  </si>
  <si>
    <t>834</t>
  </si>
  <si>
    <t>UABAL</t>
  </si>
  <si>
    <t>835</t>
  </si>
  <si>
    <t>UABAL2</t>
  </si>
  <si>
    <t>836</t>
  </si>
  <si>
    <t>RSUBHN</t>
  </si>
  <si>
    <t>837</t>
  </si>
  <si>
    <t>RSUBHN2</t>
  </si>
  <si>
    <t>838</t>
  </si>
  <si>
    <t>UABDL</t>
  </si>
  <si>
    <t>839</t>
  </si>
  <si>
    <t>UABDL2</t>
  </si>
  <si>
    <t>840</t>
  </si>
  <si>
    <t>UMLAL</t>
  </si>
  <si>
    <t>841</t>
  </si>
  <si>
    <t>UMLAL2</t>
  </si>
  <si>
    <t>842</t>
  </si>
  <si>
    <t>UMLSL</t>
  </si>
  <si>
    <t>843</t>
  </si>
  <si>
    <t>UMLSL2</t>
  </si>
  <si>
    <t>844</t>
  </si>
  <si>
    <t>UMULL</t>
  </si>
  <si>
    <t>845</t>
  </si>
  <si>
    <t>UMULL2</t>
  </si>
  <si>
    <t>846</t>
  </si>
  <si>
    <t>AdvSIMD two-reg misc</t>
  </si>
  <si>
    <t>847</t>
  </si>
  <si>
    <t>REV64</t>
  </si>
  <si>
    <t>848</t>
  </si>
  <si>
    <t>849</t>
  </si>
  <si>
    <t>SADDLP</t>
  </si>
  <si>
    <t>850</t>
  </si>
  <si>
    <t>851</t>
  </si>
  <si>
    <t>852</t>
  </si>
  <si>
    <t>CNT</t>
  </si>
  <si>
    <t>853</t>
  </si>
  <si>
    <t>SADALP</t>
  </si>
  <si>
    <t>854</t>
  </si>
  <si>
    <t>855</t>
  </si>
  <si>
    <t>856</t>
  </si>
  <si>
    <t>857</t>
  </si>
  <si>
    <t>858</t>
  </si>
  <si>
    <t>859</t>
  </si>
  <si>
    <t>XTN</t>
  </si>
  <si>
    <t>860</t>
  </si>
  <si>
    <t>XTN2</t>
  </si>
  <si>
    <t>861</t>
  </si>
  <si>
    <t>862</t>
  </si>
  <si>
    <t>863</t>
  </si>
  <si>
    <t>FCVTN</t>
  </si>
  <si>
    <t>864</t>
  </si>
  <si>
    <t>FCVTN2</t>
  </si>
  <si>
    <t>865</t>
  </si>
  <si>
    <t>FCVTL</t>
  </si>
  <si>
    <t>866</t>
  </si>
  <si>
    <t>FCVTL2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</si>
  <si>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</si>
  <si>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</si>
  <si>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</si>
  <si>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</si>
  <si>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</si>
  <si>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</si>
  <si>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</si>
  <si>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</si>
  <si>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</si>
  <si>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</si>
  <si>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</si>
  <si>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</si>
  <si>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</si>
  <si>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</si>
  <si>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</si>
  <si>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URECPE</t>
  </si>
  <si>
    <t>882</t>
  </si>
  <si>
    <t>883</t>
  </si>
  <si>
    <t>884</t>
  </si>
  <si>
    <t>UADDLP</t>
  </si>
  <si>
    <t>885</t>
  </si>
  <si>
    <t>886</t>
  </si>
  <si>
    <t>887</t>
  </si>
  <si>
    <t>UADALP</t>
  </si>
  <si>
    <t>888</t>
  </si>
  <si>
    <t>889</t>
  </si>
  <si>
    <t>890</t>
  </si>
  <si>
    <t>891</t>
  </si>
  <si>
    <t>892</t>
  </si>
  <si>
    <t>893</t>
  </si>
  <si>
    <t>894</t>
  </si>
  <si>
    <t>SHLL</t>
  </si>
  <si>
    <t>895</t>
  </si>
  <si>
    <t>SHLL2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</si>
  <si>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</si>
  <si>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</si>
  <si>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</si>
  <si>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</si>
  <si>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</si>
  <si>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</si>
  <si>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</si>
  <si>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</si>
  <si>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</si>
  <si>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</si>
  <si>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</si>
  <si>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NOT</t>
  </si>
  <si>
    <t>907</t>
  </si>
  <si>
    <t>908</t>
  </si>
  <si>
    <t>909</t>
  </si>
  <si>
    <t>910</t>
  </si>
  <si>
    <t>911</t>
  </si>
  <si>
    <t>912</t>
  </si>
  <si>
    <t>913</t>
  </si>
  <si>
    <t>914</t>
  </si>
  <si>
    <t>URSQRTE</t>
  </si>
  <si>
    <t>915</t>
  </si>
  <si>
    <t>916</t>
  </si>
  <si>
    <t>917</t>
  </si>
  <si>
    <t>AdvSIMD across lanes</t>
  </si>
  <si>
    <t>918</t>
  </si>
  <si>
    <t>SADDLV</t>
  </si>
  <si>
    <t>919</t>
  </si>
  <si>
    <t>SMAXV</t>
  </si>
  <si>
    <t>920</t>
  </si>
  <si>
    <t>SMINV</t>
  </si>
  <si>
    <t>921</t>
  </si>
  <si>
    <t>ADDV</t>
  </si>
  <si>
    <t>922</t>
  </si>
  <si>
    <t>UADDLV</t>
  </si>
  <si>
    <t>923</t>
  </si>
  <si>
    <t>UMAXV</t>
  </si>
  <si>
    <t>924</t>
  </si>
  <si>
    <t>UMINV</t>
  </si>
  <si>
    <t>925</t>
  </si>
  <si>
    <t>FMAXNMV</t>
  </si>
  <si>
    <t>926</t>
  </si>
  <si>
    <t>FMAXV</t>
  </si>
  <si>
    <t>927</t>
  </si>
  <si>
    <t>FMINNMV</t>
  </si>
  <si>
    <t>928</t>
  </si>
  <si>
    <t>FMINV</t>
  </si>
  <si>
    <t>929</t>
  </si>
  <si>
    <t>AdvSIMD copy</t>
  </si>
  <si>
    <t>930</t>
  </si>
  <si>
    <t>931</t>
  </si>
  <si>
    <t>932</t>
  </si>
  <si>
    <t>SMOV</t>
  </si>
  <si>
    <t>32_bit</t>
  </si>
  <si>
    <t>933</t>
  </si>
  <si>
    <t>UMOV</t>
  </si>
  <si>
    <t>934</t>
  </si>
  <si>
    <t>INS</t>
  </si>
  <si>
    <t>935</t>
  </si>
  <si>
    <t>64_bit</t>
  </si>
  <si>
    <t>936</t>
  </si>
  <si>
    <t>937</t>
  </si>
  <si>
    <t>938</t>
  </si>
  <si>
    <t>AdvSIMD vector x indexed element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</si>
  <si>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</si>
  <si>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</si>
  <si>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</si>
  <si>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</si>
  <si>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</si>
  <si>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</si>
  <si>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</si>
  <si>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</si>
  <si>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</si>
  <si>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</si>
  <si>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</si>
  <si>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</si>
  <si>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</si>
  <si>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</si>
  <si>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</si>
  <si>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</si>
  <si>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</si>
  <si>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</si>
  <si>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</si>
  <si>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</si>
  <si>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</si>
  <si>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</si>
  <si>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</si>
  <si>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</si>
  <si>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</si>
  <si>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</si>
  <si>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</si>
  <si>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</si>
  <si>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AdvSIMD modified immediate</t>
  </si>
  <si>
    <t>cmode</t>
  </si>
  <si>
    <t>967</t>
  </si>
  <si>
    <t>MOVI</t>
  </si>
  <si>
    <t>32_bit_shifted_immediate</t>
  </si>
  <si>
    <t>968</t>
  </si>
  <si>
    <t>vector_immediate</t>
  </si>
  <si>
    <t>969</t>
  </si>
  <si>
    <t>16_bit_shifted_immediate</t>
  </si>
  <si>
    <t>970</t>
  </si>
  <si>
    <t>16_bit</t>
  </si>
  <si>
    <t>971</t>
  </si>
  <si>
    <t>32_bit_shifting_ones</t>
  </si>
  <si>
    <t>972</t>
  </si>
  <si>
    <t>8_bit</t>
  </si>
  <si>
    <t>973</t>
  </si>
  <si>
    <t>974</t>
  </si>
  <si>
    <t>MVNI</t>
  </si>
  <si>
    <t>975</t>
  </si>
  <si>
    <t>976</t>
  </si>
  <si>
    <t>977</t>
  </si>
  <si>
    <t>978</t>
  </si>
  <si>
    <t>979</t>
  </si>
  <si>
    <t>64_bit_scalar</t>
  </si>
  <si>
    <t>980</t>
  </si>
  <si>
    <t>64_bit_vector</t>
  </si>
  <si>
    <t>981</t>
  </si>
  <si>
    <t>982</t>
  </si>
  <si>
    <t>AdvSIMD shift by immediate</t>
  </si>
  <si>
    <t>983</t>
  </si>
  <si>
    <t>984</t>
  </si>
  <si>
    <t>985</t>
  </si>
  <si>
    <t>986</t>
  </si>
  <si>
    <t>987</t>
  </si>
  <si>
    <t>988</t>
  </si>
  <si>
    <t>989</t>
  </si>
  <si>
    <t>SHRN</t>
  </si>
  <si>
    <t>990</t>
  </si>
  <si>
    <t>SHRN2</t>
  </si>
  <si>
    <t>991</t>
  </si>
  <si>
    <t>RSHRN</t>
  </si>
  <si>
    <t>992</t>
  </si>
  <si>
    <t>RSHRN2</t>
  </si>
  <si>
    <t>993</t>
  </si>
  <si>
    <t>994</t>
  </si>
  <si>
    <t>995</t>
  </si>
  <si>
    <t>996</t>
  </si>
  <si>
    <t>997</t>
  </si>
  <si>
    <t>SSHLL</t>
  </si>
  <si>
    <t>998</t>
  </si>
  <si>
    <t>SSHLL2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</si>
  <si>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</si>
  <si>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</si>
  <si>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</si>
  <si>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</si>
  <si>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</si>
  <si>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</si>
  <si>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</si>
  <si>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</si>
  <si>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</si>
  <si>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</si>
  <si>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</si>
  <si>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</si>
  <si>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</si>
  <si>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</si>
  <si>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</si>
  <si>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</si>
  <si>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</si>
  <si>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</si>
  <si>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USHLL</t>
  </si>
  <si>
    <t>1017</t>
  </si>
  <si>
    <t>USHLL2</t>
  </si>
  <si>
    <t>1018</t>
  </si>
  <si>
    <t>1019</t>
  </si>
  <si>
    <t>1020</t>
  </si>
  <si>
    <t>AdvSIMD TBL/TBX</t>
  </si>
  <si>
    <t>len</t>
  </si>
  <si>
    <t>1021</t>
  </si>
  <si>
    <t>TBL</t>
  </si>
  <si>
    <t>Single_register_table</t>
  </si>
  <si>
    <t>1022</t>
  </si>
  <si>
    <t>TBX</t>
  </si>
  <si>
    <t>1023</t>
  </si>
  <si>
    <t>Two_register_table</t>
  </si>
  <si>
    <t>1024</t>
  </si>
  <si>
    <t>1025</t>
  </si>
  <si>
    <t>Three_register_table</t>
  </si>
  <si>
    <t>1026</t>
  </si>
  <si>
    <t>1027</t>
  </si>
  <si>
    <t>Four_register_table</t>
  </si>
  <si>
    <t>1028</t>
  </si>
  <si>
    <t>1029</t>
  </si>
  <si>
    <t>AdvSIMD ZIP/UZP/TRN</t>
  </si>
  <si>
    <t>1030</t>
  </si>
  <si>
    <t>UZP1</t>
  </si>
  <si>
    <t>1031</t>
  </si>
  <si>
    <t>TRN1</t>
  </si>
  <si>
    <t>1032</t>
  </si>
  <si>
    <t>ZIP1</t>
  </si>
  <si>
    <t>1033</t>
  </si>
  <si>
    <t>UZP2</t>
  </si>
  <si>
    <t>1034</t>
  </si>
  <si>
    <t>TRN2</t>
  </si>
  <si>
    <t>1035</t>
  </si>
  <si>
    <t>ZIP2</t>
  </si>
  <si>
    <t>1036</t>
  </si>
  <si>
    <t>AdvSIMD EXT</t>
  </si>
  <si>
    <t>1037</t>
  </si>
  <si>
    <t>EXT</t>
  </si>
  <si>
    <t>1038</t>
  </si>
  <si>
    <t>1039</t>
  </si>
  <si>
    <t>AdvSIMD load/store multiple structures</t>
  </si>
  <si>
    <t>1040</t>
  </si>
  <si>
    <t>ST4</t>
  </si>
  <si>
    <t>multiple_structures</t>
  </si>
  <si>
    <t>No_offset</t>
  </si>
  <si>
    <t>1041</t>
  </si>
  <si>
    <t>ST1</t>
  </si>
  <si>
    <t>Four_registers</t>
  </si>
  <si>
    <t>1042</t>
  </si>
  <si>
    <t>ST3</t>
  </si>
  <si>
    <t>1043</t>
  </si>
  <si>
    <t>Three_registers</t>
  </si>
  <si>
    <t>1044</t>
  </si>
  <si>
    <t>One_register</t>
  </si>
  <si>
    <t>1045</t>
  </si>
  <si>
    <t>ST2</t>
  </si>
  <si>
    <t>1046</t>
  </si>
  <si>
    <t>Two_registers</t>
  </si>
  <si>
    <t>1047</t>
  </si>
  <si>
    <t>LD4</t>
  </si>
  <si>
    <t>1048</t>
  </si>
  <si>
    <t>LD1</t>
  </si>
  <si>
    <t>1049</t>
  </si>
  <si>
    <t>LD3</t>
  </si>
  <si>
    <t>1050</t>
  </si>
  <si>
    <t>1051</t>
  </si>
  <si>
    <t>1052</t>
  </si>
  <si>
    <t>LD2</t>
  </si>
  <si>
    <t>1053</t>
  </si>
  <si>
    <t>1054</t>
  </si>
  <si>
    <t>AdvSIMD load/store multiple structures (post-indexed)</t>
  </si>
  <si>
    <t>1055</t>
  </si>
  <si>
    <t>Register_offset</t>
  </si>
  <si>
    <t>Rm != 11111</t>
  </si>
  <si>
    <t>1056</t>
  </si>
  <si>
    <t>Four_registers_register_offset</t>
  </si>
  <si>
    <t>1057</t>
  </si>
  <si>
    <t>1058</t>
  </si>
  <si>
    <t>Three_registers_register_offset</t>
  </si>
  <si>
    <t>1059</t>
  </si>
  <si>
    <t>One_register_register_offset</t>
  </si>
  <si>
    <t>1060</t>
  </si>
  <si>
    <t>1061</t>
  </si>
  <si>
    <t>Two_registers_register_offset</t>
  </si>
  <si>
    <t>1062</t>
  </si>
  <si>
    <t>Immediate_offset</t>
  </si>
  <si>
    <t>1063</t>
  </si>
  <si>
    <t>Four_registers_immediate_offset</t>
  </si>
  <si>
    <t>1064</t>
  </si>
  <si>
    <t>1065</t>
  </si>
  <si>
    <t>Three_registers_immediate_offset</t>
  </si>
  <si>
    <t>1066</t>
  </si>
  <si>
    <t>One_register_immediate_offset</t>
  </si>
  <si>
    <t>1067</t>
  </si>
  <si>
    <t>1068</t>
  </si>
  <si>
    <t>Two_registers_immediate_offset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</si>
  <si>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</si>
  <si>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</si>
  <si>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</si>
  <si>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</si>
  <si>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</si>
  <si>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</si>
  <si>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</si>
  <si>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</si>
  <si>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</si>
  <si>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</si>
  <si>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</si>
  <si>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</si>
  <si>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</si>
  <si>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</si>
  <si>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</si>
  <si>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AdvSIMD load/store single structure</t>
  </si>
  <si>
    <t>R</t>
  </si>
  <si>
    <t>1084</t>
  </si>
  <si>
    <t>single_structure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</si>
  <si>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</si>
  <si>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</si>
  <si>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</si>
  <si>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</si>
  <si>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</si>
  <si>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</si>
  <si>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</si>
  <si>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</si>
  <si>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</si>
  <si>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</si>
  <si>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</si>
  <si>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</si>
  <si>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</si>
  <si>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</si>
  <si>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</si>
  <si>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</si>
  <si>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</si>
  <si>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</si>
  <si>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</si>
  <si>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</si>
  <si>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</si>
  <si>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</si>
  <si>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</si>
  <si>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</si>
  <si>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LD1R</t>
  </si>
  <si>
    <t>1109</t>
  </si>
  <si>
    <t>LD3R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</si>
  <si>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</si>
  <si>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</si>
  <si>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</si>
  <si>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</si>
  <si>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</si>
  <si>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</si>
  <si>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</si>
  <si>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</si>
  <si>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</si>
  <si>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LD2R</t>
  </si>
  <si>
    <t>1119</t>
  </si>
  <si>
    <t>LD4R</t>
  </si>
  <si>
    <t>1120</t>
  </si>
  <si>
    <t>AdvSIMD load/store single structure (post-indexed)</t>
  </si>
  <si>
    <t>1121</t>
  </si>
  <si>
    <t>8_bit_register_offset</t>
  </si>
  <si>
    <t>1122</t>
  </si>
  <si>
    <t>1123</t>
  </si>
  <si>
    <t>16_bit_register_offset</t>
  </si>
  <si>
    <t>1124</t>
  </si>
  <si>
    <t>1125</t>
  </si>
  <si>
    <t>32_bit_register_offset</t>
  </si>
  <si>
    <t>1126</t>
  </si>
  <si>
    <t>64_bit_register_offset</t>
  </si>
  <si>
    <t>1127</t>
  </si>
  <si>
    <t>1128</t>
  </si>
  <si>
    <t>1129</t>
  </si>
  <si>
    <t>8_bit_immediate_offset</t>
  </si>
  <si>
    <t>1130</t>
  </si>
  <si>
    <t>1131</t>
  </si>
  <si>
    <t>16_bit_immediate_offset</t>
  </si>
  <si>
    <t>1132</t>
  </si>
  <si>
    <t>1133</t>
  </si>
  <si>
    <t>32_bit_immediate_offset</t>
  </si>
  <si>
    <t>1134</t>
  </si>
  <si>
    <t>64_bit_immediate_offset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</si>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</sst>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/>
    <font>
      <b/>
    </font>
    <font>
      <sz val="11.0"/>
      <color rgb="FF000000"/>
      <name val="Inconsolata"/>
    </font>
    <font>
      <sz val="9.0"/>
    </font>
    <font>
      <b/>
      <sz val="12.0"/>
    </font>
    <font>
      <sz val="9.0"/>
      <color rgb="FF000000"/>
      <name val="Arial"/>
    </font>
    <font>
      <b/>
      <sz val="12.0"/>
      <color rgb="FF000000"/>
      <name val="Arial"/>
    </font>
    <font>
      <b/>
      <sz val="10.0"/>
      <color rgb="FF000000"/>
      <name val="Arial"/>
    </font>
    <font>
      <sz val="12.0"/>
      <color rgb="FF000000"/>
      <name val="Arial"/>
    </font>
    <font>
      <b/>
      <sz val="10.0"/>
      <color rgb="FFFF0000"/>
      <name val="Arial"/>
    </font>
    <font>
      <sz val="12.0"/>
    </font>
    <font>
      <sz val="10.0"/>
      <color rgb="FFFF0000"/>
      <name val="Arial"/>
    </font>
    <font>
      <b/>
      <color rgb="FF000000"/>
      <name val="Arial"/>
    </font>
    <font>
      <name val="Arial"/>
    </font>
    <font>
      <color rgb="FFFF0000"/>
      <name val="Arial"/>
    </font>
    <font>
      <color rgb="FF000000"/>
      <name val="Arial"/>
    </font>
    <font>
      <color rgb="FFFF0000"/>
    </font>
    <font>
      <b/>
      <color rgb="FFFF0000"/>
    </font>
    <font>
      <color rgb="FF000000"/>
    </font>
    <font>
      <sz val="11.0"/>
      <color rgb="FFF7981D"/>
    </font>
    <font>
      <b/>
      <u/>
      <sz val="12.0"/>
      <color rgb="FF000000"/>
      <name val="Arial"/>
    </font>
    <font>
      <b/>
      <u/>
      <sz val="10.0"/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shrinkToFit="0" wrapText="0"/>
    </xf>
    <xf borderId="0" fillId="0" fontId="2" numFmtId="0" xfId="0" applyAlignment="1" applyFont="1">
      <alignment shrinkToFit="0" wrapText="0"/>
    </xf>
    <xf borderId="0" fillId="2" fontId="1" numFmtId="49" xfId="0" applyAlignment="1" applyFont="1" applyNumberFormat="1">
      <alignment shrinkToFit="0" wrapText="0"/>
    </xf>
    <xf borderId="0" fillId="0" fontId="1" numFmtId="0" xfId="0" applyAlignment="1" applyFont="1">
      <alignment shrinkToFit="0" wrapText="0"/>
    </xf>
    <xf borderId="0" fillId="3" fontId="3" numFmtId="0" xfId="0" applyFill="1" applyFont="1"/>
    <xf borderId="0" fillId="0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 readingOrder="0" shrinkToFit="0" wrapText="0"/>
    </xf>
    <xf borderId="0" fillId="2" fontId="5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center"/>
    </xf>
    <xf borderId="0" fillId="2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 readingOrder="0" shrinkToFit="0" vertical="bottom" wrapText="0"/>
    </xf>
    <xf borderId="0" fillId="0" fontId="7" numFmtId="49" xfId="0" applyAlignment="1" applyFont="1" applyNumberFormat="1">
      <alignment horizontal="left" shrinkToFit="0" vertical="bottom" wrapText="0"/>
    </xf>
    <xf borderId="0" fillId="0" fontId="8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8" numFmtId="49" xfId="0" applyAlignment="1" applyFont="1" applyNumberFormat="1">
      <alignment horizontal="left" shrinkToFit="0" vertical="bottom" wrapText="0"/>
    </xf>
    <xf borderId="0" fillId="2" fontId="8" numFmtId="49" xfId="0" applyAlignment="1" applyFont="1" applyNumberFormat="1">
      <alignment horizontal="center" shrinkToFit="0" vertical="bottom" wrapText="0"/>
    </xf>
    <xf borderId="0" fillId="0" fontId="8" numFmtId="49" xfId="0" applyAlignment="1" applyFont="1" applyNumberFormat="1">
      <alignment horizontal="center" shrinkToFit="0" vertical="bottom" wrapText="0"/>
    </xf>
    <xf borderId="0" fillId="2" fontId="0" numFmtId="49" xfId="0" applyAlignment="1" applyFont="1" applyNumberFormat="1">
      <alignment horizontal="left" shrinkToFit="0" vertical="center" wrapText="0"/>
    </xf>
    <xf borderId="0" fillId="0" fontId="0" numFmtId="49" xfId="0" applyAlignment="1" applyFont="1" applyNumberFormat="1">
      <alignment horizontal="left" shrinkToFit="0" vertical="center" wrapText="0"/>
    </xf>
    <xf borderId="0" fillId="2" fontId="0" numFmtId="49" xfId="0" applyAlignment="1" applyFont="1" applyNumberFormat="1">
      <alignment horizontal="left" shrinkToFit="0" vertical="bottom" wrapText="0"/>
    </xf>
    <xf borderId="0" fillId="0" fontId="0" numFmtId="49" xfId="0" applyAlignment="1" applyFont="1" applyNumberFormat="1">
      <alignment horizontal="left" shrinkToFit="0" vertical="bottom" wrapText="0"/>
    </xf>
    <xf borderId="0" fillId="0" fontId="9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/>
    </xf>
    <xf borderId="0" fillId="0" fontId="0" numFmtId="49" xfId="0" applyAlignment="1" applyFont="1" applyNumberFormat="1">
      <alignment horizontal="left" shrinkToFit="0" vertical="bottom" wrapText="0"/>
    </xf>
    <xf borderId="0" fillId="0" fontId="0" numFmtId="49" xfId="0" applyAlignment="1" applyFont="1" applyNumberFormat="1">
      <alignment horizontal="left" readingOrder="0" shrinkToFit="0" vertical="bottom" wrapText="0"/>
    </xf>
    <xf borderId="0" fillId="2" fontId="0" numFmtId="49" xfId="0" applyAlignment="1" applyFont="1" applyNumberFormat="1">
      <alignment horizontal="center" readingOrder="0" shrinkToFit="0" vertical="bottom" wrapText="0"/>
    </xf>
    <xf borderId="0" fillId="0" fontId="0" numFmtId="49" xfId="0" applyAlignment="1" applyFont="1" applyNumberFormat="1">
      <alignment horizontal="center" readingOrder="0" shrinkToFit="0" vertical="bottom" wrapText="0"/>
    </xf>
    <xf borderId="0" fillId="0" fontId="7" numFmtId="49" xfId="0" applyAlignment="1" applyFont="1" applyNumberFormat="1">
      <alignment horizontal="left" readingOrder="0" shrinkToFit="0" vertical="bottom" wrapText="0"/>
    </xf>
    <xf borderId="0" fillId="0" fontId="5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8" numFmtId="49" xfId="0" applyAlignment="1" applyFont="1" applyNumberFormat="1">
      <alignment horizontal="left" shrinkToFit="0" vertical="center" wrapText="0"/>
    </xf>
    <xf borderId="0" fillId="2" fontId="8" numFmtId="49" xfId="0" applyAlignment="1" applyFont="1" applyNumberFormat="1">
      <alignment horizontal="center" readingOrder="0" shrinkToFit="0" vertical="bottom" wrapText="0"/>
    </xf>
    <xf borderId="0" fillId="0" fontId="8" numFmtId="49" xfId="0" applyAlignment="1" applyFont="1" applyNumberFormat="1">
      <alignment horizontal="center" readingOrder="0" shrinkToFit="0" vertical="bottom" wrapText="0"/>
    </xf>
    <xf borderId="0" fillId="0" fontId="10" numFmtId="49" xfId="0" applyAlignment="1" applyFont="1" applyNumberFormat="1">
      <alignment horizontal="center" shrinkToFit="0" vertical="bottom" wrapText="0"/>
    </xf>
    <xf borderId="0" fillId="0" fontId="8" numFmtId="49" xfId="0" applyAlignment="1" applyFont="1" applyNumberFormat="1">
      <alignment horizontal="center" shrinkToFit="0" vertical="center" wrapText="0"/>
    </xf>
    <xf borderId="0" fillId="0" fontId="1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 shrinkToFit="0" wrapText="0"/>
    </xf>
    <xf borderId="0" fillId="2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0" fillId="0" fontId="12" numFmtId="49" xfId="0" applyAlignment="1" applyFont="1" applyNumberFormat="1">
      <alignment horizontal="center" shrinkToFit="0" vertical="bottom" wrapText="0"/>
    </xf>
    <xf borderId="0" fillId="0" fontId="0" numFmtId="49" xfId="0" applyAlignment="1" applyFont="1" applyNumberFormat="1">
      <alignment horizontal="center" shrinkToFit="0" vertical="center" wrapText="0"/>
    </xf>
    <xf borderId="0" fillId="0" fontId="8" numFmtId="49" xfId="0" applyAlignment="1" applyFont="1" applyNumberFormat="1">
      <alignment horizontal="left" readingOrder="0" shrinkToFit="0" vertical="bottom" wrapText="0"/>
    </xf>
    <xf borderId="0" fillId="0" fontId="13" numFmtId="49" xfId="0" applyAlignment="1" applyFont="1" applyNumberFormat="1">
      <alignment horizontal="center"/>
    </xf>
    <xf borderId="0" fillId="0" fontId="14" numFmtId="49" xfId="0" applyAlignment="1" applyFont="1" applyNumberFormat="1">
      <alignment horizontal="left" readingOrder="0" shrinkToFit="0" vertical="bottom" wrapText="0"/>
    </xf>
    <xf borderId="0" fillId="2" fontId="14" numFmtId="49" xfId="0" applyAlignment="1" applyFont="1" applyNumberFormat="1">
      <alignment horizontal="center" vertical="bottom"/>
    </xf>
    <xf borderId="0" fillId="0" fontId="14" numFmtId="49" xfId="0" applyAlignment="1" applyFont="1" applyNumberFormat="1">
      <alignment horizontal="center" vertical="bottom"/>
    </xf>
    <xf borderId="0" fillId="0" fontId="15" numFmtId="49" xfId="0" applyAlignment="1" applyFont="1" applyNumberFormat="1">
      <alignment horizontal="center" vertical="bottom"/>
    </xf>
    <xf borderId="0" fillId="0" fontId="16" numFmtId="49" xfId="0" applyAlignment="1" applyFont="1" applyNumberFormat="1">
      <alignment horizontal="center"/>
    </xf>
    <xf borderId="0" fillId="2" fontId="17" numFmtId="49" xfId="0" applyAlignment="1" applyFont="1" applyNumberFormat="1">
      <alignment horizontal="center"/>
    </xf>
    <xf borderId="0" fillId="0" fontId="17" numFmtId="49" xfId="0" applyAlignment="1" applyFont="1" applyNumberFormat="1">
      <alignment horizontal="center"/>
    </xf>
    <xf borderId="0" fillId="0" fontId="11" numFmtId="49" xfId="0" applyAlignment="1" applyFont="1" applyNumberFormat="1">
      <alignment horizontal="left" readingOrder="0"/>
    </xf>
    <xf borderId="0" fillId="2" fontId="15" numFmtId="49" xfId="0" applyAlignment="1" applyFont="1" applyNumberFormat="1">
      <alignment horizontal="center" vertical="bottom"/>
    </xf>
    <xf borderId="0" fillId="0" fontId="13" numFmtId="49" xfId="0" applyAlignment="1" applyFont="1" applyNumberFormat="1">
      <alignment horizontal="center" readingOrder="0"/>
    </xf>
    <xf borderId="0" fillId="0" fontId="14" numFmtId="49" xfId="0" applyAlignment="1" applyFont="1" applyNumberFormat="1">
      <alignment horizontal="center" readingOrder="0" vertical="bottom"/>
    </xf>
    <xf borderId="0" fillId="0" fontId="8" numFmtId="49" xfId="0" applyAlignment="1" applyFont="1" applyNumberFormat="1">
      <alignment horizontal="center" readingOrder="0" shrinkToFit="0" vertical="center" wrapText="0"/>
    </xf>
    <xf borderId="0" fillId="0" fontId="0" numFmtId="49" xfId="0" applyAlignment="1" applyFont="1" applyNumberFormat="1">
      <alignment horizontal="center" shrinkToFit="0" vertical="bottom" wrapText="0"/>
    </xf>
    <xf borderId="0" fillId="0" fontId="0" numFmtId="49" xfId="0" applyAlignment="1" applyFont="1" applyNumberFormat="1">
      <alignment horizontal="center" readingOrder="0" shrinkToFit="0" vertical="center" wrapText="0"/>
    </xf>
    <xf borderId="0" fillId="0" fontId="2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shrinkToFit="0" wrapText="0"/>
    </xf>
    <xf borderId="0" fillId="2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18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left"/>
    </xf>
    <xf borderId="0" fillId="2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9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left" shrinkToFit="0" wrapText="0"/>
    </xf>
    <xf borderId="0" fillId="0" fontId="0" numFmtId="0" xfId="0" applyAlignment="1" applyFont="1">
      <alignment shrinkToFit="0" vertical="bottom" wrapText="0"/>
    </xf>
    <xf borderId="0" fillId="0" fontId="20" numFmtId="0" xfId="0" applyFont="1"/>
    <xf borderId="0" fillId="0" fontId="14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shrinkToFit="0" wrapText="0"/>
    </xf>
    <xf borderId="0" fillId="0" fontId="12" numFmtId="49" xfId="0" applyAlignment="1" applyFont="1" applyNumberFormat="1">
      <alignment horizontal="center"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16" numFmtId="49" xfId="0" applyAlignment="1" applyFont="1" applyNumberFormat="1">
      <alignment horizontal="center" vertical="bottom"/>
    </xf>
    <xf borderId="0" fillId="0" fontId="16" numFmtId="49" xfId="0" applyAlignment="1" applyFont="1" applyNumberFormat="1">
      <alignment horizontal="center" vertical="bottom"/>
    </xf>
    <xf borderId="0" fillId="0" fontId="8" numFmtId="49" xfId="0" applyAlignment="1" applyFont="1" applyNumberFormat="1">
      <alignment horizontal="left" readingOrder="0" shrinkToFit="0" vertical="bottom" wrapText="0"/>
    </xf>
    <xf borderId="0" fillId="0" fontId="0" numFmtId="49" xfId="0" applyAlignment="1" applyFont="1" applyNumberFormat="1">
      <alignment horizontal="left" readingOrder="0" shrinkToFit="0" vertical="bottom" wrapText="0"/>
    </xf>
    <xf borderId="0" fillId="2" fontId="12" numFmtId="49" xfId="0" applyAlignment="1" applyFont="1" applyNumberFormat="1">
      <alignment horizontal="center" shrinkToFit="0" vertical="bottom" wrapText="0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shrinkToFit="0" vertical="bottom" wrapText="0"/>
    </xf>
    <xf borderId="0" fillId="0" fontId="16" numFmtId="49" xfId="0" applyAlignment="1" applyFont="1" applyNumberFormat="1">
      <alignment shrinkToFit="0" vertical="bottom" wrapText="0"/>
    </xf>
    <xf borderId="0" fillId="0" fontId="16" numFmtId="49" xfId="0" applyAlignment="1" applyFont="1" applyNumberFormat="1">
      <alignment readingOrder="0" shrinkToFit="0" vertical="bottom" wrapText="0"/>
    </xf>
    <xf borderId="0" fillId="0" fontId="16" numFmtId="49" xfId="0" applyAlignment="1" applyFont="1" applyNumberFormat="1">
      <alignment horizontal="center" readingOrder="0" vertical="bottom"/>
    </xf>
    <xf borderId="0" fillId="0" fontId="21" numFmtId="49" xfId="0" applyAlignment="1" applyFont="1" applyNumberFormat="1">
      <alignment horizontal="left" shrinkToFit="0" vertical="bottom" wrapText="0"/>
    </xf>
    <xf borderId="0" fillId="0" fontId="22" numFmtId="49" xfId="0" applyAlignment="1" applyFont="1" applyNumberFormat="1">
      <alignment horizontal="left" shrinkToFit="0" vertical="bottom" wrapText="0"/>
    </xf>
    <xf borderId="0" fillId="0" fontId="23" numFmtId="49" xfId="0" applyAlignment="1" applyFont="1" applyNumberFormat="1">
      <alignment horizontal="center" shrinkToFit="0" vertical="bottom" wrapText="0"/>
    </xf>
    <xf borderId="0" fillId="2" fontId="0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3.86"/>
    <col customWidth="1" min="2" max="2" width="3.43"/>
    <col customWidth="1" min="3" max="3" width="2.71"/>
    <col customWidth="1" min="4" max="4" width="3.0"/>
    <col customWidth="1" min="5" max="5" width="23.57"/>
    <col customWidth="1" min="6" max="6" width="9.43"/>
    <col customWidth="1" min="7" max="7" width="11.57"/>
    <col customWidth="1" min="8" max="8" width="10.57"/>
    <col customWidth="1" min="9" max="9" width="11.86"/>
    <col customWidth="1" min="10" max="10" width="10.71"/>
    <col customWidth="1" min="11" max="43" width="3.29"/>
    <col customWidth="1" min="44" max="44" width="4.43"/>
    <col customWidth="1" min="45" max="45" width="12.43"/>
    <col customWidth="1" min="46" max="46" width="4.57"/>
    <col customWidth="1" min="47" max="47" width="12.43"/>
    <col customWidth="1" min="48" max="48" width="5.57"/>
    <col customWidth="1" min="49" max="49" width="59.0"/>
    <col customWidth="1" min="50" max="50" width="92.43"/>
    <col customWidth="1" min="51" max="51" width="67.43"/>
  </cols>
  <sheetData>
    <row r="1" ht="12.75" customHeight="1">
      <c r="A1" s="9" t="s">
        <v>30</v>
      </c>
      <c r="B1" s="10" t="s">
        <v>81</v>
      </c>
      <c r="D1" s="10"/>
      <c r="E1" s="10" t="s">
        <v>82</v>
      </c>
      <c r="F1" s="11" t="s">
        <v>83</v>
      </c>
      <c r="G1" s="11" t="s">
        <v>84</v>
      </c>
      <c r="H1" s="11" t="s">
        <v>85</v>
      </c>
      <c r="I1" s="11" t="s">
        <v>86</v>
      </c>
      <c r="J1" s="11" t="s">
        <v>87</v>
      </c>
      <c r="K1" s="12"/>
      <c r="L1" s="13" t="s">
        <v>0</v>
      </c>
      <c r="M1" s="13" t="s">
        <v>1</v>
      </c>
      <c r="N1" s="13" t="s">
        <v>2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23</v>
      </c>
      <c r="AJ1" s="13" t="s">
        <v>24</v>
      </c>
      <c r="AK1" s="13" t="s">
        <v>25</v>
      </c>
      <c r="AL1" s="13" t="s">
        <v>26</v>
      </c>
      <c r="AM1" s="13" t="s">
        <v>27</v>
      </c>
      <c r="AN1" s="13" t="s">
        <v>28</v>
      </c>
      <c r="AO1" s="13" t="s">
        <v>29</v>
      </c>
      <c r="AP1" s="13" t="s">
        <v>30</v>
      </c>
      <c r="AQ1" s="13" t="s">
        <v>31</v>
      </c>
      <c r="AR1" s="14"/>
      <c r="AS1" s="10" t="str">
        <f>TEXTJOIN(":",false,L1:AQ1)</f>
        <v>31:30:29:28:27:26:25:24:23:22:21:20:19:18:17:16:15:14:13:12:11:10:9:8:7:6:5:4:3:2:1:0</v>
      </c>
      <c r="AT1" s="14"/>
      <c r="AU1" s="10" t="s">
        <v>88</v>
      </c>
      <c r="AV1" s="14"/>
      <c r="AW1" s="10" t="s">
        <v>89</v>
      </c>
      <c r="AX1" s="10" t="str">
        <f>textjoin("",true,
  "//",char(9),char(9),
  LEFT($E1&amp;REPT(" ",64),64), 
  char(9),LEFT(upper($AU1)&amp;REPT(" ",10),10),
  char(9),LEFT(upper($E1)&amp;REPT(" ",10),10),
  char(9),$J1 
)</f>
        <v>//		Opcode                                                          	BINARY    	OPCODE    	comments</v>
      </c>
      <c r="AY1" s="10" t="str">
        <f>textjoin("",true,
  "//",char(9),char(9),
  LEFT(upper($AU1)&amp;REPT(" ",10),10),
  char(9),LEFT($E1&amp;REPT(" ",10),10),
  char(9),$E1, 
  char(9),$J1 
)</f>
        <v>//		BINARY    	Opcode    	Opcode	comments</v>
      </c>
    </row>
    <row r="2" ht="12.75" customHeight="1">
      <c r="A2" s="15" t="s">
        <v>29</v>
      </c>
      <c r="B2" s="16"/>
      <c r="C2" s="16" t="s">
        <v>90</v>
      </c>
      <c r="D2" s="17"/>
      <c r="F2" s="18" t="str">
        <f t="shared" ref="F2:F3" si="1">if(or(I2="W",I2="w",I2="X",I2="x",isblank(I2)),"","v")</f>
        <v/>
      </c>
      <c r="G2" s="18" t="str">
        <f t="shared" ref="G2:G416" si="2">LOWER(textjoin("",true,H2:I2))</f>
        <v/>
      </c>
      <c r="H2" s="19"/>
      <c r="I2" s="20"/>
      <c r="J2" s="20"/>
      <c r="K2" s="21"/>
      <c r="L2" s="22"/>
      <c r="M2" s="22"/>
      <c r="N2" s="22"/>
      <c r="O2" s="22" t="s">
        <v>31</v>
      </c>
      <c r="P2" s="22" t="s">
        <v>31</v>
      </c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3"/>
      <c r="AS2" s="24" t="str">
        <f t="shared" ref="AS2:AS1192" si="3">if(not(isblank(E2)),TEXTJOIN(":",false,
if(L2="0","-",if(L2="1","-",L2)),
if(M2="0","-",if(M2="1","-",M2)),
if(N2="0","-",if(N2="1","-",N2)),
if(O2="0","-",if(O2="1","-",O2)),
if(P2="0","-",if(P2="1","-",P2)),
if(Q2="0","-",if(Q2="1","-",Q2)),
if(R2="0","-",if(R2="1","-",R2)),
if(S2="0","-",if(S2="1","-",S2)),
if(T2="0","-",if(T2="1","-",T2)),
if(U2="0","-",if(U2="1","-",U2)),
if(V2="0","-",if(V2="1","-",V2)),
if(W2="0","-",if(W2="1","-",W2)),
if(X2="0","-",if(X2="1","-",X2)),
if(Y2="0","-",if(Y2="1","-",Y2)),
if(Z2="0","-",if(Z2="1","-",Z2)),
if(AA2="0","-",if(AA2="1","-",AA2)),
if(AB2="0","-",if(AB2="1","-",AB2)),
if(AC2="0","-",if(AC2="1","-",AC2)),
if(AD2="0","-",if(AD2="1","-",AD2)),
if(AE2="0","-",if(AE2="1","-",AE2)),
if(AF2="0","-",if(AF2="1","-",AF2)),
if(AG2="0","-",if(AG2="1","-",AG2)),
if(AH2="0","-",if(AH2="1","-",AH2)),
if(AI2="0","-",if(AI2="1","-",AI2)),
if(AJ2="0","-",if(AJ2="1","-",AJ2)),
if(AK2="0","-",if(AK2="1","-",AK2)),
if(AL2="0","-",if(AL2="1","-",AL2)),
if(AM2="0","-",if(AM2="1","-",AM2)),
if(AN2="0","-",if(AN2="1","-",AN2)),
if(AO2="0","-",if(AO2="1","-",AO2)),
if(AP2="0","-",if(AP2="1","-",AP2)),
if(AQ2="0","-",if(AQ2="1","-",AQ2))
),)</f>
        <v/>
      </c>
      <c r="AT2" s="23"/>
      <c r="AU2" s="24" t="str">
        <f t="shared" ref="AU2:AU1192" si="4">if(isblank($E2),"",
  concatenate(
    "0x",
    bin2hex(concatenate(
      if(TEXT($L2,"0")="1","1","0"),
      if(TEXT($M2,"0")="1","1","0"),
      if(TEXT($N2,"0")="1","1","0"),
      if(TEXT($O2,"0")="1","1","0"),
      if(TEXT($P2,"0")="1","1","0"),
      if(TEXT($Q2,"0")="1","1","0"),
      if(TEXT($R2,"0")="1","1","0"),
      if(TEXT($S2,"0")="1","1","0")
    ),2),
    bin2hex(concatenate(
      if(TEXT($T2,"0")="1","1","0"),
      if(TEXT($U2,"0")="1","1","0"),
      if(TEXT($V2,"0")="1","1","0"),
      if(TEXT($W2,"0")="1","1","0"),
      if(TEXT($X2,"0")="1","1","0"),
      if(TEXT($Y2,"0")="1","1","0"),
      if(TEXT($Z2,"0")="1","1","0"),
      if(TEXT($AA2,"0")="1","1","0")
    ),2),
    bin2hex(concatenate(
      if(TEXT($AB2,"0")="1","1","0"),
      if(TEXT($AC2,"0")="1","1","0"),
      if(TEXT($AD2,"0")="1","1","0"),
      if(TEXT($AE2,"0")="1","1","0"),
      if(TEXT($AF2,"0")="1","1","0"),
      if(TEXT($AG2,"0")="1","1","0"),
      if(TEXT($AH2,"0")="1","1","0"),
      if(TEXT($AI2,"0")="1","1","0")
    ),2),
    bin2hex(concatenate(
      if(TEXT($AJ2,"0")="1","1","0"),
      if(TEXT($AK2,"0")="1","1","0"),
      if(TEXT($AL2,"0")="1","1","0"),
      if(TEXT($AM2,"0")="1","1","0"),
      if(TEXT($AN2,"0")="1","1","0"),
      if(TEXT($AO2,"0")="1","1","0"),
      if(TEXT($AP2,"0")="1","1","0"),
      if(TEXT($AQ2,"0")="1","1","0")
    ),2)
  )
)</f>
        <v/>
      </c>
      <c r="AV2" s="25"/>
      <c r="AW2" s="26" t="str">
        <f t="shared" ref="AW2:AW1192" si="5">if(AND(isblank($C2),isblank($D2),not( isblank($E2))),
      textjoin("",false,
LEFT(concatenate (textjoin("",true, $F2,lower($E2),$G2),",")&amp;REPT(" ",56),56)
      ),""
)</f>
        <v/>
      </c>
      <c r="AX2" s="26" t="str">
        <f t="shared" ref="AX2:AX1192" si="6">if(not(isblank($C2)),
  textjoin("",true,"/* ",$C2," */"),
  if(not(isblank($D2)),
    textjoin("",true,char(9),"/* ",$D2," */"),
    if(isblank($E2),"ERRRORRRRR!!!!!",
      textjoin("",false,
        $B2,char(9),char(9),
        $AW2
        ,char(9),textjoin("",true,"/* ",$AU2,char(9),LEFT($E2&amp;REPT(" ",10),10),char(9),$J2," */")
      )
    )
  )
)</f>
        <v>/* UNALLOCATED */</v>
      </c>
      <c r="AY2" s="26" t="str">
        <f t="shared" ref="AY2:AY1192" si="7">if(not(isblank($C2)),
  textjoin("",true,"/* ",$C2," */"),
  if(not(isblank($D2)),
    textjoin("",true,char(9),"/* ",$D2," */"),
    if(isblank($E2),"ERRRORRRRR!!!!!",
      textjoin("",false,
        $B2,char(9),char(9),
        $AU2,
        ",",char(9),textjoin("",true,
        "/* ",
        LEFT(textjoin("",true,$E2)&amp;REPT(" ",10),10),
        char(9),textjoin("",true,
          $F2,lower($E2),$G2
        ),char(9),$J2," */")
      )
    )
  )
)</f>
        <v>/* UNALLOCATED */</v>
      </c>
    </row>
    <row r="3" ht="12.75" customHeight="1">
      <c r="A3" s="15" t="s">
        <v>28</v>
      </c>
      <c r="B3" s="27"/>
      <c r="C3" s="27"/>
      <c r="D3" s="26"/>
      <c r="E3" s="28" t="s">
        <v>91</v>
      </c>
      <c r="F3" s="18" t="str">
        <f t="shared" si="1"/>
        <v/>
      </c>
      <c r="G3" s="18" t="str">
        <f t="shared" si="2"/>
        <v/>
      </c>
      <c r="H3" s="19"/>
      <c r="I3" s="29"/>
      <c r="J3" s="30" t="s">
        <v>92</v>
      </c>
      <c r="K3" s="31"/>
      <c r="L3" s="32" t="s">
        <v>31</v>
      </c>
      <c r="M3" s="32" t="s">
        <v>31</v>
      </c>
      <c r="N3" s="32" t="s">
        <v>31</v>
      </c>
      <c r="O3" s="32" t="s">
        <v>31</v>
      </c>
      <c r="P3" s="32" t="s">
        <v>31</v>
      </c>
      <c r="Q3" s="32" t="s">
        <v>31</v>
      </c>
      <c r="R3" s="32" t="s">
        <v>31</v>
      </c>
      <c r="S3" s="32" t="s">
        <v>31</v>
      </c>
      <c r="T3" s="32" t="s">
        <v>31</v>
      </c>
      <c r="U3" s="32" t="s">
        <v>31</v>
      </c>
      <c r="V3" s="32" t="s">
        <v>31</v>
      </c>
      <c r="W3" s="32" t="s">
        <v>31</v>
      </c>
      <c r="X3" s="32" t="s">
        <v>31</v>
      </c>
      <c r="Y3" s="32" t="s">
        <v>31</v>
      </c>
      <c r="Z3" s="32" t="s">
        <v>31</v>
      </c>
      <c r="AA3" s="32" t="s">
        <v>31</v>
      </c>
      <c r="AB3" s="32" t="s">
        <v>31</v>
      </c>
      <c r="AC3" s="32" t="s">
        <v>31</v>
      </c>
      <c r="AD3" s="32" t="s">
        <v>31</v>
      </c>
      <c r="AE3" s="32" t="s">
        <v>31</v>
      </c>
      <c r="AF3" s="32" t="s">
        <v>31</v>
      </c>
      <c r="AG3" s="32" t="s">
        <v>31</v>
      </c>
      <c r="AH3" s="32" t="s">
        <v>31</v>
      </c>
      <c r="AI3" s="32" t="s">
        <v>31</v>
      </c>
      <c r="AJ3" s="32" t="s">
        <v>31</v>
      </c>
      <c r="AK3" s="32" t="s">
        <v>31</v>
      </c>
      <c r="AL3" s="32" t="s">
        <v>31</v>
      </c>
      <c r="AM3" s="32" t="s">
        <v>31</v>
      </c>
      <c r="AN3" s="32" t="s">
        <v>31</v>
      </c>
      <c r="AO3" s="32" t="s">
        <v>31</v>
      </c>
      <c r="AP3" s="32" t="s">
        <v>31</v>
      </c>
      <c r="AQ3" s="32" t="s">
        <v>31</v>
      </c>
      <c r="AR3" s="23"/>
      <c r="AS3" s="24" t="str">
        <f t="shared" si="3"/>
        <v>-:-:-:-:-:-:-:-:-:-:-:-:-:-:-:-:-:-:-:-:-:-:-:-:-:-:-:-:-:-:-:-</v>
      </c>
      <c r="AT3" s="23"/>
      <c r="AU3" s="24" t="str">
        <f t="shared" si="4"/>
        <v>0x00000000</v>
      </c>
      <c r="AV3" s="25"/>
      <c r="AW3" s="26" t="str">
        <f t="shared" si="5"/>
        <v>bad,                                                    </v>
      </c>
      <c r="AX3" s="26" t="str">
        <f t="shared" si="6"/>
        <v>		bad,                                                    	/* 0x00000000	BAD       	invalid operation */</v>
      </c>
      <c r="AY3" s="26" t="str">
        <f t="shared" si="7"/>
        <v>		0x00000000,	/* BAD       	bad	invalid operation */</v>
      </c>
    </row>
    <row r="4" ht="12.75" customHeight="1">
      <c r="A4" s="9" t="s">
        <v>27</v>
      </c>
      <c r="B4" s="33"/>
      <c r="C4" s="16" t="s">
        <v>93</v>
      </c>
      <c r="D4" s="17"/>
      <c r="F4" s="18" t="s">
        <v>94</v>
      </c>
      <c r="G4" s="18" t="str">
        <f t="shared" si="2"/>
        <v/>
      </c>
      <c r="H4" s="19"/>
      <c r="I4" s="20"/>
      <c r="J4" s="20"/>
      <c r="K4" s="21"/>
      <c r="L4" s="22"/>
      <c r="M4" s="22"/>
      <c r="N4" s="22"/>
      <c r="O4" s="22" t="s">
        <v>30</v>
      </c>
      <c r="P4" s="22" t="s">
        <v>31</v>
      </c>
      <c r="Q4" s="22" t="s">
        <v>30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3"/>
      <c r="AS4" s="24" t="str">
        <f t="shared" si="3"/>
        <v/>
      </c>
      <c r="AT4" s="23"/>
      <c r="AU4" s="24" t="str">
        <f t="shared" si="4"/>
        <v/>
      </c>
      <c r="AV4" s="25"/>
      <c r="AW4" s="26" t="str">
        <f t="shared" si="5"/>
        <v/>
      </c>
      <c r="AX4" s="26" t="str">
        <f t="shared" si="6"/>
        <v>/* Branch,exception generation and system Instruction */</v>
      </c>
      <c r="AY4" s="26" t="str">
        <f t="shared" si="7"/>
        <v>/* Branch,exception generation and system Instruction */</v>
      </c>
    </row>
    <row r="5" ht="12.75" customHeight="1">
      <c r="A5" s="15" t="s">
        <v>26</v>
      </c>
      <c r="B5" s="34"/>
      <c r="C5" s="34"/>
      <c r="D5" s="35" t="s">
        <v>95</v>
      </c>
      <c r="F5" s="18" t="str">
        <f t="shared" ref="F5:F1192" si="8">if(or(I5="W",I5="w",I5="X",I5="x",isblank(I5)),"","v")</f>
        <v/>
      </c>
      <c r="G5" s="18" t="str">
        <f t="shared" si="2"/>
        <v/>
      </c>
      <c r="H5" s="19"/>
      <c r="I5" s="36"/>
      <c r="J5" s="36"/>
      <c r="K5" s="37"/>
      <c r="L5" s="38" t="s">
        <v>33</v>
      </c>
      <c r="M5" s="22" t="s">
        <v>31</v>
      </c>
      <c r="N5" s="22" t="s">
        <v>30</v>
      </c>
      <c r="O5" s="39" t="s">
        <v>30</v>
      </c>
      <c r="P5" s="39" t="s">
        <v>31</v>
      </c>
      <c r="Q5" s="39" t="s">
        <v>30</v>
      </c>
      <c r="R5" s="22" t="s">
        <v>31</v>
      </c>
      <c r="S5" s="38" t="s">
        <v>33</v>
      </c>
      <c r="T5" s="40" t="s">
        <v>34</v>
      </c>
      <c r="AM5" s="40" t="s">
        <v>35</v>
      </c>
      <c r="AR5" s="23"/>
      <c r="AS5" s="24" t="str">
        <f t="shared" si="3"/>
        <v/>
      </c>
      <c r="AT5" s="23"/>
      <c r="AU5" s="24" t="str">
        <f t="shared" si="4"/>
        <v/>
      </c>
      <c r="AV5" s="25"/>
      <c r="AW5" s="26" t="str">
        <f t="shared" si="5"/>
        <v/>
      </c>
      <c r="AX5" s="26" t="str">
        <f t="shared" si="6"/>
        <v>	/* Compare _ Branch (immediate) */</v>
      </c>
      <c r="AY5" s="26" t="str">
        <f t="shared" si="7"/>
        <v>	/* Compare _ Branch (immediate) */</v>
      </c>
    </row>
    <row r="6" ht="12.75" customHeight="1">
      <c r="A6" s="15" t="s">
        <v>25</v>
      </c>
      <c r="B6" s="41"/>
      <c r="C6" s="41"/>
      <c r="D6" s="26"/>
      <c r="E6" s="28" t="s">
        <v>96</v>
      </c>
      <c r="F6" s="18" t="str">
        <f t="shared" si="8"/>
        <v/>
      </c>
      <c r="G6" s="18" t="str">
        <f t="shared" si="2"/>
        <v>w</v>
      </c>
      <c r="H6" s="19"/>
      <c r="I6" s="42" t="s">
        <v>97</v>
      </c>
      <c r="J6" s="42"/>
      <c r="K6" s="43"/>
      <c r="L6" s="44" t="s">
        <v>31</v>
      </c>
      <c r="M6" s="45" t="s">
        <v>31</v>
      </c>
      <c r="N6" s="45" t="s">
        <v>30</v>
      </c>
      <c r="O6" s="45" t="s">
        <v>30</v>
      </c>
      <c r="P6" s="45" t="s">
        <v>31</v>
      </c>
      <c r="Q6" s="45" t="s">
        <v>30</v>
      </c>
      <c r="R6" s="45" t="s">
        <v>31</v>
      </c>
      <c r="S6" s="44" t="s">
        <v>31</v>
      </c>
      <c r="T6" s="46" t="s">
        <v>34</v>
      </c>
      <c r="AM6" s="46" t="s">
        <v>35</v>
      </c>
      <c r="AR6" s="23"/>
      <c r="AS6" s="24" t="str">
        <f t="shared" si="3"/>
        <v>-:-:-:-:-:-:-:-:imm19:::::::::::::::::::Rt::::</v>
      </c>
      <c r="AT6" s="23"/>
      <c r="AU6" s="24" t="str">
        <f t="shared" si="4"/>
        <v>0x34000000</v>
      </c>
      <c r="AV6" s="25"/>
      <c r="AW6" s="26" t="str">
        <f t="shared" si="5"/>
        <v>cbzw,                                                   </v>
      </c>
      <c r="AX6" s="26" t="str">
        <f t="shared" si="6"/>
        <v>		cbzw,                                                   	/* 0x34000000	CBZ       	 */</v>
      </c>
      <c r="AY6" s="26" t="str">
        <f t="shared" si="7"/>
        <v>		0x34000000,	/* CBZ       	cbzw	 */</v>
      </c>
    </row>
    <row r="7" ht="12.75" customHeight="1">
      <c r="A7" s="9" t="s">
        <v>24</v>
      </c>
      <c r="B7" s="41"/>
      <c r="C7" s="41"/>
      <c r="D7" s="26"/>
      <c r="E7" s="28" t="s">
        <v>98</v>
      </c>
      <c r="F7" s="18" t="str">
        <f t="shared" si="8"/>
        <v/>
      </c>
      <c r="G7" s="18" t="str">
        <f t="shared" si="2"/>
        <v>w</v>
      </c>
      <c r="H7" s="19"/>
      <c r="I7" s="42" t="s">
        <v>97</v>
      </c>
      <c r="J7" s="42"/>
      <c r="K7" s="43"/>
      <c r="L7" s="44" t="s">
        <v>31</v>
      </c>
      <c r="M7" s="45" t="s">
        <v>31</v>
      </c>
      <c r="N7" s="45" t="s">
        <v>30</v>
      </c>
      <c r="O7" s="45" t="s">
        <v>30</v>
      </c>
      <c r="P7" s="45" t="s">
        <v>31</v>
      </c>
      <c r="Q7" s="45" t="s">
        <v>30</v>
      </c>
      <c r="R7" s="45" t="s">
        <v>31</v>
      </c>
      <c r="S7" s="44" t="s">
        <v>30</v>
      </c>
      <c r="T7" s="46" t="s">
        <v>34</v>
      </c>
      <c r="AM7" s="46" t="s">
        <v>35</v>
      </c>
      <c r="AR7" s="23"/>
      <c r="AS7" s="24" t="str">
        <f t="shared" si="3"/>
        <v>-:-:-:-:-:-:-:-:imm19:::::::::::::::::::Rt::::</v>
      </c>
      <c r="AT7" s="23"/>
      <c r="AU7" s="24" t="str">
        <f t="shared" si="4"/>
        <v>0x35000000</v>
      </c>
      <c r="AV7" s="25"/>
      <c r="AW7" s="26" t="str">
        <f t="shared" si="5"/>
        <v>cbnzw,                                                  </v>
      </c>
      <c r="AX7" s="26" t="str">
        <f t="shared" si="6"/>
        <v>		cbnzw,                                                  	/* 0x35000000	CBNZ      	 */</v>
      </c>
      <c r="AY7" s="26" t="str">
        <f t="shared" si="7"/>
        <v>		0x35000000,	/* CBNZ      	cbnzw	 */</v>
      </c>
    </row>
    <row r="8" ht="12.75" customHeight="1">
      <c r="A8" s="9" t="s">
        <v>23</v>
      </c>
      <c r="B8" s="41"/>
      <c r="C8" s="41"/>
      <c r="D8" s="26"/>
      <c r="E8" s="28" t="s">
        <v>96</v>
      </c>
      <c r="F8" s="18" t="str">
        <f t="shared" si="8"/>
        <v/>
      </c>
      <c r="G8" s="18" t="str">
        <f t="shared" si="2"/>
        <v>x</v>
      </c>
      <c r="H8" s="19"/>
      <c r="I8" s="42" t="s">
        <v>99</v>
      </c>
      <c r="J8" s="42"/>
      <c r="K8" s="43"/>
      <c r="L8" s="44" t="s">
        <v>30</v>
      </c>
      <c r="M8" s="45" t="s">
        <v>31</v>
      </c>
      <c r="N8" s="45" t="s">
        <v>30</v>
      </c>
      <c r="O8" s="45" t="s">
        <v>30</v>
      </c>
      <c r="P8" s="45" t="s">
        <v>31</v>
      </c>
      <c r="Q8" s="45" t="s">
        <v>30</v>
      </c>
      <c r="R8" s="45" t="s">
        <v>31</v>
      </c>
      <c r="S8" s="44" t="s">
        <v>31</v>
      </c>
      <c r="T8" s="46" t="s">
        <v>34</v>
      </c>
      <c r="AM8" s="46" t="s">
        <v>35</v>
      </c>
      <c r="AR8" s="23"/>
      <c r="AS8" s="24" t="str">
        <f t="shared" si="3"/>
        <v>-:-:-:-:-:-:-:-:imm19:::::::::::::::::::Rt::::</v>
      </c>
      <c r="AT8" s="23"/>
      <c r="AU8" s="24" t="str">
        <f t="shared" si="4"/>
        <v>0xB4000000</v>
      </c>
      <c r="AV8" s="25"/>
      <c r="AW8" s="26" t="str">
        <f t="shared" si="5"/>
        <v>cbzx,                                                   </v>
      </c>
      <c r="AX8" s="26" t="str">
        <f t="shared" si="6"/>
        <v>		cbzx,                                                   	/* 0xB4000000	CBZ       	 */</v>
      </c>
      <c r="AY8" s="26" t="str">
        <f t="shared" si="7"/>
        <v>		0xB4000000,	/* CBZ       	cbzx	 */</v>
      </c>
    </row>
    <row r="9" ht="12.75" customHeight="1">
      <c r="A9" s="15" t="s">
        <v>22</v>
      </c>
      <c r="B9" s="41"/>
      <c r="C9" s="41"/>
      <c r="D9" s="26"/>
      <c r="E9" s="28" t="s">
        <v>98</v>
      </c>
      <c r="F9" s="18" t="str">
        <f t="shared" si="8"/>
        <v/>
      </c>
      <c r="G9" s="18" t="str">
        <f t="shared" si="2"/>
        <v>x</v>
      </c>
      <c r="H9" s="19"/>
      <c r="I9" s="42" t="s">
        <v>99</v>
      </c>
      <c r="J9" s="42"/>
      <c r="K9" s="43"/>
      <c r="L9" s="44" t="s">
        <v>30</v>
      </c>
      <c r="M9" s="45" t="s">
        <v>31</v>
      </c>
      <c r="N9" s="45" t="s">
        <v>30</v>
      </c>
      <c r="O9" s="45" t="s">
        <v>30</v>
      </c>
      <c r="P9" s="45" t="s">
        <v>31</v>
      </c>
      <c r="Q9" s="45" t="s">
        <v>30</v>
      </c>
      <c r="R9" s="45" t="s">
        <v>31</v>
      </c>
      <c r="S9" s="44" t="s">
        <v>30</v>
      </c>
      <c r="T9" s="46" t="s">
        <v>34</v>
      </c>
      <c r="AM9" s="46" t="s">
        <v>35</v>
      </c>
      <c r="AR9" s="23"/>
      <c r="AS9" s="24" t="str">
        <f t="shared" si="3"/>
        <v>-:-:-:-:-:-:-:-:imm19:::::::::::::::::::Rt::::</v>
      </c>
      <c r="AT9" s="23"/>
      <c r="AU9" s="24" t="str">
        <f t="shared" si="4"/>
        <v>0xB5000000</v>
      </c>
      <c r="AV9" s="25"/>
      <c r="AW9" s="26" t="str">
        <f t="shared" si="5"/>
        <v>cbnzx,                                                  </v>
      </c>
      <c r="AX9" s="26" t="str">
        <f t="shared" si="6"/>
        <v>		cbnzx,                                                  	/* 0xB5000000	CBNZ      	 */</v>
      </c>
      <c r="AY9" s="26" t="str">
        <f t="shared" si="7"/>
        <v>		0xB5000000,	/* CBNZ      	cbnzx	 */</v>
      </c>
    </row>
    <row r="10" ht="12.75" customHeight="1">
      <c r="A10" s="15" t="s">
        <v>21</v>
      </c>
      <c r="B10" s="34"/>
      <c r="C10" s="34"/>
      <c r="D10" s="47" t="s">
        <v>100</v>
      </c>
      <c r="F10" s="18" t="str">
        <f t="shared" si="8"/>
        <v/>
      </c>
      <c r="G10" s="18" t="str">
        <f t="shared" si="2"/>
        <v/>
      </c>
      <c r="H10" s="19"/>
      <c r="I10" s="20"/>
      <c r="J10" s="20"/>
      <c r="K10" s="37"/>
      <c r="L10" s="38" t="s">
        <v>36</v>
      </c>
      <c r="M10" s="22" t="s">
        <v>31</v>
      </c>
      <c r="N10" s="22" t="s">
        <v>30</v>
      </c>
      <c r="O10" s="39" t="s">
        <v>30</v>
      </c>
      <c r="P10" s="39" t="s">
        <v>31</v>
      </c>
      <c r="Q10" s="39" t="s">
        <v>30</v>
      </c>
      <c r="R10" s="22" t="s">
        <v>30</v>
      </c>
      <c r="S10" s="38" t="s">
        <v>33</v>
      </c>
      <c r="T10" s="48" t="s">
        <v>37</v>
      </c>
      <c r="Y10" s="48" t="s">
        <v>38</v>
      </c>
      <c r="AM10" s="48" t="s">
        <v>35</v>
      </c>
      <c r="AR10" s="23"/>
      <c r="AS10" s="24" t="str">
        <f t="shared" si="3"/>
        <v/>
      </c>
      <c r="AT10" s="23"/>
      <c r="AU10" s="24" t="str">
        <f t="shared" si="4"/>
        <v/>
      </c>
      <c r="AV10" s="25"/>
      <c r="AW10" s="26" t="str">
        <f t="shared" si="5"/>
        <v/>
      </c>
      <c r="AX10" s="26" t="str">
        <f t="shared" si="6"/>
        <v>	/* Test bit &amp; branch (immediate) */</v>
      </c>
      <c r="AY10" s="26" t="str">
        <f t="shared" si="7"/>
        <v>	/* Test bit &amp; branch (immediate) */</v>
      </c>
    </row>
    <row r="11" ht="12.75" customHeight="1">
      <c r="A11" s="9" t="s">
        <v>20</v>
      </c>
      <c r="B11" s="41"/>
      <c r="C11" s="41"/>
      <c r="D11" s="26"/>
      <c r="E11" s="28" t="s">
        <v>101</v>
      </c>
      <c r="F11" s="18" t="str">
        <f t="shared" si="8"/>
        <v/>
      </c>
      <c r="G11" s="18" t="str">
        <f t="shared" si="2"/>
        <v/>
      </c>
      <c r="H11" s="19"/>
      <c r="I11" s="49"/>
      <c r="J11" s="49"/>
      <c r="K11" s="50"/>
      <c r="L11" s="51" t="s">
        <v>36</v>
      </c>
      <c r="M11" s="52" t="s">
        <v>31</v>
      </c>
      <c r="N11" s="52" t="s">
        <v>30</v>
      </c>
      <c r="O11" s="52" t="s">
        <v>30</v>
      </c>
      <c r="P11" s="52" t="s">
        <v>31</v>
      </c>
      <c r="Q11" s="52" t="s">
        <v>30</v>
      </c>
      <c r="R11" s="52" t="s">
        <v>30</v>
      </c>
      <c r="S11" s="51" t="s">
        <v>31</v>
      </c>
      <c r="T11" s="53" t="s">
        <v>37</v>
      </c>
      <c r="Y11" s="53" t="s">
        <v>38</v>
      </c>
      <c r="AM11" s="53" t="s">
        <v>35</v>
      </c>
      <c r="AR11" s="23"/>
      <c r="AS11" s="24" t="str">
        <f t="shared" si="3"/>
        <v>b5:-:-:-:-:-:-:-:b40:::::imm14::::::::::::::Rt::::</v>
      </c>
      <c r="AT11" s="23"/>
      <c r="AU11" s="24" t="str">
        <f t="shared" si="4"/>
        <v>0x36000000</v>
      </c>
      <c r="AV11" s="25"/>
      <c r="AW11" s="26" t="str">
        <f t="shared" si="5"/>
        <v>tbz,                                                    </v>
      </c>
      <c r="AX11" s="26" t="str">
        <f t="shared" si="6"/>
        <v>		tbz,                                                    	/* 0x36000000	TBZ       	 */</v>
      </c>
      <c r="AY11" s="26" t="str">
        <f t="shared" si="7"/>
        <v>		0x36000000,	/* TBZ       	tbz	 */</v>
      </c>
    </row>
    <row r="12" ht="12.75" customHeight="1">
      <c r="A12" s="15" t="s">
        <v>19</v>
      </c>
      <c r="B12" s="41"/>
      <c r="C12" s="41"/>
      <c r="D12" s="26"/>
      <c r="E12" s="28" t="s">
        <v>102</v>
      </c>
      <c r="F12" s="18" t="str">
        <f t="shared" si="8"/>
        <v/>
      </c>
      <c r="G12" s="18" t="str">
        <f t="shared" si="2"/>
        <v/>
      </c>
      <c r="H12" s="19"/>
      <c r="I12" s="49"/>
      <c r="J12" s="49"/>
      <c r="K12" s="50"/>
      <c r="L12" s="51" t="s">
        <v>36</v>
      </c>
      <c r="M12" s="52" t="s">
        <v>31</v>
      </c>
      <c r="N12" s="52" t="s">
        <v>30</v>
      </c>
      <c r="O12" s="52" t="s">
        <v>30</v>
      </c>
      <c r="P12" s="52" t="s">
        <v>31</v>
      </c>
      <c r="Q12" s="52" t="s">
        <v>30</v>
      </c>
      <c r="R12" s="52" t="s">
        <v>30</v>
      </c>
      <c r="S12" s="51" t="s">
        <v>30</v>
      </c>
      <c r="T12" s="53" t="s">
        <v>37</v>
      </c>
      <c r="Y12" s="53" t="s">
        <v>38</v>
      </c>
      <c r="AM12" s="53" t="s">
        <v>35</v>
      </c>
      <c r="AR12" s="23"/>
      <c r="AS12" s="24" t="str">
        <f t="shared" si="3"/>
        <v>b5:-:-:-:-:-:-:-:b40:::::imm14::::::::::::::Rt::::</v>
      </c>
      <c r="AT12" s="23"/>
      <c r="AU12" s="24" t="str">
        <f t="shared" si="4"/>
        <v>0x37000000</v>
      </c>
      <c r="AV12" s="25"/>
      <c r="AW12" s="26" t="str">
        <f t="shared" si="5"/>
        <v>tbnz,                                                   </v>
      </c>
      <c r="AX12" s="26" t="str">
        <f t="shared" si="6"/>
        <v>		tbnz,                                                   	/* 0x37000000	TBNZ      	 */</v>
      </c>
      <c r="AY12" s="26" t="str">
        <f t="shared" si="7"/>
        <v>		0x37000000,	/* TBNZ      	tbnz	 */</v>
      </c>
    </row>
    <row r="13" ht="12.75" customHeight="1">
      <c r="A13" s="15" t="s">
        <v>18</v>
      </c>
      <c r="B13" s="34"/>
      <c r="C13" s="34"/>
      <c r="D13" s="17" t="s">
        <v>103</v>
      </c>
      <c r="F13" s="18" t="str">
        <f t="shared" si="8"/>
        <v/>
      </c>
      <c r="G13" s="18" t="str">
        <f t="shared" si="2"/>
        <v/>
      </c>
      <c r="H13" s="19"/>
      <c r="I13" s="20"/>
      <c r="J13" s="20"/>
      <c r="K13" s="21"/>
      <c r="L13" s="22" t="s">
        <v>31</v>
      </c>
      <c r="M13" s="22" t="s">
        <v>30</v>
      </c>
      <c r="N13" s="22" t="s">
        <v>31</v>
      </c>
      <c r="O13" s="39" t="s">
        <v>30</v>
      </c>
      <c r="P13" s="39" t="s">
        <v>31</v>
      </c>
      <c r="Q13" s="39" t="s">
        <v>30</v>
      </c>
      <c r="R13" s="22" t="s">
        <v>31</v>
      </c>
      <c r="S13" s="38" t="s">
        <v>33</v>
      </c>
      <c r="T13" s="40" t="s">
        <v>34</v>
      </c>
      <c r="AM13" s="38" t="s">
        <v>33</v>
      </c>
      <c r="AN13" s="40" t="s">
        <v>39</v>
      </c>
      <c r="AR13" s="23"/>
      <c r="AS13" s="24" t="str">
        <f t="shared" si="3"/>
        <v/>
      </c>
      <c r="AT13" s="23"/>
      <c r="AU13" s="24" t="str">
        <f t="shared" si="4"/>
        <v/>
      </c>
      <c r="AV13" s="25"/>
      <c r="AW13" s="26" t="str">
        <f t="shared" si="5"/>
        <v/>
      </c>
      <c r="AX13" s="26" t="str">
        <f t="shared" si="6"/>
        <v>	/* Conditional branch (immediate) */</v>
      </c>
      <c r="AY13" s="26" t="str">
        <f t="shared" si="7"/>
        <v>	/* Conditional branch (immediate) */</v>
      </c>
    </row>
    <row r="14" ht="12.75" customHeight="1">
      <c r="A14" s="9" t="s">
        <v>17</v>
      </c>
      <c r="B14" s="41"/>
      <c r="C14" s="41"/>
      <c r="D14" s="26"/>
      <c r="E14" s="28" t="s">
        <v>104</v>
      </c>
      <c r="F14" s="18" t="str">
        <f t="shared" si="8"/>
        <v/>
      </c>
      <c r="G14" s="18" t="str">
        <f t="shared" si="2"/>
        <v/>
      </c>
      <c r="H14" s="19"/>
      <c r="I14" s="42"/>
      <c r="J14" s="42"/>
      <c r="K14" s="54"/>
      <c r="L14" s="55" t="s">
        <v>31</v>
      </c>
      <c r="M14" s="55" t="s">
        <v>30</v>
      </c>
      <c r="N14" s="55" t="s">
        <v>31</v>
      </c>
      <c r="O14" s="55" t="s">
        <v>30</v>
      </c>
      <c r="P14" s="55" t="s">
        <v>31</v>
      </c>
      <c r="Q14" s="55" t="s">
        <v>30</v>
      </c>
      <c r="R14" s="55" t="s">
        <v>31</v>
      </c>
      <c r="S14" s="44" t="s">
        <v>31</v>
      </c>
      <c r="T14" s="46" t="s">
        <v>34</v>
      </c>
      <c r="AM14" s="44" t="s">
        <v>31</v>
      </c>
      <c r="AN14" s="46" t="s">
        <v>39</v>
      </c>
      <c r="AR14" s="23"/>
      <c r="AS14" s="24" t="str">
        <f t="shared" si="3"/>
        <v>-:-:-:-:-:-:-:-:imm19:::::::::::::::::::-:cond:::</v>
      </c>
      <c r="AT14" s="23"/>
      <c r="AU14" s="24" t="str">
        <f t="shared" si="4"/>
        <v>0x54000000</v>
      </c>
      <c r="AV14" s="25"/>
      <c r="AW14" s="26" t="str">
        <f t="shared" si="5"/>
        <v>b_cond,                                                 </v>
      </c>
      <c r="AX14" s="26" t="str">
        <f t="shared" si="6"/>
        <v>		b_cond,                                                 	/* 0x54000000	B_cond    	 */</v>
      </c>
      <c r="AY14" s="26" t="str">
        <f t="shared" si="7"/>
        <v>		0x54000000,	/* B_cond    	b_cond	 */</v>
      </c>
    </row>
    <row r="15" ht="12.75" customHeight="1">
      <c r="A15" s="9" t="s">
        <v>16</v>
      </c>
      <c r="B15" s="34"/>
      <c r="C15" s="34"/>
      <c r="D15" s="17" t="s">
        <v>105</v>
      </c>
      <c r="F15" s="18" t="str">
        <f t="shared" si="8"/>
        <v/>
      </c>
      <c r="G15" s="18" t="str">
        <f t="shared" si="2"/>
        <v/>
      </c>
      <c r="H15" s="19"/>
      <c r="I15" s="20"/>
      <c r="J15" s="20"/>
      <c r="K15" s="21"/>
      <c r="L15" s="22" t="s">
        <v>30</v>
      </c>
      <c r="M15" s="22" t="s">
        <v>30</v>
      </c>
      <c r="N15" s="22" t="s">
        <v>31</v>
      </c>
      <c r="O15" s="39" t="s">
        <v>30</v>
      </c>
      <c r="P15" s="39" t="s">
        <v>31</v>
      </c>
      <c r="Q15" s="39" t="s">
        <v>30</v>
      </c>
      <c r="R15" s="22" t="s">
        <v>31</v>
      </c>
      <c r="S15" s="22" t="s">
        <v>31</v>
      </c>
      <c r="T15" s="38" t="s">
        <v>33</v>
      </c>
      <c r="U15" s="38" t="s">
        <v>33</v>
      </c>
      <c r="V15" s="38" t="s">
        <v>33</v>
      </c>
      <c r="W15" s="48" t="s">
        <v>40</v>
      </c>
      <c r="AM15" s="38" t="s">
        <v>33</v>
      </c>
      <c r="AN15" s="38" t="s">
        <v>33</v>
      </c>
      <c r="AO15" s="38" t="s">
        <v>33</v>
      </c>
      <c r="AP15" s="38" t="s">
        <v>33</v>
      </c>
      <c r="AQ15" s="38" t="s">
        <v>33</v>
      </c>
      <c r="AR15" s="23"/>
      <c r="AS15" s="24" t="str">
        <f t="shared" si="3"/>
        <v/>
      </c>
      <c r="AT15" s="23"/>
      <c r="AU15" s="24" t="str">
        <f t="shared" si="4"/>
        <v/>
      </c>
      <c r="AV15" s="25"/>
      <c r="AW15" s="26" t="str">
        <f t="shared" si="5"/>
        <v/>
      </c>
      <c r="AX15" s="26" t="str">
        <f t="shared" si="6"/>
        <v>	/* Exception generation */</v>
      </c>
      <c r="AY15" s="26" t="str">
        <f t="shared" si="7"/>
        <v>	/* Exception generation */</v>
      </c>
    </row>
    <row r="16" ht="12.75" customHeight="1">
      <c r="A16" s="15" t="s">
        <v>15</v>
      </c>
      <c r="B16" s="56" t="s">
        <v>106</v>
      </c>
      <c r="C16" s="41"/>
      <c r="D16" s="26"/>
      <c r="E16" s="28" t="s">
        <v>107</v>
      </c>
      <c r="F16" s="18" t="str">
        <f t="shared" si="8"/>
        <v/>
      </c>
      <c r="G16" s="18" t="str">
        <f t="shared" si="2"/>
        <v/>
      </c>
      <c r="H16" s="19"/>
      <c r="I16" s="49"/>
      <c r="J16" s="49"/>
      <c r="K16" s="57"/>
      <c r="L16" s="52" t="s">
        <v>30</v>
      </c>
      <c r="M16" s="52" t="s">
        <v>30</v>
      </c>
      <c r="N16" s="52" t="s">
        <v>31</v>
      </c>
      <c r="O16" s="52" t="s">
        <v>30</v>
      </c>
      <c r="P16" s="52" t="s">
        <v>31</v>
      </c>
      <c r="Q16" s="52" t="s">
        <v>30</v>
      </c>
      <c r="R16" s="52" t="s">
        <v>31</v>
      </c>
      <c r="S16" s="52" t="s">
        <v>31</v>
      </c>
      <c r="T16" s="51" t="s">
        <v>31</v>
      </c>
      <c r="U16" s="51" t="s">
        <v>31</v>
      </c>
      <c r="V16" s="51" t="s">
        <v>31</v>
      </c>
      <c r="W16" s="53" t="s">
        <v>40</v>
      </c>
      <c r="AM16" s="51" t="s">
        <v>31</v>
      </c>
      <c r="AN16" s="51" t="s">
        <v>31</v>
      </c>
      <c r="AO16" s="51" t="s">
        <v>31</v>
      </c>
      <c r="AP16" s="53" t="s">
        <v>31</v>
      </c>
      <c r="AQ16" s="51" t="s">
        <v>30</v>
      </c>
      <c r="AR16" s="23"/>
      <c r="AS16" s="24" t="str">
        <f t="shared" si="3"/>
        <v>-:-:-:-:-:-:-:-:-:-:-:imm16::::::::::::::::-:-:-:-:-</v>
      </c>
      <c r="AT16" s="23"/>
      <c r="AU16" s="24" t="str">
        <f t="shared" si="4"/>
        <v>0xD4000001</v>
      </c>
      <c r="AV16" s="25"/>
      <c r="AW16" s="26" t="str">
        <f t="shared" si="5"/>
        <v>svc,                                                    </v>
      </c>
      <c r="AX16" s="26" t="str">
        <f t="shared" si="6"/>
        <v>//		svc,                                                    	/* 0xD4000001	SVC       	 */</v>
      </c>
      <c r="AY16" s="26" t="str">
        <f t="shared" si="7"/>
        <v>//		0xD4000001,	/* SVC       	svc	 */</v>
      </c>
    </row>
    <row r="17" ht="12.75" customHeight="1">
      <c r="A17" s="15" t="s">
        <v>14</v>
      </c>
      <c r="B17" s="56" t="s">
        <v>106</v>
      </c>
      <c r="C17" s="41"/>
      <c r="D17" s="26"/>
      <c r="E17" s="28" t="s">
        <v>108</v>
      </c>
      <c r="F17" s="18" t="str">
        <f t="shared" si="8"/>
        <v/>
      </c>
      <c r="G17" s="18" t="str">
        <f t="shared" si="2"/>
        <v/>
      </c>
      <c r="H17" s="19"/>
      <c r="I17" s="49"/>
      <c r="J17" s="49"/>
      <c r="K17" s="57"/>
      <c r="L17" s="52" t="s">
        <v>30</v>
      </c>
      <c r="M17" s="52" t="s">
        <v>30</v>
      </c>
      <c r="N17" s="52" t="s">
        <v>31</v>
      </c>
      <c r="O17" s="52" t="s">
        <v>30</v>
      </c>
      <c r="P17" s="52" t="s">
        <v>31</v>
      </c>
      <c r="Q17" s="52" t="s">
        <v>30</v>
      </c>
      <c r="R17" s="52" t="s">
        <v>31</v>
      </c>
      <c r="S17" s="52" t="s">
        <v>31</v>
      </c>
      <c r="T17" s="51" t="s">
        <v>31</v>
      </c>
      <c r="U17" s="51" t="s">
        <v>31</v>
      </c>
      <c r="V17" s="51" t="s">
        <v>31</v>
      </c>
      <c r="W17" s="53" t="s">
        <v>40</v>
      </c>
      <c r="AM17" s="51" t="s">
        <v>31</v>
      </c>
      <c r="AN17" s="51" t="s">
        <v>31</v>
      </c>
      <c r="AO17" s="51" t="s">
        <v>31</v>
      </c>
      <c r="AP17" s="53" t="s">
        <v>30</v>
      </c>
      <c r="AQ17" s="51" t="s">
        <v>31</v>
      </c>
      <c r="AR17" s="23"/>
      <c r="AS17" s="24" t="str">
        <f t="shared" si="3"/>
        <v>-:-:-:-:-:-:-:-:-:-:-:imm16::::::::::::::::-:-:-:-:-</v>
      </c>
      <c r="AT17" s="23"/>
      <c r="AU17" s="24" t="str">
        <f t="shared" si="4"/>
        <v>0xD4000002</v>
      </c>
      <c r="AV17" s="25"/>
      <c r="AW17" s="26" t="str">
        <f t="shared" si="5"/>
        <v>hvc,                                                    </v>
      </c>
      <c r="AX17" s="26" t="str">
        <f t="shared" si="6"/>
        <v>//		hvc,                                                    	/* 0xD4000002	HVC       	 */</v>
      </c>
      <c r="AY17" s="26" t="str">
        <f t="shared" si="7"/>
        <v>//		0xD4000002,	/* HVC       	hvc	 */</v>
      </c>
    </row>
    <row r="18" ht="12.75" customHeight="1">
      <c r="A18" s="9" t="s">
        <v>13</v>
      </c>
      <c r="B18" s="56" t="s">
        <v>106</v>
      </c>
      <c r="C18" s="41"/>
      <c r="D18" s="26"/>
      <c r="E18" s="28" t="s">
        <v>109</v>
      </c>
      <c r="F18" s="18" t="str">
        <f t="shared" si="8"/>
        <v/>
      </c>
      <c r="G18" s="18" t="str">
        <f t="shared" si="2"/>
        <v/>
      </c>
      <c r="H18" s="19"/>
      <c r="I18" s="49"/>
      <c r="J18" s="49"/>
      <c r="K18" s="57"/>
      <c r="L18" s="52" t="s">
        <v>30</v>
      </c>
      <c r="M18" s="52" t="s">
        <v>30</v>
      </c>
      <c r="N18" s="52" t="s">
        <v>31</v>
      </c>
      <c r="O18" s="52" t="s">
        <v>30</v>
      </c>
      <c r="P18" s="52" t="s">
        <v>31</v>
      </c>
      <c r="Q18" s="52" t="s">
        <v>30</v>
      </c>
      <c r="R18" s="52" t="s">
        <v>31</v>
      </c>
      <c r="S18" s="52" t="s">
        <v>31</v>
      </c>
      <c r="T18" s="51" t="s">
        <v>31</v>
      </c>
      <c r="U18" s="51" t="s">
        <v>31</v>
      </c>
      <c r="V18" s="51" t="s">
        <v>31</v>
      </c>
      <c r="W18" s="53" t="s">
        <v>40</v>
      </c>
      <c r="AM18" s="51" t="s">
        <v>31</v>
      </c>
      <c r="AN18" s="51" t="s">
        <v>31</v>
      </c>
      <c r="AO18" s="51" t="s">
        <v>31</v>
      </c>
      <c r="AP18" s="53" t="s">
        <v>30</v>
      </c>
      <c r="AQ18" s="51" t="s">
        <v>30</v>
      </c>
      <c r="AR18" s="23"/>
      <c r="AS18" s="24" t="str">
        <f t="shared" si="3"/>
        <v>-:-:-:-:-:-:-:-:-:-:-:imm16::::::::::::::::-:-:-:-:-</v>
      </c>
      <c r="AT18" s="23"/>
      <c r="AU18" s="24" t="str">
        <f t="shared" si="4"/>
        <v>0xD4000003</v>
      </c>
      <c r="AV18" s="25"/>
      <c r="AW18" s="26" t="str">
        <f t="shared" si="5"/>
        <v>smc,                                                    </v>
      </c>
      <c r="AX18" s="26" t="str">
        <f t="shared" si="6"/>
        <v>//		smc,                                                    	/* 0xD4000003	SMC       	 */</v>
      </c>
      <c r="AY18" s="26" t="str">
        <f t="shared" si="7"/>
        <v>//		0xD4000003,	/* SMC       	smc	 */</v>
      </c>
    </row>
    <row r="19" ht="12.75" customHeight="1">
      <c r="A19" s="15" t="s">
        <v>12</v>
      </c>
      <c r="B19" s="41"/>
      <c r="C19" s="41"/>
      <c r="D19" s="26"/>
      <c r="E19" s="28" t="s">
        <v>110</v>
      </c>
      <c r="F19" s="18" t="str">
        <f t="shared" si="8"/>
        <v/>
      </c>
      <c r="G19" s="18" t="str">
        <f t="shared" si="2"/>
        <v>arm64</v>
      </c>
      <c r="H19" s="18" t="s">
        <v>111</v>
      </c>
      <c r="I19" s="49"/>
      <c r="J19" s="49" t="s">
        <v>112</v>
      </c>
      <c r="K19" s="57"/>
      <c r="L19" s="52" t="s">
        <v>30</v>
      </c>
      <c r="M19" s="52" t="s">
        <v>30</v>
      </c>
      <c r="N19" s="52" t="s">
        <v>31</v>
      </c>
      <c r="O19" s="52" t="s">
        <v>30</v>
      </c>
      <c r="P19" s="52" t="s">
        <v>31</v>
      </c>
      <c r="Q19" s="52" t="s">
        <v>30</v>
      </c>
      <c r="R19" s="52" t="s">
        <v>31</v>
      </c>
      <c r="S19" s="52" t="s">
        <v>31</v>
      </c>
      <c r="T19" s="51" t="s">
        <v>31</v>
      </c>
      <c r="U19" s="51" t="s">
        <v>31</v>
      </c>
      <c r="V19" s="51" t="s">
        <v>30</v>
      </c>
      <c r="W19" s="53" t="s">
        <v>40</v>
      </c>
      <c r="AM19" s="51" t="s">
        <v>31</v>
      </c>
      <c r="AN19" s="51" t="s">
        <v>31</v>
      </c>
      <c r="AO19" s="51" t="s">
        <v>31</v>
      </c>
      <c r="AP19" s="53" t="s">
        <v>31</v>
      </c>
      <c r="AQ19" s="51" t="s">
        <v>31</v>
      </c>
      <c r="AR19" s="23"/>
      <c r="AS19" s="24" t="str">
        <f t="shared" si="3"/>
        <v>-:-:-:-:-:-:-:-:-:-:-:imm16::::::::::::::::-:-:-:-:-</v>
      </c>
      <c r="AT19" s="23"/>
      <c r="AU19" s="24" t="str">
        <f t="shared" si="4"/>
        <v>0xD4200000</v>
      </c>
      <c r="AV19" s="25"/>
      <c r="AW19" s="26" t="str">
        <f t="shared" si="5"/>
        <v>brkarm64,                                               </v>
      </c>
      <c r="AX19" s="26" t="str">
        <f t="shared" si="6"/>
        <v>		brkarm64,                                               	/* 0xD4200000	BRK       	AArch64 Specific BRK */</v>
      </c>
      <c r="AY19" s="26" t="str">
        <f t="shared" si="7"/>
        <v>		0xD4200000,	/* BRK       	brkarm64	AArch64 Specific BRK */</v>
      </c>
    </row>
    <row r="20" ht="12.75" customHeight="1">
      <c r="A20" s="15" t="s">
        <v>11</v>
      </c>
      <c r="B20" s="56" t="s">
        <v>106</v>
      </c>
      <c r="C20" s="41"/>
      <c r="D20" s="26"/>
      <c r="E20" s="28" t="s">
        <v>113</v>
      </c>
      <c r="F20" s="18" t="str">
        <f t="shared" si="8"/>
        <v/>
      </c>
      <c r="G20" s="18" t="str">
        <f t="shared" si="2"/>
        <v/>
      </c>
      <c r="H20" s="19"/>
      <c r="I20" s="49"/>
      <c r="J20" s="49"/>
      <c r="K20" s="57"/>
      <c r="L20" s="52" t="s">
        <v>30</v>
      </c>
      <c r="M20" s="52" t="s">
        <v>30</v>
      </c>
      <c r="N20" s="52" t="s">
        <v>31</v>
      </c>
      <c r="O20" s="52" t="s">
        <v>30</v>
      </c>
      <c r="P20" s="52" t="s">
        <v>31</v>
      </c>
      <c r="Q20" s="52" t="s">
        <v>30</v>
      </c>
      <c r="R20" s="52" t="s">
        <v>31</v>
      </c>
      <c r="S20" s="52" t="s">
        <v>31</v>
      </c>
      <c r="T20" s="51" t="s">
        <v>31</v>
      </c>
      <c r="U20" s="51" t="s">
        <v>30</v>
      </c>
      <c r="V20" s="51" t="s">
        <v>31</v>
      </c>
      <c r="W20" s="53" t="s">
        <v>40</v>
      </c>
      <c r="AM20" s="51" t="s">
        <v>31</v>
      </c>
      <c r="AN20" s="51" t="s">
        <v>31</v>
      </c>
      <c r="AO20" s="51" t="s">
        <v>31</v>
      </c>
      <c r="AP20" s="53" t="s">
        <v>31</v>
      </c>
      <c r="AQ20" s="51" t="s">
        <v>31</v>
      </c>
      <c r="AR20" s="23"/>
      <c r="AS20" s="24" t="str">
        <f t="shared" si="3"/>
        <v>-:-:-:-:-:-:-:-:-:-:-:imm16::::::::::::::::-:-:-:-:-</v>
      </c>
      <c r="AT20" s="23"/>
      <c r="AU20" s="24" t="str">
        <f t="shared" si="4"/>
        <v>0xD4400000</v>
      </c>
      <c r="AV20" s="25"/>
      <c r="AW20" s="26" t="str">
        <f t="shared" si="5"/>
        <v>hlt,                                                    </v>
      </c>
      <c r="AX20" s="26" t="str">
        <f t="shared" si="6"/>
        <v>//		hlt,                                                    	/* 0xD4400000	HLT       	 */</v>
      </c>
      <c r="AY20" s="26" t="str">
        <f t="shared" si="7"/>
        <v>//		0xD4400000,	/* HLT       	hlt	 */</v>
      </c>
    </row>
    <row r="21" ht="12.75" customHeight="1">
      <c r="A21" s="9" t="s">
        <v>10</v>
      </c>
      <c r="B21" s="56" t="s">
        <v>106</v>
      </c>
      <c r="C21" s="41"/>
      <c r="D21" s="26"/>
      <c r="E21" s="28" t="s">
        <v>114</v>
      </c>
      <c r="F21" s="18" t="str">
        <f t="shared" si="8"/>
        <v/>
      </c>
      <c r="G21" s="18" t="str">
        <f t="shared" si="2"/>
        <v/>
      </c>
      <c r="H21" s="19"/>
      <c r="I21" s="49"/>
      <c r="J21" s="49"/>
      <c r="K21" s="57"/>
      <c r="L21" s="52" t="s">
        <v>30</v>
      </c>
      <c r="M21" s="52" t="s">
        <v>30</v>
      </c>
      <c r="N21" s="52" t="s">
        <v>31</v>
      </c>
      <c r="O21" s="52" t="s">
        <v>30</v>
      </c>
      <c r="P21" s="52" t="s">
        <v>31</v>
      </c>
      <c r="Q21" s="52" t="s">
        <v>30</v>
      </c>
      <c r="R21" s="52" t="s">
        <v>31</v>
      </c>
      <c r="S21" s="52" t="s">
        <v>31</v>
      </c>
      <c r="T21" s="51" t="s">
        <v>30</v>
      </c>
      <c r="U21" s="51" t="s">
        <v>31</v>
      </c>
      <c r="V21" s="51" t="s">
        <v>30</v>
      </c>
      <c r="W21" s="53" t="s">
        <v>40</v>
      </c>
      <c r="AM21" s="51" t="s">
        <v>31</v>
      </c>
      <c r="AN21" s="51" t="s">
        <v>31</v>
      </c>
      <c r="AO21" s="51" t="s">
        <v>31</v>
      </c>
      <c r="AP21" s="53" t="s">
        <v>31</v>
      </c>
      <c r="AQ21" s="51" t="s">
        <v>30</v>
      </c>
      <c r="AR21" s="23"/>
      <c r="AS21" s="24" t="str">
        <f t="shared" si="3"/>
        <v>-:-:-:-:-:-:-:-:-:-:-:imm16::::::::::::::::-:-:-:-:-</v>
      </c>
      <c r="AT21" s="23"/>
      <c r="AU21" s="24" t="str">
        <f t="shared" si="4"/>
        <v>0xD4A00001</v>
      </c>
      <c r="AV21" s="25"/>
      <c r="AW21" s="26" t="str">
        <f t="shared" si="5"/>
        <v>dcps1,                                                  </v>
      </c>
      <c r="AX21" s="26" t="str">
        <f t="shared" si="6"/>
        <v>//		dcps1,                                                  	/* 0xD4A00001	DCPS1     	 */</v>
      </c>
      <c r="AY21" s="26" t="str">
        <f t="shared" si="7"/>
        <v>//		0xD4A00001,	/* DCPS1     	dcps1	 */</v>
      </c>
    </row>
    <row r="22" ht="12.75" customHeight="1">
      <c r="A22" s="9" t="s">
        <v>9</v>
      </c>
      <c r="B22" s="56" t="s">
        <v>106</v>
      </c>
      <c r="C22" s="41"/>
      <c r="D22" s="26"/>
      <c r="E22" s="28" t="s">
        <v>115</v>
      </c>
      <c r="F22" s="18" t="str">
        <f t="shared" si="8"/>
        <v/>
      </c>
      <c r="G22" s="18" t="str">
        <f t="shared" si="2"/>
        <v/>
      </c>
      <c r="H22" s="19"/>
      <c r="I22" s="49"/>
      <c r="J22" s="49"/>
      <c r="K22" s="57"/>
      <c r="L22" s="52" t="s">
        <v>30</v>
      </c>
      <c r="M22" s="52" t="s">
        <v>30</v>
      </c>
      <c r="N22" s="52" t="s">
        <v>31</v>
      </c>
      <c r="O22" s="52" t="s">
        <v>30</v>
      </c>
      <c r="P22" s="52" t="s">
        <v>31</v>
      </c>
      <c r="Q22" s="52" t="s">
        <v>30</v>
      </c>
      <c r="R22" s="52" t="s">
        <v>31</v>
      </c>
      <c r="S22" s="52" t="s">
        <v>31</v>
      </c>
      <c r="T22" s="51" t="s">
        <v>30</v>
      </c>
      <c r="U22" s="51" t="s">
        <v>31</v>
      </c>
      <c r="V22" s="51" t="s">
        <v>30</v>
      </c>
      <c r="W22" s="53" t="s">
        <v>40</v>
      </c>
      <c r="AM22" s="51" t="s">
        <v>31</v>
      </c>
      <c r="AN22" s="51" t="s">
        <v>31</v>
      </c>
      <c r="AO22" s="51" t="s">
        <v>31</v>
      </c>
      <c r="AP22" s="53" t="s">
        <v>30</v>
      </c>
      <c r="AQ22" s="51" t="s">
        <v>31</v>
      </c>
      <c r="AR22" s="23"/>
      <c r="AS22" s="24" t="str">
        <f t="shared" si="3"/>
        <v>-:-:-:-:-:-:-:-:-:-:-:imm16::::::::::::::::-:-:-:-:-</v>
      </c>
      <c r="AT22" s="23"/>
      <c r="AU22" s="24" t="str">
        <f t="shared" si="4"/>
        <v>0xD4A00002</v>
      </c>
      <c r="AV22" s="25"/>
      <c r="AW22" s="26" t="str">
        <f t="shared" si="5"/>
        <v>dcps2,                                                  </v>
      </c>
      <c r="AX22" s="26" t="str">
        <f t="shared" si="6"/>
        <v>//		dcps2,                                                  	/* 0xD4A00002	DCPS2     	 */</v>
      </c>
      <c r="AY22" s="26" t="str">
        <f t="shared" si="7"/>
        <v>//		0xD4A00002,	/* DCPS2     	dcps2	 */</v>
      </c>
    </row>
    <row r="23" ht="12.75" customHeight="1">
      <c r="A23" s="15" t="s">
        <v>8</v>
      </c>
      <c r="B23" s="56" t="s">
        <v>106</v>
      </c>
      <c r="C23" s="41"/>
      <c r="D23" s="26"/>
      <c r="E23" s="28" t="s">
        <v>116</v>
      </c>
      <c r="F23" s="18" t="str">
        <f t="shared" si="8"/>
        <v/>
      </c>
      <c r="G23" s="18" t="str">
        <f t="shared" si="2"/>
        <v/>
      </c>
      <c r="H23" s="19"/>
      <c r="I23" s="49"/>
      <c r="J23" s="49"/>
      <c r="K23" s="57"/>
      <c r="L23" s="52" t="s">
        <v>30</v>
      </c>
      <c r="M23" s="52" t="s">
        <v>30</v>
      </c>
      <c r="N23" s="52" t="s">
        <v>31</v>
      </c>
      <c r="O23" s="52" t="s">
        <v>30</v>
      </c>
      <c r="P23" s="52" t="s">
        <v>31</v>
      </c>
      <c r="Q23" s="52" t="s">
        <v>30</v>
      </c>
      <c r="R23" s="52" t="s">
        <v>31</v>
      </c>
      <c r="S23" s="52" t="s">
        <v>31</v>
      </c>
      <c r="T23" s="51" t="s">
        <v>30</v>
      </c>
      <c r="U23" s="51" t="s">
        <v>31</v>
      </c>
      <c r="V23" s="51" t="s">
        <v>30</v>
      </c>
      <c r="W23" s="53" t="s">
        <v>40</v>
      </c>
      <c r="AM23" s="51" t="s">
        <v>31</v>
      </c>
      <c r="AN23" s="51" t="s">
        <v>31</v>
      </c>
      <c r="AO23" s="51" t="s">
        <v>31</v>
      </c>
      <c r="AP23" s="53" t="s">
        <v>30</v>
      </c>
      <c r="AQ23" s="51" t="s">
        <v>30</v>
      </c>
      <c r="AR23" s="23"/>
      <c r="AS23" s="24" t="str">
        <f t="shared" si="3"/>
        <v>-:-:-:-:-:-:-:-:-:-:-:imm16::::::::::::::::-:-:-:-:-</v>
      </c>
      <c r="AT23" s="23"/>
      <c r="AU23" s="24" t="str">
        <f t="shared" si="4"/>
        <v>0xD4A00003</v>
      </c>
      <c r="AV23" s="25"/>
      <c r="AW23" s="26" t="str">
        <f t="shared" si="5"/>
        <v>dcps3,                                                  </v>
      </c>
      <c r="AX23" s="26" t="str">
        <f t="shared" si="6"/>
        <v>//		dcps3,                                                  	/* 0xD4A00003	DCPS3     	 */</v>
      </c>
      <c r="AY23" s="26" t="str">
        <f t="shared" si="7"/>
        <v>//		0xD4A00003,	/* DCPS3     	dcps3	 */</v>
      </c>
    </row>
    <row r="24" ht="12.75" customHeight="1">
      <c r="A24" s="15" t="s">
        <v>7</v>
      </c>
      <c r="B24" s="56" t="s">
        <v>106</v>
      </c>
      <c r="C24" s="34"/>
      <c r="D24" s="17" t="s">
        <v>117</v>
      </c>
      <c r="F24" s="18" t="str">
        <f t="shared" si="8"/>
        <v/>
      </c>
      <c r="G24" s="18" t="str">
        <f t="shared" si="2"/>
        <v/>
      </c>
      <c r="H24" s="19"/>
      <c r="I24" s="20"/>
      <c r="J24" s="20"/>
      <c r="K24" s="21"/>
      <c r="L24" s="22" t="s">
        <v>30</v>
      </c>
      <c r="M24" s="22" t="s">
        <v>30</v>
      </c>
      <c r="N24" s="22" t="s">
        <v>31</v>
      </c>
      <c r="O24" s="39" t="s">
        <v>30</v>
      </c>
      <c r="P24" s="39" t="s">
        <v>31</v>
      </c>
      <c r="Q24" s="39" t="s">
        <v>30</v>
      </c>
      <c r="R24" s="22" t="s">
        <v>31</v>
      </c>
      <c r="S24" s="22" t="s">
        <v>30</v>
      </c>
      <c r="T24" s="22" t="s">
        <v>31</v>
      </c>
      <c r="U24" s="22" t="s">
        <v>31</v>
      </c>
      <c r="V24" s="38" t="s">
        <v>33</v>
      </c>
      <c r="W24" s="38" t="s">
        <v>33</v>
      </c>
      <c r="X24" s="38" t="s">
        <v>33</v>
      </c>
      <c r="Y24" s="48" t="s">
        <v>41</v>
      </c>
      <c r="AB24" s="38" t="s">
        <v>118</v>
      </c>
      <c r="AF24" s="58" t="s">
        <v>119</v>
      </c>
      <c r="AJ24" s="48" t="s">
        <v>43</v>
      </c>
      <c r="AM24" s="38" t="s">
        <v>35</v>
      </c>
      <c r="AR24" s="23"/>
      <c r="AS24" s="24" t="str">
        <f t="shared" si="3"/>
        <v/>
      </c>
      <c r="AT24" s="23"/>
      <c r="AU24" s="24" t="str">
        <f t="shared" si="4"/>
        <v/>
      </c>
      <c r="AV24" s="25"/>
      <c r="AW24" s="26" t="str">
        <f t="shared" si="5"/>
        <v/>
      </c>
      <c r="AX24" s="26" t="str">
        <f t="shared" si="6"/>
        <v>	/* System */</v>
      </c>
      <c r="AY24" s="26" t="str">
        <f t="shared" si="7"/>
        <v>	/* System */</v>
      </c>
    </row>
    <row r="25" ht="12.75" customHeight="1">
      <c r="A25" s="9" t="s">
        <v>6</v>
      </c>
      <c r="B25" s="56" t="s">
        <v>106</v>
      </c>
      <c r="C25" s="41"/>
      <c r="D25" s="26"/>
      <c r="E25" s="28" t="s">
        <v>120</v>
      </c>
      <c r="F25" s="18" t="str">
        <f t="shared" si="8"/>
        <v/>
      </c>
      <c r="G25" s="18" t="str">
        <f t="shared" si="2"/>
        <v>imm</v>
      </c>
      <c r="H25" s="18" t="s">
        <v>121</v>
      </c>
      <c r="I25" s="49"/>
      <c r="J25" s="49"/>
      <c r="K25" s="57"/>
      <c r="L25" s="52" t="s">
        <v>30</v>
      </c>
      <c r="M25" s="52" t="s">
        <v>30</v>
      </c>
      <c r="N25" s="52" t="s">
        <v>31</v>
      </c>
      <c r="O25" s="52" t="s">
        <v>30</v>
      </c>
      <c r="P25" s="52" t="s">
        <v>31</v>
      </c>
      <c r="Q25" s="52" t="s">
        <v>30</v>
      </c>
      <c r="R25" s="52" t="s">
        <v>31</v>
      </c>
      <c r="S25" s="52" t="s">
        <v>30</v>
      </c>
      <c r="T25" s="52" t="s">
        <v>31</v>
      </c>
      <c r="U25" s="52" t="s">
        <v>31</v>
      </c>
      <c r="V25" s="51" t="s">
        <v>31</v>
      </c>
      <c r="W25" s="51" t="s">
        <v>31</v>
      </c>
      <c r="X25" s="51" t="s">
        <v>31</v>
      </c>
      <c r="Y25" s="53" t="s">
        <v>41</v>
      </c>
      <c r="AB25" s="51" t="s">
        <v>31</v>
      </c>
      <c r="AC25" s="51" t="s">
        <v>30</v>
      </c>
      <c r="AD25" s="51" t="s">
        <v>31</v>
      </c>
      <c r="AE25" s="51" t="s">
        <v>31</v>
      </c>
      <c r="AF25" s="53" t="s">
        <v>42</v>
      </c>
      <c r="AJ25" s="53" t="s">
        <v>43</v>
      </c>
      <c r="AM25" s="51" t="s">
        <v>30</v>
      </c>
      <c r="AN25" s="51" t="s">
        <v>30</v>
      </c>
      <c r="AO25" s="51" t="s">
        <v>30</v>
      </c>
      <c r="AP25" s="51" t="s">
        <v>30</v>
      </c>
      <c r="AQ25" s="51" t="s">
        <v>30</v>
      </c>
      <c r="AR25" s="23"/>
      <c r="AS25" s="24" t="str">
        <f t="shared" si="3"/>
        <v>-:-:-:-:-:-:-:-:-:-:-:-:-:op1:::-:-:-:-:CR_m::::op2:::-:-:-:-:-</v>
      </c>
      <c r="AT25" s="23"/>
      <c r="AU25" s="24" t="str">
        <f t="shared" si="4"/>
        <v>0xD500401F</v>
      </c>
      <c r="AV25" s="25"/>
      <c r="AW25" s="26" t="str">
        <f t="shared" si="5"/>
        <v>msrimm,                                                 </v>
      </c>
      <c r="AX25" s="26" t="str">
        <f t="shared" si="6"/>
        <v>//		msrimm,                                                 	/* 0xD500401F	MSR       	 */</v>
      </c>
      <c r="AY25" s="26" t="str">
        <f t="shared" si="7"/>
        <v>//		0xD500401F,	/* MSR       	msrimm	 */</v>
      </c>
    </row>
    <row r="26" ht="12.75" customHeight="1">
      <c r="A26" s="15" t="s">
        <v>5</v>
      </c>
      <c r="B26" s="56" t="s">
        <v>106</v>
      </c>
      <c r="C26" s="41"/>
      <c r="D26" s="26"/>
      <c r="E26" s="28" t="s">
        <v>122</v>
      </c>
      <c r="F26" s="18" t="str">
        <f t="shared" si="8"/>
        <v/>
      </c>
      <c r="G26" s="18" t="str">
        <f t="shared" si="2"/>
        <v/>
      </c>
      <c r="H26" s="19"/>
      <c r="I26" s="49"/>
      <c r="J26" s="49"/>
      <c r="K26" s="57"/>
      <c r="L26" s="52" t="s">
        <v>30</v>
      </c>
      <c r="M26" s="52" t="s">
        <v>30</v>
      </c>
      <c r="N26" s="52" t="s">
        <v>31</v>
      </c>
      <c r="O26" s="52" t="s">
        <v>30</v>
      </c>
      <c r="P26" s="52" t="s">
        <v>31</v>
      </c>
      <c r="Q26" s="52" t="s">
        <v>30</v>
      </c>
      <c r="R26" s="52" t="s">
        <v>31</v>
      </c>
      <c r="S26" s="52" t="s">
        <v>30</v>
      </c>
      <c r="T26" s="52" t="s">
        <v>31</v>
      </c>
      <c r="U26" s="52" t="s">
        <v>31</v>
      </c>
      <c r="V26" s="51" t="s">
        <v>31</v>
      </c>
      <c r="W26" s="51" t="s">
        <v>31</v>
      </c>
      <c r="X26" s="51" t="s">
        <v>31</v>
      </c>
      <c r="Y26" s="51" t="s">
        <v>31</v>
      </c>
      <c r="Z26" s="51" t="s">
        <v>30</v>
      </c>
      <c r="AA26" s="51" t="s">
        <v>30</v>
      </c>
      <c r="AB26" s="51" t="s">
        <v>31</v>
      </c>
      <c r="AC26" s="51" t="s">
        <v>31</v>
      </c>
      <c r="AD26" s="51" t="s">
        <v>30</v>
      </c>
      <c r="AE26" s="51" t="s">
        <v>31</v>
      </c>
      <c r="AF26" s="53" t="s">
        <v>42</v>
      </c>
      <c r="AJ26" s="53" t="s">
        <v>43</v>
      </c>
      <c r="AM26" s="51" t="s">
        <v>30</v>
      </c>
      <c r="AN26" s="51" t="s">
        <v>30</v>
      </c>
      <c r="AO26" s="51" t="s">
        <v>30</v>
      </c>
      <c r="AP26" s="51" t="s">
        <v>30</v>
      </c>
      <c r="AQ26" s="51" t="s">
        <v>30</v>
      </c>
      <c r="AR26" s="23"/>
      <c r="AS26" s="24" t="str">
        <f t="shared" si="3"/>
        <v>-:-:-:-:-:-:-:-:-:-:-:-:-:-:-:-:-:-:-:-:CR_m::::op2:::-:-:-:-:-</v>
      </c>
      <c r="AT26" s="23"/>
      <c r="AU26" s="24" t="str">
        <f t="shared" si="4"/>
        <v>0xD503201F</v>
      </c>
      <c r="AV26" s="25"/>
      <c r="AW26" s="26" t="str">
        <f t="shared" si="5"/>
        <v>hint,                                                   </v>
      </c>
      <c r="AX26" s="26" t="str">
        <f t="shared" si="6"/>
        <v>//		hint,                                                   	/* 0xD503201F	HINT      	 */</v>
      </c>
      <c r="AY26" s="26" t="str">
        <f t="shared" si="7"/>
        <v>//		0xD503201F,	/* HINT      	hint	 */</v>
      </c>
    </row>
    <row r="27" ht="12.75" customHeight="1">
      <c r="A27" s="15" t="s">
        <v>4</v>
      </c>
      <c r="B27" s="56" t="s">
        <v>106</v>
      </c>
      <c r="C27" s="41"/>
      <c r="D27" s="26"/>
      <c r="E27" s="28" t="s">
        <v>123</v>
      </c>
      <c r="F27" s="18" t="str">
        <f t="shared" si="8"/>
        <v/>
      </c>
      <c r="G27" s="18" t="str">
        <f t="shared" si="2"/>
        <v/>
      </c>
      <c r="H27" s="19"/>
      <c r="I27" s="49"/>
      <c r="J27" s="49"/>
      <c r="K27" s="57"/>
      <c r="L27" s="52" t="s">
        <v>30</v>
      </c>
      <c r="M27" s="52" t="s">
        <v>30</v>
      </c>
      <c r="N27" s="52" t="s">
        <v>31</v>
      </c>
      <c r="O27" s="52" t="s">
        <v>30</v>
      </c>
      <c r="P27" s="52" t="s">
        <v>31</v>
      </c>
      <c r="Q27" s="52" t="s">
        <v>30</v>
      </c>
      <c r="R27" s="52" t="s">
        <v>31</v>
      </c>
      <c r="S27" s="52" t="s">
        <v>30</v>
      </c>
      <c r="T27" s="52" t="s">
        <v>31</v>
      </c>
      <c r="U27" s="52" t="s">
        <v>31</v>
      </c>
      <c r="V27" s="51" t="s">
        <v>31</v>
      </c>
      <c r="W27" s="51" t="s">
        <v>31</v>
      </c>
      <c r="X27" s="51" t="s">
        <v>31</v>
      </c>
      <c r="Y27" s="51" t="s">
        <v>31</v>
      </c>
      <c r="Z27" s="51" t="s">
        <v>30</v>
      </c>
      <c r="AA27" s="51" t="s">
        <v>30</v>
      </c>
      <c r="AB27" s="51" t="s">
        <v>31</v>
      </c>
      <c r="AC27" s="51" t="s">
        <v>31</v>
      </c>
      <c r="AD27" s="51" t="s">
        <v>30</v>
      </c>
      <c r="AE27" s="51" t="s">
        <v>30</v>
      </c>
      <c r="AF27" s="53" t="s">
        <v>42</v>
      </c>
      <c r="AJ27" s="51" t="s">
        <v>31</v>
      </c>
      <c r="AK27" s="51" t="s">
        <v>30</v>
      </c>
      <c r="AL27" s="51" t="s">
        <v>31</v>
      </c>
      <c r="AM27" s="51" t="s">
        <v>30</v>
      </c>
      <c r="AN27" s="51" t="s">
        <v>30</v>
      </c>
      <c r="AO27" s="51" t="s">
        <v>30</v>
      </c>
      <c r="AP27" s="51" t="s">
        <v>30</v>
      </c>
      <c r="AQ27" s="51" t="s">
        <v>30</v>
      </c>
      <c r="AR27" s="23"/>
      <c r="AS27" s="24" t="str">
        <f t="shared" si="3"/>
        <v>-:-:-:-:-:-:-:-:-:-:-:-:-:-:-:-:-:-:-:-:CR_m::::-:-:-:-:-:-:-:-</v>
      </c>
      <c r="AT27" s="23"/>
      <c r="AU27" s="24" t="str">
        <f t="shared" si="4"/>
        <v>0xD503305F</v>
      </c>
      <c r="AV27" s="25"/>
      <c r="AW27" s="26" t="str">
        <f t="shared" si="5"/>
        <v>clrex,                                                  </v>
      </c>
      <c r="AX27" s="26" t="str">
        <f t="shared" si="6"/>
        <v>//		clrex,                                                  	/* 0xD503305F	CLREX     	 */</v>
      </c>
      <c r="AY27" s="26" t="str">
        <f t="shared" si="7"/>
        <v>//		0xD503305F,	/* CLREX     	clrex	 */</v>
      </c>
    </row>
    <row r="28" ht="12.75" customHeight="1">
      <c r="A28" s="9" t="s">
        <v>3</v>
      </c>
      <c r="B28" s="56" t="s">
        <v>106</v>
      </c>
      <c r="C28" s="41"/>
      <c r="D28" s="26"/>
      <c r="E28" s="28" t="s">
        <v>124</v>
      </c>
      <c r="F28" s="18" t="str">
        <f t="shared" si="8"/>
        <v/>
      </c>
      <c r="G28" s="18" t="str">
        <f t="shared" si="2"/>
        <v/>
      </c>
      <c r="H28" s="19"/>
      <c r="I28" s="49"/>
      <c r="J28" s="49"/>
      <c r="K28" s="57"/>
      <c r="L28" s="52" t="s">
        <v>30</v>
      </c>
      <c r="M28" s="52" t="s">
        <v>30</v>
      </c>
      <c r="N28" s="52" t="s">
        <v>31</v>
      </c>
      <c r="O28" s="52" t="s">
        <v>30</v>
      </c>
      <c r="P28" s="52" t="s">
        <v>31</v>
      </c>
      <c r="Q28" s="52" t="s">
        <v>30</v>
      </c>
      <c r="R28" s="52" t="s">
        <v>31</v>
      </c>
      <c r="S28" s="52" t="s">
        <v>30</v>
      </c>
      <c r="T28" s="52" t="s">
        <v>31</v>
      </c>
      <c r="U28" s="52" t="s">
        <v>31</v>
      </c>
      <c r="V28" s="51" t="s">
        <v>31</v>
      </c>
      <c r="W28" s="51" t="s">
        <v>31</v>
      </c>
      <c r="X28" s="51" t="s">
        <v>31</v>
      </c>
      <c r="Y28" s="51" t="s">
        <v>31</v>
      </c>
      <c r="Z28" s="51" t="s">
        <v>30</v>
      </c>
      <c r="AA28" s="51" t="s">
        <v>30</v>
      </c>
      <c r="AB28" s="51" t="s">
        <v>31</v>
      </c>
      <c r="AC28" s="51" t="s">
        <v>31</v>
      </c>
      <c r="AD28" s="51" t="s">
        <v>30</v>
      </c>
      <c r="AE28" s="51" t="s">
        <v>30</v>
      </c>
      <c r="AF28" s="53" t="s">
        <v>42</v>
      </c>
      <c r="AJ28" s="51" t="s">
        <v>30</v>
      </c>
      <c r="AK28" s="51" t="s">
        <v>31</v>
      </c>
      <c r="AL28" s="51" t="s">
        <v>31</v>
      </c>
      <c r="AM28" s="51" t="s">
        <v>30</v>
      </c>
      <c r="AN28" s="51" t="s">
        <v>30</v>
      </c>
      <c r="AO28" s="51" t="s">
        <v>30</v>
      </c>
      <c r="AP28" s="51" t="s">
        <v>30</v>
      </c>
      <c r="AQ28" s="51" t="s">
        <v>30</v>
      </c>
      <c r="AR28" s="23"/>
      <c r="AS28" s="24" t="str">
        <f t="shared" si="3"/>
        <v>-:-:-:-:-:-:-:-:-:-:-:-:-:-:-:-:-:-:-:-:CR_m::::-:-:-:-:-:-:-:-</v>
      </c>
      <c r="AT28" s="23"/>
      <c r="AU28" s="24" t="str">
        <f t="shared" si="4"/>
        <v>0xD503309F</v>
      </c>
      <c r="AV28" s="25"/>
      <c r="AW28" s="26" t="str">
        <f t="shared" si="5"/>
        <v>dsb,                                                    </v>
      </c>
      <c r="AX28" s="26" t="str">
        <f t="shared" si="6"/>
        <v>//		dsb,                                                    	/* 0xD503309F	DSB       	 */</v>
      </c>
      <c r="AY28" s="26" t="str">
        <f t="shared" si="7"/>
        <v>//		0xD503309F,	/* DSB       	dsb	 */</v>
      </c>
    </row>
    <row r="29" ht="12.75" customHeight="1">
      <c r="A29" s="9" t="s">
        <v>2</v>
      </c>
      <c r="B29" s="56" t="s">
        <v>106</v>
      </c>
      <c r="C29" s="41"/>
      <c r="D29" s="26"/>
      <c r="E29" s="28" t="s">
        <v>125</v>
      </c>
      <c r="F29" s="18" t="str">
        <f t="shared" si="8"/>
        <v/>
      </c>
      <c r="G29" s="18" t="str">
        <f t="shared" si="2"/>
        <v/>
      </c>
      <c r="H29" s="19"/>
      <c r="I29" s="49"/>
      <c r="J29" s="49"/>
      <c r="K29" s="57"/>
      <c r="L29" s="52" t="s">
        <v>30</v>
      </c>
      <c r="M29" s="52" t="s">
        <v>30</v>
      </c>
      <c r="N29" s="52" t="s">
        <v>31</v>
      </c>
      <c r="O29" s="52" t="s">
        <v>30</v>
      </c>
      <c r="P29" s="52" t="s">
        <v>31</v>
      </c>
      <c r="Q29" s="52" t="s">
        <v>30</v>
      </c>
      <c r="R29" s="52" t="s">
        <v>31</v>
      </c>
      <c r="S29" s="52" t="s">
        <v>30</v>
      </c>
      <c r="T29" s="52" t="s">
        <v>31</v>
      </c>
      <c r="U29" s="52" t="s">
        <v>31</v>
      </c>
      <c r="V29" s="51" t="s">
        <v>31</v>
      </c>
      <c r="W29" s="51" t="s">
        <v>31</v>
      </c>
      <c r="X29" s="51" t="s">
        <v>31</v>
      </c>
      <c r="Y29" s="51" t="s">
        <v>31</v>
      </c>
      <c r="Z29" s="51" t="s">
        <v>30</v>
      </c>
      <c r="AA29" s="51" t="s">
        <v>30</v>
      </c>
      <c r="AB29" s="51" t="s">
        <v>31</v>
      </c>
      <c r="AC29" s="51" t="s">
        <v>31</v>
      </c>
      <c r="AD29" s="51" t="s">
        <v>30</v>
      </c>
      <c r="AE29" s="51" t="s">
        <v>30</v>
      </c>
      <c r="AF29" s="53" t="s">
        <v>42</v>
      </c>
      <c r="AJ29" s="51" t="s">
        <v>30</v>
      </c>
      <c r="AK29" s="51" t="s">
        <v>31</v>
      </c>
      <c r="AL29" s="51" t="s">
        <v>30</v>
      </c>
      <c r="AM29" s="51" t="s">
        <v>30</v>
      </c>
      <c r="AN29" s="51" t="s">
        <v>30</v>
      </c>
      <c r="AO29" s="51" t="s">
        <v>30</v>
      </c>
      <c r="AP29" s="51" t="s">
        <v>30</v>
      </c>
      <c r="AQ29" s="51" t="s">
        <v>30</v>
      </c>
      <c r="AR29" s="23"/>
      <c r="AS29" s="24" t="str">
        <f t="shared" si="3"/>
        <v>-:-:-:-:-:-:-:-:-:-:-:-:-:-:-:-:-:-:-:-:CR_m::::-:-:-:-:-:-:-:-</v>
      </c>
      <c r="AT29" s="23"/>
      <c r="AU29" s="24" t="str">
        <f t="shared" si="4"/>
        <v>0xD50330BF</v>
      </c>
      <c r="AV29" s="25"/>
      <c r="AW29" s="26" t="str">
        <f t="shared" si="5"/>
        <v>dmb,                                                    </v>
      </c>
      <c r="AX29" s="26" t="str">
        <f t="shared" si="6"/>
        <v>//		dmb,                                                    	/* 0xD50330BF	DMB       	 */</v>
      </c>
      <c r="AY29" s="26" t="str">
        <f t="shared" si="7"/>
        <v>//		0xD50330BF,	/* DMB       	dmb	 */</v>
      </c>
    </row>
    <row r="30" ht="12.75" customHeight="1">
      <c r="A30" s="15" t="s">
        <v>1</v>
      </c>
      <c r="B30" s="56" t="s">
        <v>106</v>
      </c>
      <c r="C30" s="41"/>
      <c r="D30" s="26"/>
      <c r="E30" s="28" t="s">
        <v>126</v>
      </c>
      <c r="F30" s="18" t="str">
        <f t="shared" si="8"/>
        <v/>
      </c>
      <c r="G30" s="18" t="str">
        <f t="shared" si="2"/>
        <v/>
      </c>
      <c r="H30" s="19"/>
      <c r="I30" s="49"/>
      <c r="J30" s="49"/>
      <c r="K30" s="57"/>
      <c r="L30" s="52" t="s">
        <v>30</v>
      </c>
      <c r="M30" s="52" t="s">
        <v>30</v>
      </c>
      <c r="N30" s="52" t="s">
        <v>31</v>
      </c>
      <c r="O30" s="52" t="s">
        <v>30</v>
      </c>
      <c r="P30" s="52" t="s">
        <v>31</v>
      </c>
      <c r="Q30" s="52" t="s">
        <v>30</v>
      </c>
      <c r="R30" s="52" t="s">
        <v>31</v>
      </c>
      <c r="S30" s="52" t="s">
        <v>30</v>
      </c>
      <c r="T30" s="52" t="s">
        <v>31</v>
      </c>
      <c r="U30" s="52" t="s">
        <v>31</v>
      </c>
      <c r="V30" s="51" t="s">
        <v>31</v>
      </c>
      <c r="W30" s="51" t="s">
        <v>31</v>
      </c>
      <c r="X30" s="51" t="s">
        <v>31</v>
      </c>
      <c r="Y30" s="51" t="s">
        <v>31</v>
      </c>
      <c r="Z30" s="51" t="s">
        <v>30</v>
      </c>
      <c r="AA30" s="51" t="s">
        <v>30</v>
      </c>
      <c r="AB30" s="51" t="s">
        <v>31</v>
      </c>
      <c r="AC30" s="51" t="s">
        <v>31</v>
      </c>
      <c r="AD30" s="51" t="s">
        <v>30</v>
      </c>
      <c r="AE30" s="51" t="s">
        <v>30</v>
      </c>
      <c r="AF30" s="53" t="s">
        <v>42</v>
      </c>
      <c r="AJ30" s="51" t="s">
        <v>30</v>
      </c>
      <c r="AK30" s="51" t="s">
        <v>30</v>
      </c>
      <c r="AL30" s="51" t="s">
        <v>31</v>
      </c>
      <c r="AM30" s="51" t="s">
        <v>30</v>
      </c>
      <c r="AN30" s="51" t="s">
        <v>30</v>
      </c>
      <c r="AO30" s="51" t="s">
        <v>30</v>
      </c>
      <c r="AP30" s="51" t="s">
        <v>30</v>
      </c>
      <c r="AQ30" s="51" t="s">
        <v>30</v>
      </c>
      <c r="AR30" s="23"/>
      <c r="AS30" s="24" t="str">
        <f t="shared" si="3"/>
        <v>-:-:-:-:-:-:-:-:-:-:-:-:-:-:-:-:-:-:-:-:CR_m::::-:-:-:-:-:-:-:-</v>
      </c>
      <c r="AT30" s="23"/>
      <c r="AU30" s="24" t="str">
        <f t="shared" si="4"/>
        <v>0xD50330DF</v>
      </c>
      <c r="AV30" s="25"/>
      <c r="AW30" s="26" t="str">
        <f t="shared" si="5"/>
        <v>isb,                                                    </v>
      </c>
      <c r="AX30" s="26" t="str">
        <f t="shared" si="6"/>
        <v>//		isb,                                                    	/* 0xD50330DF	ISB       	 */</v>
      </c>
      <c r="AY30" s="26" t="str">
        <f t="shared" si="7"/>
        <v>//		0xD50330DF,	/* ISB       	isb	 */</v>
      </c>
    </row>
    <row r="31" ht="12.75" customHeight="1">
      <c r="A31" s="15" t="s">
        <v>0</v>
      </c>
      <c r="B31" s="56" t="s">
        <v>106</v>
      </c>
      <c r="C31" s="41"/>
      <c r="D31" s="26"/>
      <c r="E31" s="28" t="s">
        <v>127</v>
      </c>
      <c r="F31" s="18" t="str">
        <f t="shared" si="8"/>
        <v/>
      </c>
      <c r="G31" s="18" t="str">
        <f t="shared" si="2"/>
        <v/>
      </c>
      <c r="H31" s="19"/>
      <c r="I31" s="49"/>
      <c r="J31" s="49"/>
      <c r="K31" s="57"/>
      <c r="L31" s="52" t="s">
        <v>30</v>
      </c>
      <c r="M31" s="52" t="s">
        <v>30</v>
      </c>
      <c r="N31" s="52" t="s">
        <v>31</v>
      </c>
      <c r="O31" s="52" t="s">
        <v>30</v>
      </c>
      <c r="P31" s="52" t="s">
        <v>31</v>
      </c>
      <c r="Q31" s="52" t="s">
        <v>30</v>
      </c>
      <c r="R31" s="52" t="s">
        <v>31</v>
      </c>
      <c r="S31" s="52" t="s">
        <v>30</v>
      </c>
      <c r="T31" s="52" t="s">
        <v>31</v>
      </c>
      <c r="U31" s="52" t="s">
        <v>31</v>
      </c>
      <c r="V31" s="51" t="s">
        <v>31</v>
      </c>
      <c r="W31" s="51" t="s">
        <v>31</v>
      </c>
      <c r="X31" s="51" t="s">
        <v>30</v>
      </c>
      <c r="Y31" s="53" t="s">
        <v>41</v>
      </c>
      <c r="AB31" s="53" t="s">
        <v>44</v>
      </c>
      <c r="AF31" s="53" t="s">
        <v>42</v>
      </c>
      <c r="AJ31" s="53" t="s">
        <v>43</v>
      </c>
      <c r="AM31" s="53" t="s">
        <v>35</v>
      </c>
      <c r="AR31" s="23"/>
      <c r="AS31" s="24" t="str">
        <f t="shared" si="3"/>
        <v>-:-:-:-:-:-:-:-:-:-:-:-:-:op1:::CR_n::::CR_m::::op2:::Rt::::</v>
      </c>
      <c r="AT31" s="23"/>
      <c r="AU31" s="24" t="str">
        <f t="shared" si="4"/>
        <v>0xD5080000</v>
      </c>
      <c r="AV31" s="25"/>
      <c r="AW31" s="26" t="str">
        <f t="shared" si="5"/>
        <v>sys,                                                    </v>
      </c>
      <c r="AX31" s="26" t="str">
        <f t="shared" si="6"/>
        <v>//		sys,                                                    	/* 0xD5080000	SYS       	 */</v>
      </c>
      <c r="AY31" s="26" t="str">
        <f t="shared" si="7"/>
        <v>//		0xD5080000,	/* SYS       	sys	 */</v>
      </c>
    </row>
    <row r="32" ht="12.75" customHeight="1">
      <c r="A32" s="9" t="s">
        <v>128</v>
      </c>
      <c r="B32" s="56" t="s">
        <v>106</v>
      </c>
      <c r="C32" s="41"/>
      <c r="D32" s="26"/>
      <c r="E32" s="28" t="s">
        <v>120</v>
      </c>
      <c r="F32" s="18" t="str">
        <f t="shared" si="8"/>
        <v/>
      </c>
      <c r="G32" s="18" t="str">
        <f t="shared" si="2"/>
        <v/>
      </c>
      <c r="H32" s="18"/>
      <c r="I32" s="49"/>
      <c r="J32" s="49"/>
      <c r="K32" s="57"/>
      <c r="L32" s="52" t="s">
        <v>30</v>
      </c>
      <c r="M32" s="52" t="s">
        <v>30</v>
      </c>
      <c r="N32" s="52" t="s">
        <v>31</v>
      </c>
      <c r="O32" s="52" t="s">
        <v>30</v>
      </c>
      <c r="P32" s="52" t="s">
        <v>31</v>
      </c>
      <c r="Q32" s="52" t="s">
        <v>30</v>
      </c>
      <c r="R32" s="52" t="s">
        <v>31</v>
      </c>
      <c r="S32" s="52" t="s">
        <v>30</v>
      </c>
      <c r="T32" s="52" t="s">
        <v>31</v>
      </c>
      <c r="U32" s="52" t="s">
        <v>31</v>
      </c>
      <c r="V32" s="51" t="s">
        <v>31</v>
      </c>
      <c r="W32" s="51" t="s">
        <v>30</v>
      </c>
      <c r="X32" s="59" t="s">
        <v>33</v>
      </c>
      <c r="Y32" s="53" t="s">
        <v>41</v>
      </c>
      <c r="AB32" s="53" t="s">
        <v>44</v>
      </c>
      <c r="AF32" s="53" t="s">
        <v>42</v>
      </c>
      <c r="AJ32" s="53" t="s">
        <v>43</v>
      </c>
      <c r="AM32" s="53" t="s">
        <v>35</v>
      </c>
      <c r="AR32" s="23"/>
      <c r="AS32" s="24" t="str">
        <f t="shared" si="3"/>
        <v>-:-:-:-:-:-:-:-:-:-:-:-:-:op1:::CR_n::::CR_m::::op2:::Rt::::</v>
      </c>
      <c r="AT32" s="23"/>
      <c r="AU32" s="24" t="str">
        <f t="shared" si="4"/>
        <v>0xD5100000</v>
      </c>
      <c r="AV32" s="25"/>
      <c r="AW32" s="26" t="str">
        <f t="shared" si="5"/>
        <v>msr,                                                    </v>
      </c>
      <c r="AX32" s="26" t="str">
        <f t="shared" si="6"/>
        <v>//		msr,                                                    	/* 0xD5100000	MSR       	 */</v>
      </c>
      <c r="AY32" s="26" t="str">
        <f t="shared" si="7"/>
        <v>//		0xD5100000,	/* MSR       	msr	 */</v>
      </c>
    </row>
    <row r="33" ht="12.75" customHeight="1">
      <c r="A33" s="15" t="s">
        <v>129</v>
      </c>
      <c r="B33" s="56" t="s">
        <v>106</v>
      </c>
      <c r="C33" s="41"/>
      <c r="D33" s="26"/>
      <c r="E33" s="28" t="s">
        <v>130</v>
      </c>
      <c r="F33" s="18" t="str">
        <f t="shared" si="8"/>
        <v/>
      </c>
      <c r="G33" s="18" t="str">
        <f t="shared" si="2"/>
        <v/>
      </c>
      <c r="H33" s="19"/>
      <c r="I33" s="49"/>
      <c r="J33" s="49"/>
      <c r="K33" s="57"/>
      <c r="L33" s="52" t="s">
        <v>30</v>
      </c>
      <c r="M33" s="52" t="s">
        <v>30</v>
      </c>
      <c r="N33" s="52" t="s">
        <v>31</v>
      </c>
      <c r="O33" s="52" t="s">
        <v>30</v>
      </c>
      <c r="P33" s="52" t="s">
        <v>31</v>
      </c>
      <c r="Q33" s="52" t="s">
        <v>30</v>
      </c>
      <c r="R33" s="52" t="s">
        <v>31</v>
      </c>
      <c r="S33" s="52" t="s">
        <v>30</v>
      </c>
      <c r="T33" s="52" t="s">
        <v>31</v>
      </c>
      <c r="U33" s="52" t="s">
        <v>31</v>
      </c>
      <c r="V33" s="51" t="s">
        <v>30</v>
      </c>
      <c r="W33" s="51" t="s">
        <v>31</v>
      </c>
      <c r="X33" s="51" t="s">
        <v>30</v>
      </c>
      <c r="Y33" s="53" t="s">
        <v>41</v>
      </c>
      <c r="AB33" s="53" t="s">
        <v>44</v>
      </c>
      <c r="AF33" s="53" t="s">
        <v>42</v>
      </c>
      <c r="AJ33" s="53" t="s">
        <v>43</v>
      </c>
      <c r="AM33" s="53" t="s">
        <v>35</v>
      </c>
      <c r="AR33" s="23"/>
      <c r="AS33" s="24" t="str">
        <f t="shared" si="3"/>
        <v>-:-:-:-:-:-:-:-:-:-:-:-:-:op1:::CR_n::::CR_m::::op2:::Rt::::</v>
      </c>
      <c r="AT33" s="23"/>
      <c r="AU33" s="24" t="str">
        <f t="shared" si="4"/>
        <v>0xD5280000</v>
      </c>
      <c r="AV33" s="25"/>
      <c r="AW33" s="26" t="str">
        <f t="shared" si="5"/>
        <v>sysl,                                                   </v>
      </c>
      <c r="AX33" s="26" t="str">
        <f t="shared" si="6"/>
        <v>//		sysl,                                                   	/* 0xD5280000	SYSL      	 */</v>
      </c>
      <c r="AY33" s="26" t="str">
        <f t="shared" si="7"/>
        <v>//		0xD5280000,	/* SYSL      	sysl	 */</v>
      </c>
    </row>
    <row r="34" ht="12.75" customHeight="1">
      <c r="A34" s="15" t="s">
        <v>131</v>
      </c>
      <c r="B34" s="56" t="s">
        <v>106</v>
      </c>
      <c r="C34" s="41"/>
      <c r="D34" s="26"/>
      <c r="E34" s="28" t="s">
        <v>132</v>
      </c>
      <c r="F34" s="18" t="str">
        <f t="shared" si="8"/>
        <v/>
      </c>
      <c r="G34" s="18" t="str">
        <f t="shared" si="2"/>
        <v/>
      </c>
      <c r="H34" s="19"/>
      <c r="I34" s="49"/>
      <c r="J34" s="49"/>
      <c r="K34" s="57"/>
      <c r="L34" s="52" t="s">
        <v>30</v>
      </c>
      <c r="M34" s="52" t="s">
        <v>30</v>
      </c>
      <c r="N34" s="52" t="s">
        <v>31</v>
      </c>
      <c r="O34" s="52" t="s">
        <v>30</v>
      </c>
      <c r="P34" s="52" t="s">
        <v>31</v>
      </c>
      <c r="Q34" s="52" t="s">
        <v>30</v>
      </c>
      <c r="R34" s="52" t="s">
        <v>31</v>
      </c>
      <c r="S34" s="52" t="s">
        <v>30</v>
      </c>
      <c r="T34" s="52" t="s">
        <v>31</v>
      </c>
      <c r="U34" s="52" t="s">
        <v>31</v>
      </c>
      <c r="V34" s="51" t="s">
        <v>30</v>
      </c>
      <c r="W34" s="51" t="s">
        <v>30</v>
      </c>
      <c r="X34" s="59" t="s">
        <v>33</v>
      </c>
      <c r="Y34" s="53" t="s">
        <v>41</v>
      </c>
      <c r="AB34" s="53" t="s">
        <v>44</v>
      </c>
      <c r="AF34" s="53" t="s">
        <v>42</v>
      </c>
      <c r="AJ34" s="53" t="s">
        <v>43</v>
      </c>
      <c r="AM34" s="53" t="s">
        <v>35</v>
      </c>
      <c r="AR34" s="23"/>
      <c r="AS34" s="24" t="str">
        <f t="shared" si="3"/>
        <v>-:-:-:-:-:-:-:-:-:-:-:-:-:op1:::CR_n::::CR_m::::op2:::Rt::::</v>
      </c>
      <c r="AT34" s="23"/>
      <c r="AU34" s="24" t="str">
        <f t="shared" si="4"/>
        <v>0xD5300000</v>
      </c>
      <c r="AV34" s="25"/>
      <c r="AW34" s="26" t="str">
        <f t="shared" si="5"/>
        <v>mrs,                                                    </v>
      </c>
      <c r="AX34" s="26" t="str">
        <f t="shared" si="6"/>
        <v>//		mrs,                                                    	/* 0xD5300000	MRS       	 */</v>
      </c>
      <c r="AY34" s="26" t="str">
        <f t="shared" si="7"/>
        <v>//		0xD5300000,	/* MRS       	mrs	 */</v>
      </c>
    </row>
    <row r="35" ht="12.75" customHeight="1">
      <c r="A35" s="9" t="s">
        <v>133</v>
      </c>
      <c r="B35" s="34"/>
      <c r="C35" s="34"/>
      <c r="D35" s="17" t="s">
        <v>134</v>
      </c>
      <c r="F35" s="18" t="str">
        <f t="shared" si="8"/>
        <v/>
      </c>
      <c r="G35" s="18" t="str">
        <f t="shared" si="2"/>
        <v/>
      </c>
      <c r="H35" s="19"/>
      <c r="I35" s="20"/>
      <c r="J35" s="20"/>
      <c r="K35" s="21"/>
      <c r="L35" s="22" t="s">
        <v>30</v>
      </c>
      <c r="M35" s="22" t="s">
        <v>30</v>
      </c>
      <c r="N35" s="22" t="s">
        <v>31</v>
      </c>
      <c r="O35" s="39" t="s">
        <v>30</v>
      </c>
      <c r="P35" s="39" t="s">
        <v>31</v>
      </c>
      <c r="Q35" s="39" t="s">
        <v>30</v>
      </c>
      <c r="R35" s="22" t="s">
        <v>30</v>
      </c>
      <c r="S35" s="38" t="s">
        <v>135</v>
      </c>
      <c r="W35" s="38" t="s">
        <v>43</v>
      </c>
      <c r="AB35" s="38" t="s">
        <v>136</v>
      </c>
      <c r="AH35" s="40" t="s">
        <v>45</v>
      </c>
      <c r="AM35" s="38" t="s">
        <v>137</v>
      </c>
      <c r="AR35" s="23"/>
      <c r="AS35" s="24" t="str">
        <f t="shared" si="3"/>
        <v/>
      </c>
      <c r="AT35" s="23"/>
      <c r="AU35" s="24" t="str">
        <f t="shared" si="4"/>
        <v/>
      </c>
      <c r="AV35" s="25"/>
      <c r="AW35" s="26" t="str">
        <f t="shared" si="5"/>
        <v/>
      </c>
      <c r="AX35" s="26" t="str">
        <f t="shared" si="6"/>
        <v>	/* Unconditional branch (register) */</v>
      </c>
      <c r="AY35" s="26" t="str">
        <f t="shared" si="7"/>
        <v>	/* Unconditional branch (register) */</v>
      </c>
    </row>
    <row r="36" ht="12.75" customHeight="1">
      <c r="A36" s="9" t="s">
        <v>138</v>
      </c>
      <c r="B36" s="56"/>
      <c r="C36" s="41"/>
      <c r="D36" s="26"/>
      <c r="E36" s="28" t="s">
        <v>139</v>
      </c>
      <c r="F36" s="18" t="str">
        <f t="shared" si="8"/>
        <v/>
      </c>
      <c r="G36" s="18" t="str">
        <f t="shared" si="2"/>
        <v/>
      </c>
      <c r="H36" s="19"/>
      <c r="I36" s="49"/>
      <c r="J36" s="49"/>
      <c r="K36" s="54"/>
      <c r="L36" s="55" t="s">
        <v>30</v>
      </c>
      <c r="M36" s="55" t="s">
        <v>30</v>
      </c>
      <c r="N36" s="55" t="s">
        <v>31</v>
      </c>
      <c r="O36" s="55" t="s">
        <v>30</v>
      </c>
      <c r="P36" s="55" t="s">
        <v>31</v>
      </c>
      <c r="Q36" s="55" t="s">
        <v>30</v>
      </c>
      <c r="R36" s="55" t="s">
        <v>30</v>
      </c>
      <c r="S36" s="44" t="s">
        <v>31</v>
      </c>
      <c r="T36" s="44" t="s">
        <v>31</v>
      </c>
      <c r="U36" s="44" t="s">
        <v>31</v>
      </c>
      <c r="V36" s="44" t="s">
        <v>31</v>
      </c>
      <c r="W36" s="44" t="s">
        <v>30</v>
      </c>
      <c r="X36" s="44" t="s">
        <v>30</v>
      </c>
      <c r="Y36" s="44" t="s">
        <v>30</v>
      </c>
      <c r="Z36" s="44" t="s">
        <v>30</v>
      </c>
      <c r="AA36" s="44" t="s">
        <v>30</v>
      </c>
      <c r="AB36" s="44" t="s">
        <v>31</v>
      </c>
      <c r="AC36" s="44" t="s">
        <v>31</v>
      </c>
      <c r="AD36" s="44" t="s">
        <v>31</v>
      </c>
      <c r="AE36" s="44" t="s">
        <v>31</v>
      </c>
      <c r="AF36" s="44" t="s">
        <v>31</v>
      </c>
      <c r="AG36" s="44" t="s">
        <v>31</v>
      </c>
      <c r="AH36" s="46" t="s">
        <v>45</v>
      </c>
      <c r="AM36" s="44" t="s">
        <v>31</v>
      </c>
      <c r="AN36" s="44" t="s">
        <v>31</v>
      </c>
      <c r="AO36" s="44" t="s">
        <v>31</v>
      </c>
      <c r="AP36" s="44" t="s">
        <v>31</v>
      </c>
      <c r="AQ36" s="44" t="s">
        <v>31</v>
      </c>
      <c r="AR36" s="23"/>
      <c r="AS36" s="24" t="str">
        <f t="shared" si="3"/>
        <v>-:-:-:-:-:-:-:-:-:-:-:-:-:-:-:-:-:-:-:-:-:-:Rn:::::-:-:-:-:-</v>
      </c>
      <c r="AT36" s="23"/>
      <c r="AU36" s="24" t="str">
        <f t="shared" si="4"/>
        <v>0xD61F0000</v>
      </c>
      <c r="AV36" s="25"/>
      <c r="AW36" s="26" t="str">
        <f t="shared" si="5"/>
        <v>br,                                                     </v>
      </c>
      <c r="AX36" s="26" t="str">
        <f t="shared" si="6"/>
        <v>		br,                                                     	/* 0xD61F0000	BR        	 */</v>
      </c>
      <c r="AY36" s="26" t="str">
        <f t="shared" si="7"/>
        <v>		0xD61F0000,	/* BR        	br	 */</v>
      </c>
    </row>
    <row r="37" ht="12.75" customHeight="1">
      <c r="A37" s="15" t="s">
        <v>140</v>
      </c>
      <c r="B37" s="56"/>
      <c r="C37" s="41"/>
      <c r="D37" s="26"/>
      <c r="E37" s="28" t="s">
        <v>141</v>
      </c>
      <c r="F37" s="18" t="str">
        <f t="shared" si="8"/>
        <v/>
      </c>
      <c r="G37" s="18" t="str">
        <f t="shared" si="2"/>
        <v/>
      </c>
      <c r="H37" s="19"/>
      <c r="I37" s="49"/>
      <c r="J37" s="49"/>
      <c r="K37" s="54"/>
      <c r="L37" s="55" t="s">
        <v>30</v>
      </c>
      <c r="M37" s="55" t="s">
        <v>30</v>
      </c>
      <c r="N37" s="55" t="s">
        <v>31</v>
      </c>
      <c r="O37" s="55" t="s">
        <v>30</v>
      </c>
      <c r="P37" s="55" t="s">
        <v>31</v>
      </c>
      <c r="Q37" s="55" t="s">
        <v>30</v>
      </c>
      <c r="R37" s="55" t="s">
        <v>30</v>
      </c>
      <c r="S37" s="44" t="s">
        <v>31</v>
      </c>
      <c r="T37" s="44" t="s">
        <v>31</v>
      </c>
      <c r="U37" s="44" t="s">
        <v>31</v>
      </c>
      <c r="V37" s="44" t="s">
        <v>30</v>
      </c>
      <c r="W37" s="44" t="s">
        <v>30</v>
      </c>
      <c r="X37" s="44" t="s">
        <v>30</v>
      </c>
      <c r="Y37" s="44" t="s">
        <v>30</v>
      </c>
      <c r="Z37" s="44" t="s">
        <v>30</v>
      </c>
      <c r="AA37" s="44" t="s">
        <v>30</v>
      </c>
      <c r="AB37" s="44" t="s">
        <v>31</v>
      </c>
      <c r="AC37" s="44" t="s">
        <v>31</v>
      </c>
      <c r="AD37" s="44" t="s">
        <v>31</v>
      </c>
      <c r="AE37" s="44" t="s">
        <v>31</v>
      </c>
      <c r="AF37" s="44" t="s">
        <v>31</v>
      </c>
      <c r="AG37" s="44" t="s">
        <v>31</v>
      </c>
      <c r="AH37" s="46" t="s">
        <v>45</v>
      </c>
      <c r="AM37" s="44" t="s">
        <v>31</v>
      </c>
      <c r="AN37" s="44" t="s">
        <v>31</v>
      </c>
      <c r="AO37" s="44" t="s">
        <v>31</v>
      </c>
      <c r="AP37" s="44" t="s">
        <v>31</v>
      </c>
      <c r="AQ37" s="44" t="s">
        <v>31</v>
      </c>
      <c r="AR37" s="23"/>
      <c r="AS37" s="24" t="str">
        <f t="shared" si="3"/>
        <v>-:-:-:-:-:-:-:-:-:-:-:-:-:-:-:-:-:-:-:-:-:-:Rn:::::-:-:-:-:-</v>
      </c>
      <c r="AT37" s="23"/>
      <c r="AU37" s="24" t="str">
        <f t="shared" si="4"/>
        <v>0xD63F0000</v>
      </c>
      <c r="AV37" s="25"/>
      <c r="AW37" s="26" t="str">
        <f t="shared" si="5"/>
        <v>blr,                                                    </v>
      </c>
      <c r="AX37" s="26" t="str">
        <f t="shared" si="6"/>
        <v>		blr,                                                    	/* 0xD63F0000	BLR       	 */</v>
      </c>
      <c r="AY37" s="26" t="str">
        <f t="shared" si="7"/>
        <v>		0xD63F0000,	/* BLR       	blr	 */</v>
      </c>
    </row>
    <row r="38" ht="12.75" customHeight="1">
      <c r="A38" s="15" t="s">
        <v>142</v>
      </c>
      <c r="B38" s="41"/>
      <c r="C38" s="41"/>
      <c r="D38" s="26"/>
      <c r="E38" s="28" t="s">
        <v>143</v>
      </c>
      <c r="F38" s="18" t="str">
        <f t="shared" si="8"/>
        <v/>
      </c>
      <c r="G38" s="18" t="str">
        <f t="shared" si="2"/>
        <v/>
      </c>
      <c r="H38" s="19"/>
      <c r="I38" s="49"/>
      <c r="J38" s="49"/>
      <c r="K38" s="54"/>
      <c r="L38" s="55" t="s">
        <v>30</v>
      </c>
      <c r="M38" s="55" t="s">
        <v>30</v>
      </c>
      <c r="N38" s="55" t="s">
        <v>31</v>
      </c>
      <c r="O38" s="55" t="s">
        <v>30</v>
      </c>
      <c r="P38" s="55" t="s">
        <v>31</v>
      </c>
      <c r="Q38" s="55" t="s">
        <v>30</v>
      </c>
      <c r="R38" s="55" t="s">
        <v>30</v>
      </c>
      <c r="S38" s="44" t="s">
        <v>31</v>
      </c>
      <c r="T38" s="44" t="s">
        <v>31</v>
      </c>
      <c r="U38" s="44" t="s">
        <v>30</v>
      </c>
      <c r="V38" s="44" t="s">
        <v>31</v>
      </c>
      <c r="W38" s="44" t="s">
        <v>30</v>
      </c>
      <c r="X38" s="44" t="s">
        <v>30</v>
      </c>
      <c r="Y38" s="44" t="s">
        <v>30</v>
      </c>
      <c r="Z38" s="44" t="s">
        <v>30</v>
      </c>
      <c r="AA38" s="44" t="s">
        <v>30</v>
      </c>
      <c r="AB38" s="44" t="s">
        <v>31</v>
      </c>
      <c r="AC38" s="44" t="s">
        <v>31</v>
      </c>
      <c r="AD38" s="44" t="s">
        <v>31</v>
      </c>
      <c r="AE38" s="44" t="s">
        <v>31</v>
      </c>
      <c r="AF38" s="44" t="s">
        <v>31</v>
      </c>
      <c r="AG38" s="44" t="s">
        <v>31</v>
      </c>
      <c r="AH38" s="46" t="s">
        <v>45</v>
      </c>
      <c r="AM38" s="44" t="s">
        <v>31</v>
      </c>
      <c r="AN38" s="44" t="s">
        <v>31</v>
      </c>
      <c r="AO38" s="44" t="s">
        <v>31</v>
      </c>
      <c r="AP38" s="44" t="s">
        <v>31</v>
      </c>
      <c r="AQ38" s="44" t="s">
        <v>31</v>
      </c>
      <c r="AR38" s="23"/>
      <c r="AS38" s="24" t="str">
        <f t="shared" si="3"/>
        <v>-:-:-:-:-:-:-:-:-:-:-:-:-:-:-:-:-:-:-:-:-:-:Rn:::::-:-:-:-:-</v>
      </c>
      <c r="AT38" s="23"/>
      <c r="AU38" s="24" t="str">
        <f t="shared" si="4"/>
        <v>0xD65F0000</v>
      </c>
      <c r="AV38" s="25"/>
      <c r="AW38" s="26" t="str">
        <f t="shared" si="5"/>
        <v>ret,                                                    </v>
      </c>
      <c r="AX38" s="26" t="str">
        <f t="shared" si="6"/>
        <v>		ret,                                                    	/* 0xD65F0000	RET       	 */</v>
      </c>
      <c r="AY38" s="26" t="str">
        <f t="shared" si="7"/>
        <v>		0xD65F0000,	/* RET       	ret	 */</v>
      </c>
    </row>
    <row r="39" ht="12.75" customHeight="1">
      <c r="A39" s="9" t="s">
        <v>144</v>
      </c>
      <c r="B39" s="56" t="s">
        <v>106</v>
      </c>
      <c r="C39" s="41"/>
      <c r="D39" s="26"/>
      <c r="E39" s="28" t="s">
        <v>145</v>
      </c>
      <c r="F39" s="18" t="str">
        <f t="shared" si="8"/>
        <v/>
      </c>
      <c r="G39" s="18" t="str">
        <f t="shared" si="2"/>
        <v/>
      </c>
      <c r="H39" s="19"/>
      <c r="I39" s="49"/>
      <c r="J39" s="49"/>
      <c r="K39" s="54"/>
      <c r="L39" s="55" t="s">
        <v>30</v>
      </c>
      <c r="M39" s="55" t="s">
        <v>30</v>
      </c>
      <c r="N39" s="55" t="s">
        <v>31</v>
      </c>
      <c r="O39" s="55" t="s">
        <v>30</v>
      </c>
      <c r="P39" s="55" t="s">
        <v>31</v>
      </c>
      <c r="Q39" s="55" t="s">
        <v>30</v>
      </c>
      <c r="R39" s="55" t="s">
        <v>30</v>
      </c>
      <c r="S39" s="44" t="s">
        <v>31</v>
      </c>
      <c r="T39" s="44" t="s">
        <v>30</v>
      </c>
      <c r="U39" s="44" t="s">
        <v>31</v>
      </c>
      <c r="V39" s="44" t="s">
        <v>31</v>
      </c>
      <c r="W39" s="44" t="s">
        <v>30</v>
      </c>
      <c r="X39" s="44" t="s">
        <v>30</v>
      </c>
      <c r="Y39" s="44" t="s">
        <v>30</v>
      </c>
      <c r="Z39" s="44" t="s">
        <v>30</v>
      </c>
      <c r="AA39" s="44" t="s">
        <v>30</v>
      </c>
      <c r="AB39" s="44" t="s">
        <v>31</v>
      </c>
      <c r="AC39" s="44" t="s">
        <v>31</v>
      </c>
      <c r="AD39" s="44" t="s">
        <v>31</v>
      </c>
      <c r="AE39" s="44" t="s">
        <v>31</v>
      </c>
      <c r="AF39" s="44" t="s">
        <v>31</v>
      </c>
      <c r="AG39" s="44" t="s">
        <v>31</v>
      </c>
      <c r="AH39" s="44" t="s">
        <v>30</v>
      </c>
      <c r="AI39" s="44" t="s">
        <v>30</v>
      </c>
      <c r="AJ39" s="44" t="s">
        <v>30</v>
      </c>
      <c r="AK39" s="44" t="s">
        <v>30</v>
      </c>
      <c r="AL39" s="44" t="s">
        <v>30</v>
      </c>
      <c r="AM39" s="44" t="s">
        <v>31</v>
      </c>
      <c r="AN39" s="44" t="s">
        <v>31</v>
      </c>
      <c r="AO39" s="44" t="s">
        <v>31</v>
      </c>
      <c r="AP39" s="44" t="s">
        <v>31</v>
      </c>
      <c r="AQ39" s="44" t="s">
        <v>31</v>
      </c>
      <c r="AR39" s="23"/>
      <c r="AS39" s="24" t="str">
        <f t="shared" si="3"/>
        <v>-:-:-:-:-:-:-:-:-:-:-:-:-:-:-:-:-:-:-:-:-:-:-:-:-:-:-:-:-:-:-:-</v>
      </c>
      <c r="AT39" s="23"/>
      <c r="AU39" s="24" t="str">
        <f t="shared" si="4"/>
        <v>0xD69F03E0</v>
      </c>
      <c r="AV39" s="25"/>
      <c r="AW39" s="26" t="str">
        <f t="shared" si="5"/>
        <v>eret,                                                   </v>
      </c>
      <c r="AX39" s="26" t="str">
        <f t="shared" si="6"/>
        <v>//		eret,                                                   	/* 0xD69F03E0	ERET      	 */</v>
      </c>
      <c r="AY39" s="26" t="str">
        <f t="shared" si="7"/>
        <v>//		0xD69F03E0,	/* ERET      	eret	 */</v>
      </c>
    </row>
    <row r="40" ht="12.75" customHeight="1">
      <c r="A40" s="15" t="s">
        <v>146</v>
      </c>
      <c r="B40" s="56" t="s">
        <v>106</v>
      </c>
      <c r="C40" s="41"/>
      <c r="D40" s="26"/>
      <c r="E40" s="28" t="s">
        <v>147</v>
      </c>
      <c r="F40" s="18" t="str">
        <f t="shared" si="8"/>
        <v/>
      </c>
      <c r="G40" s="18" t="str">
        <f t="shared" si="2"/>
        <v/>
      </c>
      <c r="H40" s="19"/>
      <c r="I40" s="49"/>
      <c r="J40" s="49"/>
      <c r="K40" s="54"/>
      <c r="L40" s="55" t="s">
        <v>30</v>
      </c>
      <c r="M40" s="55" t="s">
        <v>30</v>
      </c>
      <c r="N40" s="55" t="s">
        <v>31</v>
      </c>
      <c r="O40" s="55" t="s">
        <v>30</v>
      </c>
      <c r="P40" s="55" t="s">
        <v>31</v>
      </c>
      <c r="Q40" s="55" t="s">
        <v>30</v>
      </c>
      <c r="R40" s="55" t="s">
        <v>30</v>
      </c>
      <c r="S40" s="44" t="s">
        <v>31</v>
      </c>
      <c r="T40" s="44" t="s">
        <v>30</v>
      </c>
      <c r="U40" s="44" t="s">
        <v>31</v>
      </c>
      <c r="V40" s="44" t="s">
        <v>30</v>
      </c>
      <c r="W40" s="44" t="s">
        <v>30</v>
      </c>
      <c r="X40" s="44" t="s">
        <v>30</v>
      </c>
      <c r="Y40" s="44" t="s">
        <v>30</v>
      </c>
      <c r="Z40" s="44" t="s">
        <v>30</v>
      </c>
      <c r="AA40" s="44" t="s">
        <v>30</v>
      </c>
      <c r="AB40" s="44" t="s">
        <v>31</v>
      </c>
      <c r="AC40" s="44" t="s">
        <v>31</v>
      </c>
      <c r="AD40" s="44" t="s">
        <v>31</v>
      </c>
      <c r="AE40" s="44" t="s">
        <v>31</v>
      </c>
      <c r="AF40" s="44" t="s">
        <v>31</v>
      </c>
      <c r="AG40" s="44" t="s">
        <v>31</v>
      </c>
      <c r="AH40" s="44" t="s">
        <v>30</v>
      </c>
      <c r="AI40" s="44" t="s">
        <v>30</v>
      </c>
      <c r="AJ40" s="44" t="s">
        <v>30</v>
      </c>
      <c r="AK40" s="44" t="s">
        <v>30</v>
      </c>
      <c r="AL40" s="44" t="s">
        <v>30</v>
      </c>
      <c r="AM40" s="44" t="s">
        <v>31</v>
      </c>
      <c r="AN40" s="44" t="s">
        <v>31</v>
      </c>
      <c r="AO40" s="44" t="s">
        <v>31</v>
      </c>
      <c r="AP40" s="44" t="s">
        <v>31</v>
      </c>
      <c r="AQ40" s="44" t="s">
        <v>31</v>
      </c>
      <c r="AR40" s="23"/>
      <c r="AS40" s="24" t="str">
        <f t="shared" si="3"/>
        <v>-:-:-:-:-:-:-:-:-:-:-:-:-:-:-:-:-:-:-:-:-:-:-:-:-:-:-:-:-:-:-:-</v>
      </c>
      <c r="AT40" s="23"/>
      <c r="AU40" s="24" t="str">
        <f t="shared" si="4"/>
        <v>0xD6BF03E0</v>
      </c>
      <c r="AV40" s="25"/>
      <c r="AW40" s="26" t="str">
        <f t="shared" si="5"/>
        <v>drps,                                                   </v>
      </c>
      <c r="AX40" s="26" t="str">
        <f t="shared" si="6"/>
        <v>//		drps,                                                   	/* 0xD6BF03E0	DRPS      	 */</v>
      </c>
      <c r="AY40" s="26" t="str">
        <f t="shared" si="7"/>
        <v>//		0xD6BF03E0,	/* DRPS      	drps	 */</v>
      </c>
    </row>
    <row r="41" ht="12.75" customHeight="1">
      <c r="A41" s="15" t="s">
        <v>148</v>
      </c>
      <c r="B41" s="56" t="s">
        <v>106</v>
      </c>
      <c r="C41" s="34"/>
      <c r="D41" s="17" t="s">
        <v>149</v>
      </c>
      <c r="F41" s="18" t="str">
        <f t="shared" si="8"/>
        <v/>
      </c>
      <c r="G41" s="18" t="str">
        <f t="shared" si="2"/>
        <v/>
      </c>
      <c r="H41" s="19"/>
      <c r="I41" s="20"/>
      <c r="J41" s="20"/>
      <c r="K41" s="37"/>
      <c r="L41" s="38" t="s">
        <v>33</v>
      </c>
      <c r="M41" s="22" t="s">
        <v>31</v>
      </c>
      <c r="N41" s="22" t="s">
        <v>31</v>
      </c>
      <c r="O41" s="39" t="s">
        <v>30</v>
      </c>
      <c r="P41" s="39" t="s">
        <v>31</v>
      </c>
      <c r="Q41" s="39" t="s">
        <v>30</v>
      </c>
      <c r="R41" s="48" t="s">
        <v>46</v>
      </c>
      <c r="AR41" s="23"/>
      <c r="AS41" s="24" t="str">
        <f t="shared" si="3"/>
        <v/>
      </c>
      <c r="AT41" s="23"/>
      <c r="AU41" s="24" t="str">
        <f t="shared" si="4"/>
        <v/>
      </c>
      <c r="AV41" s="25"/>
      <c r="AW41" s="26" t="str">
        <f t="shared" si="5"/>
        <v/>
      </c>
      <c r="AX41" s="26" t="str">
        <f t="shared" si="6"/>
        <v>	/* Unconditional branch (immediate) */</v>
      </c>
      <c r="AY41" s="26" t="str">
        <f t="shared" si="7"/>
        <v>	/* Unconditional branch (immediate) */</v>
      </c>
    </row>
    <row r="42" ht="12.75" customHeight="1">
      <c r="A42" s="9" t="s">
        <v>150</v>
      </c>
      <c r="B42" s="56"/>
      <c r="C42" s="41"/>
      <c r="D42" s="26"/>
      <c r="E42" s="28" t="s">
        <v>151</v>
      </c>
      <c r="F42" s="18" t="str">
        <f t="shared" si="8"/>
        <v/>
      </c>
      <c r="G42" s="18" t="str">
        <f t="shared" si="2"/>
        <v/>
      </c>
      <c r="H42" s="19"/>
      <c r="I42" s="49"/>
      <c r="J42" s="49"/>
      <c r="K42" s="50"/>
      <c r="L42" s="51" t="s">
        <v>31</v>
      </c>
      <c r="M42" s="52" t="s">
        <v>31</v>
      </c>
      <c r="N42" s="52" t="s">
        <v>31</v>
      </c>
      <c r="O42" s="52" t="s">
        <v>30</v>
      </c>
      <c r="P42" s="52" t="s">
        <v>31</v>
      </c>
      <c r="Q42" s="52" t="s">
        <v>30</v>
      </c>
      <c r="R42" s="53" t="s">
        <v>46</v>
      </c>
      <c r="AR42" s="23"/>
      <c r="AS42" s="24" t="str">
        <f t="shared" si="3"/>
        <v>-:-:-:-:-:-:imm26:::::::::::::::::::::::::</v>
      </c>
      <c r="AT42" s="23"/>
      <c r="AU42" s="24" t="str">
        <f t="shared" si="4"/>
        <v>0x14000000</v>
      </c>
      <c r="AV42" s="25"/>
      <c r="AW42" s="26" t="str">
        <f t="shared" si="5"/>
        <v>b,                                                      </v>
      </c>
      <c r="AX42" s="26" t="str">
        <f t="shared" si="6"/>
        <v>		b,                                                      	/* 0x14000000	B         	 */</v>
      </c>
      <c r="AY42" s="26" t="str">
        <f t="shared" si="7"/>
        <v>		0x14000000,	/* B         	b	 */</v>
      </c>
    </row>
    <row r="43" ht="12.75" customHeight="1">
      <c r="A43" s="9" t="s">
        <v>152</v>
      </c>
      <c r="B43" s="56"/>
      <c r="C43" s="41"/>
      <c r="D43" s="26"/>
      <c r="E43" s="28" t="s">
        <v>153</v>
      </c>
      <c r="F43" s="18" t="str">
        <f t="shared" si="8"/>
        <v/>
      </c>
      <c r="G43" s="18" t="str">
        <f t="shared" si="2"/>
        <v/>
      </c>
      <c r="H43" s="19"/>
      <c r="I43" s="49"/>
      <c r="J43" s="49"/>
      <c r="K43" s="50"/>
      <c r="L43" s="51" t="s">
        <v>30</v>
      </c>
      <c r="M43" s="52" t="s">
        <v>31</v>
      </c>
      <c r="N43" s="52" t="s">
        <v>31</v>
      </c>
      <c r="O43" s="52" t="s">
        <v>30</v>
      </c>
      <c r="P43" s="52" t="s">
        <v>31</v>
      </c>
      <c r="Q43" s="52" t="s">
        <v>30</v>
      </c>
      <c r="R43" s="53" t="s">
        <v>46</v>
      </c>
      <c r="AR43" s="23"/>
      <c r="AS43" s="24" t="str">
        <f t="shared" si="3"/>
        <v>-:-:-:-:-:-:imm26:::::::::::::::::::::::::</v>
      </c>
      <c r="AT43" s="23"/>
      <c r="AU43" s="24" t="str">
        <f t="shared" si="4"/>
        <v>0x94000000</v>
      </c>
      <c r="AV43" s="25"/>
      <c r="AW43" s="26" t="str">
        <f t="shared" si="5"/>
        <v>bl,                                                     </v>
      </c>
      <c r="AX43" s="26" t="str">
        <f t="shared" si="6"/>
        <v>		bl,                                                     	/* 0x94000000	BL        	 */</v>
      </c>
      <c r="AY43" s="26" t="str">
        <f t="shared" si="7"/>
        <v>		0x94000000,	/* BL        	bl	 */</v>
      </c>
    </row>
    <row r="44" ht="12.75" customHeight="1">
      <c r="A44" s="15" t="s">
        <v>154</v>
      </c>
      <c r="B44" s="16"/>
      <c r="C44" s="16" t="s">
        <v>155</v>
      </c>
      <c r="D44" s="17"/>
      <c r="F44" s="18" t="str">
        <f t="shared" si="8"/>
        <v/>
      </c>
      <c r="G44" s="18" t="str">
        <f t="shared" si="2"/>
        <v/>
      </c>
      <c r="H44" s="19"/>
      <c r="I44" s="20"/>
      <c r="J44" s="20"/>
      <c r="K44" s="21"/>
      <c r="L44" s="22"/>
      <c r="M44" s="22"/>
      <c r="N44" s="22"/>
      <c r="O44" s="22"/>
      <c r="P44" s="22" t="s">
        <v>30</v>
      </c>
      <c r="Q44" s="22"/>
      <c r="R44" s="22" t="s">
        <v>31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3"/>
      <c r="AS44" s="24" t="str">
        <f t="shared" si="3"/>
        <v/>
      </c>
      <c r="AT44" s="23"/>
      <c r="AU44" s="24" t="str">
        <f t="shared" si="4"/>
        <v/>
      </c>
      <c r="AV44" s="25"/>
      <c r="AW44" s="26" t="str">
        <f t="shared" si="5"/>
        <v/>
      </c>
      <c r="AX44" s="26" t="str">
        <f t="shared" si="6"/>
        <v>/* Loads and stores */</v>
      </c>
      <c r="AY44" s="26" t="str">
        <f t="shared" si="7"/>
        <v>/* Loads and stores */</v>
      </c>
    </row>
    <row r="45" ht="12.75" customHeight="1">
      <c r="A45" s="15" t="s">
        <v>156</v>
      </c>
      <c r="B45" s="34"/>
      <c r="C45" s="34"/>
      <c r="D45" s="17" t="s">
        <v>157</v>
      </c>
      <c r="F45" s="18" t="str">
        <f t="shared" si="8"/>
        <v/>
      </c>
      <c r="G45" s="18" t="str">
        <f t="shared" si="2"/>
        <v/>
      </c>
      <c r="H45" s="19"/>
      <c r="I45" s="20"/>
      <c r="J45" s="20"/>
      <c r="K45" s="37"/>
      <c r="L45" s="38" t="s">
        <v>33</v>
      </c>
      <c r="M45" s="38" t="s">
        <v>33</v>
      </c>
      <c r="N45" s="22" t="s">
        <v>31</v>
      </c>
      <c r="O45" s="22" t="s">
        <v>31</v>
      </c>
      <c r="P45" s="39" t="s">
        <v>30</v>
      </c>
      <c r="Q45" s="22" t="s">
        <v>31</v>
      </c>
      <c r="R45" s="39" t="s">
        <v>31</v>
      </c>
      <c r="S45" s="22" t="s">
        <v>31</v>
      </c>
      <c r="T45" s="38" t="s">
        <v>33</v>
      </c>
      <c r="U45" s="38" t="s">
        <v>33</v>
      </c>
      <c r="V45" s="38" t="s">
        <v>33</v>
      </c>
      <c r="W45" s="60" t="s">
        <v>47</v>
      </c>
      <c r="AB45" s="38" t="s">
        <v>33</v>
      </c>
      <c r="AC45" s="38" t="s">
        <v>48</v>
      </c>
      <c r="AH45" s="60" t="s">
        <v>45</v>
      </c>
      <c r="AM45" s="38" t="s">
        <v>35</v>
      </c>
      <c r="AR45" s="23"/>
      <c r="AS45" s="24" t="str">
        <f t="shared" si="3"/>
        <v/>
      </c>
      <c r="AT45" s="23"/>
      <c r="AU45" s="24" t="str">
        <f t="shared" si="4"/>
        <v/>
      </c>
      <c r="AV45" s="25"/>
      <c r="AW45" s="26" t="str">
        <f t="shared" si="5"/>
        <v/>
      </c>
      <c r="AX45" s="26" t="str">
        <f t="shared" si="6"/>
        <v>	/* Load/store exclusive */</v>
      </c>
      <c r="AY45" s="26" t="str">
        <f t="shared" si="7"/>
        <v>	/* Load/store exclusive */</v>
      </c>
    </row>
    <row r="46" ht="12.75" customHeight="1">
      <c r="A46" s="9" t="s">
        <v>158</v>
      </c>
      <c r="B46" s="34"/>
      <c r="C46" s="34"/>
      <c r="D46" s="17"/>
      <c r="E46" s="28" t="s">
        <v>159</v>
      </c>
      <c r="F46" s="18" t="str">
        <f t="shared" si="8"/>
        <v/>
      </c>
      <c r="G46" s="18" t="str">
        <f t="shared" si="2"/>
        <v/>
      </c>
      <c r="H46" s="19"/>
      <c r="I46" s="30"/>
      <c r="J46" s="30"/>
      <c r="K46" s="31"/>
      <c r="L46" s="32" t="s">
        <v>31</v>
      </c>
      <c r="M46" s="32" t="s">
        <v>31</v>
      </c>
      <c r="N46" s="61" t="s">
        <v>31</v>
      </c>
      <c r="O46" s="61" t="s">
        <v>31</v>
      </c>
      <c r="P46" s="45" t="s">
        <v>30</v>
      </c>
      <c r="Q46" s="61" t="s">
        <v>31</v>
      </c>
      <c r="R46" s="45" t="s">
        <v>31</v>
      </c>
      <c r="S46" s="61" t="s">
        <v>31</v>
      </c>
      <c r="T46" s="32" t="s">
        <v>31</v>
      </c>
      <c r="U46" s="32" t="s">
        <v>31</v>
      </c>
      <c r="V46" s="32" t="s">
        <v>31</v>
      </c>
      <c r="W46" s="62" t="s">
        <v>47</v>
      </c>
      <c r="AB46" s="32" t="s">
        <v>31</v>
      </c>
      <c r="AC46" s="32" t="s">
        <v>48</v>
      </c>
      <c r="AH46" s="62" t="s">
        <v>45</v>
      </c>
      <c r="AM46" s="32" t="s">
        <v>35</v>
      </c>
      <c r="AR46" s="23"/>
      <c r="AS46" s="24" t="str">
        <f t="shared" si="3"/>
        <v>-:-:-:-:-:-:-:-:-:-:-:Rs:::::-:Rt2:::::Rn:::::Rt::::</v>
      </c>
      <c r="AT46" s="23"/>
      <c r="AU46" s="24" t="str">
        <f t="shared" si="4"/>
        <v>0x08000000</v>
      </c>
      <c r="AV46" s="25"/>
      <c r="AW46" s="26" t="str">
        <f t="shared" si="5"/>
        <v>stxrb,                                                  </v>
      </c>
      <c r="AX46" s="26" t="str">
        <f t="shared" si="6"/>
        <v>		stxrb,                                                  	/* 0x08000000	STXRB     	 */</v>
      </c>
      <c r="AY46" s="26" t="str">
        <f t="shared" si="7"/>
        <v>		0x08000000,	/* STXRB     	stxrb	 */</v>
      </c>
    </row>
    <row r="47" ht="12.75" customHeight="1">
      <c r="A47" s="15" t="s">
        <v>160</v>
      </c>
      <c r="B47" s="34"/>
      <c r="C47" s="34"/>
      <c r="D47" s="17"/>
      <c r="E47" s="28" t="s">
        <v>161</v>
      </c>
      <c r="F47" s="18" t="str">
        <f t="shared" si="8"/>
        <v/>
      </c>
      <c r="G47" s="18" t="str">
        <f t="shared" si="2"/>
        <v/>
      </c>
      <c r="H47" s="19"/>
      <c r="I47" s="30"/>
      <c r="J47" s="30"/>
      <c r="K47" s="31"/>
      <c r="L47" s="32" t="s">
        <v>31</v>
      </c>
      <c r="M47" s="32" t="s">
        <v>31</v>
      </c>
      <c r="N47" s="61" t="s">
        <v>31</v>
      </c>
      <c r="O47" s="61" t="s">
        <v>31</v>
      </c>
      <c r="P47" s="45" t="s">
        <v>30</v>
      </c>
      <c r="Q47" s="61" t="s">
        <v>31</v>
      </c>
      <c r="R47" s="45" t="s">
        <v>31</v>
      </c>
      <c r="S47" s="61" t="s">
        <v>31</v>
      </c>
      <c r="T47" s="32" t="s">
        <v>31</v>
      </c>
      <c r="U47" s="32" t="s">
        <v>31</v>
      </c>
      <c r="V47" s="32" t="s">
        <v>31</v>
      </c>
      <c r="W47" s="62" t="s">
        <v>47</v>
      </c>
      <c r="AB47" s="32" t="s">
        <v>30</v>
      </c>
      <c r="AC47" s="32" t="s">
        <v>48</v>
      </c>
      <c r="AH47" s="62" t="s">
        <v>45</v>
      </c>
      <c r="AM47" s="32" t="s">
        <v>35</v>
      </c>
      <c r="AR47" s="23"/>
      <c r="AS47" s="24" t="str">
        <f t="shared" si="3"/>
        <v>-:-:-:-:-:-:-:-:-:-:-:Rs:::::-:Rt2:::::Rn:::::Rt::::</v>
      </c>
      <c r="AT47" s="23"/>
      <c r="AU47" s="24" t="str">
        <f t="shared" si="4"/>
        <v>0x08008000</v>
      </c>
      <c r="AV47" s="25"/>
      <c r="AW47" s="26" t="str">
        <f t="shared" si="5"/>
        <v>stlxrb,                                                 </v>
      </c>
      <c r="AX47" s="26" t="str">
        <f t="shared" si="6"/>
        <v>		stlxrb,                                                 	/* 0x08008000	STLXRB    	 */</v>
      </c>
      <c r="AY47" s="26" t="str">
        <f t="shared" si="7"/>
        <v>		0x08008000,	/* STLXRB    	stlxrb	 */</v>
      </c>
    </row>
    <row r="48" ht="12.75" customHeight="1">
      <c r="A48" s="15" t="s">
        <v>162</v>
      </c>
      <c r="B48" s="34"/>
      <c r="C48" s="34"/>
      <c r="D48" s="17"/>
      <c r="E48" s="28" t="s">
        <v>163</v>
      </c>
      <c r="F48" s="18" t="str">
        <f t="shared" si="8"/>
        <v/>
      </c>
      <c r="G48" s="18" t="str">
        <f t="shared" si="2"/>
        <v/>
      </c>
      <c r="H48" s="19"/>
      <c r="I48" s="30"/>
      <c r="J48" s="30"/>
      <c r="K48" s="31"/>
      <c r="L48" s="32" t="s">
        <v>31</v>
      </c>
      <c r="M48" s="32" t="s">
        <v>31</v>
      </c>
      <c r="N48" s="61" t="s">
        <v>31</v>
      </c>
      <c r="O48" s="61" t="s">
        <v>31</v>
      </c>
      <c r="P48" s="45" t="s">
        <v>30</v>
      </c>
      <c r="Q48" s="61" t="s">
        <v>31</v>
      </c>
      <c r="R48" s="45" t="s">
        <v>31</v>
      </c>
      <c r="S48" s="61" t="s">
        <v>31</v>
      </c>
      <c r="T48" s="32" t="s">
        <v>31</v>
      </c>
      <c r="U48" s="32" t="s">
        <v>30</v>
      </c>
      <c r="V48" s="32" t="s">
        <v>31</v>
      </c>
      <c r="W48" s="62" t="s">
        <v>47</v>
      </c>
      <c r="AB48" s="32" t="s">
        <v>31</v>
      </c>
      <c r="AC48" s="32" t="s">
        <v>48</v>
      </c>
      <c r="AH48" s="62" t="s">
        <v>45</v>
      </c>
      <c r="AM48" s="32" t="s">
        <v>35</v>
      </c>
      <c r="AR48" s="23"/>
      <c r="AS48" s="24" t="str">
        <f t="shared" si="3"/>
        <v>-:-:-:-:-:-:-:-:-:-:-:Rs:::::-:Rt2:::::Rn:::::Rt::::</v>
      </c>
      <c r="AT48" s="23"/>
      <c r="AU48" s="24" t="str">
        <f t="shared" si="4"/>
        <v>0x08400000</v>
      </c>
      <c r="AV48" s="25"/>
      <c r="AW48" s="26" t="str">
        <f t="shared" si="5"/>
        <v>ldxrb,                                                  </v>
      </c>
      <c r="AX48" s="26" t="str">
        <f t="shared" si="6"/>
        <v>		ldxrb,                                                  	/* 0x08400000	LDXRB     	 */</v>
      </c>
      <c r="AY48" s="26" t="str">
        <f t="shared" si="7"/>
        <v>		0x08400000,	/* LDXRB     	ldxrb	 */</v>
      </c>
    </row>
    <row r="49" ht="12.75" customHeight="1">
      <c r="A49" s="9" t="s">
        <v>164</v>
      </c>
      <c r="B49" s="34"/>
      <c r="C49" s="34"/>
      <c r="D49" s="17"/>
      <c r="E49" s="28" t="s">
        <v>165</v>
      </c>
      <c r="F49" s="18" t="str">
        <f t="shared" si="8"/>
        <v/>
      </c>
      <c r="G49" s="18" t="str">
        <f t="shared" si="2"/>
        <v/>
      </c>
      <c r="H49" s="19"/>
      <c r="I49" s="30"/>
      <c r="J49" s="30"/>
      <c r="K49" s="31"/>
      <c r="L49" s="32" t="s">
        <v>31</v>
      </c>
      <c r="M49" s="32" t="s">
        <v>31</v>
      </c>
      <c r="N49" s="61" t="s">
        <v>31</v>
      </c>
      <c r="O49" s="61" t="s">
        <v>31</v>
      </c>
      <c r="P49" s="45" t="s">
        <v>30</v>
      </c>
      <c r="Q49" s="61" t="s">
        <v>31</v>
      </c>
      <c r="R49" s="45" t="s">
        <v>31</v>
      </c>
      <c r="S49" s="61" t="s">
        <v>31</v>
      </c>
      <c r="T49" s="32" t="s">
        <v>31</v>
      </c>
      <c r="U49" s="32" t="s">
        <v>30</v>
      </c>
      <c r="V49" s="32" t="s">
        <v>31</v>
      </c>
      <c r="W49" s="62" t="s">
        <v>47</v>
      </c>
      <c r="AB49" s="32" t="s">
        <v>30</v>
      </c>
      <c r="AC49" s="32" t="s">
        <v>48</v>
      </c>
      <c r="AH49" s="62" t="s">
        <v>45</v>
      </c>
      <c r="AM49" s="32" t="s">
        <v>35</v>
      </c>
      <c r="AR49" s="23"/>
      <c r="AS49" s="24" t="str">
        <f t="shared" si="3"/>
        <v>-:-:-:-:-:-:-:-:-:-:-:Rs:::::-:Rt2:::::Rn:::::Rt::::</v>
      </c>
      <c r="AT49" s="23"/>
      <c r="AU49" s="24" t="str">
        <f t="shared" si="4"/>
        <v>0x08408000</v>
      </c>
      <c r="AV49" s="25"/>
      <c r="AW49" s="26" t="str">
        <f t="shared" si="5"/>
        <v>ldaxrb,                                                 </v>
      </c>
      <c r="AX49" s="26" t="str">
        <f t="shared" si="6"/>
        <v>		ldaxrb,                                                 	/* 0x08408000	LDAXRB    	 */</v>
      </c>
      <c r="AY49" s="26" t="str">
        <f t="shared" si="7"/>
        <v>		0x08408000,	/* LDAXRB    	ldaxrb	 */</v>
      </c>
    </row>
    <row r="50" ht="12.75" customHeight="1">
      <c r="A50" s="9" t="s">
        <v>166</v>
      </c>
      <c r="B50" s="34"/>
      <c r="C50" s="34"/>
      <c r="D50" s="17"/>
      <c r="E50" s="28" t="s">
        <v>167</v>
      </c>
      <c r="F50" s="18" t="str">
        <f t="shared" si="8"/>
        <v/>
      </c>
      <c r="G50" s="18" t="str">
        <f t="shared" si="2"/>
        <v/>
      </c>
      <c r="H50" s="19"/>
      <c r="I50" s="30"/>
      <c r="J50" s="30"/>
      <c r="K50" s="31"/>
      <c r="L50" s="32" t="s">
        <v>31</v>
      </c>
      <c r="M50" s="32" t="s">
        <v>31</v>
      </c>
      <c r="N50" s="61" t="s">
        <v>31</v>
      </c>
      <c r="O50" s="61" t="s">
        <v>31</v>
      </c>
      <c r="P50" s="45" t="s">
        <v>30</v>
      </c>
      <c r="Q50" s="61" t="s">
        <v>31</v>
      </c>
      <c r="R50" s="45" t="s">
        <v>31</v>
      </c>
      <c r="S50" s="61" t="s">
        <v>31</v>
      </c>
      <c r="T50" s="32" t="s">
        <v>30</v>
      </c>
      <c r="U50" s="32" t="s">
        <v>31</v>
      </c>
      <c r="V50" s="32" t="s">
        <v>31</v>
      </c>
      <c r="W50" s="62" t="s">
        <v>47</v>
      </c>
      <c r="AB50" s="32" t="s">
        <v>30</v>
      </c>
      <c r="AC50" s="32" t="s">
        <v>48</v>
      </c>
      <c r="AH50" s="62" t="s">
        <v>45</v>
      </c>
      <c r="AM50" s="32" t="s">
        <v>35</v>
      </c>
      <c r="AR50" s="23"/>
      <c r="AS50" s="24" t="str">
        <f t="shared" si="3"/>
        <v>-:-:-:-:-:-:-:-:-:-:-:Rs:::::-:Rt2:::::Rn:::::Rt::::</v>
      </c>
      <c r="AT50" s="23"/>
      <c r="AU50" s="24" t="str">
        <f t="shared" si="4"/>
        <v>0x08808000</v>
      </c>
      <c r="AV50" s="25"/>
      <c r="AW50" s="26" t="str">
        <f t="shared" si="5"/>
        <v>stlrb,                                                  </v>
      </c>
      <c r="AX50" s="26" t="str">
        <f t="shared" si="6"/>
        <v>		stlrb,                                                  	/* 0x08808000	STLRB     	 */</v>
      </c>
      <c r="AY50" s="26" t="str">
        <f t="shared" si="7"/>
        <v>		0x08808000,	/* STLRB     	stlrb	 */</v>
      </c>
    </row>
    <row r="51" ht="12.75" customHeight="1">
      <c r="A51" s="15" t="s">
        <v>168</v>
      </c>
      <c r="B51" s="34"/>
      <c r="C51" s="34"/>
      <c r="D51" s="17"/>
      <c r="E51" s="28" t="s">
        <v>169</v>
      </c>
      <c r="F51" s="18" t="str">
        <f t="shared" si="8"/>
        <v/>
      </c>
      <c r="G51" s="18" t="str">
        <f t="shared" si="2"/>
        <v/>
      </c>
      <c r="H51" s="19"/>
      <c r="I51" s="30"/>
      <c r="J51" s="30"/>
      <c r="K51" s="31"/>
      <c r="L51" s="32" t="s">
        <v>31</v>
      </c>
      <c r="M51" s="32" t="s">
        <v>31</v>
      </c>
      <c r="N51" s="61" t="s">
        <v>31</v>
      </c>
      <c r="O51" s="61" t="s">
        <v>31</v>
      </c>
      <c r="P51" s="45" t="s">
        <v>30</v>
      </c>
      <c r="Q51" s="61" t="s">
        <v>31</v>
      </c>
      <c r="R51" s="45" t="s">
        <v>31</v>
      </c>
      <c r="S51" s="61" t="s">
        <v>31</v>
      </c>
      <c r="T51" s="32" t="s">
        <v>30</v>
      </c>
      <c r="U51" s="32" t="s">
        <v>30</v>
      </c>
      <c r="V51" s="32" t="s">
        <v>31</v>
      </c>
      <c r="W51" s="62" t="s">
        <v>47</v>
      </c>
      <c r="AB51" s="32" t="s">
        <v>30</v>
      </c>
      <c r="AC51" s="32" t="s">
        <v>48</v>
      </c>
      <c r="AH51" s="62" t="s">
        <v>45</v>
      </c>
      <c r="AM51" s="32" t="s">
        <v>35</v>
      </c>
      <c r="AR51" s="23"/>
      <c r="AS51" s="24" t="str">
        <f t="shared" si="3"/>
        <v>-:-:-:-:-:-:-:-:-:-:-:Rs:::::-:Rt2:::::Rn:::::Rt::::</v>
      </c>
      <c r="AT51" s="23"/>
      <c r="AU51" s="24" t="str">
        <f t="shared" si="4"/>
        <v>0x08C08000</v>
      </c>
      <c r="AV51" s="25"/>
      <c r="AW51" s="26" t="str">
        <f t="shared" si="5"/>
        <v>ldarb,                                                  </v>
      </c>
      <c r="AX51" s="26" t="str">
        <f t="shared" si="6"/>
        <v>		ldarb,                                                  	/* 0x08C08000	LDARB     	 */</v>
      </c>
      <c r="AY51" s="26" t="str">
        <f t="shared" si="7"/>
        <v>		0x08C08000,	/* LDARB     	ldarb	 */</v>
      </c>
    </row>
    <row r="52" ht="12.75" customHeight="1">
      <c r="A52" s="15" t="s">
        <v>170</v>
      </c>
      <c r="B52" s="34"/>
      <c r="C52" s="34"/>
      <c r="D52" s="17"/>
      <c r="E52" s="28" t="s">
        <v>171</v>
      </c>
      <c r="F52" s="18" t="str">
        <f t="shared" si="8"/>
        <v/>
      </c>
      <c r="G52" s="18" t="str">
        <f t="shared" si="2"/>
        <v/>
      </c>
      <c r="H52" s="19"/>
      <c r="I52" s="30"/>
      <c r="J52" s="30"/>
      <c r="K52" s="31"/>
      <c r="L52" s="32" t="s">
        <v>31</v>
      </c>
      <c r="M52" s="32" t="s">
        <v>30</v>
      </c>
      <c r="N52" s="61" t="s">
        <v>31</v>
      </c>
      <c r="O52" s="61" t="s">
        <v>31</v>
      </c>
      <c r="P52" s="45" t="s">
        <v>30</v>
      </c>
      <c r="Q52" s="61" t="s">
        <v>31</v>
      </c>
      <c r="R52" s="45" t="s">
        <v>31</v>
      </c>
      <c r="S52" s="61" t="s">
        <v>31</v>
      </c>
      <c r="T52" s="32" t="s">
        <v>31</v>
      </c>
      <c r="U52" s="32" t="s">
        <v>31</v>
      </c>
      <c r="V52" s="32" t="s">
        <v>31</v>
      </c>
      <c r="W52" s="62" t="s">
        <v>47</v>
      </c>
      <c r="AB52" s="32" t="s">
        <v>31</v>
      </c>
      <c r="AC52" s="32" t="s">
        <v>48</v>
      </c>
      <c r="AH52" s="62" t="s">
        <v>45</v>
      </c>
      <c r="AM52" s="32" t="s">
        <v>35</v>
      </c>
      <c r="AR52" s="23"/>
      <c r="AS52" s="24" t="str">
        <f t="shared" si="3"/>
        <v>-:-:-:-:-:-:-:-:-:-:-:Rs:::::-:Rt2:::::Rn:::::Rt::::</v>
      </c>
      <c r="AT52" s="23"/>
      <c r="AU52" s="24" t="str">
        <f t="shared" si="4"/>
        <v>0x48000000</v>
      </c>
      <c r="AV52" s="25"/>
      <c r="AW52" s="26" t="str">
        <f t="shared" si="5"/>
        <v>stxrh,                                                  </v>
      </c>
      <c r="AX52" s="26" t="str">
        <f t="shared" si="6"/>
        <v>		stxrh,                                                  	/* 0x48000000	STXRH     	 */</v>
      </c>
      <c r="AY52" s="26" t="str">
        <f t="shared" si="7"/>
        <v>		0x48000000,	/* STXRH     	stxrh	 */</v>
      </c>
    </row>
    <row r="53" ht="12.75" customHeight="1">
      <c r="A53" s="9" t="s">
        <v>172</v>
      </c>
      <c r="B53" s="34"/>
      <c r="C53" s="34"/>
      <c r="D53" s="17"/>
      <c r="E53" s="28" t="s">
        <v>173</v>
      </c>
      <c r="F53" s="18" t="str">
        <f t="shared" si="8"/>
        <v/>
      </c>
      <c r="G53" s="18" t="str">
        <f t="shared" si="2"/>
        <v/>
      </c>
      <c r="H53" s="19"/>
      <c r="I53" s="30"/>
      <c r="J53" s="30"/>
      <c r="K53" s="31"/>
      <c r="L53" s="32" t="s">
        <v>31</v>
      </c>
      <c r="M53" s="32" t="s">
        <v>30</v>
      </c>
      <c r="N53" s="61" t="s">
        <v>31</v>
      </c>
      <c r="O53" s="61" t="s">
        <v>31</v>
      </c>
      <c r="P53" s="45" t="s">
        <v>30</v>
      </c>
      <c r="Q53" s="61" t="s">
        <v>31</v>
      </c>
      <c r="R53" s="45" t="s">
        <v>31</v>
      </c>
      <c r="S53" s="61" t="s">
        <v>31</v>
      </c>
      <c r="T53" s="32" t="s">
        <v>31</v>
      </c>
      <c r="U53" s="32" t="s">
        <v>31</v>
      </c>
      <c r="V53" s="32" t="s">
        <v>31</v>
      </c>
      <c r="W53" s="62" t="s">
        <v>47</v>
      </c>
      <c r="AB53" s="32" t="s">
        <v>30</v>
      </c>
      <c r="AC53" s="32" t="s">
        <v>48</v>
      </c>
      <c r="AH53" s="62" t="s">
        <v>45</v>
      </c>
      <c r="AM53" s="32" t="s">
        <v>35</v>
      </c>
      <c r="AR53" s="23"/>
      <c r="AS53" s="24" t="str">
        <f t="shared" si="3"/>
        <v>-:-:-:-:-:-:-:-:-:-:-:Rs:::::-:Rt2:::::Rn:::::Rt::::</v>
      </c>
      <c r="AT53" s="23"/>
      <c r="AU53" s="24" t="str">
        <f t="shared" si="4"/>
        <v>0x48008000</v>
      </c>
      <c r="AV53" s="25"/>
      <c r="AW53" s="26" t="str">
        <f t="shared" si="5"/>
        <v>stlxrh,                                                 </v>
      </c>
      <c r="AX53" s="26" t="str">
        <f t="shared" si="6"/>
        <v>		stlxrh,                                                 	/* 0x48008000	STLXRH    	 */</v>
      </c>
      <c r="AY53" s="26" t="str">
        <f t="shared" si="7"/>
        <v>		0x48008000,	/* STLXRH    	stlxrh	 */</v>
      </c>
    </row>
    <row r="54" ht="12.75" customHeight="1">
      <c r="A54" s="15" t="s">
        <v>174</v>
      </c>
      <c r="B54" s="34"/>
      <c r="C54" s="34"/>
      <c r="D54" s="17"/>
      <c r="E54" s="28" t="s">
        <v>175</v>
      </c>
      <c r="F54" s="18" t="str">
        <f t="shared" si="8"/>
        <v/>
      </c>
      <c r="G54" s="18" t="str">
        <f t="shared" si="2"/>
        <v/>
      </c>
      <c r="H54" s="19"/>
      <c r="I54" s="30"/>
      <c r="J54" s="30"/>
      <c r="K54" s="31"/>
      <c r="L54" s="32" t="s">
        <v>31</v>
      </c>
      <c r="M54" s="32" t="s">
        <v>30</v>
      </c>
      <c r="N54" s="61" t="s">
        <v>31</v>
      </c>
      <c r="O54" s="61" t="s">
        <v>31</v>
      </c>
      <c r="P54" s="45" t="s">
        <v>30</v>
      </c>
      <c r="Q54" s="61" t="s">
        <v>31</v>
      </c>
      <c r="R54" s="45" t="s">
        <v>31</v>
      </c>
      <c r="S54" s="61" t="s">
        <v>31</v>
      </c>
      <c r="T54" s="32" t="s">
        <v>31</v>
      </c>
      <c r="U54" s="32" t="s">
        <v>30</v>
      </c>
      <c r="V54" s="32" t="s">
        <v>31</v>
      </c>
      <c r="W54" s="62" t="s">
        <v>47</v>
      </c>
      <c r="AB54" s="32" t="s">
        <v>31</v>
      </c>
      <c r="AC54" s="32" t="s">
        <v>48</v>
      </c>
      <c r="AH54" s="62" t="s">
        <v>45</v>
      </c>
      <c r="AM54" s="32" t="s">
        <v>35</v>
      </c>
      <c r="AR54" s="23"/>
      <c r="AS54" s="24" t="str">
        <f t="shared" si="3"/>
        <v>-:-:-:-:-:-:-:-:-:-:-:Rs:::::-:Rt2:::::Rn:::::Rt::::</v>
      </c>
      <c r="AT54" s="23"/>
      <c r="AU54" s="24" t="str">
        <f t="shared" si="4"/>
        <v>0x48400000</v>
      </c>
      <c r="AV54" s="25"/>
      <c r="AW54" s="26" t="str">
        <f t="shared" si="5"/>
        <v>ldxrh,                                                  </v>
      </c>
      <c r="AX54" s="26" t="str">
        <f t="shared" si="6"/>
        <v>		ldxrh,                                                  	/* 0x48400000	LDXRH     	 */</v>
      </c>
      <c r="AY54" s="26" t="str">
        <f t="shared" si="7"/>
        <v>		0x48400000,	/* LDXRH     	ldxrh	 */</v>
      </c>
    </row>
    <row r="55" ht="12.75" customHeight="1">
      <c r="A55" s="15" t="s">
        <v>176</v>
      </c>
      <c r="B55" s="34"/>
      <c r="C55" s="34"/>
      <c r="D55" s="17"/>
      <c r="E55" s="28" t="s">
        <v>177</v>
      </c>
      <c r="F55" s="18" t="str">
        <f t="shared" si="8"/>
        <v/>
      </c>
      <c r="G55" s="18" t="str">
        <f t="shared" si="2"/>
        <v/>
      </c>
      <c r="H55" s="19"/>
      <c r="I55" s="30"/>
      <c r="J55" s="30"/>
      <c r="K55" s="31"/>
      <c r="L55" s="32" t="s">
        <v>31</v>
      </c>
      <c r="M55" s="32" t="s">
        <v>30</v>
      </c>
      <c r="N55" s="61" t="s">
        <v>31</v>
      </c>
      <c r="O55" s="61" t="s">
        <v>31</v>
      </c>
      <c r="P55" s="45" t="s">
        <v>30</v>
      </c>
      <c r="Q55" s="61" t="s">
        <v>31</v>
      </c>
      <c r="R55" s="45" t="s">
        <v>31</v>
      </c>
      <c r="S55" s="61" t="s">
        <v>31</v>
      </c>
      <c r="T55" s="32" t="s">
        <v>31</v>
      </c>
      <c r="U55" s="32" t="s">
        <v>30</v>
      </c>
      <c r="V55" s="32" t="s">
        <v>31</v>
      </c>
      <c r="W55" s="62" t="s">
        <v>47</v>
      </c>
      <c r="AB55" s="32" t="s">
        <v>30</v>
      </c>
      <c r="AC55" s="32" t="s">
        <v>48</v>
      </c>
      <c r="AH55" s="62" t="s">
        <v>45</v>
      </c>
      <c r="AM55" s="32" t="s">
        <v>35</v>
      </c>
      <c r="AR55" s="23"/>
      <c r="AS55" s="24" t="str">
        <f t="shared" si="3"/>
        <v>-:-:-:-:-:-:-:-:-:-:-:Rs:::::-:Rt2:::::Rn:::::Rt::::</v>
      </c>
      <c r="AT55" s="23"/>
      <c r="AU55" s="24" t="str">
        <f t="shared" si="4"/>
        <v>0x48408000</v>
      </c>
      <c r="AV55" s="25"/>
      <c r="AW55" s="26" t="str">
        <f t="shared" si="5"/>
        <v>ldaxrh,                                                 </v>
      </c>
      <c r="AX55" s="26" t="str">
        <f t="shared" si="6"/>
        <v>		ldaxrh,                                                 	/* 0x48408000	LDAXRH    	 */</v>
      </c>
      <c r="AY55" s="26" t="str">
        <f t="shared" si="7"/>
        <v>		0x48408000,	/* LDAXRH    	ldaxrh	 */</v>
      </c>
    </row>
    <row r="56" ht="12.75" customHeight="1">
      <c r="A56" s="9" t="s">
        <v>178</v>
      </c>
      <c r="B56" s="34"/>
      <c r="C56" s="34"/>
      <c r="D56" s="17"/>
      <c r="E56" s="28" t="s">
        <v>179</v>
      </c>
      <c r="F56" s="18" t="str">
        <f t="shared" si="8"/>
        <v/>
      </c>
      <c r="G56" s="18" t="str">
        <f t="shared" si="2"/>
        <v/>
      </c>
      <c r="H56" s="19"/>
      <c r="I56" s="30"/>
      <c r="J56" s="30"/>
      <c r="K56" s="31"/>
      <c r="L56" s="32" t="s">
        <v>31</v>
      </c>
      <c r="M56" s="32" t="s">
        <v>30</v>
      </c>
      <c r="N56" s="61" t="s">
        <v>31</v>
      </c>
      <c r="O56" s="61" t="s">
        <v>31</v>
      </c>
      <c r="P56" s="45" t="s">
        <v>30</v>
      </c>
      <c r="Q56" s="61" t="s">
        <v>31</v>
      </c>
      <c r="R56" s="45" t="s">
        <v>31</v>
      </c>
      <c r="S56" s="61" t="s">
        <v>31</v>
      </c>
      <c r="T56" s="32" t="s">
        <v>30</v>
      </c>
      <c r="U56" s="32" t="s">
        <v>31</v>
      </c>
      <c r="V56" s="32" t="s">
        <v>31</v>
      </c>
      <c r="W56" s="62" t="s">
        <v>47</v>
      </c>
      <c r="AB56" s="32" t="s">
        <v>30</v>
      </c>
      <c r="AC56" s="32" t="s">
        <v>48</v>
      </c>
      <c r="AH56" s="62" t="s">
        <v>45</v>
      </c>
      <c r="AM56" s="32" t="s">
        <v>35</v>
      </c>
      <c r="AR56" s="23"/>
      <c r="AS56" s="24" t="str">
        <f t="shared" si="3"/>
        <v>-:-:-:-:-:-:-:-:-:-:-:Rs:::::-:Rt2:::::Rn:::::Rt::::</v>
      </c>
      <c r="AT56" s="23"/>
      <c r="AU56" s="24" t="str">
        <f t="shared" si="4"/>
        <v>0x48808000</v>
      </c>
      <c r="AV56" s="25"/>
      <c r="AW56" s="26" t="str">
        <f t="shared" si="5"/>
        <v>stlrh,                                                  </v>
      </c>
      <c r="AX56" s="26" t="str">
        <f t="shared" si="6"/>
        <v>		stlrh,                                                  	/* 0x48808000	STLRH     	 */</v>
      </c>
      <c r="AY56" s="26" t="str">
        <f t="shared" si="7"/>
        <v>		0x48808000,	/* STLRH     	stlrh	 */</v>
      </c>
    </row>
    <row r="57" ht="12.75" customHeight="1">
      <c r="A57" s="9" t="s">
        <v>180</v>
      </c>
      <c r="B57" s="34"/>
      <c r="C57" s="34"/>
      <c r="D57" s="17"/>
      <c r="E57" s="28" t="s">
        <v>181</v>
      </c>
      <c r="F57" s="18" t="str">
        <f t="shared" si="8"/>
        <v/>
      </c>
      <c r="G57" s="18" t="str">
        <f t="shared" si="2"/>
        <v/>
      </c>
      <c r="H57" s="19"/>
      <c r="I57" s="30"/>
      <c r="J57" s="30"/>
      <c r="K57" s="31"/>
      <c r="L57" s="32" t="s">
        <v>31</v>
      </c>
      <c r="M57" s="32" t="s">
        <v>30</v>
      </c>
      <c r="N57" s="61" t="s">
        <v>31</v>
      </c>
      <c r="O57" s="61" t="s">
        <v>31</v>
      </c>
      <c r="P57" s="45" t="s">
        <v>30</v>
      </c>
      <c r="Q57" s="61" t="s">
        <v>31</v>
      </c>
      <c r="R57" s="45" t="s">
        <v>31</v>
      </c>
      <c r="S57" s="61" t="s">
        <v>31</v>
      </c>
      <c r="T57" s="32" t="s">
        <v>30</v>
      </c>
      <c r="U57" s="32" t="s">
        <v>30</v>
      </c>
      <c r="V57" s="32" t="s">
        <v>31</v>
      </c>
      <c r="W57" s="62" t="s">
        <v>47</v>
      </c>
      <c r="AB57" s="32" t="s">
        <v>30</v>
      </c>
      <c r="AC57" s="32" t="s">
        <v>48</v>
      </c>
      <c r="AH57" s="62" t="s">
        <v>45</v>
      </c>
      <c r="AM57" s="32" t="s">
        <v>35</v>
      </c>
      <c r="AR57" s="23"/>
      <c r="AS57" s="24" t="str">
        <f t="shared" si="3"/>
        <v>-:-:-:-:-:-:-:-:-:-:-:Rs:::::-:Rt2:::::Rn:::::Rt::::</v>
      </c>
      <c r="AT57" s="23"/>
      <c r="AU57" s="24" t="str">
        <f t="shared" si="4"/>
        <v>0x48C08000</v>
      </c>
      <c r="AV57" s="25"/>
      <c r="AW57" s="26" t="str">
        <f t="shared" si="5"/>
        <v>ldarh,                                                  </v>
      </c>
      <c r="AX57" s="26" t="str">
        <f t="shared" si="6"/>
        <v>		ldarh,                                                  	/* 0x48C08000	LDARH     	 */</v>
      </c>
      <c r="AY57" s="26" t="str">
        <f t="shared" si="7"/>
        <v>		0x48C08000,	/* LDARH     	ldarh	 */</v>
      </c>
    </row>
    <row r="58" ht="12.75" customHeight="1">
      <c r="A58" s="15" t="s">
        <v>182</v>
      </c>
      <c r="B58" s="34"/>
      <c r="C58" s="34"/>
      <c r="D58" s="17"/>
      <c r="E58" s="28" t="s">
        <v>183</v>
      </c>
      <c r="F58" s="18" t="str">
        <f t="shared" si="8"/>
        <v/>
      </c>
      <c r="G58" s="18" t="str">
        <f t="shared" si="2"/>
        <v>w</v>
      </c>
      <c r="H58" s="19"/>
      <c r="I58" s="30" t="s">
        <v>97</v>
      </c>
      <c r="J58" s="30"/>
      <c r="K58" s="31"/>
      <c r="L58" s="32" t="s">
        <v>30</v>
      </c>
      <c r="M58" s="32" t="s">
        <v>31</v>
      </c>
      <c r="N58" s="61" t="s">
        <v>31</v>
      </c>
      <c r="O58" s="61" t="s">
        <v>31</v>
      </c>
      <c r="P58" s="45" t="s">
        <v>30</v>
      </c>
      <c r="Q58" s="61" t="s">
        <v>31</v>
      </c>
      <c r="R58" s="45" t="s">
        <v>31</v>
      </c>
      <c r="S58" s="61" t="s">
        <v>31</v>
      </c>
      <c r="T58" s="32" t="s">
        <v>31</v>
      </c>
      <c r="U58" s="32" t="s">
        <v>31</v>
      </c>
      <c r="V58" s="32" t="s">
        <v>31</v>
      </c>
      <c r="W58" s="62" t="s">
        <v>47</v>
      </c>
      <c r="AB58" s="32" t="s">
        <v>31</v>
      </c>
      <c r="AC58" s="32" t="s">
        <v>48</v>
      </c>
      <c r="AH58" s="62" t="s">
        <v>45</v>
      </c>
      <c r="AM58" s="32" t="s">
        <v>35</v>
      </c>
      <c r="AR58" s="23"/>
      <c r="AS58" s="24" t="str">
        <f t="shared" si="3"/>
        <v>-:-:-:-:-:-:-:-:-:-:-:Rs:::::-:Rt2:::::Rn:::::Rt::::</v>
      </c>
      <c r="AT58" s="23"/>
      <c r="AU58" s="24" t="str">
        <f t="shared" si="4"/>
        <v>0x88000000</v>
      </c>
      <c r="AV58" s="25"/>
      <c r="AW58" s="26" t="str">
        <f t="shared" si="5"/>
        <v>stxrw,                                                  </v>
      </c>
      <c r="AX58" s="26" t="str">
        <f t="shared" si="6"/>
        <v>		stxrw,                                                  	/* 0x88000000	STXR      	 */</v>
      </c>
      <c r="AY58" s="26" t="str">
        <f t="shared" si="7"/>
        <v>		0x88000000,	/* STXR      	stxrw	 */</v>
      </c>
    </row>
    <row r="59" ht="12.75" customHeight="1">
      <c r="A59" s="15" t="s">
        <v>184</v>
      </c>
      <c r="B59" s="34"/>
      <c r="C59" s="34"/>
      <c r="D59" s="17"/>
      <c r="E59" s="28" t="s">
        <v>185</v>
      </c>
      <c r="F59" s="18" t="str">
        <f t="shared" si="8"/>
        <v/>
      </c>
      <c r="G59" s="18" t="str">
        <f t="shared" si="2"/>
        <v>w</v>
      </c>
      <c r="H59" s="19"/>
      <c r="I59" s="30" t="s">
        <v>97</v>
      </c>
      <c r="J59" s="30"/>
      <c r="K59" s="31"/>
      <c r="L59" s="32" t="s">
        <v>30</v>
      </c>
      <c r="M59" s="32" t="s">
        <v>31</v>
      </c>
      <c r="N59" s="61" t="s">
        <v>31</v>
      </c>
      <c r="O59" s="61" t="s">
        <v>31</v>
      </c>
      <c r="P59" s="45" t="s">
        <v>30</v>
      </c>
      <c r="Q59" s="61" t="s">
        <v>31</v>
      </c>
      <c r="R59" s="45" t="s">
        <v>31</v>
      </c>
      <c r="S59" s="61" t="s">
        <v>31</v>
      </c>
      <c r="T59" s="32" t="s">
        <v>31</v>
      </c>
      <c r="U59" s="32" t="s">
        <v>31</v>
      </c>
      <c r="V59" s="32" t="s">
        <v>31</v>
      </c>
      <c r="W59" s="62" t="s">
        <v>47</v>
      </c>
      <c r="AB59" s="32" t="s">
        <v>30</v>
      </c>
      <c r="AC59" s="32" t="s">
        <v>48</v>
      </c>
      <c r="AH59" s="62" t="s">
        <v>45</v>
      </c>
      <c r="AM59" s="32" t="s">
        <v>35</v>
      </c>
      <c r="AR59" s="23"/>
      <c r="AS59" s="24" t="str">
        <f t="shared" si="3"/>
        <v>-:-:-:-:-:-:-:-:-:-:-:Rs:::::-:Rt2:::::Rn:::::Rt::::</v>
      </c>
      <c r="AT59" s="23"/>
      <c r="AU59" s="24" t="str">
        <f t="shared" si="4"/>
        <v>0x88008000</v>
      </c>
      <c r="AV59" s="25"/>
      <c r="AW59" s="26" t="str">
        <f t="shared" si="5"/>
        <v>stlxrw,                                                 </v>
      </c>
      <c r="AX59" s="26" t="str">
        <f t="shared" si="6"/>
        <v>		stlxrw,                                                 	/* 0x88008000	STLXR     	 */</v>
      </c>
      <c r="AY59" s="26" t="str">
        <f t="shared" si="7"/>
        <v>		0x88008000,	/* STLXR     	stlxrw	 */</v>
      </c>
    </row>
    <row r="60" ht="12.75" customHeight="1">
      <c r="A60" s="9" t="s">
        <v>186</v>
      </c>
      <c r="B60" s="34"/>
      <c r="C60" s="34"/>
      <c r="D60" s="17"/>
      <c r="E60" s="28" t="s">
        <v>187</v>
      </c>
      <c r="F60" s="18" t="str">
        <f t="shared" si="8"/>
        <v/>
      </c>
      <c r="G60" s="18" t="str">
        <f t="shared" si="2"/>
        <v>w</v>
      </c>
      <c r="H60" s="19"/>
      <c r="I60" s="30" t="s">
        <v>97</v>
      </c>
      <c r="J60" s="30"/>
      <c r="K60" s="31"/>
      <c r="L60" s="32" t="s">
        <v>30</v>
      </c>
      <c r="M60" s="32" t="s">
        <v>31</v>
      </c>
      <c r="N60" s="61" t="s">
        <v>31</v>
      </c>
      <c r="O60" s="61" t="s">
        <v>31</v>
      </c>
      <c r="P60" s="45" t="s">
        <v>30</v>
      </c>
      <c r="Q60" s="61" t="s">
        <v>31</v>
      </c>
      <c r="R60" s="45" t="s">
        <v>31</v>
      </c>
      <c r="S60" s="61" t="s">
        <v>31</v>
      </c>
      <c r="T60" s="32" t="s">
        <v>31</v>
      </c>
      <c r="U60" s="32" t="s">
        <v>31</v>
      </c>
      <c r="V60" s="32" t="s">
        <v>30</v>
      </c>
      <c r="W60" s="62" t="s">
        <v>47</v>
      </c>
      <c r="AB60" s="32" t="s">
        <v>31</v>
      </c>
      <c r="AC60" s="32" t="s">
        <v>48</v>
      </c>
      <c r="AH60" s="62" t="s">
        <v>45</v>
      </c>
      <c r="AM60" s="32" t="s">
        <v>35</v>
      </c>
      <c r="AR60" s="23"/>
      <c r="AS60" s="24" t="str">
        <f t="shared" si="3"/>
        <v>-:-:-:-:-:-:-:-:-:-:-:Rs:::::-:Rt2:::::Rn:::::Rt::::</v>
      </c>
      <c r="AT60" s="23"/>
      <c r="AU60" s="24" t="str">
        <f t="shared" si="4"/>
        <v>0x88200000</v>
      </c>
      <c r="AV60" s="25"/>
      <c r="AW60" s="26" t="str">
        <f t="shared" si="5"/>
        <v>stxpw,                                                  </v>
      </c>
      <c r="AX60" s="26" t="str">
        <f t="shared" si="6"/>
        <v>		stxpw,                                                  	/* 0x88200000	STXP      	 */</v>
      </c>
      <c r="AY60" s="26" t="str">
        <f t="shared" si="7"/>
        <v>		0x88200000,	/* STXP      	stxpw	 */</v>
      </c>
    </row>
    <row r="61" ht="12.75" customHeight="1">
      <c r="A61" s="15" t="s">
        <v>188</v>
      </c>
      <c r="B61" s="34"/>
      <c r="C61" s="34"/>
      <c r="D61" s="17"/>
      <c r="E61" s="28" t="s">
        <v>189</v>
      </c>
      <c r="F61" s="18" t="str">
        <f t="shared" si="8"/>
        <v/>
      </c>
      <c r="G61" s="18" t="str">
        <f t="shared" si="2"/>
        <v>w</v>
      </c>
      <c r="H61" s="19"/>
      <c r="I61" s="30" t="s">
        <v>97</v>
      </c>
      <c r="J61" s="30"/>
      <c r="K61" s="31"/>
      <c r="L61" s="32" t="s">
        <v>30</v>
      </c>
      <c r="M61" s="32" t="s">
        <v>31</v>
      </c>
      <c r="N61" s="61" t="s">
        <v>31</v>
      </c>
      <c r="O61" s="61" t="s">
        <v>31</v>
      </c>
      <c r="P61" s="45" t="s">
        <v>30</v>
      </c>
      <c r="Q61" s="61" t="s">
        <v>31</v>
      </c>
      <c r="R61" s="45" t="s">
        <v>31</v>
      </c>
      <c r="S61" s="61" t="s">
        <v>31</v>
      </c>
      <c r="T61" s="32" t="s">
        <v>31</v>
      </c>
      <c r="U61" s="32" t="s">
        <v>31</v>
      </c>
      <c r="V61" s="32" t="s">
        <v>30</v>
      </c>
      <c r="W61" s="62" t="s">
        <v>47</v>
      </c>
      <c r="AB61" s="32" t="s">
        <v>30</v>
      </c>
      <c r="AC61" s="32" t="s">
        <v>48</v>
      </c>
      <c r="AH61" s="62" t="s">
        <v>45</v>
      </c>
      <c r="AM61" s="32" t="s">
        <v>35</v>
      </c>
      <c r="AR61" s="23"/>
      <c r="AS61" s="24" t="str">
        <f t="shared" si="3"/>
        <v>-:-:-:-:-:-:-:-:-:-:-:Rs:::::-:Rt2:::::Rn:::::Rt::::</v>
      </c>
      <c r="AT61" s="23"/>
      <c r="AU61" s="24" t="str">
        <f t="shared" si="4"/>
        <v>0x88208000</v>
      </c>
      <c r="AV61" s="25"/>
      <c r="AW61" s="26" t="str">
        <f t="shared" si="5"/>
        <v>stlxpw,                                                 </v>
      </c>
      <c r="AX61" s="26" t="str">
        <f t="shared" si="6"/>
        <v>		stlxpw,                                                 	/* 0x88208000	STLXP     	 */</v>
      </c>
      <c r="AY61" s="26" t="str">
        <f t="shared" si="7"/>
        <v>		0x88208000,	/* STLXP     	stlxpw	 */</v>
      </c>
    </row>
    <row r="62" ht="12.75" customHeight="1">
      <c r="A62" s="15" t="s">
        <v>190</v>
      </c>
      <c r="B62" s="34"/>
      <c r="C62" s="34"/>
      <c r="D62" s="17"/>
      <c r="E62" s="28" t="s">
        <v>191</v>
      </c>
      <c r="F62" s="18" t="str">
        <f t="shared" si="8"/>
        <v/>
      </c>
      <c r="G62" s="18" t="str">
        <f t="shared" si="2"/>
        <v>w</v>
      </c>
      <c r="H62" s="19"/>
      <c r="I62" s="30" t="s">
        <v>97</v>
      </c>
      <c r="J62" s="30"/>
      <c r="K62" s="31"/>
      <c r="L62" s="32" t="s">
        <v>30</v>
      </c>
      <c r="M62" s="32" t="s">
        <v>31</v>
      </c>
      <c r="N62" s="61" t="s">
        <v>31</v>
      </c>
      <c r="O62" s="61" t="s">
        <v>31</v>
      </c>
      <c r="P62" s="45" t="s">
        <v>30</v>
      </c>
      <c r="Q62" s="61" t="s">
        <v>31</v>
      </c>
      <c r="R62" s="45" t="s">
        <v>31</v>
      </c>
      <c r="S62" s="61" t="s">
        <v>31</v>
      </c>
      <c r="T62" s="32" t="s">
        <v>31</v>
      </c>
      <c r="U62" s="32" t="s">
        <v>30</v>
      </c>
      <c r="V62" s="32" t="s">
        <v>31</v>
      </c>
      <c r="W62" s="62" t="s">
        <v>47</v>
      </c>
      <c r="AB62" s="32" t="s">
        <v>31</v>
      </c>
      <c r="AC62" s="32" t="s">
        <v>48</v>
      </c>
      <c r="AH62" s="62" t="s">
        <v>45</v>
      </c>
      <c r="AM62" s="32" t="s">
        <v>35</v>
      </c>
      <c r="AR62" s="23"/>
      <c r="AS62" s="24" t="str">
        <f t="shared" si="3"/>
        <v>-:-:-:-:-:-:-:-:-:-:-:Rs:::::-:Rt2:::::Rn:::::Rt::::</v>
      </c>
      <c r="AT62" s="23"/>
      <c r="AU62" s="24" t="str">
        <f t="shared" si="4"/>
        <v>0x88400000</v>
      </c>
      <c r="AV62" s="25"/>
      <c r="AW62" s="26" t="str">
        <f t="shared" si="5"/>
        <v>ldxrw,                                                  </v>
      </c>
      <c r="AX62" s="26" t="str">
        <f t="shared" si="6"/>
        <v>		ldxrw,                                                  	/* 0x88400000	LDXR      	 */</v>
      </c>
      <c r="AY62" s="26" t="str">
        <f t="shared" si="7"/>
        <v>		0x88400000,	/* LDXR      	ldxrw	 */</v>
      </c>
    </row>
    <row r="63" ht="12.75" customHeight="1">
      <c r="A63" s="9" t="s">
        <v>192</v>
      </c>
      <c r="B63" s="34"/>
      <c r="C63" s="34"/>
      <c r="D63" s="17"/>
      <c r="E63" s="28" t="s">
        <v>193</v>
      </c>
      <c r="F63" s="18" t="str">
        <f t="shared" si="8"/>
        <v/>
      </c>
      <c r="G63" s="18" t="str">
        <f t="shared" si="2"/>
        <v>w</v>
      </c>
      <c r="H63" s="19"/>
      <c r="I63" s="30" t="s">
        <v>97</v>
      </c>
      <c r="J63" s="30"/>
      <c r="K63" s="31"/>
      <c r="L63" s="32" t="s">
        <v>30</v>
      </c>
      <c r="M63" s="32" t="s">
        <v>31</v>
      </c>
      <c r="N63" s="61" t="s">
        <v>31</v>
      </c>
      <c r="O63" s="61" t="s">
        <v>31</v>
      </c>
      <c r="P63" s="45" t="s">
        <v>30</v>
      </c>
      <c r="Q63" s="61" t="s">
        <v>31</v>
      </c>
      <c r="R63" s="45" t="s">
        <v>31</v>
      </c>
      <c r="S63" s="61" t="s">
        <v>31</v>
      </c>
      <c r="T63" s="32" t="s">
        <v>31</v>
      </c>
      <c r="U63" s="32" t="s">
        <v>30</v>
      </c>
      <c r="V63" s="32" t="s">
        <v>31</v>
      </c>
      <c r="W63" s="62" t="s">
        <v>47</v>
      </c>
      <c r="AB63" s="32" t="s">
        <v>30</v>
      </c>
      <c r="AC63" s="32" t="s">
        <v>48</v>
      </c>
      <c r="AH63" s="62" t="s">
        <v>45</v>
      </c>
      <c r="AM63" s="32" t="s">
        <v>35</v>
      </c>
      <c r="AR63" s="23"/>
      <c r="AS63" s="24" t="str">
        <f t="shared" si="3"/>
        <v>-:-:-:-:-:-:-:-:-:-:-:Rs:::::-:Rt2:::::Rn:::::Rt::::</v>
      </c>
      <c r="AT63" s="23"/>
      <c r="AU63" s="24" t="str">
        <f t="shared" si="4"/>
        <v>0x88408000</v>
      </c>
      <c r="AV63" s="25"/>
      <c r="AW63" s="26" t="str">
        <f t="shared" si="5"/>
        <v>ldaxrw,                                                 </v>
      </c>
      <c r="AX63" s="26" t="str">
        <f t="shared" si="6"/>
        <v>		ldaxrw,                                                 	/* 0x88408000	LDAXR     	 */</v>
      </c>
      <c r="AY63" s="26" t="str">
        <f t="shared" si="7"/>
        <v>		0x88408000,	/* LDAXR     	ldaxrw	 */</v>
      </c>
    </row>
    <row r="64" ht="12.75" customHeight="1">
      <c r="A64" s="9" t="s">
        <v>194</v>
      </c>
      <c r="B64" s="34"/>
      <c r="C64" s="34"/>
      <c r="D64" s="17"/>
      <c r="E64" s="28" t="s">
        <v>195</v>
      </c>
      <c r="F64" s="18" t="str">
        <f t="shared" si="8"/>
        <v/>
      </c>
      <c r="G64" s="18" t="str">
        <f t="shared" si="2"/>
        <v>w</v>
      </c>
      <c r="H64" s="19"/>
      <c r="I64" s="30" t="s">
        <v>97</v>
      </c>
      <c r="J64" s="30"/>
      <c r="K64" s="31"/>
      <c r="L64" s="32" t="s">
        <v>30</v>
      </c>
      <c r="M64" s="32" t="s">
        <v>31</v>
      </c>
      <c r="N64" s="61" t="s">
        <v>31</v>
      </c>
      <c r="O64" s="61" t="s">
        <v>31</v>
      </c>
      <c r="P64" s="45" t="s">
        <v>30</v>
      </c>
      <c r="Q64" s="61" t="s">
        <v>31</v>
      </c>
      <c r="R64" s="45" t="s">
        <v>31</v>
      </c>
      <c r="S64" s="61" t="s">
        <v>31</v>
      </c>
      <c r="T64" s="32" t="s">
        <v>31</v>
      </c>
      <c r="U64" s="32" t="s">
        <v>30</v>
      </c>
      <c r="V64" s="32" t="s">
        <v>30</v>
      </c>
      <c r="W64" s="62" t="s">
        <v>47</v>
      </c>
      <c r="AB64" s="32" t="s">
        <v>31</v>
      </c>
      <c r="AC64" s="32" t="s">
        <v>48</v>
      </c>
      <c r="AH64" s="62" t="s">
        <v>45</v>
      </c>
      <c r="AM64" s="32" t="s">
        <v>35</v>
      </c>
      <c r="AR64" s="23"/>
      <c r="AS64" s="24" t="str">
        <f t="shared" si="3"/>
        <v>-:-:-:-:-:-:-:-:-:-:-:Rs:::::-:Rt2:::::Rn:::::Rt::::</v>
      </c>
      <c r="AT64" s="23"/>
      <c r="AU64" s="24" t="str">
        <f t="shared" si="4"/>
        <v>0x88600000</v>
      </c>
      <c r="AV64" s="25"/>
      <c r="AW64" s="26" t="str">
        <f t="shared" si="5"/>
        <v>ldxpw,                                                  </v>
      </c>
      <c r="AX64" s="26" t="str">
        <f t="shared" si="6"/>
        <v>		ldxpw,                                                  	/* 0x88600000	LDXP      	 */</v>
      </c>
      <c r="AY64" s="26" t="str">
        <f t="shared" si="7"/>
        <v>		0x88600000,	/* LDXP      	ldxpw	 */</v>
      </c>
    </row>
    <row r="65" ht="12.75" customHeight="1">
      <c r="A65" s="15" t="s">
        <v>196</v>
      </c>
      <c r="B65" s="34"/>
      <c r="C65" s="34"/>
      <c r="D65" s="17"/>
      <c r="E65" s="28" t="s">
        <v>197</v>
      </c>
      <c r="F65" s="18" t="str">
        <f t="shared" si="8"/>
        <v/>
      </c>
      <c r="G65" s="18" t="str">
        <f t="shared" si="2"/>
        <v>w</v>
      </c>
      <c r="H65" s="19"/>
      <c r="I65" s="30" t="s">
        <v>97</v>
      </c>
      <c r="J65" s="30"/>
      <c r="K65" s="31"/>
      <c r="L65" s="32" t="s">
        <v>30</v>
      </c>
      <c r="M65" s="32" t="s">
        <v>31</v>
      </c>
      <c r="N65" s="61" t="s">
        <v>31</v>
      </c>
      <c r="O65" s="61" t="s">
        <v>31</v>
      </c>
      <c r="P65" s="45" t="s">
        <v>30</v>
      </c>
      <c r="Q65" s="61" t="s">
        <v>31</v>
      </c>
      <c r="R65" s="45" t="s">
        <v>31</v>
      </c>
      <c r="S65" s="61" t="s">
        <v>31</v>
      </c>
      <c r="T65" s="32" t="s">
        <v>31</v>
      </c>
      <c r="U65" s="32" t="s">
        <v>30</v>
      </c>
      <c r="V65" s="32" t="s">
        <v>30</v>
      </c>
      <c r="W65" s="62" t="s">
        <v>47</v>
      </c>
      <c r="AB65" s="32" t="s">
        <v>30</v>
      </c>
      <c r="AC65" s="32" t="s">
        <v>48</v>
      </c>
      <c r="AH65" s="62" t="s">
        <v>45</v>
      </c>
      <c r="AM65" s="32" t="s">
        <v>35</v>
      </c>
      <c r="AR65" s="23"/>
      <c r="AS65" s="24" t="str">
        <f t="shared" si="3"/>
        <v>-:-:-:-:-:-:-:-:-:-:-:Rs:::::-:Rt2:::::Rn:::::Rt::::</v>
      </c>
      <c r="AT65" s="23"/>
      <c r="AU65" s="24" t="str">
        <f t="shared" si="4"/>
        <v>0x88608000</v>
      </c>
      <c r="AV65" s="25"/>
      <c r="AW65" s="26" t="str">
        <f t="shared" si="5"/>
        <v>ldaxpw,                                                 </v>
      </c>
      <c r="AX65" s="26" t="str">
        <f t="shared" si="6"/>
        <v>		ldaxpw,                                                 	/* 0x88608000	LDAXP     	 */</v>
      </c>
      <c r="AY65" s="26" t="str">
        <f t="shared" si="7"/>
        <v>		0x88608000,	/* LDAXP     	ldaxpw	 */</v>
      </c>
    </row>
    <row r="66" ht="12.75" customHeight="1">
      <c r="A66" s="15" t="s">
        <v>198</v>
      </c>
      <c r="B66" s="34"/>
      <c r="C66" s="34"/>
      <c r="D66" s="17"/>
      <c r="E66" s="28" t="s">
        <v>199</v>
      </c>
      <c r="F66" s="18" t="str">
        <f t="shared" si="8"/>
        <v/>
      </c>
      <c r="G66" s="18" t="str">
        <f t="shared" si="2"/>
        <v>w</v>
      </c>
      <c r="H66" s="19"/>
      <c r="I66" s="30" t="s">
        <v>97</v>
      </c>
      <c r="J66" s="30"/>
      <c r="K66" s="31"/>
      <c r="L66" s="32" t="s">
        <v>30</v>
      </c>
      <c r="M66" s="32" t="s">
        <v>31</v>
      </c>
      <c r="N66" s="61" t="s">
        <v>31</v>
      </c>
      <c r="O66" s="61" t="s">
        <v>31</v>
      </c>
      <c r="P66" s="45" t="s">
        <v>30</v>
      </c>
      <c r="Q66" s="61" t="s">
        <v>31</v>
      </c>
      <c r="R66" s="45" t="s">
        <v>31</v>
      </c>
      <c r="S66" s="61" t="s">
        <v>31</v>
      </c>
      <c r="T66" s="32" t="s">
        <v>30</v>
      </c>
      <c r="U66" s="32" t="s">
        <v>31</v>
      </c>
      <c r="V66" s="32" t="s">
        <v>31</v>
      </c>
      <c r="W66" s="62" t="s">
        <v>47</v>
      </c>
      <c r="AB66" s="32" t="s">
        <v>30</v>
      </c>
      <c r="AC66" s="32" t="s">
        <v>48</v>
      </c>
      <c r="AH66" s="62" t="s">
        <v>45</v>
      </c>
      <c r="AM66" s="32" t="s">
        <v>35</v>
      </c>
      <c r="AR66" s="23"/>
      <c r="AS66" s="24" t="str">
        <f t="shared" si="3"/>
        <v>-:-:-:-:-:-:-:-:-:-:-:Rs:::::-:Rt2:::::Rn:::::Rt::::</v>
      </c>
      <c r="AT66" s="23"/>
      <c r="AU66" s="24" t="str">
        <f t="shared" si="4"/>
        <v>0x88808000</v>
      </c>
      <c r="AV66" s="25"/>
      <c r="AW66" s="26" t="str">
        <f t="shared" si="5"/>
        <v>stlrw,                                                  </v>
      </c>
      <c r="AX66" s="26" t="str">
        <f t="shared" si="6"/>
        <v>		stlrw,                                                  	/* 0x88808000	STLR      	 */</v>
      </c>
      <c r="AY66" s="26" t="str">
        <f t="shared" si="7"/>
        <v>		0x88808000,	/* STLR      	stlrw	 */</v>
      </c>
    </row>
    <row r="67" ht="12.75" customHeight="1">
      <c r="A67" s="9" t="s">
        <v>200</v>
      </c>
      <c r="B67" s="34"/>
      <c r="C67" s="34"/>
      <c r="D67" s="17"/>
      <c r="E67" s="28" t="s">
        <v>201</v>
      </c>
      <c r="F67" s="18" t="str">
        <f t="shared" si="8"/>
        <v/>
      </c>
      <c r="G67" s="18" t="str">
        <f t="shared" si="2"/>
        <v>w</v>
      </c>
      <c r="H67" s="19"/>
      <c r="I67" s="30" t="s">
        <v>97</v>
      </c>
      <c r="J67" s="30"/>
      <c r="K67" s="31"/>
      <c r="L67" s="32" t="s">
        <v>30</v>
      </c>
      <c r="M67" s="32" t="s">
        <v>31</v>
      </c>
      <c r="N67" s="61" t="s">
        <v>31</v>
      </c>
      <c r="O67" s="61" t="s">
        <v>31</v>
      </c>
      <c r="P67" s="45" t="s">
        <v>30</v>
      </c>
      <c r="Q67" s="61" t="s">
        <v>31</v>
      </c>
      <c r="R67" s="45" t="s">
        <v>31</v>
      </c>
      <c r="S67" s="61" t="s">
        <v>31</v>
      </c>
      <c r="T67" s="32" t="s">
        <v>30</v>
      </c>
      <c r="U67" s="32" t="s">
        <v>30</v>
      </c>
      <c r="V67" s="32" t="s">
        <v>31</v>
      </c>
      <c r="W67" s="62" t="s">
        <v>47</v>
      </c>
      <c r="AB67" s="32" t="s">
        <v>30</v>
      </c>
      <c r="AC67" s="32" t="s">
        <v>48</v>
      </c>
      <c r="AH67" s="62" t="s">
        <v>45</v>
      </c>
      <c r="AM67" s="32" t="s">
        <v>35</v>
      </c>
      <c r="AR67" s="23"/>
      <c r="AS67" s="24" t="str">
        <f t="shared" si="3"/>
        <v>-:-:-:-:-:-:-:-:-:-:-:Rs:::::-:Rt2:::::Rn:::::Rt::::</v>
      </c>
      <c r="AT67" s="23"/>
      <c r="AU67" s="24" t="str">
        <f t="shared" si="4"/>
        <v>0x88C08000</v>
      </c>
      <c r="AV67" s="25"/>
      <c r="AW67" s="26" t="str">
        <f t="shared" si="5"/>
        <v>ldarw,                                                  </v>
      </c>
      <c r="AX67" s="26" t="str">
        <f t="shared" si="6"/>
        <v>		ldarw,                                                  	/* 0x88C08000	LDAR      	 */</v>
      </c>
      <c r="AY67" s="26" t="str">
        <f t="shared" si="7"/>
        <v>		0x88C08000,	/* LDAR      	ldarw	 */</v>
      </c>
    </row>
    <row r="68" ht="12.75" customHeight="1">
      <c r="A68" s="15" t="s">
        <v>202</v>
      </c>
      <c r="B68" s="34"/>
      <c r="C68" s="34"/>
      <c r="D68" s="17"/>
      <c r="E68" s="28" t="s">
        <v>183</v>
      </c>
      <c r="F68" s="18" t="str">
        <f t="shared" si="8"/>
        <v/>
      </c>
      <c r="G68" s="18" t="str">
        <f t="shared" si="2"/>
        <v>x</v>
      </c>
      <c r="H68" s="19"/>
      <c r="I68" s="30" t="s">
        <v>99</v>
      </c>
      <c r="J68" s="30"/>
      <c r="K68" s="31"/>
      <c r="L68" s="32" t="s">
        <v>30</v>
      </c>
      <c r="M68" s="32" t="s">
        <v>30</v>
      </c>
      <c r="N68" s="61" t="s">
        <v>31</v>
      </c>
      <c r="O68" s="61" t="s">
        <v>31</v>
      </c>
      <c r="P68" s="45" t="s">
        <v>30</v>
      </c>
      <c r="Q68" s="61" t="s">
        <v>31</v>
      </c>
      <c r="R68" s="45" t="s">
        <v>31</v>
      </c>
      <c r="S68" s="61" t="s">
        <v>31</v>
      </c>
      <c r="T68" s="32" t="s">
        <v>31</v>
      </c>
      <c r="U68" s="32" t="s">
        <v>31</v>
      </c>
      <c r="V68" s="32" t="s">
        <v>31</v>
      </c>
      <c r="W68" s="62" t="s">
        <v>47</v>
      </c>
      <c r="AB68" s="32" t="s">
        <v>31</v>
      </c>
      <c r="AC68" s="32" t="s">
        <v>48</v>
      </c>
      <c r="AH68" s="62" t="s">
        <v>45</v>
      </c>
      <c r="AM68" s="32" t="s">
        <v>35</v>
      </c>
      <c r="AR68" s="23"/>
      <c r="AS68" s="24" t="str">
        <f t="shared" si="3"/>
        <v>-:-:-:-:-:-:-:-:-:-:-:Rs:::::-:Rt2:::::Rn:::::Rt::::</v>
      </c>
      <c r="AT68" s="23"/>
      <c r="AU68" s="24" t="str">
        <f t="shared" si="4"/>
        <v>0xC8000000</v>
      </c>
      <c r="AV68" s="25"/>
      <c r="AW68" s="26" t="str">
        <f t="shared" si="5"/>
        <v>stxrx,                                                  </v>
      </c>
      <c r="AX68" s="26" t="str">
        <f t="shared" si="6"/>
        <v>		stxrx,                                                  	/* 0xC8000000	STXR      	 */</v>
      </c>
      <c r="AY68" s="26" t="str">
        <f t="shared" si="7"/>
        <v>		0xC8000000,	/* STXR      	stxrx	 */</v>
      </c>
    </row>
    <row r="69" ht="12.75" customHeight="1">
      <c r="A69" s="15" t="s">
        <v>203</v>
      </c>
      <c r="B69" s="34"/>
      <c r="C69" s="34"/>
      <c r="D69" s="17"/>
      <c r="E69" s="28" t="s">
        <v>185</v>
      </c>
      <c r="F69" s="18" t="str">
        <f t="shared" si="8"/>
        <v/>
      </c>
      <c r="G69" s="18" t="str">
        <f t="shared" si="2"/>
        <v>x</v>
      </c>
      <c r="H69" s="19"/>
      <c r="I69" s="30" t="s">
        <v>99</v>
      </c>
      <c r="J69" s="30"/>
      <c r="K69" s="31"/>
      <c r="L69" s="32" t="s">
        <v>30</v>
      </c>
      <c r="M69" s="32" t="s">
        <v>30</v>
      </c>
      <c r="N69" s="61" t="s">
        <v>31</v>
      </c>
      <c r="O69" s="61" t="s">
        <v>31</v>
      </c>
      <c r="P69" s="45" t="s">
        <v>30</v>
      </c>
      <c r="Q69" s="61" t="s">
        <v>31</v>
      </c>
      <c r="R69" s="45" t="s">
        <v>31</v>
      </c>
      <c r="S69" s="61" t="s">
        <v>31</v>
      </c>
      <c r="T69" s="32" t="s">
        <v>31</v>
      </c>
      <c r="U69" s="32" t="s">
        <v>31</v>
      </c>
      <c r="V69" s="32" t="s">
        <v>31</v>
      </c>
      <c r="W69" s="62" t="s">
        <v>47</v>
      </c>
      <c r="AB69" s="32" t="s">
        <v>30</v>
      </c>
      <c r="AC69" s="32" t="s">
        <v>48</v>
      </c>
      <c r="AH69" s="62" t="s">
        <v>45</v>
      </c>
      <c r="AM69" s="32" t="s">
        <v>35</v>
      </c>
      <c r="AR69" s="23"/>
      <c r="AS69" s="24" t="str">
        <f t="shared" si="3"/>
        <v>-:-:-:-:-:-:-:-:-:-:-:Rs:::::-:Rt2:::::Rn:::::Rt::::</v>
      </c>
      <c r="AT69" s="23"/>
      <c r="AU69" s="24" t="str">
        <f t="shared" si="4"/>
        <v>0xC8008000</v>
      </c>
      <c r="AV69" s="25"/>
      <c r="AW69" s="26" t="str">
        <f t="shared" si="5"/>
        <v>stlxrx,                                                 </v>
      </c>
      <c r="AX69" s="26" t="str">
        <f t="shared" si="6"/>
        <v>		stlxrx,                                                 	/* 0xC8008000	STLXR     	 */</v>
      </c>
      <c r="AY69" s="26" t="str">
        <f t="shared" si="7"/>
        <v>		0xC8008000,	/* STLXR     	stlxrx	 */</v>
      </c>
    </row>
    <row r="70" ht="12.75" customHeight="1">
      <c r="A70" s="9" t="s">
        <v>204</v>
      </c>
      <c r="B70" s="34"/>
      <c r="C70" s="34"/>
      <c r="D70" s="17"/>
      <c r="E70" s="28" t="s">
        <v>187</v>
      </c>
      <c r="F70" s="18" t="str">
        <f t="shared" si="8"/>
        <v/>
      </c>
      <c r="G70" s="18" t="str">
        <f t="shared" si="2"/>
        <v>x</v>
      </c>
      <c r="H70" s="19"/>
      <c r="I70" s="30" t="s">
        <v>99</v>
      </c>
      <c r="J70" s="30"/>
      <c r="K70" s="31"/>
      <c r="L70" s="32" t="s">
        <v>30</v>
      </c>
      <c r="M70" s="32" t="s">
        <v>30</v>
      </c>
      <c r="N70" s="61" t="s">
        <v>31</v>
      </c>
      <c r="O70" s="61" t="s">
        <v>31</v>
      </c>
      <c r="P70" s="45" t="s">
        <v>30</v>
      </c>
      <c r="Q70" s="61" t="s">
        <v>31</v>
      </c>
      <c r="R70" s="45" t="s">
        <v>31</v>
      </c>
      <c r="S70" s="61" t="s">
        <v>31</v>
      </c>
      <c r="T70" s="32" t="s">
        <v>31</v>
      </c>
      <c r="U70" s="32" t="s">
        <v>31</v>
      </c>
      <c r="V70" s="32" t="s">
        <v>30</v>
      </c>
      <c r="W70" s="62" t="s">
        <v>47</v>
      </c>
      <c r="AB70" s="32" t="s">
        <v>31</v>
      </c>
      <c r="AC70" s="32" t="s">
        <v>48</v>
      </c>
      <c r="AH70" s="62" t="s">
        <v>45</v>
      </c>
      <c r="AM70" s="32" t="s">
        <v>35</v>
      </c>
      <c r="AR70" s="23"/>
      <c r="AS70" s="24" t="str">
        <f t="shared" si="3"/>
        <v>-:-:-:-:-:-:-:-:-:-:-:Rs:::::-:Rt2:::::Rn:::::Rt::::</v>
      </c>
      <c r="AT70" s="23"/>
      <c r="AU70" s="24" t="str">
        <f t="shared" si="4"/>
        <v>0xC8200000</v>
      </c>
      <c r="AV70" s="25"/>
      <c r="AW70" s="26" t="str">
        <f t="shared" si="5"/>
        <v>stxpx,                                                  </v>
      </c>
      <c r="AX70" s="26" t="str">
        <f t="shared" si="6"/>
        <v>		stxpx,                                                  	/* 0xC8200000	STXP      	 */</v>
      </c>
      <c r="AY70" s="26" t="str">
        <f t="shared" si="7"/>
        <v>		0xC8200000,	/* STXP      	stxpx	 */</v>
      </c>
    </row>
    <row r="71" ht="12.75" customHeight="1">
      <c r="A71" s="9" t="s">
        <v>205</v>
      </c>
      <c r="B71" s="34"/>
      <c r="C71" s="34"/>
      <c r="D71" s="17"/>
      <c r="E71" s="28" t="s">
        <v>189</v>
      </c>
      <c r="F71" s="18" t="str">
        <f t="shared" si="8"/>
        <v/>
      </c>
      <c r="G71" s="18" t="str">
        <f t="shared" si="2"/>
        <v>x</v>
      </c>
      <c r="H71" s="19"/>
      <c r="I71" s="30" t="s">
        <v>99</v>
      </c>
      <c r="J71" s="30"/>
      <c r="K71" s="31"/>
      <c r="L71" s="32" t="s">
        <v>30</v>
      </c>
      <c r="M71" s="32" t="s">
        <v>30</v>
      </c>
      <c r="N71" s="61" t="s">
        <v>31</v>
      </c>
      <c r="O71" s="61" t="s">
        <v>31</v>
      </c>
      <c r="P71" s="45" t="s">
        <v>30</v>
      </c>
      <c r="Q71" s="61" t="s">
        <v>31</v>
      </c>
      <c r="R71" s="45" t="s">
        <v>31</v>
      </c>
      <c r="S71" s="61" t="s">
        <v>31</v>
      </c>
      <c r="T71" s="32" t="s">
        <v>31</v>
      </c>
      <c r="U71" s="32" t="s">
        <v>31</v>
      </c>
      <c r="V71" s="32" t="s">
        <v>30</v>
      </c>
      <c r="W71" s="62" t="s">
        <v>47</v>
      </c>
      <c r="AB71" s="32" t="s">
        <v>30</v>
      </c>
      <c r="AC71" s="32" t="s">
        <v>48</v>
      </c>
      <c r="AH71" s="62" t="s">
        <v>45</v>
      </c>
      <c r="AM71" s="32" t="s">
        <v>35</v>
      </c>
      <c r="AR71" s="23"/>
      <c r="AS71" s="24" t="str">
        <f t="shared" si="3"/>
        <v>-:-:-:-:-:-:-:-:-:-:-:Rs:::::-:Rt2:::::Rn:::::Rt::::</v>
      </c>
      <c r="AT71" s="23"/>
      <c r="AU71" s="24" t="str">
        <f t="shared" si="4"/>
        <v>0xC8208000</v>
      </c>
      <c r="AV71" s="25"/>
      <c r="AW71" s="26" t="str">
        <f t="shared" si="5"/>
        <v>stlxpx,                                                 </v>
      </c>
      <c r="AX71" s="26" t="str">
        <f t="shared" si="6"/>
        <v>		stlxpx,                                                 	/* 0xC8208000	STLXP     	 */</v>
      </c>
      <c r="AY71" s="26" t="str">
        <f t="shared" si="7"/>
        <v>		0xC8208000,	/* STLXP     	stlxpx	 */</v>
      </c>
    </row>
    <row r="72" ht="12.75" customHeight="1">
      <c r="A72" s="15" t="s">
        <v>206</v>
      </c>
      <c r="B72" s="34"/>
      <c r="C72" s="34"/>
      <c r="D72" s="17"/>
      <c r="E72" s="28" t="s">
        <v>191</v>
      </c>
      <c r="F72" s="18" t="str">
        <f t="shared" si="8"/>
        <v/>
      </c>
      <c r="G72" s="18" t="str">
        <f t="shared" si="2"/>
        <v>x</v>
      </c>
      <c r="H72" s="19"/>
      <c r="I72" s="30" t="s">
        <v>99</v>
      </c>
      <c r="J72" s="30"/>
      <c r="K72" s="31"/>
      <c r="L72" s="32" t="s">
        <v>30</v>
      </c>
      <c r="M72" s="32" t="s">
        <v>30</v>
      </c>
      <c r="N72" s="61" t="s">
        <v>31</v>
      </c>
      <c r="O72" s="61" t="s">
        <v>31</v>
      </c>
      <c r="P72" s="45" t="s">
        <v>30</v>
      </c>
      <c r="Q72" s="61" t="s">
        <v>31</v>
      </c>
      <c r="R72" s="45" t="s">
        <v>31</v>
      </c>
      <c r="S72" s="61" t="s">
        <v>31</v>
      </c>
      <c r="T72" s="32" t="s">
        <v>31</v>
      </c>
      <c r="U72" s="32" t="s">
        <v>30</v>
      </c>
      <c r="V72" s="32" t="s">
        <v>31</v>
      </c>
      <c r="W72" s="62" t="s">
        <v>47</v>
      </c>
      <c r="AB72" s="32" t="s">
        <v>31</v>
      </c>
      <c r="AC72" s="32" t="s">
        <v>48</v>
      </c>
      <c r="AH72" s="62" t="s">
        <v>45</v>
      </c>
      <c r="AM72" s="32" t="s">
        <v>35</v>
      </c>
      <c r="AR72" s="23"/>
      <c r="AS72" s="24" t="str">
        <f t="shared" si="3"/>
        <v>-:-:-:-:-:-:-:-:-:-:-:Rs:::::-:Rt2:::::Rn:::::Rt::::</v>
      </c>
      <c r="AT72" s="23"/>
      <c r="AU72" s="24" t="str">
        <f t="shared" si="4"/>
        <v>0xC8400000</v>
      </c>
      <c r="AV72" s="25"/>
      <c r="AW72" s="26" t="str">
        <f t="shared" si="5"/>
        <v>ldxrx,                                                  </v>
      </c>
      <c r="AX72" s="26" t="str">
        <f t="shared" si="6"/>
        <v>		ldxrx,                                                  	/* 0xC8400000	LDXR      	 */</v>
      </c>
      <c r="AY72" s="26" t="str">
        <f t="shared" si="7"/>
        <v>		0xC8400000,	/* LDXR      	ldxrx	 */</v>
      </c>
    </row>
    <row r="73" ht="12.75" customHeight="1">
      <c r="A73" s="15" t="s">
        <v>207</v>
      </c>
      <c r="B73" s="34"/>
      <c r="C73" s="34"/>
      <c r="D73" s="17"/>
      <c r="E73" s="28" t="s">
        <v>193</v>
      </c>
      <c r="F73" s="18" t="str">
        <f t="shared" si="8"/>
        <v/>
      </c>
      <c r="G73" s="18" t="str">
        <f t="shared" si="2"/>
        <v>x</v>
      </c>
      <c r="H73" s="19"/>
      <c r="I73" s="30" t="s">
        <v>99</v>
      </c>
      <c r="J73" s="30"/>
      <c r="K73" s="31"/>
      <c r="L73" s="32" t="s">
        <v>30</v>
      </c>
      <c r="M73" s="32" t="s">
        <v>30</v>
      </c>
      <c r="N73" s="61" t="s">
        <v>31</v>
      </c>
      <c r="O73" s="61" t="s">
        <v>31</v>
      </c>
      <c r="P73" s="45" t="s">
        <v>30</v>
      </c>
      <c r="Q73" s="61" t="s">
        <v>31</v>
      </c>
      <c r="R73" s="45" t="s">
        <v>31</v>
      </c>
      <c r="S73" s="61" t="s">
        <v>31</v>
      </c>
      <c r="T73" s="32" t="s">
        <v>31</v>
      </c>
      <c r="U73" s="32" t="s">
        <v>30</v>
      </c>
      <c r="V73" s="32" t="s">
        <v>31</v>
      </c>
      <c r="W73" s="62" t="s">
        <v>47</v>
      </c>
      <c r="AB73" s="32" t="s">
        <v>30</v>
      </c>
      <c r="AC73" s="32" t="s">
        <v>48</v>
      </c>
      <c r="AH73" s="62" t="s">
        <v>45</v>
      </c>
      <c r="AM73" s="32" t="s">
        <v>35</v>
      </c>
      <c r="AR73" s="23"/>
      <c r="AS73" s="24" t="str">
        <f t="shared" si="3"/>
        <v>-:-:-:-:-:-:-:-:-:-:-:Rs:::::-:Rt2:::::Rn:::::Rt::::</v>
      </c>
      <c r="AT73" s="23"/>
      <c r="AU73" s="24" t="str">
        <f t="shared" si="4"/>
        <v>0xC8408000</v>
      </c>
      <c r="AV73" s="25"/>
      <c r="AW73" s="26" t="str">
        <f t="shared" si="5"/>
        <v>ldaxrx,                                                 </v>
      </c>
      <c r="AX73" s="26" t="str">
        <f t="shared" si="6"/>
        <v>		ldaxrx,                                                 	/* 0xC8408000	LDAXR     	 */</v>
      </c>
      <c r="AY73" s="26" t="str">
        <f t="shared" si="7"/>
        <v>		0xC8408000,	/* LDAXR     	ldaxrx	 */</v>
      </c>
    </row>
    <row r="74" ht="12.75" customHeight="1">
      <c r="A74" s="9" t="s">
        <v>208</v>
      </c>
      <c r="B74" s="34"/>
      <c r="C74" s="34"/>
      <c r="D74" s="17"/>
      <c r="E74" s="28" t="s">
        <v>195</v>
      </c>
      <c r="F74" s="18" t="str">
        <f t="shared" si="8"/>
        <v/>
      </c>
      <c r="G74" s="18" t="str">
        <f t="shared" si="2"/>
        <v>x</v>
      </c>
      <c r="H74" s="19"/>
      <c r="I74" s="30" t="s">
        <v>99</v>
      </c>
      <c r="J74" s="30"/>
      <c r="K74" s="31"/>
      <c r="L74" s="32" t="s">
        <v>30</v>
      </c>
      <c r="M74" s="32" t="s">
        <v>30</v>
      </c>
      <c r="N74" s="61" t="s">
        <v>31</v>
      </c>
      <c r="O74" s="61" t="s">
        <v>31</v>
      </c>
      <c r="P74" s="45" t="s">
        <v>30</v>
      </c>
      <c r="Q74" s="61" t="s">
        <v>31</v>
      </c>
      <c r="R74" s="45" t="s">
        <v>31</v>
      </c>
      <c r="S74" s="61" t="s">
        <v>31</v>
      </c>
      <c r="T74" s="32" t="s">
        <v>31</v>
      </c>
      <c r="U74" s="32" t="s">
        <v>30</v>
      </c>
      <c r="V74" s="32" t="s">
        <v>30</v>
      </c>
      <c r="W74" s="62" t="s">
        <v>47</v>
      </c>
      <c r="AB74" s="32" t="s">
        <v>31</v>
      </c>
      <c r="AC74" s="32" t="s">
        <v>48</v>
      </c>
      <c r="AH74" s="62" t="s">
        <v>45</v>
      </c>
      <c r="AM74" s="32" t="s">
        <v>35</v>
      </c>
      <c r="AR74" s="23"/>
      <c r="AS74" s="24" t="str">
        <f t="shared" si="3"/>
        <v>-:-:-:-:-:-:-:-:-:-:-:Rs:::::-:Rt2:::::Rn:::::Rt::::</v>
      </c>
      <c r="AT74" s="23"/>
      <c r="AU74" s="24" t="str">
        <f t="shared" si="4"/>
        <v>0xC8600000</v>
      </c>
      <c r="AV74" s="25"/>
      <c r="AW74" s="26" t="str">
        <f t="shared" si="5"/>
        <v>ldxpx,                                                  </v>
      </c>
      <c r="AX74" s="26" t="str">
        <f t="shared" si="6"/>
        <v>		ldxpx,                                                  	/* 0xC8600000	LDXP      	 */</v>
      </c>
      <c r="AY74" s="26" t="str">
        <f t="shared" si="7"/>
        <v>		0xC8600000,	/* LDXP      	ldxpx	 */</v>
      </c>
    </row>
    <row r="75" ht="12.75" customHeight="1">
      <c r="A75" s="15" t="s">
        <v>209</v>
      </c>
      <c r="B75" s="34"/>
      <c r="C75" s="34"/>
      <c r="D75" s="17"/>
      <c r="E75" s="28" t="s">
        <v>197</v>
      </c>
      <c r="F75" s="18" t="str">
        <f t="shared" si="8"/>
        <v/>
      </c>
      <c r="G75" s="18" t="str">
        <f t="shared" si="2"/>
        <v>x</v>
      </c>
      <c r="H75" s="19"/>
      <c r="I75" s="30" t="s">
        <v>99</v>
      </c>
      <c r="J75" s="30"/>
      <c r="K75" s="31"/>
      <c r="L75" s="32" t="s">
        <v>30</v>
      </c>
      <c r="M75" s="32" t="s">
        <v>30</v>
      </c>
      <c r="N75" s="61" t="s">
        <v>31</v>
      </c>
      <c r="O75" s="61" t="s">
        <v>31</v>
      </c>
      <c r="P75" s="45" t="s">
        <v>30</v>
      </c>
      <c r="Q75" s="61" t="s">
        <v>31</v>
      </c>
      <c r="R75" s="45" t="s">
        <v>31</v>
      </c>
      <c r="S75" s="61" t="s">
        <v>31</v>
      </c>
      <c r="T75" s="32" t="s">
        <v>31</v>
      </c>
      <c r="U75" s="32" t="s">
        <v>30</v>
      </c>
      <c r="V75" s="32" t="s">
        <v>30</v>
      </c>
      <c r="W75" s="62" t="s">
        <v>47</v>
      </c>
      <c r="AB75" s="32" t="s">
        <v>30</v>
      </c>
      <c r="AC75" s="32" t="s">
        <v>48</v>
      </c>
      <c r="AH75" s="62" t="s">
        <v>45</v>
      </c>
      <c r="AM75" s="32" t="s">
        <v>35</v>
      </c>
      <c r="AR75" s="23"/>
      <c r="AS75" s="24" t="str">
        <f t="shared" si="3"/>
        <v>-:-:-:-:-:-:-:-:-:-:-:Rs:::::-:Rt2:::::Rn:::::Rt::::</v>
      </c>
      <c r="AT75" s="23"/>
      <c r="AU75" s="24" t="str">
        <f t="shared" si="4"/>
        <v>0xC8608000</v>
      </c>
      <c r="AV75" s="25"/>
      <c r="AW75" s="26" t="str">
        <f t="shared" si="5"/>
        <v>ldaxpx,                                                 </v>
      </c>
      <c r="AX75" s="26" t="str">
        <f t="shared" si="6"/>
        <v>		ldaxpx,                                                 	/* 0xC8608000	LDAXP     	 */</v>
      </c>
      <c r="AY75" s="26" t="str">
        <f t="shared" si="7"/>
        <v>		0xC8608000,	/* LDAXP     	ldaxpx	 */</v>
      </c>
    </row>
    <row r="76" ht="12.75" customHeight="1">
      <c r="A76" s="15" t="s">
        <v>210</v>
      </c>
      <c r="B76" s="34"/>
      <c r="C76" s="34"/>
      <c r="D76" s="17"/>
      <c r="E76" s="28" t="s">
        <v>199</v>
      </c>
      <c r="F76" s="18" t="str">
        <f t="shared" si="8"/>
        <v/>
      </c>
      <c r="G76" s="18" t="str">
        <f t="shared" si="2"/>
        <v>x</v>
      </c>
      <c r="H76" s="19"/>
      <c r="I76" s="30" t="s">
        <v>99</v>
      </c>
      <c r="J76" s="30"/>
      <c r="K76" s="31"/>
      <c r="L76" s="32" t="s">
        <v>30</v>
      </c>
      <c r="M76" s="32" t="s">
        <v>30</v>
      </c>
      <c r="N76" s="61" t="s">
        <v>31</v>
      </c>
      <c r="O76" s="61" t="s">
        <v>31</v>
      </c>
      <c r="P76" s="45" t="s">
        <v>30</v>
      </c>
      <c r="Q76" s="61" t="s">
        <v>31</v>
      </c>
      <c r="R76" s="45" t="s">
        <v>31</v>
      </c>
      <c r="S76" s="61" t="s">
        <v>31</v>
      </c>
      <c r="T76" s="32" t="s">
        <v>30</v>
      </c>
      <c r="U76" s="32" t="s">
        <v>31</v>
      </c>
      <c r="V76" s="32" t="s">
        <v>31</v>
      </c>
      <c r="W76" s="62" t="s">
        <v>47</v>
      </c>
      <c r="AB76" s="32" t="s">
        <v>30</v>
      </c>
      <c r="AC76" s="32" t="s">
        <v>48</v>
      </c>
      <c r="AH76" s="62" t="s">
        <v>45</v>
      </c>
      <c r="AM76" s="32" t="s">
        <v>35</v>
      </c>
      <c r="AR76" s="23"/>
      <c r="AS76" s="24" t="str">
        <f t="shared" si="3"/>
        <v>-:-:-:-:-:-:-:-:-:-:-:Rs:::::-:Rt2:::::Rn:::::Rt::::</v>
      </c>
      <c r="AT76" s="23"/>
      <c r="AU76" s="24" t="str">
        <f t="shared" si="4"/>
        <v>0xC8808000</v>
      </c>
      <c r="AV76" s="25"/>
      <c r="AW76" s="26" t="str">
        <f t="shared" si="5"/>
        <v>stlrx,                                                  </v>
      </c>
      <c r="AX76" s="26" t="str">
        <f t="shared" si="6"/>
        <v>		stlrx,                                                  	/* 0xC8808000	STLR      	 */</v>
      </c>
      <c r="AY76" s="26" t="str">
        <f t="shared" si="7"/>
        <v>		0xC8808000,	/* STLR      	stlrx	 */</v>
      </c>
    </row>
    <row r="77" ht="12.75" customHeight="1">
      <c r="A77" s="9" t="s">
        <v>211</v>
      </c>
      <c r="B77" s="34"/>
      <c r="C77" s="34"/>
      <c r="D77" s="17"/>
      <c r="E77" s="28" t="s">
        <v>201</v>
      </c>
      <c r="F77" s="18" t="str">
        <f t="shared" si="8"/>
        <v/>
      </c>
      <c r="G77" s="18" t="str">
        <f t="shared" si="2"/>
        <v>x</v>
      </c>
      <c r="H77" s="19"/>
      <c r="I77" s="30" t="s">
        <v>99</v>
      </c>
      <c r="J77" s="30"/>
      <c r="K77" s="31"/>
      <c r="L77" s="32" t="s">
        <v>30</v>
      </c>
      <c r="M77" s="32" t="s">
        <v>30</v>
      </c>
      <c r="N77" s="61" t="s">
        <v>31</v>
      </c>
      <c r="O77" s="61" t="s">
        <v>31</v>
      </c>
      <c r="P77" s="45" t="s">
        <v>30</v>
      </c>
      <c r="Q77" s="61" t="s">
        <v>31</v>
      </c>
      <c r="R77" s="45" t="s">
        <v>31</v>
      </c>
      <c r="S77" s="61" t="s">
        <v>31</v>
      </c>
      <c r="T77" s="32" t="s">
        <v>30</v>
      </c>
      <c r="U77" s="32" t="s">
        <v>30</v>
      </c>
      <c r="V77" s="32" t="s">
        <v>31</v>
      </c>
      <c r="W77" s="62" t="s">
        <v>47</v>
      </c>
      <c r="AB77" s="32" t="s">
        <v>30</v>
      </c>
      <c r="AC77" s="32" t="s">
        <v>48</v>
      </c>
      <c r="AH77" s="62" t="s">
        <v>45</v>
      </c>
      <c r="AM77" s="32" t="s">
        <v>35</v>
      </c>
      <c r="AR77" s="23"/>
      <c r="AS77" s="24" t="str">
        <f t="shared" si="3"/>
        <v>-:-:-:-:-:-:-:-:-:-:-:Rs:::::-:Rt2:::::Rn:::::Rt::::</v>
      </c>
      <c r="AT77" s="23"/>
      <c r="AU77" s="24" t="str">
        <f t="shared" si="4"/>
        <v>0xC8C08000</v>
      </c>
      <c r="AV77" s="25"/>
      <c r="AW77" s="26" t="str">
        <f t="shared" si="5"/>
        <v>ldarx,                                                  </v>
      </c>
      <c r="AX77" s="26" t="str">
        <f t="shared" si="6"/>
        <v>		ldarx,                                                  	/* 0xC8C08000	LDAR      	 */</v>
      </c>
      <c r="AY77" s="26" t="str">
        <f t="shared" si="7"/>
        <v>		0xC8C08000,	/* LDAR      	ldarx	 */</v>
      </c>
    </row>
    <row r="78">
      <c r="A78" s="9" t="s">
        <v>212</v>
      </c>
      <c r="B78" s="34"/>
      <c r="C78" s="34"/>
      <c r="D78" s="63" t="s">
        <v>213</v>
      </c>
      <c r="F78" s="18" t="str">
        <f t="shared" si="8"/>
        <v/>
      </c>
      <c r="G78" s="18" t="str">
        <f t="shared" si="2"/>
        <v/>
      </c>
      <c r="H78" s="19"/>
      <c r="I78" s="64"/>
      <c r="J78" s="64"/>
      <c r="K78" s="65"/>
      <c r="L78" s="66" t="s">
        <v>33</v>
      </c>
      <c r="M78" s="66" t="s">
        <v>33</v>
      </c>
      <c r="N78" s="67" t="s">
        <v>31</v>
      </c>
      <c r="O78" s="67" t="s">
        <v>30</v>
      </c>
      <c r="P78" s="68" t="s">
        <v>30</v>
      </c>
      <c r="Q78" s="66" t="s">
        <v>33</v>
      </c>
      <c r="R78" s="68" t="s">
        <v>31</v>
      </c>
      <c r="S78" s="67" t="s">
        <v>31</v>
      </c>
      <c r="T78" s="40" t="s">
        <v>34</v>
      </c>
      <c r="AM78" s="38" t="s">
        <v>35</v>
      </c>
      <c r="AR78" s="23"/>
      <c r="AS78" s="24" t="str">
        <f t="shared" si="3"/>
        <v/>
      </c>
      <c r="AT78" s="23"/>
      <c r="AU78" s="24" t="str">
        <f t="shared" si="4"/>
        <v/>
      </c>
      <c r="AV78" s="25"/>
      <c r="AW78" s="26" t="str">
        <f t="shared" si="5"/>
        <v/>
      </c>
      <c r="AX78" s="26" t="str">
        <f t="shared" si="6"/>
        <v>	/* Load register (literal) */</v>
      </c>
      <c r="AY78" s="26" t="str">
        <f t="shared" si="7"/>
        <v>	/* Load register (literal) */</v>
      </c>
    </row>
    <row r="79">
      <c r="A79" s="15" t="s">
        <v>214</v>
      </c>
      <c r="B79" s="41"/>
      <c r="C79" s="41"/>
      <c r="D79" s="69"/>
      <c r="E79" s="28" t="s">
        <v>215</v>
      </c>
      <c r="F79" s="18" t="str">
        <f t="shared" si="8"/>
        <v/>
      </c>
      <c r="G79" s="18" t="str">
        <f t="shared" si="2"/>
        <v>w</v>
      </c>
      <c r="H79" s="18"/>
      <c r="I79" s="42" t="s">
        <v>97</v>
      </c>
      <c r="J79" s="42"/>
      <c r="K79" s="70"/>
      <c r="L79" s="71" t="s">
        <v>31</v>
      </c>
      <c r="M79" s="71" t="s">
        <v>31</v>
      </c>
      <c r="N79" s="55" t="s">
        <v>31</v>
      </c>
      <c r="O79" s="55" t="s">
        <v>30</v>
      </c>
      <c r="P79" s="55" t="s">
        <v>30</v>
      </c>
      <c r="Q79" s="72" t="s">
        <v>31</v>
      </c>
      <c r="R79" s="55" t="s">
        <v>31</v>
      </c>
      <c r="S79" s="55" t="s">
        <v>31</v>
      </c>
      <c r="T79" s="46" t="s">
        <v>34</v>
      </c>
      <c r="AM79" s="32" t="s">
        <v>35</v>
      </c>
      <c r="AR79" s="23"/>
      <c r="AS79" s="24" t="str">
        <f t="shared" si="3"/>
        <v>-:-:-:-:-:-:-:-:imm19:::::::::::::::::::Rt::::</v>
      </c>
      <c r="AT79" s="23"/>
      <c r="AU79" s="24" t="str">
        <f t="shared" si="4"/>
        <v>0x18000000</v>
      </c>
      <c r="AV79" s="25"/>
      <c r="AW79" s="26" t="str">
        <f t="shared" si="5"/>
        <v>ldrw,                                                   </v>
      </c>
      <c r="AX79" s="26" t="str">
        <f t="shared" si="6"/>
        <v>		ldrw,                                                   	/* 0x18000000	LDR       	 */</v>
      </c>
      <c r="AY79" s="26" t="str">
        <f t="shared" si="7"/>
        <v>		0x18000000,	/* LDR       	ldrw	 */</v>
      </c>
    </row>
    <row r="80">
      <c r="A80" s="15" t="s">
        <v>216</v>
      </c>
      <c r="B80" s="41"/>
      <c r="C80" s="41"/>
      <c r="D80" s="69"/>
      <c r="E80" s="28" t="s">
        <v>215</v>
      </c>
      <c r="F80" s="18" t="str">
        <f t="shared" si="8"/>
        <v>v</v>
      </c>
      <c r="G80" s="18" t="str">
        <f t="shared" si="2"/>
        <v>s</v>
      </c>
      <c r="H80" s="18"/>
      <c r="I80" s="42" t="s">
        <v>52</v>
      </c>
      <c r="J80" s="42"/>
      <c r="K80" s="70"/>
      <c r="L80" s="71" t="s">
        <v>31</v>
      </c>
      <c r="M80" s="71" t="s">
        <v>31</v>
      </c>
      <c r="N80" s="55" t="s">
        <v>31</v>
      </c>
      <c r="O80" s="55" t="s">
        <v>30</v>
      </c>
      <c r="P80" s="55" t="s">
        <v>30</v>
      </c>
      <c r="Q80" s="72" t="s">
        <v>30</v>
      </c>
      <c r="R80" s="55" t="s">
        <v>31</v>
      </c>
      <c r="S80" s="55" t="s">
        <v>31</v>
      </c>
      <c r="T80" s="46" t="s">
        <v>34</v>
      </c>
      <c r="AM80" s="32" t="s">
        <v>35</v>
      </c>
      <c r="AR80" s="23"/>
      <c r="AS80" s="24" t="str">
        <f t="shared" si="3"/>
        <v>-:-:-:-:-:-:-:-:imm19:::::::::::::::::::Rt::::</v>
      </c>
      <c r="AT80" s="23"/>
      <c r="AU80" s="24" t="str">
        <f t="shared" si="4"/>
        <v>0x1C000000</v>
      </c>
      <c r="AV80" s="25"/>
      <c r="AW80" s="26" t="str">
        <f t="shared" si="5"/>
        <v>vldrs,                                                  </v>
      </c>
      <c r="AX80" s="26" t="str">
        <f t="shared" si="6"/>
        <v>		vldrs,                                                  	/* 0x1C000000	LDR       	 */</v>
      </c>
      <c r="AY80" s="26" t="str">
        <f t="shared" si="7"/>
        <v>		0x1C000000,	/* LDR       	vldrs	 */</v>
      </c>
    </row>
    <row r="81">
      <c r="A81" s="9" t="s">
        <v>217</v>
      </c>
      <c r="B81" s="41"/>
      <c r="C81" s="41"/>
      <c r="D81" s="69"/>
      <c r="E81" s="28" t="s">
        <v>215</v>
      </c>
      <c r="F81" s="18" t="str">
        <f t="shared" si="8"/>
        <v/>
      </c>
      <c r="G81" s="18" t="str">
        <f t="shared" si="2"/>
        <v>x</v>
      </c>
      <c r="H81" s="18"/>
      <c r="I81" s="42" t="s">
        <v>99</v>
      </c>
      <c r="J81" s="42"/>
      <c r="K81" s="70"/>
      <c r="L81" s="71" t="s">
        <v>31</v>
      </c>
      <c r="M81" s="71" t="s">
        <v>30</v>
      </c>
      <c r="N81" s="55" t="s">
        <v>31</v>
      </c>
      <c r="O81" s="55" t="s">
        <v>30</v>
      </c>
      <c r="P81" s="55" t="s">
        <v>30</v>
      </c>
      <c r="Q81" s="72" t="s">
        <v>31</v>
      </c>
      <c r="R81" s="55" t="s">
        <v>31</v>
      </c>
      <c r="S81" s="55" t="s">
        <v>31</v>
      </c>
      <c r="T81" s="46" t="s">
        <v>34</v>
      </c>
      <c r="AM81" s="32" t="s">
        <v>35</v>
      </c>
      <c r="AR81" s="23"/>
      <c r="AS81" s="24" t="str">
        <f t="shared" si="3"/>
        <v>-:-:-:-:-:-:-:-:imm19:::::::::::::::::::Rt::::</v>
      </c>
      <c r="AT81" s="23"/>
      <c r="AU81" s="24" t="str">
        <f t="shared" si="4"/>
        <v>0x58000000</v>
      </c>
      <c r="AV81" s="25"/>
      <c r="AW81" s="26" t="str">
        <f t="shared" si="5"/>
        <v>ldrx,                                                   </v>
      </c>
      <c r="AX81" s="26" t="str">
        <f t="shared" si="6"/>
        <v>		ldrx,                                                   	/* 0x58000000	LDR       	 */</v>
      </c>
      <c r="AY81" s="26" t="str">
        <f t="shared" si="7"/>
        <v>		0x58000000,	/* LDR       	ldrx	 */</v>
      </c>
    </row>
    <row r="82">
      <c r="A82" s="15" t="s">
        <v>218</v>
      </c>
      <c r="B82" s="41"/>
      <c r="C82" s="41"/>
      <c r="D82" s="69"/>
      <c r="E82" s="28" t="s">
        <v>215</v>
      </c>
      <c r="F82" s="18" t="str">
        <f t="shared" si="8"/>
        <v>v</v>
      </c>
      <c r="G82" s="18" t="str">
        <f t="shared" si="2"/>
        <v>d</v>
      </c>
      <c r="H82" s="18"/>
      <c r="I82" s="42" t="s">
        <v>219</v>
      </c>
      <c r="J82" s="42"/>
      <c r="K82" s="70"/>
      <c r="L82" s="71" t="s">
        <v>31</v>
      </c>
      <c r="M82" s="71" t="s">
        <v>30</v>
      </c>
      <c r="N82" s="55" t="s">
        <v>31</v>
      </c>
      <c r="O82" s="55" t="s">
        <v>30</v>
      </c>
      <c r="P82" s="55" t="s">
        <v>30</v>
      </c>
      <c r="Q82" s="72" t="s">
        <v>30</v>
      </c>
      <c r="R82" s="55" t="s">
        <v>31</v>
      </c>
      <c r="S82" s="55" t="s">
        <v>31</v>
      </c>
      <c r="T82" s="46" t="s">
        <v>34</v>
      </c>
      <c r="AM82" s="32" t="s">
        <v>35</v>
      </c>
      <c r="AR82" s="23"/>
      <c r="AS82" s="24" t="str">
        <f t="shared" si="3"/>
        <v>-:-:-:-:-:-:-:-:imm19:::::::::::::::::::Rt::::</v>
      </c>
      <c r="AT82" s="23"/>
      <c r="AU82" s="24" t="str">
        <f t="shared" si="4"/>
        <v>0x5C000000</v>
      </c>
      <c r="AV82" s="25"/>
      <c r="AW82" s="26" t="str">
        <f t="shared" si="5"/>
        <v>vldrd,                                                  </v>
      </c>
      <c r="AX82" s="26" t="str">
        <f t="shared" si="6"/>
        <v>		vldrd,                                                  	/* 0x5C000000	LDR       	 */</v>
      </c>
      <c r="AY82" s="26" t="str">
        <f t="shared" si="7"/>
        <v>		0x5C000000,	/* LDR       	vldrd	 */</v>
      </c>
    </row>
    <row r="83">
      <c r="A83" s="15" t="s">
        <v>220</v>
      </c>
      <c r="B83" s="41"/>
      <c r="C83" s="41"/>
      <c r="D83" s="69"/>
      <c r="E83" s="28" t="s">
        <v>221</v>
      </c>
      <c r="F83" s="18" t="str">
        <f t="shared" si="8"/>
        <v/>
      </c>
      <c r="G83" s="18" t="str">
        <f t="shared" si="2"/>
        <v/>
      </c>
      <c r="H83" s="18"/>
      <c r="I83" s="73"/>
      <c r="J83" s="73"/>
      <c r="K83" s="70"/>
      <c r="L83" s="71" t="s">
        <v>30</v>
      </c>
      <c r="M83" s="71" t="s">
        <v>31</v>
      </c>
      <c r="N83" s="55" t="s">
        <v>31</v>
      </c>
      <c r="O83" s="55" t="s">
        <v>30</v>
      </c>
      <c r="P83" s="55" t="s">
        <v>30</v>
      </c>
      <c r="Q83" s="72" t="s">
        <v>31</v>
      </c>
      <c r="R83" s="55" t="s">
        <v>31</v>
      </c>
      <c r="S83" s="55" t="s">
        <v>31</v>
      </c>
      <c r="T83" s="46" t="s">
        <v>34</v>
      </c>
      <c r="AM83" s="32" t="s">
        <v>35</v>
      </c>
      <c r="AR83" s="23"/>
      <c r="AS83" s="24" t="str">
        <f t="shared" si="3"/>
        <v>-:-:-:-:-:-:-:-:imm19:::::::::::::::::::Rt::::</v>
      </c>
      <c r="AT83" s="23"/>
      <c r="AU83" s="24" t="str">
        <f t="shared" si="4"/>
        <v>0x98000000</v>
      </c>
      <c r="AV83" s="25"/>
      <c r="AW83" s="26" t="str">
        <f t="shared" si="5"/>
        <v>ldrsw,                                                  </v>
      </c>
      <c r="AX83" s="26" t="str">
        <f t="shared" si="6"/>
        <v>		ldrsw,                                                  	/* 0x98000000	LDRSW     	 */</v>
      </c>
      <c r="AY83" s="26" t="str">
        <f t="shared" si="7"/>
        <v>		0x98000000,	/* LDRSW     	ldrsw	 */</v>
      </c>
    </row>
    <row r="84">
      <c r="A84" s="9" t="s">
        <v>222</v>
      </c>
      <c r="B84" s="41"/>
      <c r="C84" s="41"/>
      <c r="D84" s="69"/>
      <c r="E84" s="28" t="s">
        <v>215</v>
      </c>
      <c r="F84" s="18" t="str">
        <f t="shared" si="8"/>
        <v>v</v>
      </c>
      <c r="G84" s="18" t="str">
        <f t="shared" si="2"/>
        <v>q</v>
      </c>
      <c r="H84" s="18"/>
      <c r="I84" s="42" t="s">
        <v>71</v>
      </c>
      <c r="J84" s="42"/>
      <c r="K84" s="70"/>
      <c r="L84" s="71" t="s">
        <v>30</v>
      </c>
      <c r="M84" s="71" t="s">
        <v>31</v>
      </c>
      <c r="N84" s="55" t="s">
        <v>31</v>
      </c>
      <c r="O84" s="55" t="s">
        <v>30</v>
      </c>
      <c r="P84" s="55" t="s">
        <v>30</v>
      </c>
      <c r="Q84" s="72" t="s">
        <v>30</v>
      </c>
      <c r="R84" s="55" t="s">
        <v>31</v>
      </c>
      <c r="S84" s="55" t="s">
        <v>31</v>
      </c>
      <c r="T84" s="46" t="s">
        <v>34</v>
      </c>
      <c r="AM84" s="32" t="s">
        <v>35</v>
      </c>
      <c r="AR84" s="23"/>
      <c r="AS84" s="24" t="str">
        <f t="shared" si="3"/>
        <v>-:-:-:-:-:-:-:-:imm19:::::::::::::::::::Rt::::</v>
      </c>
      <c r="AT84" s="23"/>
      <c r="AU84" s="24" t="str">
        <f t="shared" si="4"/>
        <v>0x9C000000</v>
      </c>
      <c r="AV84" s="25"/>
      <c r="AW84" s="26" t="str">
        <f t="shared" si="5"/>
        <v>vldrq,                                                  </v>
      </c>
      <c r="AX84" s="26" t="str">
        <f t="shared" si="6"/>
        <v>		vldrq,                                                  	/* 0x9C000000	LDR       	 */</v>
      </c>
      <c r="AY84" s="26" t="str">
        <f t="shared" si="7"/>
        <v>		0x9C000000,	/* LDR       	vldrq	 */</v>
      </c>
    </row>
    <row r="85">
      <c r="A85" s="9" t="s">
        <v>223</v>
      </c>
      <c r="B85" s="41"/>
      <c r="C85" s="41"/>
      <c r="D85" s="69"/>
      <c r="E85" s="28" t="s">
        <v>224</v>
      </c>
      <c r="F85" s="18" t="str">
        <f t="shared" si="8"/>
        <v/>
      </c>
      <c r="G85" s="18" t="str">
        <f t="shared" si="2"/>
        <v/>
      </c>
      <c r="H85" s="18"/>
      <c r="I85" s="73"/>
      <c r="J85" s="73"/>
      <c r="K85" s="70"/>
      <c r="L85" s="71" t="s">
        <v>30</v>
      </c>
      <c r="M85" s="71" t="s">
        <v>30</v>
      </c>
      <c r="N85" s="55" t="s">
        <v>31</v>
      </c>
      <c r="O85" s="55" t="s">
        <v>30</v>
      </c>
      <c r="P85" s="55" t="s">
        <v>30</v>
      </c>
      <c r="Q85" s="72" t="s">
        <v>31</v>
      </c>
      <c r="R85" s="55" t="s">
        <v>31</v>
      </c>
      <c r="S85" s="55" t="s">
        <v>31</v>
      </c>
      <c r="T85" s="46" t="s">
        <v>34</v>
      </c>
      <c r="AM85" s="32" t="s">
        <v>35</v>
      </c>
      <c r="AR85" s="23"/>
      <c r="AS85" s="24" t="str">
        <f t="shared" si="3"/>
        <v>-:-:-:-:-:-:-:-:imm19:::::::::::::::::::Rt::::</v>
      </c>
      <c r="AT85" s="23"/>
      <c r="AU85" s="24" t="str">
        <f t="shared" si="4"/>
        <v>0xD8000000</v>
      </c>
      <c r="AV85" s="25"/>
      <c r="AW85" s="26" t="str">
        <f t="shared" si="5"/>
        <v>prfm,                                                   </v>
      </c>
      <c r="AX85" s="26" t="str">
        <f t="shared" si="6"/>
        <v>		prfm,                                                   	/* 0xD8000000	PRFM      	 */</v>
      </c>
      <c r="AY85" s="26" t="str">
        <f t="shared" si="7"/>
        <v>		0xD8000000,	/* PRFM      	prfm	 */</v>
      </c>
    </row>
    <row r="86">
      <c r="A86" s="15" t="s">
        <v>225</v>
      </c>
      <c r="B86" s="34"/>
      <c r="C86" s="34"/>
      <c r="D86" s="63" t="s">
        <v>226</v>
      </c>
      <c r="F86" s="18" t="str">
        <f t="shared" si="8"/>
        <v/>
      </c>
      <c r="G86" s="18" t="str">
        <f t="shared" si="2"/>
        <v/>
      </c>
      <c r="H86" s="19"/>
      <c r="I86" s="64"/>
      <c r="J86" s="64"/>
      <c r="K86" s="65"/>
      <c r="L86" s="66" t="s">
        <v>33</v>
      </c>
      <c r="M86" s="66" t="s">
        <v>33</v>
      </c>
      <c r="N86" s="67" t="s">
        <v>30</v>
      </c>
      <c r="O86" s="67" t="s">
        <v>31</v>
      </c>
      <c r="P86" s="68" t="s">
        <v>30</v>
      </c>
      <c r="Q86" s="66" t="s">
        <v>33</v>
      </c>
      <c r="R86" s="68" t="s">
        <v>31</v>
      </c>
      <c r="S86" s="67" t="s">
        <v>31</v>
      </c>
      <c r="T86" s="67" t="s">
        <v>31</v>
      </c>
      <c r="U86" s="66" t="s">
        <v>33</v>
      </c>
      <c r="V86" s="66" t="s">
        <v>49</v>
      </c>
      <c r="AC86" s="38" t="s">
        <v>48</v>
      </c>
      <c r="AH86" s="60" t="s">
        <v>45</v>
      </c>
      <c r="AM86" s="38" t="s">
        <v>35</v>
      </c>
      <c r="AR86" s="23"/>
      <c r="AS86" s="24" t="str">
        <f t="shared" si="3"/>
        <v/>
      </c>
      <c r="AT86" s="23"/>
      <c r="AU86" s="24" t="str">
        <f t="shared" si="4"/>
        <v/>
      </c>
      <c r="AV86" s="25"/>
      <c r="AW86" s="26" t="str">
        <f t="shared" si="5"/>
        <v/>
      </c>
      <c r="AX86" s="26" t="str">
        <f t="shared" si="6"/>
        <v>	/* Load/store no-allocate pair (offset) */</v>
      </c>
      <c r="AY86" s="26" t="str">
        <f t="shared" si="7"/>
        <v>	/* Load/store no-allocate pair (offset) */</v>
      </c>
    </row>
    <row r="87">
      <c r="A87" s="15" t="s">
        <v>227</v>
      </c>
      <c r="B87" s="34"/>
      <c r="C87" s="34"/>
      <c r="D87" s="63"/>
      <c r="E87" s="28" t="s">
        <v>228</v>
      </c>
      <c r="F87" s="18" t="str">
        <f t="shared" si="8"/>
        <v/>
      </c>
      <c r="G87" s="18" t="str">
        <f t="shared" si="2"/>
        <v>w</v>
      </c>
      <c r="H87" s="19"/>
      <c r="I87" s="42" t="s">
        <v>97</v>
      </c>
      <c r="J87" s="42"/>
      <c r="K87" s="70"/>
      <c r="L87" s="71" t="s">
        <v>31</v>
      </c>
      <c r="M87" s="71" t="s">
        <v>31</v>
      </c>
      <c r="N87" s="55" t="s">
        <v>30</v>
      </c>
      <c r="O87" s="55" t="s">
        <v>31</v>
      </c>
      <c r="P87" s="55" t="s">
        <v>30</v>
      </c>
      <c r="Q87" s="71" t="s">
        <v>31</v>
      </c>
      <c r="R87" s="55" t="s">
        <v>31</v>
      </c>
      <c r="S87" s="55" t="s">
        <v>31</v>
      </c>
      <c r="T87" s="55" t="s">
        <v>31</v>
      </c>
      <c r="U87" s="71" t="s">
        <v>31</v>
      </c>
      <c r="V87" s="71" t="s">
        <v>49</v>
      </c>
      <c r="AC87" s="32" t="s">
        <v>48</v>
      </c>
      <c r="AH87" s="62" t="s">
        <v>45</v>
      </c>
      <c r="AM87" s="32" t="s">
        <v>35</v>
      </c>
      <c r="AR87" s="23"/>
      <c r="AS87" s="24" t="str">
        <f t="shared" si="3"/>
        <v>-:-:-:-:-:-:-:-:-:-:imm7:::::::Rt2:::::Rn:::::Rt::::</v>
      </c>
      <c r="AT87" s="23"/>
      <c r="AU87" s="24" t="str">
        <f t="shared" si="4"/>
        <v>0x28000000</v>
      </c>
      <c r="AV87" s="25"/>
      <c r="AW87" s="26" t="str">
        <f t="shared" si="5"/>
        <v>stnpw,                                                  </v>
      </c>
      <c r="AX87" s="26" t="str">
        <f t="shared" si="6"/>
        <v>		stnpw,                                                  	/* 0x28000000	STNP      	 */</v>
      </c>
      <c r="AY87" s="26" t="str">
        <f t="shared" si="7"/>
        <v>		0x28000000,	/* STNP      	stnpw	 */</v>
      </c>
    </row>
    <row r="88">
      <c r="A88" s="9" t="s">
        <v>229</v>
      </c>
      <c r="B88" s="34"/>
      <c r="C88" s="34"/>
      <c r="D88" s="63"/>
      <c r="E88" s="28" t="s">
        <v>230</v>
      </c>
      <c r="F88" s="18" t="str">
        <f t="shared" si="8"/>
        <v/>
      </c>
      <c r="G88" s="18" t="str">
        <f t="shared" si="2"/>
        <v>w</v>
      </c>
      <c r="H88" s="19"/>
      <c r="I88" s="42" t="s">
        <v>97</v>
      </c>
      <c r="J88" s="42"/>
      <c r="K88" s="70"/>
      <c r="L88" s="71" t="s">
        <v>31</v>
      </c>
      <c r="M88" s="71" t="s">
        <v>31</v>
      </c>
      <c r="N88" s="55" t="s">
        <v>30</v>
      </c>
      <c r="O88" s="55" t="s">
        <v>31</v>
      </c>
      <c r="P88" s="55" t="s">
        <v>30</v>
      </c>
      <c r="Q88" s="71" t="s">
        <v>31</v>
      </c>
      <c r="R88" s="55" t="s">
        <v>31</v>
      </c>
      <c r="S88" s="55" t="s">
        <v>31</v>
      </c>
      <c r="T88" s="55" t="s">
        <v>31</v>
      </c>
      <c r="U88" s="71" t="s">
        <v>30</v>
      </c>
      <c r="V88" s="71" t="s">
        <v>49</v>
      </c>
      <c r="AC88" s="32" t="s">
        <v>48</v>
      </c>
      <c r="AH88" s="62" t="s">
        <v>45</v>
      </c>
      <c r="AM88" s="32" t="s">
        <v>35</v>
      </c>
      <c r="AR88" s="23"/>
      <c r="AS88" s="24" t="str">
        <f t="shared" si="3"/>
        <v>-:-:-:-:-:-:-:-:-:-:imm7:::::::Rt2:::::Rn:::::Rt::::</v>
      </c>
      <c r="AT88" s="23"/>
      <c r="AU88" s="24" t="str">
        <f t="shared" si="4"/>
        <v>0x28400000</v>
      </c>
      <c r="AV88" s="25"/>
      <c r="AW88" s="26" t="str">
        <f t="shared" si="5"/>
        <v>ldnpw,                                                  </v>
      </c>
      <c r="AX88" s="26" t="str">
        <f t="shared" si="6"/>
        <v>		ldnpw,                                                  	/* 0x28400000	LDNP      	 */</v>
      </c>
      <c r="AY88" s="26" t="str">
        <f t="shared" si="7"/>
        <v>		0x28400000,	/* LDNP      	ldnpw	 */</v>
      </c>
    </row>
    <row r="89">
      <c r="A89" s="15" t="s">
        <v>231</v>
      </c>
      <c r="B89" s="34"/>
      <c r="C89" s="34"/>
      <c r="D89" s="63"/>
      <c r="E89" s="28" t="s">
        <v>228</v>
      </c>
      <c r="F89" s="18" t="str">
        <f t="shared" si="8"/>
        <v>v</v>
      </c>
      <c r="G89" s="18" t="str">
        <f t="shared" si="2"/>
        <v>s</v>
      </c>
      <c r="H89" s="18"/>
      <c r="I89" s="42" t="s">
        <v>52</v>
      </c>
      <c r="J89" s="42"/>
      <c r="K89" s="70"/>
      <c r="L89" s="71" t="s">
        <v>31</v>
      </c>
      <c r="M89" s="71" t="s">
        <v>31</v>
      </c>
      <c r="N89" s="55" t="s">
        <v>30</v>
      </c>
      <c r="O89" s="55" t="s">
        <v>31</v>
      </c>
      <c r="P89" s="55" t="s">
        <v>30</v>
      </c>
      <c r="Q89" s="71" t="s">
        <v>30</v>
      </c>
      <c r="R89" s="55" t="s">
        <v>31</v>
      </c>
      <c r="S89" s="55" t="s">
        <v>31</v>
      </c>
      <c r="T89" s="55" t="s">
        <v>31</v>
      </c>
      <c r="U89" s="71" t="s">
        <v>31</v>
      </c>
      <c r="V89" s="71" t="s">
        <v>49</v>
      </c>
      <c r="AC89" s="32" t="s">
        <v>48</v>
      </c>
      <c r="AH89" s="62" t="s">
        <v>45</v>
      </c>
      <c r="AM89" s="32" t="s">
        <v>35</v>
      </c>
      <c r="AR89" s="23"/>
      <c r="AS89" s="24" t="str">
        <f t="shared" si="3"/>
        <v>-:-:-:-:-:-:-:-:-:-:imm7:::::::Rt2:::::Rn:::::Rt::::</v>
      </c>
      <c r="AT89" s="23"/>
      <c r="AU89" s="24" t="str">
        <f t="shared" si="4"/>
        <v>0x2C000000</v>
      </c>
      <c r="AV89" s="25"/>
      <c r="AW89" s="26" t="str">
        <f t="shared" si="5"/>
        <v>vstnps,                                                 </v>
      </c>
      <c r="AX89" s="26" t="str">
        <f t="shared" si="6"/>
        <v>		vstnps,                                                 	/* 0x2C000000	STNP      	 */</v>
      </c>
      <c r="AY89" s="26" t="str">
        <f t="shared" si="7"/>
        <v>		0x2C000000,	/* STNP      	vstnps	 */</v>
      </c>
    </row>
    <row r="90">
      <c r="A90" s="15" t="s">
        <v>232</v>
      </c>
      <c r="B90" s="34"/>
      <c r="C90" s="34"/>
      <c r="D90" s="63"/>
      <c r="E90" s="28" t="s">
        <v>230</v>
      </c>
      <c r="F90" s="18" t="str">
        <f t="shared" si="8"/>
        <v>v</v>
      </c>
      <c r="G90" s="18" t="str">
        <f t="shared" si="2"/>
        <v>s</v>
      </c>
      <c r="H90" s="18"/>
      <c r="I90" s="42" t="s">
        <v>52</v>
      </c>
      <c r="J90" s="42"/>
      <c r="K90" s="70"/>
      <c r="L90" s="71" t="s">
        <v>31</v>
      </c>
      <c r="M90" s="71" t="s">
        <v>31</v>
      </c>
      <c r="N90" s="55" t="s">
        <v>30</v>
      </c>
      <c r="O90" s="55" t="s">
        <v>31</v>
      </c>
      <c r="P90" s="55" t="s">
        <v>30</v>
      </c>
      <c r="Q90" s="71" t="s">
        <v>30</v>
      </c>
      <c r="R90" s="55" t="s">
        <v>31</v>
      </c>
      <c r="S90" s="55" t="s">
        <v>31</v>
      </c>
      <c r="T90" s="55" t="s">
        <v>31</v>
      </c>
      <c r="U90" s="71" t="s">
        <v>30</v>
      </c>
      <c r="V90" s="71" t="s">
        <v>49</v>
      </c>
      <c r="AC90" s="32" t="s">
        <v>48</v>
      </c>
      <c r="AH90" s="62" t="s">
        <v>45</v>
      </c>
      <c r="AM90" s="32" t="s">
        <v>35</v>
      </c>
      <c r="AR90" s="23"/>
      <c r="AS90" s="24" t="str">
        <f t="shared" si="3"/>
        <v>-:-:-:-:-:-:-:-:-:-:imm7:::::::Rt2:::::Rn:::::Rt::::</v>
      </c>
      <c r="AT90" s="23"/>
      <c r="AU90" s="24" t="str">
        <f t="shared" si="4"/>
        <v>0x2C400000</v>
      </c>
      <c r="AV90" s="25"/>
      <c r="AW90" s="26" t="str">
        <f t="shared" si="5"/>
        <v>vldnps,                                                 </v>
      </c>
      <c r="AX90" s="26" t="str">
        <f t="shared" si="6"/>
        <v>		vldnps,                                                 	/* 0x2C400000	LDNP      	 */</v>
      </c>
      <c r="AY90" s="26" t="str">
        <f t="shared" si="7"/>
        <v>		0x2C400000,	/* LDNP      	vldnps	 */</v>
      </c>
    </row>
    <row r="91">
      <c r="A91" s="9" t="s">
        <v>233</v>
      </c>
      <c r="B91" s="34"/>
      <c r="C91" s="34"/>
      <c r="D91" s="63"/>
      <c r="E91" s="28" t="s">
        <v>228</v>
      </c>
      <c r="F91" s="18" t="str">
        <f t="shared" si="8"/>
        <v>v</v>
      </c>
      <c r="G91" s="18" t="str">
        <f t="shared" si="2"/>
        <v>d</v>
      </c>
      <c r="H91" s="18"/>
      <c r="I91" s="42" t="s">
        <v>219</v>
      </c>
      <c r="J91" s="42"/>
      <c r="K91" s="70"/>
      <c r="L91" s="71" t="s">
        <v>31</v>
      </c>
      <c r="M91" s="71" t="s">
        <v>30</v>
      </c>
      <c r="N91" s="55" t="s">
        <v>30</v>
      </c>
      <c r="O91" s="55" t="s">
        <v>31</v>
      </c>
      <c r="P91" s="55" t="s">
        <v>30</v>
      </c>
      <c r="Q91" s="71" t="s">
        <v>30</v>
      </c>
      <c r="R91" s="55" t="s">
        <v>31</v>
      </c>
      <c r="S91" s="55" t="s">
        <v>31</v>
      </c>
      <c r="T91" s="55" t="s">
        <v>31</v>
      </c>
      <c r="U91" s="71" t="s">
        <v>31</v>
      </c>
      <c r="V91" s="71" t="s">
        <v>49</v>
      </c>
      <c r="AC91" s="32" t="s">
        <v>48</v>
      </c>
      <c r="AH91" s="62" t="s">
        <v>45</v>
      </c>
      <c r="AM91" s="32" t="s">
        <v>35</v>
      </c>
      <c r="AR91" s="23"/>
      <c r="AS91" s="24" t="str">
        <f t="shared" si="3"/>
        <v>-:-:-:-:-:-:-:-:-:-:imm7:::::::Rt2:::::Rn:::::Rt::::</v>
      </c>
      <c r="AT91" s="23"/>
      <c r="AU91" s="24" t="str">
        <f t="shared" si="4"/>
        <v>0x6C000000</v>
      </c>
      <c r="AV91" s="25"/>
      <c r="AW91" s="26" t="str">
        <f t="shared" si="5"/>
        <v>vstnpd,                                                 </v>
      </c>
      <c r="AX91" s="26" t="str">
        <f t="shared" si="6"/>
        <v>		vstnpd,                                                 	/* 0x6C000000	STNP      	 */</v>
      </c>
      <c r="AY91" s="26" t="str">
        <f t="shared" si="7"/>
        <v>		0x6C000000,	/* STNP      	vstnpd	 */</v>
      </c>
    </row>
    <row r="92">
      <c r="A92" s="9" t="s">
        <v>234</v>
      </c>
      <c r="B92" s="34"/>
      <c r="C92" s="34"/>
      <c r="D92" s="63"/>
      <c r="E92" s="28" t="s">
        <v>230</v>
      </c>
      <c r="F92" s="18" t="str">
        <f t="shared" si="8"/>
        <v>v</v>
      </c>
      <c r="G92" s="18" t="str">
        <f t="shared" si="2"/>
        <v>d</v>
      </c>
      <c r="H92" s="18"/>
      <c r="I92" s="42" t="s">
        <v>219</v>
      </c>
      <c r="J92" s="42"/>
      <c r="K92" s="70"/>
      <c r="L92" s="71" t="s">
        <v>31</v>
      </c>
      <c r="M92" s="71" t="s">
        <v>30</v>
      </c>
      <c r="N92" s="55" t="s">
        <v>30</v>
      </c>
      <c r="O92" s="55" t="s">
        <v>31</v>
      </c>
      <c r="P92" s="55" t="s">
        <v>30</v>
      </c>
      <c r="Q92" s="71" t="s">
        <v>30</v>
      </c>
      <c r="R92" s="55" t="s">
        <v>31</v>
      </c>
      <c r="S92" s="55" t="s">
        <v>31</v>
      </c>
      <c r="T92" s="55" t="s">
        <v>31</v>
      </c>
      <c r="U92" s="71" t="s">
        <v>30</v>
      </c>
      <c r="V92" s="71" t="s">
        <v>49</v>
      </c>
      <c r="AC92" s="32" t="s">
        <v>48</v>
      </c>
      <c r="AH92" s="62" t="s">
        <v>45</v>
      </c>
      <c r="AM92" s="32" t="s">
        <v>35</v>
      </c>
      <c r="AR92" s="23"/>
      <c r="AS92" s="24" t="str">
        <f t="shared" si="3"/>
        <v>-:-:-:-:-:-:-:-:-:-:imm7:::::::Rt2:::::Rn:::::Rt::::</v>
      </c>
      <c r="AT92" s="23"/>
      <c r="AU92" s="24" t="str">
        <f t="shared" si="4"/>
        <v>0x6C400000</v>
      </c>
      <c r="AV92" s="25"/>
      <c r="AW92" s="26" t="str">
        <f t="shared" si="5"/>
        <v>vldnpd,                                                 </v>
      </c>
      <c r="AX92" s="26" t="str">
        <f t="shared" si="6"/>
        <v>		vldnpd,                                                 	/* 0x6C400000	LDNP      	 */</v>
      </c>
      <c r="AY92" s="26" t="str">
        <f t="shared" si="7"/>
        <v>		0x6C400000,	/* LDNP      	vldnpd	 */</v>
      </c>
    </row>
    <row r="93">
      <c r="A93" s="15" t="s">
        <v>235</v>
      </c>
      <c r="B93" s="34"/>
      <c r="C93" s="34"/>
      <c r="D93" s="63"/>
      <c r="E93" s="28" t="s">
        <v>228</v>
      </c>
      <c r="F93" s="18" t="str">
        <f t="shared" si="8"/>
        <v/>
      </c>
      <c r="G93" s="18" t="str">
        <f t="shared" si="2"/>
        <v>x</v>
      </c>
      <c r="H93" s="19"/>
      <c r="I93" s="42" t="s">
        <v>99</v>
      </c>
      <c r="J93" s="42"/>
      <c r="K93" s="70"/>
      <c r="L93" s="71" t="s">
        <v>30</v>
      </c>
      <c r="M93" s="71" t="s">
        <v>31</v>
      </c>
      <c r="N93" s="55" t="s">
        <v>30</v>
      </c>
      <c r="O93" s="55" t="s">
        <v>31</v>
      </c>
      <c r="P93" s="55" t="s">
        <v>30</v>
      </c>
      <c r="Q93" s="71" t="s">
        <v>31</v>
      </c>
      <c r="R93" s="55" t="s">
        <v>31</v>
      </c>
      <c r="S93" s="55" t="s">
        <v>31</v>
      </c>
      <c r="T93" s="55" t="s">
        <v>31</v>
      </c>
      <c r="U93" s="71" t="s">
        <v>31</v>
      </c>
      <c r="V93" s="71" t="s">
        <v>49</v>
      </c>
      <c r="AC93" s="32" t="s">
        <v>48</v>
      </c>
      <c r="AH93" s="62" t="s">
        <v>45</v>
      </c>
      <c r="AM93" s="32" t="s">
        <v>35</v>
      </c>
      <c r="AR93" s="23"/>
      <c r="AS93" s="24" t="str">
        <f t="shared" si="3"/>
        <v>-:-:-:-:-:-:-:-:-:-:imm7:::::::Rt2:::::Rn:::::Rt::::</v>
      </c>
      <c r="AT93" s="23"/>
      <c r="AU93" s="24" t="str">
        <f t="shared" si="4"/>
        <v>0xA8000000</v>
      </c>
      <c r="AV93" s="25"/>
      <c r="AW93" s="26" t="str">
        <f t="shared" si="5"/>
        <v>stnpx,                                                  </v>
      </c>
      <c r="AX93" s="26" t="str">
        <f t="shared" si="6"/>
        <v>		stnpx,                                                  	/* 0xA8000000	STNP      	 */</v>
      </c>
      <c r="AY93" s="26" t="str">
        <f t="shared" si="7"/>
        <v>		0xA8000000,	/* STNP      	stnpx	 */</v>
      </c>
    </row>
    <row r="94">
      <c r="A94" s="15" t="s">
        <v>236</v>
      </c>
      <c r="B94" s="34"/>
      <c r="C94" s="34"/>
      <c r="D94" s="63"/>
      <c r="E94" s="28" t="s">
        <v>230</v>
      </c>
      <c r="F94" s="18" t="str">
        <f t="shared" si="8"/>
        <v/>
      </c>
      <c r="G94" s="18" t="str">
        <f t="shared" si="2"/>
        <v>x</v>
      </c>
      <c r="H94" s="19"/>
      <c r="I94" s="42" t="s">
        <v>99</v>
      </c>
      <c r="J94" s="42"/>
      <c r="K94" s="70"/>
      <c r="L94" s="71" t="s">
        <v>30</v>
      </c>
      <c r="M94" s="71" t="s">
        <v>31</v>
      </c>
      <c r="N94" s="55" t="s">
        <v>30</v>
      </c>
      <c r="O94" s="55" t="s">
        <v>31</v>
      </c>
      <c r="P94" s="55" t="s">
        <v>30</v>
      </c>
      <c r="Q94" s="71" t="s">
        <v>31</v>
      </c>
      <c r="R94" s="55" t="s">
        <v>31</v>
      </c>
      <c r="S94" s="55" t="s">
        <v>31</v>
      </c>
      <c r="T94" s="55" t="s">
        <v>31</v>
      </c>
      <c r="U94" s="71" t="s">
        <v>30</v>
      </c>
      <c r="V94" s="71" t="s">
        <v>49</v>
      </c>
      <c r="AC94" s="32" t="s">
        <v>48</v>
      </c>
      <c r="AH94" s="62" t="s">
        <v>45</v>
      </c>
      <c r="AM94" s="32" t="s">
        <v>35</v>
      </c>
      <c r="AR94" s="23"/>
      <c r="AS94" s="24" t="str">
        <f t="shared" si="3"/>
        <v>-:-:-:-:-:-:-:-:-:-:imm7:::::::Rt2:::::Rn:::::Rt::::</v>
      </c>
      <c r="AT94" s="23"/>
      <c r="AU94" s="24" t="str">
        <f t="shared" si="4"/>
        <v>0xA8400000</v>
      </c>
      <c r="AV94" s="25"/>
      <c r="AW94" s="26" t="str">
        <f t="shared" si="5"/>
        <v>ldnpx,                                                  </v>
      </c>
      <c r="AX94" s="26" t="str">
        <f t="shared" si="6"/>
        <v>		ldnpx,                                                  	/* 0xA8400000	LDNP      	 */</v>
      </c>
      <c r="AY94" s="26" t="str">
        <f t="shared" si="7"/>
        <v>		0xA8400000,	/* LDNP      	ldnpx	 */</v>
      </c>
    </row>
    <row r="95">
      <c r="A95" s="9" t="s">
        <v>237</v>
      </c>
      <c r="B95" s="34"/>
      <c r="C95" s="34"/>
      <c r="D95" s="63"/>
      <c r="E95" s="28" t="s">
        <v>228</v>
      </c>
      <c r="F95" s="18" t="str">
        <f t="shared" si="8"/>
        <v>v</v>
      </c>
      <c r="G95" s="18" t="str">
        <f t="shared" si="2"/>
        <v>q</v>
      </c>
      <c r="H95" s="18"/>
      <c r="I95" s="42" t="s">
        <v>71</v>
      </c>
      <c r="J95" s="42"/>
      <c r="K95" s="70"/>
      <c r="L95" s="71" t="s">
        <v>30</v>
      </c>
      <c r="M95" s="71" t="s">
        <v>31</v>
      </c>
      <c r="N95" s="55" t="s">
        <v>30</v>
      </c>
      <c r="O95" s="55" t="s">
        <v>31</v>
      </c>
      <c r="P95" s="55" t="s">
        <v>30</v>
      </c>
      <c r="Q95" s="71" t="s">
        <v>30</v>
      </c>
      <c r="R95" s="55" t="s">
        <v>31</v>
      </c>
      <c r="S95" s="55" t="s">
        <v>31</v>
      </c>
      <c r="T95" s="55" t="s">
        <v>31</v>
      </c>
      <c r="U95" s="71" t="s">
        <v>31</v>
      </c>
      <c r="V95" s="71" t="s">
        <v>49</v>
      </c>
      <c r="AC95" s="32" t="s">
        <v>48</v>
      </c>
      <c r="AH95" s="62" t="s">
        <v>45</v>
      </c>
      <c r="AM95" s="32" t="s">
        <v>35</v>
      </c>
      <c r="AR95" s="23"/>
      <c r="AS95" s="24" t="str">
        <f t="shared" si="3"/>
        <v>-:-:-:-:-:-:-:-:-:-:imm7:::::::Rt2:::::Rn:::::Rt::::</v>
      </c>
      <c r="AT95" s="23"/>
      <c r="AU95" s="24" t="str">
        <f t="shared" si="4"/>
        <v>0xAC000000</v>
      </c>
      <c r="AV95" s="25"/>
      <c r="AW95" s="26" t="str">
        <f t="shared" si="5"/>
        <v>vstnpq,                                                 </v>
      </c>
      <c r="AX95" s="26" t="str">
        <f t="shared" si="6"/>
        <v>		vstnpq,                                                 	/* 0xAC000000	STNP      	 */</v>
      </c>
      <c r="AY95" s="26" t="str">
        <f t="shared" si="7"/>
        <v>		0xAC000000,	/* STNP      	vstnpq	 */</v>
      </c>
    </row>
    <row r="96">
      <c r="A96" s="15" t="s">
        <v>238</v>
      </c>
      <c r="B96" s="34"/>
      <c r="C96" s="34"/>
      <c r="D96" s="63"/>
      <c r="E96" s="28" t="s">
        <v>230</v>
      </c>
      <c r="F96" s="18" t="str">
        <f t="shared" si="8"/>
        <v>v</v>
      </c>
      <c r="G96" s="18" t="str">
        <f t="shared" si="2"/>
        <v>q</v>
      </c>
      <c r="H96" s="18"/>
      <c r="I96" s="42" t="s">
        <v>71</v>
      </c>
      <c r="J96" s="42"/>
      <c r="K96" s="70"/>
      <c r="L96" s="71" t="s">
        <v>30</v>
      </c>
      <c r="M96" s="71" t="s">
        <v>31</v>
      </c>
      <c r="N96" s="55" t="s">
        <v>30</v>
      </c>
      <c r="O96" s="55" t="s">
        <v>31</v>
      </c>
      <c r="P96" s="55" t="s">
        <v>30</v>
      </c>
      <c r="Q96" s="71" t="s">
        <v>30</v>
      </c>
      <c r="R96" s="55" t="s">
        <v>31</v>
      </c>
      <c r="S96" s="55" t="s">
        <v>31</v>
      </c>
      <c r="T96" s="55" t="s">
        <v>31</v>
      </c>
      <c r="U96" s="71" t="s">
        <v>30</v>
      </c>
      <c r="V96" s="71" t="s">
        <v>49</v>
      </c>
      <c r="AC96" s="32" t="s">
        <v>48</v>
      </c>
      <c r="AH96" s="62" t="s">
        <v>45</v>
      </c>
      <c r="AM96" s="32" t="s">
        <v>35</v>
      </c>
      <c r="AR96" s="23"/>
      <c r="AS96" s="24" t="str">
        <f t="shared" si="3"/>
        <v>-:-:-:-:-:-:-:-:-:-:imm7:::::::Rt2:::::Rn:::::Rt::::</v>
      </c>
      <c r="AT96" s="23"/>
      <c r="AU96" s="24" t="str">
        <f t="shared" si="4"/>
        <v>0xAC400000</v>
      </c>
      <c r="AV96" s="25"/>
      <c r="AW96" s="26" t="str">
        <f t="shared" si="5"/>
        <v>vldnpq,                                                 </v>
      </c>
      <c r="AX96" s="26" t="str">
        <f t="shared" si="6"/>
        <v>		vldnpq,                                                 	/* 0xAC400000	LDNP      	 */</v>
      </c>
      <c r="AY96" s="26" t="str">
        <f t="shared" si="7"/>
        <v>		0xAC400000,	/* LDNP      	vldnpq	 */</v>
      </c>
    </row>
    <row r="97" ht="12.75" customHeight="1">
      <c r="A97" s="15" t="s">
        <v>239</v>
      </c>
      <c r="B97" s="16"/>
      <c r="C97" s="16"/>
      <c r="D97" s="17" t="s">
        <v>240</v>
      </c>
      <c r="F97" s="18" t="str">
        <f t="shared" si="8"/>
        <v/>
      </c>
      <c r="G97" s="18" t="str">
        <f t="shared" si="2"/>
        <v/>
      </c>
      <c r="H97" s="19"/>
      <c r="I97" s="20"/>
      <c r="J97" s="20"/>
      <c r="K97" s="65"/>
      <c r="L97" s="66" t="s">
        <v>135</v>
      </c>
      <c r="N97" s="67" t="s">
        <v>30</v>
      </c>
      <c r="O97" s="67" t="s">
        <v>31</v>
      </c>
      <c r="P97" s="68" t="s">
        <v>30</v>
      </c>
      <c r="Q97" s="66" t="s">
        <v>241</v>
      </c>
      <c r="R97" s="39" t="s">
        <v>31</v>
      </c>
      <c r="S97" s="22" t="s">
        <v>31</v>
      </c>
      <c r="T97" s="22" t="s">
        <v>30</v>
      </c>
      <c r="U97" s="66" t="s">
        <v>66</v>
      </c>
      <c r="V97" s="66" t="s">
        <v>49</v>
      </c>
      <c r="AC97" s="38" t="s">
        <v>48</v>
      </c>
      <c r="AH97" s="60" t="s">
        <v>45</v>
      </c>
      <c r="AM97" s="38" t="s">
        <v>35</v>
      </c>
      <c r="AR97" s="23"/>
      <c r="AS97" s="24" t="str">
        <f t="shared" si="3"/>
        <v/>
      </c>
      <c r="AT97" s="23"/>
      <c r="AU97" s="24" t="str">
        <f t="shared" si="4"/>
        <v/>
      </c>
      <c r="AV97" s="25"/>
      <c r="AW97" s="26" t="str">
        <f t="shared" si="5"/>
        <v/>
      </c>
      <c r="AX97" s="26" t="str">
        <f t="shared" si="6"/>
        <v>	/* Load/store register pair (post-indexed) */</v>
      </c>
      <c r="AY97" s="26" t="str">
        <f t="shared" si="7"/>
        <v>	/* Load/store register pair (post-indexed) */</v>
      </c>
    </row>
    <row r="98" ht="12.75" customHeight="1">
      <c r="A98" s="9" t="s">
        <v>242</v>
      </c>
      <c r="B98" s="16"/>
      <c r="C98" s="16"/>
      <c r="D98" s="17"/>
      <c r="E98" s="28" t="s">
        <v>243</v>
      </c>
      <c r="F98" s="18" t="str">
        <f t="shared" si="8"/>
        <v/>
      </c>
      <c r="G98" s="18" t="str">
        <f t="shared" si="2"/>
        <v>postw</v>
      </c>
      <c r="H98" s="18" t="s">
        <v>244</v>
      </c>
      <c r="I98" s="30" t="s">
        <v>97</v>
      </c>
      <c r="J98" s="30"/>
      <c r="K98" s="70"/>
      <c r="L98" s="71" t="s">
        <v>31</v>
      </c>
      <c r="M98" s="71" t="s">
        <v>31</v>
      </c>
      <c r="N98" s="55" t="s">
        <v>30</v>
      </c>
      <c r="O98" s="55" t="s">
        <v>31</v>
      </c>
      <c r="P98" s="55" t="s">
        <v>30</v>
      </c>
      <c r="Q98" s="71" t="s">
        <v>31</v>
      </c>
      <c r="R98" s="45" t="s">
        <v>31</v>
      </c>
      <c r="S98" s="45" t="s">
        <v>31</v>
      </c>
      <c r="T98" s="45" t="s">
        <v>30</v>
      </c>
      <c r="U98" s="71" t="s">
        <v>31</v>
      </c>
      <c r="V98" s="71" t="s">
        <v>49</v>
      </c>
      <c r="AC98" s="32" t="s">
        <v>48</v>
      </c>
      <c r="AH98" s="62" t="s">
        <v>45</v>
      </c>
      <c r="AM98" s="32" t="s">
        <v>35</v>
      </c>
      <c r="AR98" s="23"/>
      <c r="AS98" s="24" t="str">
        <f t="shared" si="3"/>
        <v>-:-:-:-:-:-:-:-:-:-:imm7:::::::Rt2:::::Rn:::::Rt::::</v>
      </c>
      <c r="AT98" s="23"/>
      <c r="AU98" s="24" t="str">
        <f t="shared" si="4"/>
        <v>0x28800000</v>
      </c>
      <c r="AV98" s="25"/>
      <c r="AW98" s="26" t="str">
        <f t="shared" si="5"/>
        <v>stppostw,                                               </v>
      </c>
      <c r="AX98" s="26" t="str">
        <f t="shared" si="6"/>
        <v>		stppostw,                                               	/* 0x28800000	STP       	 */</v>
      </c>
      <c r="AY98" s="26" t="str">
        <f t="shared" si="7"/>
        <v>		0x28800000,	/* STP       	stppostw	 */</v>
      </c>
    </row>
    <row r="99" ht="12.75" customHeight="1">
      <c r="A99" s="9" t="s">
        <v>245</v>
      </c>
      <c r="B99" s="16"/>
      <c r="C99" s="16"/>
      <c r="D99" s="17"/>
      <c r="E99" s="28" t="s">
        <v>246</v>
      </c>
      <c r="F99" s="18" t="str">
        <f t="shared" si="8"/>
        <v/>
      </c>
      <c r="G99" s="18" t="str">
        <f t="shared" si="2"/>
        <v>postw</v>
      </c>
      <c r="H99" s="18" t="s">
        <v>244</v>
      </c>
      <c r="I99" s="30" t="s">
        <v>97</v>
      </c>
      <c r="J99" s="30"/>
      <c r="K99" s="70"/>
      <c r="L99" s="71" t="s">
        <v>31</v>
      </c>
      <c r="M99" s="71" t="s">
        <v>31</v>
      </c>
      <c r="N99" s="55" t="s">
        <v>30</v>
      </c>
      <c r="O99" s="55" t="s">
        <v>31</v>
      </c>
      <c r="P99" s="55" t="s">
        <v>30</v>
      </c>
      <c r="Q99" s="71" t="s">
        <v>31</v>
      </c>
      <c r="R99" s="45" t="s">
        <v>31</v>
      </c>
      <c r="S99" s="45" t="s">
        <v>31</v>
      </c>
      <c r="T99" s="45" t="s">
        <v>30</v>
      </c>
      <c r="U99" s="71" t="s">
        <v>30</v>
      </c>
      <c r="V99" s="71" t="s">
        <v>49</v>
      </c>
      <c r="AC99" s="32" t="s">
        <v>48</v>
      </c>
      <c r="AH99" s="62" t="s">
        <v>45</v>
      </c>
      <c r="AM99" s="32" t="s">
        <v>35</v>
      </c>
      <c r="AR99" s="23"/>
      <c r="AS99" s="24" t="str">
        <f t="shared" si="3"/>
        <v>-:-:-:-:-:-:-:-:-:-:imm7:::::::Rt2:::::Rn:::::Rt::::</v>
      </c>
      <c r="AT99" s="23"/>
      <c r="AU99" s="24" t="str">
        <f t="shared" si="4"/>
        <v>0x28C00000</v>
      </c>
      <c r="AV99" s="25"/>
      <c r="AW99" s="26" t="str">
        <f t="shared" si="5"/>
        <v>ldppostw,                                               </v>
      </c>
      <c r="AX99" s="26" t="str">
        <f t="shared" si="6"/>
        <v>		ldppostw,                                               	/* 0x28C00000	LDP       	 */</v>
      </c>
      <c r="AY99" s="26" t="str">
        <f t="shared" si="7"/>
        <v>		0x28C00000,	/* LDP       	ldppostw	 */</v>
      </c>
    </row>
    <row r="100" ht="12.75" customHeight="1">
      <c r="A100" s="15" t="s">
        <v>247</v>
      </c>
      <c r="B100" s="16"/>
      <c r="C100" s="16"/>
      <c r="D100" s="17"/>
      <c r="E100" s="28" t="s">
        <v>243</v>
      </c>
      <c r="F100" s="18" t="str">
        <f t="shared" si="8"/>
        <v>v</v>
      </c>
      <c r="G100" s="18" t="str">
        <f t="shared" si="2"/>
        <v>posts</v>
      </c>
      <c r="H100" s="18" t="s">
        <v>244</v>
      </c>
      <c r="I100" s="30" t="s">
        <v>52</v>
      </c>
      <c r="J100" s="30"/>
      <c r="K100" s="70"/>
      <c r="L100" s="71" t="s">
        <v>31</v>
      </c>
      <c r="M100" s="71" t="s">
        <v>31</v>
      </c>
      <c r="N100" s="55" t="s">
        <v>30</v>
      </c>
      <c r="O100" s="55" t="s">
        <v>31</v>
      </c>
      <c r="P100" s="55" t="s">
        <v>30</v>
      </c>
      <c r="Q100" s="71" t="s">
        <v>30</v>
      </c>
      <c r="R100" s="45" t="s">
        <v>31</v>
      </c>
      <c r="S100" s="45" t="s">
        <v>31</v>
      </c>
      <c r="T100" s="45" t="s">
        <v>30</v>
      </c>
      <c r="U100" s="71" t="s">
        <v>31</v>
      </c>
      <c r="V100" s="71" t="s">
        <v>49</v>
      </c>
      <c r="AC100" s="32" t="s">
        <v>48</v>
      </c>
      <c r="AH100" s="62" t="s">
        <v>45</v>
      </c>
      <c r="AM100" s="32" t="s">
        <v>35</v>
      </c>
      <c r="AR100" s="23"/>
      <c r="AS100" s="24" t="str">
        <f t="shared" si="3"/>
        <v>-:-:-:-:-:-:-:-:-:-:imm7:::::::Rt2:::::Rn:::::Rt::::</v>
      </c>
      <c r="AT100" s="23"/>
      <c r="AU100" s="24" t="str">
        <f t="shared" si="4"/>
        <v>0x2C800000</v>
      </c>
      <c r="AV100" s="25"/>
      <c r="AW100" s="26" t="str">
        <f t="shared" si="5"/>
        <v>vstpposts,                                              </v>
      </c>
      <c r="AX100" s="26" t="str">
        <f t="shared" si="6"/>
        <v>		vstpposts,                                              	/* 0x2C800000	STP       	 */</v>
      </c>
      <c r="AY100" s="26" t="str">
        <f t="shared" si="7"/>
        <v>		0x2C800000,	/* STP       	vstpposts	 */</v>
      </c>
    </row>
    <row r="101" ht="12.75" customHeight="1">
      <c r="A101" s="15" t="s">
        <v>248</v>
      </c>
      <c r="B101" s="16"/>
      <c r="C101" s="16"/>
      <c r="D101" s="17"/>
      <c r="E101" s="28" t="s">
        <v>246</v>
      </c>
      <c r="F101" s="18" t="str">
        <f t="shared" si="8"/>
        <v>v</v>
      </c>
      <c r="G101" s="18" t="str">
        <f t="shared" si="2"/>
        <v>posts</v>
      </c>
      <c r="H101" s="18" t="s">
        <v>244</v>
      </c>
      <c r="I101" s="30" t="s">
        <v>52</v>
      </c>
      <c r="J101" s="30"/>
      <c r="K101" s="70"/>
      <c r="L101" s="71" t="s">
        <v>31</v>
      </c>
      <c r="M101" s="71" t="s">
        <v>31</v>
      </c>
      <c r="N101" s="55" t="s">
        <v>30</v>
      </c>
      <c r="O101" s="55" t="s">
        <v>31</v>
      </c>
      <c r="P101" s="55" t="s">
        <v>30</v>
      </c>
      <c r="Q101" s="71" t="s">
        <v>30</v>
      </c>
      <c r="R101" s="45" t="s">
        <v>31</v>
      </c>
      <c r="S101" s="45" t="s">
        <v>31</v>
      </c>
      <c r="T101" s="45" t="s">
        <v>30</v>
      </c>
      <c r="U101" s="71" t="s">
        <v>30</v>
      </c>
      <c r="V101" s="71" t="s">
        <v>49</v>
      </c>
      <c r="AC101" s="32" t="s">
        <v>48</v>
      </c>
      <c r="AH101" s="62" t="s">
        <v>45</v>
      </c>
      <c r="AM101" s="32" t="s">
        <v>35</v>
      </c>
      <c r="AR101" s="23"/>
      <c r="AS101" s="24" t="str">
        <f t="shared" si="3"/>
        <v>-:-:-:-:-:-:-:-:-:-:imm7:::::::Rt2:::::Rn:::::Rt::::</v>
      </c>
      <c r="AT101" s="23"/>
      <c r="AU101" s="24" t="str">
        <f t="shared" si="4"/>
        <v>0x2CC00000</v>
      </c>
      <c r="AV101" s="25"/>
      <c r="AW101" s="26" t="str">
        <f t="shared" si="5"/>
        <v>vldpposts,                                              </v>
      </c>
      <c r="AX101" s="26" t="str">
        <f t="shared" si="6"/>
        <v>		vldpposts,                                              	/* 0x2CC00000	LDP       	 */</v>
      </c>
      <c r="AY101" s="26" t="str">
        <f t="shared" si="7"/>
        <v>		0x2CC00000,	/* LDP       	vldpposts	 */</v>
      </c>
    </row>
    <row r="102" ht="12.75" customHeight="1">
      <c r="A102" s="9" t="s">
        <v>249</v>
      </c>
      <c r="B102" s="16"/>
      <c r="C102" s="16"/>
      <c r="D102" s="17"/>
      <c r="E102" s="28" t="s">
        <v>250</v>
      </c>
      <c r="F102" s="18" t="str">
        <f t="shared" si="8"/>
        <v/>
      </c>
      <c r="G102" s="18" t="str">
        <f t="shared" si="2"/>
        <v>post</v>
      </c>
      <c r="H102" s="18" t="s">
        <v>244</v>
      </c>
      <c r="I102" s="30"/>
      <c r="J102" s="30"/>
      <c r="K102" s="70"/>
      <c r="L102" s="71" t="s">
        <v>31</v>
      </c>
      <c r="M102" s="71" t="s">
        <v>30</v>
      </c>
      <c r="N102" s="55" t="s">
        <v>30</v>
      </c>
      <c r="O102" s="55" t="s">
        <v>31</v>
      </c>
      <c r="P102" s="55" t="s">
        <v>30</v>
      </c>
      <c r="Q102" s="71" t="s">
        <v>31</v>
      </c>
      <c r="R102" s="45" t="s">
        <v>31</v>
      </c>
      <c r="S102" s="45" t="s">
        <v>31</v>
      </c>
      <c r="T102" s="45" t="s">
        <v>30</v>
      </c>
      <c r="U102" s="71" t="s">
        <v>30</v>
      </c>
      <c r="V102" s="71" t="s">
        <v>49</v>
      </c>
      <c r="AC102" s="32" t="s">
        <v>48</v>
      </c>
      <c r="AH102" s="62" t="s">
        <v>45</v>
      </c>
      <c r="AM102" s="32" t="s">
        <v>35</v>
      </c>
      <c r="AR102" s="23"/>
      <c r="AS102" s="24" t="str">
        <f t="shared" si="3"/>
        <v>-:-:-:-:-:-:-:-:-:-:imm7:::::::Rt2:::::Rn:::::Rt::::</v>
      </c>
      <c r="AT102" s="23"/>
      <c r="AU102" s="24" t="str">
        <f t="shared" si="4"/>
        <v>0x68C00000</v>
      </c>
      <c r="AV102" s="25"/>
      <c r="AW102" s="26" t="str">
        <f t="shared" si="5"/>
        <v>ldpswpost,                                              </v>
      </c>
      <c r="AX102" s="26" t="str">
        <f t="shared" si="6"/>
        <v>		ldpswpost,                                              	/* 0x68C00000	LDPSW     	 */</v>
      </c>
      <c r="AY102" s="26" t="str">
        <f t="shared" si="7"/>
        <v>		0x68C00000,	/* LDPSW     	ldpswpost	 */</v>
      </c>
    </row>
    <row r="103" ht="12.75" customHeight="1">
      <c r="A103" s="15" t="s">
        <v>251</v>
      </c>
      <c r="B103" s="16"/>
      <c r="C103" s="16"/>
      <c r="D103" s="17"/>
      <c r="E103" s="28" t="s">
        <v>243</v>
      </c>
      <c r="F103" s="18" t="str">
        <f t="shared" si="8"/>
        <v>v</v>
      </c>
      <c r="G103" s="18" t="str">
        <f t="shared" si="2"/>
        <v>postd</v>
      </c>
      <c r="H103" s="18" t="s">
        <v>244</v>
      </c>
      <c r="I103" s="30" t="s">
        <v>219</v>
      </c>
      <c r="J103" s="30"/>
      <c r="K103" s="70"/>
      <c r="L103" s="71" t="s">
        <v>31</v>
      </c>
      <c r="M103" s="71" t="s">
        <v>30</v>
      </c>
      <c r="N103" s="55" t="s">
        <v>30</v>
      </c>
      <c r="O103" s="55" t="s">
        <v>31</v>
      </c>
      <c r="P103" s="55" t="s">
        <v>30</v>
      </c>
      <c r="Q103" s="71" t="s">
        <v>30</v>
      </c>
      <c r="R103" s="45" t="s">
        <v>31</v>
      </c>
      <c r="S103" s="45" t="s">
        <v>31</v>
      </c>
      <c r="T103" s="45" t="s">
        <v>30</v>
      </c>
      <c r="U103" s="71" t="s">
        <v>31</v>
      </c>
      <c r="V103" s="71" t="s">
        <v>49</v>
      </c>
      <c r="AC103" s="32" t="s">
        <v>48</v>
      </c>
      <c r="AH103" s="62" t="s">
        <v>45</v>
      </c>
      <c r="AM103" s="32" t="s">
        <v>35</v>
      </c>
      <c r="AR103" s="23"/>
      <c r="AS103" s="24" t="str">
        <f t="shared" si="3"/>
        <v>-:-:-:-:-:-:-:-:-:-:imm7:::::::Rt2:::::Rn:::::Rt::::</v>
      </c>
      <c r="AT103" s="23"/>
      <c r="AU103" s="24" t="str">
        <f t="shared" si="4"/>
        <v>0x6C800000</v>
      </c>
      <c r="AV103" s="25"/>
      <c r="AW103" s="26" t="str">
        <f t="shared" si="5"/>
        <v>vstppostd,                                              </v>
      </c>
      <c r="AX103" s="26" t="str">
        <f t="shared" si="6"/>
        <v>		vstppostd,                                              	/* 0x6C800000	STP       	 */</v>
      </c>
      <c r="AY103" s="26" t="str">
        <f t="shared" si="7"/>
        <v>		0x6C800000,	/* STP       	vstppostd	 */</v>
      </c>
    </row>
    <row r="104" ht="12.75" customHeight="1">
      <c r="A104" s="15" t="s">
        <v>252</v>
      </c>
      <c r="B104" s="16"/>
      <c r="C104" s="16"/>
      <c r="D104" s="17"/>
      <c r="E104" s="28" t="s">
        <v>246</v>
      </c>
      <c r="F104" s="18" t="str">
        <f t="shared" si="8"/>
        <v>v</v>
      </c>
      <c r="G104" s="18" t="str">
        <f t="shared" si="2"/>
        <v>postd</v>
      </c>
      <c r="H104" s="18" t="s">
        <v>244</v>
      </c>
      <c r="I104" s="30" t="s">
        <v>219</v>
      </c>
      <c r="J104" s="30"/>
      <c r="K104" s="70"/>
      <c r="L104" s="71" t="s">
        <v>31</v>
      </c>
      <c r="M104" s="71" t="s">
        <v>30</v>
      </c>
      <c r="N104" s="55" t="s">
        <v>30</v>
      </c>
      <c r="O104" s="55" t="s">
        <v>31</v>
      </c>
      <c r="P104" s="55" t="s">
        <v>30</v>
      </c>
      <c r="Q104" s="71" t="s">
        <v>30</v>
      </c>
      <c r="R104" s="45" t="s">
        <v>31</v>
      </c>
      <c r="S104" s="45" t="s">
        <v>31</v>
      </c>
      <c r="T104" s="45" t="s">
        <v>30</v>
      </c>
      <c r="U104" s="71" t="s">
        <v>30</v>
      </c>
      <c r="V104" s="71" t="s">
        <v>49</v>
      </c>
      <c r="AC104" s="32" t="s">
        <v>48</v>
      </c>
      <c r="AH104" s="62" t="s">
        <v>45</v>
      </c>
      <c r="AM104" s="32" t="s">
        <v>35</v>
      </c>
      <c r="AR104" s="23"/>
      <c r="AS104" s="24" t="str">
        <f t="shared" si="3"/>
        <v>-:-:-:-:-:-:-:-:-:-:imm7:::::::Rt2:::::Rn:::::Rt::::</v>
      </c>
      <c r="AT104" s="23"/>
      <c r="AU104" s="24" t="str">
        <f t="shared" si="4"/>
        <v>0x6CC00000</v>
      </c>
      <c r="AV104" s="25"/>
      <c r="AW104" s="26" t="str">
        <f t="shared" si="5"/>
        <v>vldppostd,                                              </v>
      </c>
      <c r="AX104" s="26" t="str">
        <f t="shared" si="6"/>
        <v>		vldppostd,                                              	/* 0x6CC00000	LDP       	 */</v>
      </c>
      <c r="AY104" s="26" t="str">
        <f t="shared" si="7"/>
        <v>		0x6CC00000,	/* LDP       	vldppostd	 */</v>
      </c>
    </row>
    <row r="105" ht="12.75" customHeight="1">
      <c r="A105" s="9" t="s">
        <v>253</v>
      </c>
      <c r="B105" s="16"/>
      <c r="C105" s="16"/>
      <c r="D105" s="17"/>
      <c r="E105" s="28" t="s">
        <v>243</v>
      </c>
      <c r="F105" s="18" t="str">
        <f t="shared" si="8"/>
        <v/>
      </c>
      <c r="G105" s="18" t="str">
        <f t="shared" si="2"/>
        <v>postx</v>
      </c>
      <c r="H105" s="18" t="s">
        <v>244</v>
      </c>
      <c r="I105" s="30" t="s">
        <v>99</v>
      </c>
      <c r="J105" s="30"/>
      <c r="K105" s="70"/>
      <c r="L105" s="71" t="s">
        <v>30</v>
      </c>
      <c r="M105" s="71" t="s">
        <v>31</v>
      </c>
      <c r="N105" s="55" t="s">
        <v>30</v>
      </c>
      <c r="O105" s="55" t="s">
        <v>31</v>
      </c>
      <c r="P105" s="55" t="s">
        <v>30</v>
      </c>
      <c r="Q105" s="71" t="s">
        <v>31</v>
      </c>
      <c r="R105" s="45" t="s">
        <v>31</v>
      </c>
      <c r="S105" s="45" t="s">
        <v>31</v>
      </c>
      <c r="T105" s="45" t="s">
        <v>30</v>
      </c>
      <c r="U105" s="71" t="s">
        <v>31</v>
      </c>
      <c r="V105" s="71" t="s">
        <v>49</v>
      </c>
      <c r="AC105" s="32" t="s">
        <v>48</v>
      </c>
      <c r="AH105" s="62" t="s">
        <v>45</v>
      </c>
      <c r="AM105" s="32" t="s">
        <v>35</v>
      </c>
      <c r="AR105" s="23"/>
      <c r="AS105" s="24" t="str">
        <f t="shared" si="3"/>
        <v>-:-:-:-:-:-:-:-:-:-:imm7:::::::Rt2:::::Rn:::::Rt::::</v>
      </c>
      <c r="AT105" s="23"/>
      <c r="AU105" s="24" t="str">
        <f t="shared" si="4"/>
        <v>0xA8800000</v>
      </c>
      <c r="AV105" s="25"/>
      <c r="AW105" s="26" t="str">
        <f t="shared" si="5"/>
        <v>stppostx,                                               </v>
      </c>
      <c r="AX105" s="26" t="str">
        <f t="shared" si="6"/>
        <v>		stppostx,                                               	/* 0xA8800000	STP       	 */</v>
      </c>
      <c r="AY105" s="26" t="str">
        <f t="shared" si="7"/>
        <v>		0xA8800000,	/* STP       	stppostx	 */</v>
      </c>
    </row>
    <row r="106" ht="12.75" customHeight="1">
      <c r="A106" s="9" t="s">
        <v>254</v>
      </c>
      <c r="B106" s="16"/>
      <c r="C106" s="16"/>
      <c r="D106" s="17"/>
      <c r="E106" s="28" t="s">
        <v>246</v>
      </c>
      <c r="F106" s="18" t="str">
        <f t="shared" si="8"/>
        <v/>
      </c>
      <c r="G106" s="18" t="str">
        <f t="shared" si="2"/>
        <v>postx</v>
      </c>
      <c r="H106" s="18" t="s">
        <v>244</v>
      </c>
      <c r="I106" s="30" t="s">
        <v>99</v>
      </c>
      <c r="J106" s="30"/>
      <c r="K106" s="70"/>
      <c r="L106" s="71" t="s">
        <v>30</v>
      </c>
      <c r="M106" s="71" t="s">
        <v>31</v>
      </c>
      <c r="N106" s="55" t="s">
        <v>30</v>
      </c>
      <c r="O106" s="55" t="s">
        <v>31</v>
      </c>
      <c r="P106" s="55" t="s">
        <v>30</v>
      </c>
      <c r="Q106" s="71" t="s">
        <v>31</v>
      </c>
      <c r="R106" s="45" t="s">
        <v>31</v>
      </c>
      <c r="S106" s="45" t="s">
        <v>31</v>
      </c>
      <c r="T106" s="45" t="s">
        <v>30</v>
      </c>
      <c r="U106" s="71" t="s">
        <v>30</v>
      </c>
      <c r="V106" s="71" t="s">
        <v>49</v>
      </c>
      <c r="AC106" s="32" t="s">
        <v>48</v>
      </c>
      <c r="AH106" s="62" t="s">
        <v>45</v>
      </c>
      <c r="AM106" s="32" t="s">
        <v>35</v>
      </c>
      <c r="AR106" s="23"/>
      <c r="AS106" s="24" t="str">
        <f t="shared" si="3"/>
        <v>-:-:-:-:-:-:-:-:-:-:imm7:::::::Rt2:::::Rn:::::Rt::::</v>
      </c>
      <c r="AT106" s="23"/>
      <c r="AU106" s="24" t="str">
        <f t="shared" si="4"/>
        <v>0xA8C00000</v>
      </c>
      <c r="AV106" s="25"/>
      <c r="AW106" s="26" t="str">
        <f t="shared" si="5"/>
        <v>ldppostx,                                               </v>
      </c>
      <c r="AX106" s="26" t="str">
        <f t="shared" si="6"/>
        <v>		ldppostx,                                               	/* 0xA8C00000	LDP       	 */</v>
      </c>
      <c r="AY106" s="26" t="str">
        <f t="shared" si="7"/>
        <v>		0xA8C00000,	/* LDP       	ldppostx	 */</v>
      </c>
    </row>
    <row r="107" ht="12.75" customHeight="1">
      <c r="A107" s="15" t="s">
        <v>255</v>
      </c>
      <c r="B107" s="16"/>
      <c r="C107" s="16"/>
      <c r="D107" s="17"/>
      <c r="E107" s="28" t="s">
        <v>243</v>
      </c>
      <c r="F107" s="18" t="str">
        <f t="shared" si="8"/>
        <v>v</v>
      </c>
      <c r="G107" s="18" t="str">
        <f t="shared" si="2"/>
        <v>postq</v>
      </c>
      <c r="H107" s="18" t="s">
        <v>244</v>
      </c>
      <c r="I107" s="30" t="s">
        <v>71</v>
      </c>
      <c r="J107" s="30"/>
      <c r="K107" s="70"/>
      <c r="L107" s="71" t="s">
        <v>30</v>
      </c>
      <c r="M107" s="71" t="s">
        <v>31</v>
      </c>
      <c r="N107" s="55" t="s">
        <v>30</v>
      </c>
      <c r="O107" s="55" t="s">
        <v>31</v>
      </c>
      <c r="P107" s="55" t="s">
        <v>30</v>
      </c>
      <c r="Q107" s="71" t="s">
        <v>30</v>
      </c>
      <c r="R107" s="45" t="s">
        <v>31</v>
      </c>
      <c r="S107" s="45" t="s">
        <v>31</v>
      </c>
      <c r="T107" s="45" t="s">
        <v>30</v>
      </c>
      <c r="U107" s="71" t="s">
        <v>31</v>
      </c>
      <c r="V107" s="71" t="s">
        <v>49</v>
      </c>
      <c r="AC107" s="32" t="s">
        <v>48</v>
      </c>
      <c r="AH107" s="62" t="s">
        <v>45</v>
      </c>
      <c r="AM107" s="32" t="s">
        <v>35</v>
      </c>
      <c r="AR107" s="23"/>
      <c r="AS107" s="24" t="str">
        <f t="shared" si="3"/>
        <v>-:-:-:-:-:-:-:-:-:-:imm7:::::::Rt2:::::Rn:::::Rt::::</v>
      </c>
      <c r="AT107" s="23"/>
      <c r="AU107" s="24" t="str">
        <f t="shared" si="4"/>
        <v>0xAC800000</v>
      </c>
      <c r="AV107" s="25"/>
      <c r="AW107" s="26" t="str">
        <f t="shared" si="5"/>
        <v>vstppostq,                                              </v>
      </c>
      <c r="AX107" s="26" t="str">
        <f t="shared" si="6"/>
        <v>		vstppostq,                                              	/* 0xAC800000	STP       	 */</v>
      </c>
      <c r="AY107" s="26" t="str">
        <f t="shared" si="7"/>
        <v>		0xAC800000,	/* STP       	vstppostq	 */</v>
      </c>
    </row>
    <row r="108" ht="12.75" customHeight="1">
      <c r="A108" s="15" t="s">
        <v>256</v>
      </c>
      <c r="B108" s="16"/>
      <c r="C108" s="16"/>
      <c r="D108" s="17"/>
      <c r="E108" s="28" t="s">
        <v>246</v>
      </c>
      <c r="F108" s="18" t="str">
        <f t="shared" si="8"/>
        <v>v</v>
      </c>
      <c r="G108" s="18" t="str">
        <f t="shared" si="2"/>
        <v>postq</v>
      </c>
      <c r="H108" s="18" t="s">
        <v>244</v>
      </c>
      <c r="I108" s="30" t="s">
        <v>71</v>
      </c>
      <c r="J108" s="30"/>
      <c r="K108" s="70"/>
      <c r="L108" s="71" t="s">
        <v>30</v>
      </c>
      <c r="M108" s="71" t="s">
        <v>31</v>
      </c>
      <c r="N108" s="55" t="s">
        <v>30</v>
      </c>
      <c r="O108" s="55" t="s">
        <v>31</v>
      </c>
      <c r="P108" s="55" t="s">
        <v>30</v>
      </c>
      <c r="Q108" s="71" t="s">
        <v>30</v>
      </c>
      <c r="R108" s="45" t="s">
        <v>31</v>
      </c>
      <c r="S108" s="45" t="s">
        <v>31</v>
      </c>
      <c r="T108" s="45" t="s">
        <v>30</v>
      </c>
      <c r="U108" s="71" t="s">
        <v>30</v>
      </c>
      <c r="V108" s="71" t="s">
        <v>49</v>
      </c>
      <c r="AC108" s="32" t="s">
        <v>48</v>
      </c>
      <c r="AH108" s="62" t="s">
        <v>45</v>
      </c>
      <c r="AM108" s="32" t="s">
        <v>35</v>
      </c>
      <c r="AR108" s="23"/>
      <c r="AS108" s="24" t="str">
        <f t="shared" si="3"/>
        <v>-:-:-:-:-:-:-:-:-:-:imm7:::::::Rt2:::::Rn:::::Rt::::</v>
      </c>
      <c r="AT108" s="23"/>
      <c r="AU108" s="24" t="str">
        <f t="shared" si="4"/>
        <v>0xACC00000</v>
      </c>
      <c r="AV108" s="25"/>
      <c r="AW108" s="26" t="str">
        <f t="shared" si="5"/>
        <v>vldppostq,                                              </v>
      </c>
      <c r="AX108" s="26" t="str">
        <f t="shared" si="6"/>
        <v>		vldppostq,                                              	/* 0xACC00000	LDP       	 */</v>
      </c>
      <c r="AY108" s="26" t="str">
        <f t="shared" si="7"/>
        <v>		0xACC00000,	/* LDP       	vldppostq	 */</v>
      </c>
    </row>
    <row r="109" ht="12.75" customHeight="1">
      <c r="A109" s="9" t="s">
        <v>257</v>
      </c>
      <c r="B109" s="16"/>
      <c r="C109" s="16"/>
      <c r="D109" s="17" t="s">
        <v>258</v>
      </c>
      <c r="F109" s="18" t="str">
        <f t="shared" si="8"/>
        <v/>
      </c>
      <c r="G109" s="18" t="str">
        <f t="shared" si="2"/>
        <v/>
      </c>
      <c r="H109" s="19"/>
      <c r="I109" s="20"/>
      <c r="J109" s="20"/>
      <c r="K109" s="65"/>
      <c r="L109" s="66" t="s">
        <v>135</v>
      </c>
      <c r="N109" s="67" t="s">
        <v>30</v>
      </c>
      <c r="O109" s="67" t="s">
        <v>31</v>
      </c>
      <c r="P109" s="68" t="s">
        <v>30</v>
      </c>
      <c r="Q109" s="66" t="s">
        <v>241</v>
      </c>
      <c r="R109" s="39" t="s">
        <v>31</v>
      </c>
      <c r="S109" s="22" t="s">
        <v>30</v>
      </c>
      <c r="T109" s="22" t="s">
        <v>31</v>
      </c>
      <c r="U109" s="66" t="s">
        <v>66</v>
      </c>
      <c r="V109" s="66" t="s">
        <v>49</v>
      </c>
      <c r="AC109" s="38" t="s">
        <v>48</v>
      </c>
      <c r="AH109" s="60" t="s">
        <v>45</v>
      </c>
      <c r="AM109" s="38" t="s">
        <v>35</v>
      </c>
      <c r="AR109" s="23"/>
      <c r="AS109" s="24" t="str">
        <f t="shared" si="3"/>
        <v/>
      </c>
      <c r="AT109" s="23"/>
      <c r="AU109" s="24" t="str">
        <f t="shared" si="4"/>
        <v/>
      </c>
      <c r="AV109" s="25"/>
      <c r="AW109" s="26" t="str">
        <f t="shared" si="5"/>
        <v/>
      </c>
      <c r="AX109" s="26" t="str">
        <f t="shared" si="6"/>
        <v>	/* Load/store register pair (offset) */</v>
      </c>
      <c r="AY109" s="26" t="str">
        <f t="shared" si="7"/>
        <v>	/* Load/store register pair (offset) */</v>
      </c>
    </row>
    <row r="110" ht="12.75" customHeight="1">
      <c r="A110" s="15" t="s">
        <v>259</v>
      </c>
      <c r="B110" s="16"/>
      <c r="C110" s="16"/>
      <c r="D110" s="17"/>
      <c r="E110" s="28" t="s">
        <v>243</v>
      </c>
      <c r="F110" s="18" t="str">
        <f t="shared" si="8"/>
        <v/>
      </c>
      <c r="G110" s="18" t="str">
        <f t="shared" si="2"/>
        <v>offw</v>
      </c>
      <c r="H110" s="18" t="s">
        <v>260</v>
      </c>
      <c r="I110" s="30" t="s">
        <v>97</v>
      </c>
      <c r="J110" s="30"/>
      <c r="K110" s="70"/>
      <c r="L110" s="71" t="s">
        <v>31</v>
      </c>
      <c r="M110" s="71" t="s">
        <v>31</v>
      </c>
      <c r="N110" s="55" t="s">
        <v>30</v>
      </c>
      <c r="O110" s="55" t="s">
        <v>31</v>
      </c>
      <c r="P110" s="55" t="s">
        <v>30</v>
      </c>
      <c r="Q110" s="71" t="s">
        <v>31</v>
      </c>
      <c r="R110" s="45" t="s">
        <v>31</v>
      </c>
      <c r="S110" s="45" t="s">
        <v>30</v>
      </c>
      <c r="T110" s="45" t="s">
        <v>31</v>
      </c>
      <c r="U110" s="71" t="s">
        <v>31</v>
      </c>
      <c r="V110" s="71" t="s">
        <v>49</v>
      </c>
      <c r="AC110" s="32" t="s">
        <v>48</v>
      </c>
      <c r="AH110" s="62" t="s">
        <v>45</v>
      </c>
      <c r="AM110" s="32" t="s">
        <v>35</v>
      </c>
      <c r="AR110" s="23"/>
      <c r="AS110" s="24" t="str">
        <f t="shared" si="3"/>
        <v>-:-:-:-:-:-:-:-:-:-:imm7:::::::Rt2:::::Rn:::::Rt::::</v>
      </c>
      <c r="AT110" s="23"/>
      <c r="AU110" s="24" t="str">
        <f t="shared" si="4"/>
        <v>0x29000000</v>
      </c>
      <c r="AV110" s="25"/>
      <c r="AW110" s="26" t="str">
        <f t="shared" si="5"/>
        <v>stpoffw,                                                </v>
      </c>
      <c r="AX110" s="26" t="str">
        <f t="shared" si="6"/>
        <v>		stpoffw,                                                	/* 0x29000000	STP       	 */</v>
      </c>
      <c r="AY110" s="26" t="str">
        <f t="shared" si="7"/>
        <v>		0x29000000,	/* STP       	stpoffw	 */</v>
      </c>
    </row>
    <row r="111" ht="12.75" customHeight="1">
      <c r="A111" s="15" t="s">
        <v>261</v>
      </c>
      <c r="B111" s="16"/>
      <c r="C111" s="16"/>
      <c r="D111" s="17"/>
      <c r="E111" s="28" t="s">
        <v>246</v>
      </c>
      <c r="F111" s="18" t="str">
        <f t="shared" si="8"/>
        <v/>
      </c>
      <c r="G111" s="18" t="str">
        <f t="shared" si="2"/>
        <v>offw</v>
      </c>
      <c r="H111" s="18" t="s">
        <v>260</v>
      </c>
      <c r="I111" s="30" t="s">
        <v>97</v>
      </c>
      <c r="J111" s="30"/>
      <c r="K111" s="70"/>
      <c r="L111" s="71" t="s">
        <v>31</v>
      </c>
      <c r="M111" s="71" t="s">
        <v>31</v>
      </c>
      <c r="N111" s="55" t="s">
        <v>30</v>
      </c>
      <c r="O111" s="55" t="s">
        <v>31</v>
      </c>
      <c r="P111" s="55" t="s">
        <v>30</v>
      </c>
      <c r="Q111" s="71" t="s">
        <v>31</v>
      </c>
      <c r="R111" s="45" t="s">
        <v>31</v>
      </c>
      <c r="S111" s="45" t="s">
        <v>30</v>
      </c>
      <c r="T111" s="45" t="s">
        <v>31</v>
      </c>
      <c r="U111" s="71" t="s">
        <v>30</v>
      </c>
      <c r="V111" s="71" t="s">
        <v>49</v>
      </c>
      <c r="AC111" s="32" t="s">
        <v>48</v>
      </c>
      <c r="AH111" s="62" t="s">
        <v>45</v>
      </c>
      <c r="AM111" s="32" t="s">
        <v>35</v>
      </c>
      <c r="AR111" s="23"/>
      <c r="AS111" s="24" t="str">
        <f t="shared" si="3"/>
        <v>-:-:-:-:-:-:-:-:-:-:imm7:::::::Rt2:::::Rn:::::Rt::::</v>
      </c>
      <c r="AT111" s="23"/>
      <c r="AU111" s="24" t="str">
        <f t="shared" si="4"/>
        <v>0x29400000</v>
      </c>
      <c r="AV111" s="25"/>
      <c r="AW111" s="26" t="str">
        <f t="shared" si="5"/>
        <v>ldpoffw,                                                </v>
      </c>
      <c r="AX111" s="26" t="str">
        <f t="shared" si="6"/>
        <v>		ldpoffw,                                                	/* 0x29400000	LDP       	 */</v>
      </c>
      <c r="AY111" s="26" t="str">
        <f t="shared" si="7"/>
        <v>		0x29400000,	/* LDP       	ldpoffw	 */</v>
      </c>
    </row>
    <row r="112" ht="12.75" customHeight="1">
      <c r="A112" s="9" t="s">
        <v>262</v>
      </c>
      <c r="B112" s="16"/>
      <c r="C112" s="16"/>
      <c r="D112" s="17"/>
      <c r="E112" s="28" t="s">
        <v>243</v>
      </c>
      <c r="F112" s="18" t="str">
        <f t="shared" si="8"/>
        <v>v</v>
      </c>
      <c r="G112" s="18" t="str">
        <f t="shared" si="2"/>
        <v>offs</v>
      </c>
      <c r="H112" s="18" t="s">
        <v>260</v>
      </c>
      <c r="I112" s="30" t="s">
        <v>52</v>
      </c>
      <c r="J112" s="30"/>
      <c r="K112" s="70"/>
      <c r="L112" s="71" t="s">
        <v>31</v>
      </c>
      <c r="M112" s="71" t="s">
        <v>31</v>
      </c>
      <c r="N112" s="55" t="s">
        <v>30</v>
      </c>
      <c r="O112" s="55" t="s">
        <v>31</v>
      </c>
      <c r="P112" s="55" t="s">
        <v>30</v>
      </c>
      <c r="Q112" s="71" t="s">
        <v>30</v>
      </c>
      <c r="R112" s="45" t="s">
        <v>31</v>
      </c>
      <c r="S112" s="45" t="s">
        <v>30</v>
      </c>
      <c r="T112" s="45" t="s">
        <v>31</v>
      </c>
      <c r="U112" s="71" t="s">
        <v>31</v>
      </c>
      <c r="V112" s="71" t="s">
        <v>49</v>
      </c>
      <c r="AC112" s="32" t="s">
        <v>48</v>
      </c>
      <c r="AH112" s="62" t="s">
        <v>45</v>
      </c>
      <c r="AM112" s="32" t="s">
        <v>35</v>
      </c>
      <c r="AR112" s="23"/>
      <c r="AS112" s="24" t="str">
        <f t="shared" si="3"/>
        <v>-:-:-:-:-:-:-:-:-:-:imm7:::::::Rt2:::::Rn:::::Rt::::</v>
      </c>
      <c r="AT112" s="23"/>
      <c r="AU112" s="24" t="str">
        <f t="shared" si="4"/>
        <v>0x2D000000</v>
      </c>
      <c r="AV112" s="25"/>
      <c r="AW112" s="26" t="str">
        <f t="shared" si="5"/>
        <v>vstpoffs,                                               </v>
      </c>
      <c r="AX112" s="26" t="str">
        <f t="shared" si="6"/>
        <v>		vstpoffs,                                               	/* 0x2D000000	STP       	 */</v>
      </c>
      <c r="AY112" s="26" t="str">
        <f t="shared" si="7"/>
        <v>		0x2D000000,	/* STP       	vstpoffs	 */</v>
      </c>
    </row>
    <row r="113" ht="12.75" customHeight="1">
      <c r="A113" s="9" t="s">
        <v>263</v>
      </c>
      <c r="B113" s="16"/>
      <c r="C113" s="16"/>
      <c r="D113" s="17"/>
      <c r="E113" s="28" t="s">
        <v>246</v>
      </c>
      <c r="F113" s="18" t="str">
        <f t="shared" si="8"/>
        <v>v</v>
      </c>
      <c r="G113" s="18" t="str">
        <f t="shared" si="2"/>
        <v>offs</v>
      </c>
      <c r="H113" s="18" t="s">
        <v>260</v>
      </c>
      <c r="I113" s="30" t="s">
        <v>52</v>
      </c>
      <c r="J113" s="30"/>
      <c r="K113" s="70"/>
      <c r="L113" s="71" t="s">
        <v>31</v>
      </c>
      <c r="M113" s="71" t="s">
        <v>31</v>
      </c>
      <c r="N113" s="55" t="s">
        <v>30</v>
      </c>
      <c r="O113" s="55" t="s">
        <v>31</v>
      </c>
      <c r="P113" s="55" t="s">
        <v>30</v>
      </c>
      <c r="Q113" s="71" t="s">
        <v>30</v>
      </c>
      <c r="R113" s="45" t="s">
        <v>31</v>
      </c>
      <c r="S113" s="45" t="s">
        <v>30</v>
      </c>
      <c r="T113" s="45" t="s">
        <v>31</v>
      </c>
      <c r="U113" s="71" t="s">
        <v>30</v>
      </c>
      <c r="V113" s="71" t="s">
        <v>49</v>
      </c>
      <c r="AC113" s="32" t="s">
        <v>48</v>
      </c>
      <c r="AH113" s="62" t="s">
        <v>45</v>
      </c>
      <c r="AM113" s="32" t="s">
        <v>35</v>
      </c>
      <c r="AR113" s="23"/>
      <c r="AS113" s="24" t="str">
        <f t="shared" si="3"/>
        <v>-:-:-:-:-:-:-:-:-:-:imm7:::::::Rt2:::::Rn:::::Rt::::</v>
      </c>
      <c r="AT113" s="23"/>
      <c r="AU113" s="24" t="str">
        <f t="shared" si="4"/>
        <v>0x2D400000</v>
      </c>
      <c r="AV113" s="25"/>
      <c r="AW113" s="26" t="str">
        <f t="shared" si="5"/>
        <v>vldpoffs,                                               </v>
      </c>
      <c r="AX113" s="26" t="str">
        <f t="shared" si="6"/>
        <v>		vldpoffs,                                               	/* 0x2D400000	LDP       	 */</v>
      </c>
      <c r="AY113" s="26" t="str">
        <f t="shared" si="7"/>
        <v>		0x2D400000,	/* LDP       	vldpoffs	 */</v>
      </c>
    </row>
    <row r="114" ht="12.75" customHeight="1">
      <c r="A114" s="15" t="s">
        <v>264</v>
      </c>
      <c r="B114" s="16"/>
      <c r="C114" s="16"/>
      <c r="D114" s="17"/>
      <c r="E114" s="28" t="s">
        <v>250</v>
      </c>
      <c r="F114" s="18" t="str">
        <f t="shared" si="8"/>
        <v/>
      </c>
      <c r="G114" s="18" t="str">
        <f t="shared" si="2"/>
        <v>off</v>
      </c>
      <c r="H114" s="18" t="s">
        <v>260</v>
      </c>
      <c r="I114" s="30"/>
      <c r="J114" s="30"/>
      <c r="K114" s="70"/>
      <c r="L114" s="71" t="s">
        <v>31</v>
      </c>
      <c r="M114" s="71" t="s">
        <v>30</v>
      </c>
      <c r="N114" s="55" t="s">
        <v>30</v>
      </c>
      <c r="O114" s="55" t="s">
        <v>31</v>
      </c>
      <c r="P114" s="55" t="s">
        <v>30</v>
      </c>
      <c r="Q114" s="71" t="s">
        <v>31</v>
      </c>
      <c r="R114" s="45" t="s">
        <v>31</v>
      </c>
      <c r="S114" s="45" t="s">
        <v>30</v>
      </c>
      <c r="T114" s="45" t="s">
        <v>31</v>
      </c>
      <c r="U114" s="71" t="s">
        <v>30</v>
      </c>
      <c r="V114" s="71" t="s">
        <v>49</v>
      </c>
      <c r="AC114" s="32" t="s">
        <v>48</v>
      </c>
      <c r="AH114" s="62" t="s">
        <v>45</v>
      </c>
      <c r="AM114" s="32" t="s">
        <v>35</v>
      </c>
      <c r="AR114" s="23"/>
      <c r="AS114" s="24" t="str">
        <f t="shared" si="3"/>
        <v>-:-:-:-:-:-:-:-:-:-:imm7:::::::Rt2:::::Rn:::::Rt::::</v>
      </c>
      <c r="AT114" s="23"/>
      <c r="AU114" s="24" t="str">
        <f t="shared" si="4"/>
        <v>0x69400000</v>
      </c>
      <c r="AV114" s="25"/>
      <c r="AW114" s="26" t="str">
        <f t="shared" si="5"/>
        <v>ldpswoff,                                               </v>
      </c>
      <c r="AX114" s="26" t="str">
        <f t="shared" si="6"/>
        <v>		ldpswoff,                                               	/* 0x69400000	LDPSW     	 */</v>
      </c>
      <c r="AY114" s="26" t="str">
        <f t="shared" si="7"/>
        <v>		0x69400000,	/* LDPSW     	ldpswoff	 */</v>
      </c>
    </row>
    <row r="115" ht="12.75" customHeight="1">
      <c r="A115" s="15" t="s">
        <v>265</v>
      </c>
      <c r="B115" s="16"/>
      <c r="C115" s="16"/>
      <c r="D115" s="17"/>
      <c r="E115" s="28" t="s">
        <v>243</v>
      </c>
      <c r="F115" s="18" t="str">
        <f t="shared" si="8"/>
        <v>v</v>
      </c>
      <c r="G115" s="18" t="str">
        <f t="shared" si="2"/>
        <v>offd</v>
      </c>
      <c r="H115" s="18" t="s">
        <v>260</v>
      </c>
      <c r="I115" s="30" t="s">
        <v>219</v>
      </c>
      <c r="J115" s="30"/>
      <c r="K115" s="70"/>
      <c r="L115" s="71" t="s">
        <v>31</v>
      </c>
      <c r="M115" s="71" t="s">
        <v>30</v>
      </c>
      <c r="N115" s="55" t="s">
        <v>30</v>
      </c>
      <c r="O115" s="55" t="s">
        <v>31</v>
      </c>
      <c r="P115" s="55" t="s">
        <v>30</v>
      </c>
      <c r="Q115" s="71" t="s">
        <v>30</v>
      </c>
      <c r="R115" s="45" t="s">
        <v>31</v>
      </c>
      <c r="S115" s="45" t="s">
        <v>30</v>
      </c>
      <c r="T115" s="45" t="s">
        <v>31</v>
      </c>
      <c r="U115" s="71" t="s">
        <v>31</v>
      </c>
      <c r="V115" s="71" t="s">
        <v>49</v>
      </c>
      <c r="AC115" s="32" t="s">
        <v>48</v>
      </c>
      <c r="AH115" s="62" t="s">
        <v>45</v>
      </c>
      <c r="AM115" s="32" t="s">
        <v>35</v>
      </c>
      <c r="AR115" s="23"/>
      <c r="AS115" s="24" t="str">
        <f t="shared" si="3"/>
        <v>-:-:-:-:-:-:-:-:-:-:imm7:::::::Rt2:::::Rn:::::Rt::::</v>
      </c>
      <c r="AT115" s="23"/>
      <c r="AU115" s="24" t="str">
        <f t="shared" si="4"/>
        <v>0x6D000000</v>
      </c>
      <c r="AV115" s="25"/>
      <c r="AW115" s="26" t="str">
        <f t="shared" si="5"/>
        <v>vstpoffd,                                               </v>
      </c>
      <c r="AX115" s="26" t="str">
        <f t="shared" si="6"/>
        <v>		vstpoffd,                                               	/* 0x6D000000	STP       	 */</v>
      </c>
      <c r="AY115" s="26" t="str">
        <f t="shared" si="7"/>
        <v>		0x6D000000,	/* STP       	vstpoffd	 */</v>
      </c>
    </row>
    <row r="116" ht="12.75" customHeight="1">
      <c r="A116" s="9" t="s">
        <v>266</v>
      </c>
      <c r="B116" s="16"/>
      <c r="C116" s="16"/>
      <c r="D116" s="17"/>
      <c r="E116" s="28" t="s">
        <v>246</v>
      </c>
      <c r="F116" s="18" t="str">
        <f t="shared" si="8"/>
        <v>v</v>
      </c>
      <c r="G116" s="18" t="str">
        <f t="shared" si="2"/>
        <v>offd</v>
      </c>
      <c r="H116" s="18" t="s">
        <v>260</v>
      </c>
      <c r="I116" s="30" t="s">
        <v>219</v>
      </c>
      <c r="J116" s="30"/>
      <c r="K116" s="70"/>
      <c r="L116" s="71" t="s">
        <v>31</v>
      </c>
      <c r="M116" s="71" t="s">
        <v>30</v>
      </c>
      <c r="N116" s="55" t="s">
        <v>30</v>
      </c>
      <c r="O116" s="55" t="s">
        <v>31</v>
      </c>
      <c r="P116" s="55" t="s">
        <v>30</v>
      </c>
      <c r="Q116" s="71" t="s">
        <v>30</v>
      </c>
      <c r="R116" s="45" t="s">
        <v>31</v>
      </c>
      <c r="S116" s="45" t="s">
        <v>30</v>
      </c>
      <c r="T116" s="45" t="s">
        <v>31</v>
      </c>
      <c r="U116" s="71" t="s">
        <v>30</v>
      </c>
      <c r="V116" s="71" t="s">
        <v>49</v>
      </c>
      <c r="AC116" s="32" t="s">
        <v>48</v>
      </c>
      <c r="AH116" s="62" t="s">
        <v>45</v>
      </c>
      <c r="AM116" s="32" t="s">
        <v>35</v>
      </c>
      <c r="AR116" s="23"/>
      <c r="AS116" s="24" t="str">
        <f t="shared" si="3"/>
        <v>-:-:-:-:-:-:-:-:-:-:imm7:::::::Rt2:::::Rn:::::Rt::::</v>
      </c>
      <c r="AT116" s="23"/>
      <c r="AU116" s="24" t="str">
        <f t="shared" si="4"/>
        <v>0x6D400000</v>
      </c>
      <c r="AV116" s="25"/>
      <c r="AW116" s="26" t="str">
        <f t="shared" si="5"/>
        <v>vldpoffd,                                               </v>
      </c>
      <c r="AX116" s="26" t="str">
        <f t="shared" si="6"/>
        <v>		vldpoffd,                                               	/* 0x6D400000	LDP       	 */</v>
      </c>
      <c r="AY116" s="26" t="str">
        <f t="shared" si="7"/>
        <v>		0x6D400000,	/* LDP       	vldpoffd	 */</v>
      </c>
    </row>
    <row r="117" ht="12.75" customHeight="1">
      <c r="A117" s="15" t="s">
        <v>267</v>
      </c>
      <c r="B117" s="16"/>
      <c r="C117" s="16"/>
      <c r="D117" s="17"/>
      <c r="E117" s="28" t="s">
        <v>243</v>
      </c>
      <c r="F117" s="18" t="str">
        <f t="shared" si="8"/>
        <v/>
      </c>
      <c r="G117" s="18" t="str">
        <f t="shared" si="2"/>
        <v>offx</v>
      </c>
      <c r="H117" s="18" t="s">
        <v>260</v>
      </c>
      <c r="I117" s="30" t="s">
        <v>99</v>
      </c>
      <c r="J117" s="30"/>
      <c r="K117" s="70"/>
      <c r="L117" s="71" t="s">
        <v>30</v>
      </c>
      <c r="M117" s="71" t="s">
        <v>31</v>
      </c>
      <c r="N117" s="55" t="s">
        <v>30</v>
      </c>
      <c r="O117" s="55" t="s">
        <v>31</v>
      </c>
      <c r="P117" s="55" t="s">
        <v>30</v>
      </c>
      <c r="Q117" s="71" t="s">
        <v>31</v>
      </c>
      <c r="R117" s="45" t="s">
        <v>31</v>
      </c>
      <c r="S117" s="45" t="s">
        <v>30</v>
      </c>
      <c r="T117" s="45" t="s">
        <v>31</v>
      </c>
      <c r="U117" s="71" t="s">
        <v>31</v>
      </c>
      <c r="V117" s="71" t="s">
        <v>49</v>
      </c>
      <c r="AC117" s="32" t="s">
        <v>48</v>
      </c>
      <c r="AH117" s="62" t="s">
        <v>45</v>
      </c>
      <c r="AM117" s="32" t="s">
        <v>35</v>
      </c>
      <c r="AR117" s="23"/>
      <c r="AS117" s="24" t="str">
        <f t="shared" si="3"/>
        <v>-:-:-:-:-:-:-:-:-:-:imm7:::::::Rt2:::::Rn:::::Rt::::</v>
      </c>
      <c r="AT117" s="23"/>
      <c r="AU117" s="24" t="str">
        <f t="shared" si="4"/>
        <v>0xA9000000</v>
      </c>
      <c r="AV117" s="25"/>
      <c r="AW117" s="26" t="str">
        <f t="shared" si="5"/>
        <v>stpoffx,                                                </v>
      </c>
      <c r="AX117" s="26" t="str">
        <f t="shared" si="6"/>
        <v>		stpoffx,                                                	/* 0xA9000000	STP       	 */</v>
      </c>
      <c r="AY117" s="26" t="str">
        <f t="shared" si="7"/>
        <v>		0xA9000000,	/* STP       	stpoffx	 */</v>
      </c>
    </row>
    <row r="118" ht="12.75" customHeight="1">
      <c r="A118" s="15" t="s">
        <v>268</v>
      </c>
      <c r="B118" s="16"/>
      <c r="C118" s="16"/>
      <c r="D118" s="17"/>
      <c r="E118" s="28" t="s">
        <v>246</v>
      </c>
      <c r="F118" s="18" t="str">
        <f t="shared" si="8"/>
        <v/>
      </c>
      <c r="G118" s="18" t="str">
        <f t="shared" si="2"/>
        <v>offx</v>
      </c>
      <c r="H118" s="18" t="s">
        <v>260</v>
      </c>
      <c r="I118" s="30" t="s">
        <v>99</v>
      </c>
      <c r="J118" s="30"/>
      <c r="K118" s="70"/>
      <c r="L118" s="71" t="s">
        <v>30</v>
      </c>
      <c r="M118" s="71" t="s">
        <v>31</v>
      </c>
      <c r="N118" s="55" t="s">
        <v>30</v>
      </c>
      <c r="O118" s="55" t="s">
        <v>31</v>
      </c>
      <c r="P118" s="55" t="s">
        <v>30</v>
      </c>
      <c r="Q118" s="71" t="s">
        <v>31</v>
      </c>
      <c r="R118" s="45" t="s">
        <v>31</v>
      </c>
      <c r="S118" s="45" t="s">
        <v>30</v>
      </c>
      <c r="T118" s="45" t="s">
        <v>31</v>
      </c>
      <c r="U118" s="71" t="s">
        <v>30</v>
      </c>
      <c r="V118" s="71" t="s">
        <v>49</v>
      </c>
      <c r="AC118" s="32" t="s">
        <v>48</v>
      </c>
      <c r="AH118" s="62" t="s">
        <v>45</v>
      </c>
      <c r="AM118" s="32" t="s">
        <v>35</v>
      </c>
      <c r="AR118" s="23"/>
      <c r="AS118" s="24" t="str">
        <f t="shared" si="3"/>
        <v>-:-:-:-:-:-:-:-:-:-:imm7:::::::Rt2:::::Rn:::::Rt::::</v>
      </c>
      <c r="AT118" s="23"/>
      <c r="AU118" s="24" t="str">
        <f t="shared" si="4"/>
        <v>0xA9400000</v>
      </c>
      <c r="AV118" s="25"/>
      <c r="AW118" s="26" t="str">
        <f t="shared" si="5"/>
        <v>ldpoffx,                                                </v>
      </c>
      <c r="AX118" s="26" t="str">
        <f t="shared" si="6"/>
        <v>		ldpoffx,                                                	/* 0xA9400000	LDP       	 */</v>
      </c>
      <c r="AY118" s="26" t="str">
        <f t="shared" si="7"/>
        <v>		0xA9400000,	/* LDP       	ldpoffx	 */</v>
      </c>
    </row>
    <row r="119" ht="12.75" customHeight="1">
      <c r="A119" s="9" t="s">
        <v>269</v>
      </c>
      <c r="B119" s="16"/>
      <c r="C119" s="16"/>
      <c r="D119" s="17"/>
      <c r="E119" s="28" t="s">
        <v>243</v>
      </c>
      <c r="F119" s="18" t="str">
        <f t="shared" si="8"/>
        <v>v</v>
      </c>
      <c r="G119" s="18" t="str">
        <f t="shared" si="2"/>
        <v>offq</v>
      </c>
      <c r="H119" s="18" t="s">
        <v>260</v>
      </c>
      <c r="I119" s="30" t="s">
        <v>71</v>
      </c>
      <c r="J119" s="30"/>
      <c r="K119" s="70"/>
      <c r="L119" s="71" t="s">
        <v>30</v>
      </c>
      <c r="M119" s="71" t="s">
        <v>31</v>
      </c>
      <c r="N119" s="55" t="s">
        <v>30</v>
      </c>
      <c r="O119" s="55" t="s">
        <v>31</v>
      </c>
      <c r="P119" s="55" t="s">
        <v>30</v>
      </c>
      <c r="Q119" s="71" t="s">
        <v>30</v>
      </c>
      <c r="R119" s="45" t="s">
        <v>31</v>
      </c>
      <c r="S119" s="45" t="s">
        <v>30</v>
      </c>
      <c r="T119" s="45" t="s">
        <v>31</v>
      </c>
      <c r="U119" s="71" t="s">
        <v>31</v>
      </c>
      <c r="V119" s="71" t="s">
        <v>49</v>
      </c>
      <c r="AC119" s="32" t="s">
        <v>48</v>
      </c>
      <c r="AH119" s="62" t="s">
        <v>45</v>
      </c>
      <c r="AM119" s="32" t="s">
        <v>35</v>
      </c>
      <c r="AR119" s="23"/>
      <c r="AS119" s="24" t="str">
        <f t="shared" si="3"/>
        <v>-:-:-:-:-:-:-:-:-:-:imm7:::::::Rt2:::::Rn:::::Rt::::</v>
      </c>
      <c r="AT119" s="23"/>
      <c r="AU119" s="24" t="str">
        <f t="shared" si="4"/>
        <v>0xAD000000</v>
      </c>
      <c r="AV119" s="25"/>
      <c r="AW119" s="26" t="str">
        <f t="shared" si="5"/>
        <v>vstpoffq,                                               </v>
      </c>
      <c r="AX119" s="26" t="str">
        <f t="shared" si="6"/>
        <v>		vstpoffq,                                               	/* 0xAD000000	STP       	 */</v>
      </c>
      <c r="AY119" s="26" t="str">
        <f t="shared" si="7"/>
        <v>		0xAD000000,	/* STP       	vstpoffq	 */</v>
      </c>
    </row>
    <row r="120" ht="12.75" customHeight="1">
      <c r="A120" s="9" t="s">
        <v>270</v>
      </c>
      <c r="B120" s="16"/>
      <c r="C120" s="16"/>
      <c r="D120" s="17"/>
      <c r="E120" s="28" t="s">
        <v>246</v>
      </c>
      <c r="F120" s="18" t="str">
        <f t="shared" si="8"/>
        <v>v</v>
      </c>
      <c r="G120" s="18" t="str">
        <f t="shared" si="2"/>
        <v>offq</v>
      </c>
      <c r="H120" s="18" t="s">
        <v>260</v>
      </c>
      <c r="I120" s="30" t="s">
        <v>71</v>
      </c>
      <c r="J120" s="30"/>
      <c r="K120" s="70"/>
      <c r="L120" s="71" t="s">
        <v>30</v>
      </c>
      <c r="M120" s="71" t="s">
        <v>31</v>
      </c>
      <c r="N120" s="55" t="s">
        <v>30</v>
      </c>
      <c r="O120" s="55" t="s">
        <v>31</v>
      </c>
      <c r="P120" s="55" t="s">
        <v>30</v>
      </c>
      <c r="Q120" s="71" t="s">
        <v>30</v>
      </c>
      <c r="R120" s="45" t="s">
        <v>31</v>
      </c>
      <c r="S120" s="45" t="s">
        <v>30</v>
      </c>
      <c r="T120" s="45" t="s">
        <v>31</v>
      </c>
      <c r="U120" s="71" t="s">
        <v>30</v>
      </c>
      <c r="V120" s="71" t="s">
        <v>49</v>
      </c>
      <c r="AC120" s="32" t="s">
        <v>48</v>
      </c>
      <c r="AH120" s="62" t="s">
        <v>45</v>
      </c>
      <c r="AM120" s="32" t="s">
        <v>35</v>
      </c>
      <c r="AR120" s="23"/>
      <c r="AS120" s="24" t="str">
        <f t="shared" si="3"/>
        <v>-:-:-:-:-:-:-:-:-:-:imm7:::::::Rt2:::::Rn:::::Rt::::</v>
      </c>
      <c r="AT120" s="23"/>
      <c r="AU120" s="24" t="str">
        <f t="shared" si="4"/>
        <v>0xAD400000</v>
      </c>
      <c r="AV120" s="25"/>
      <c r="AW120" s="26" t="str">
        <f t="shared" si="5"/>
        <v>vldpoffq,                                               </v>
      </c>
      <c r="AX120" s="26" t="str">
        <f t="shared" si="6"/>
        <v>		vldpoffq,                                               	/* 0xAD400000	LDP       	 */</v>
      </c>
      <c r="AY120" s="26" t="str">
        <f t="shared" si="7"/>
        <v>		0xAD400000,	/* LDP       	vldpoffq	 */</v>
      </c>
    </row>
    <row r="121" ht="12.75" customHeight="1">
      <c r="A121" s="15" t="s">
        <v>271</v>
      </c>
      <c r="B121" s="16"/>
      <c r="C121" s="16"/>
      <c r="D121" s="17" t="s">
        <v>272</v>
      </c>
      <c r="F121" s="18" t="str">
        <f t="shared" si="8"/>
        <v/>
      </c>
      <c r="G121" s="18" t="str">
        <f t="shared" si="2"/>
        <v/>
      </c>
      <c r="H121" s="19"/>
      <c r="I121" s="20"/>
      <c r="J121" s="20"/>
      <c r="K121" s="65"/>
      <c r="L121" s="66" t="s">
        <v>135</v>
      </c>
      <c r="N121" s="67" t="s">
        <v>30</v>
      </c>
      <c r="O121" s="67" t="s">
        <v>31</v>
      </c>
      <c r="P121" s="68" t="s">
        <v>30</v>
      </c>
      <c r="Q121" s="66" t="s">
        <v>241</v>
      </c>
      <c r="R121" s="39" t="s">
        <v>31</v>
      </c>
      <c r="S121" s="22" t="s">
        <v>30</v>
      </c>
      <c r="T121" s="22" t="s">
        <v>30</v>
      </c>
      <c r="U121" s="66" t="s">
        <v>66</v>
      </c>
      <c r="V121" s="66" t="s">
        <v>49</v>
      </c>
      <c r="AC121" s="38" t="s">
        <v>48</v>
      </c>
      <c r="AH121" s="60" t="s">
        <v>45</v>
      </c>
      <c r="AM121" s="38" t="s">
        <v>35</v>
      </c>
      <c r="AR121" s="23"/>
      <c r="AS121" s="24" t="str">
        <f t="shared" si="3"/>
        <v/>
      </c>
      <c r="AT121" s="23"/>
      <c r="AU121" s="24" t="str">
        <f t="shared" si="4"/>
        <v/>
      </c>
      <c r="AV121" s="25"/>
      <c r="AW121" s="26" t="str">
        <f t="shared" si="5"/>
        <v/>
      </c>
      <c r="AX121" s="26" t="str">
        <f t="shared" si="6"/>
        <v>	/* Load/store register pair (pre-indexed) */</v>
      </c>
      <c r="AY121" s="26" t="str">
        <f t="shared" si="7"/>
        <v>	/* Load/store register pair (pre-indexed) */</v>
      </c>
    </row>
    <row r="122" ht="12.75" customHeight="1">
      <c r="A122" s="15" t="s">
        <v>273</v>
      </c>
      <c r="B122" s="16"/>
      <c r="C122" s="16"/>
      <c r="D122" s="17"/>
      <c r="E122" s="28" t="s">
        <v>243</v>
      </c>
      <c r="F122" s="18" t="str">
        <f t="shared" si="8"/>
        <v/>
      </c>
      <c r="G122" s="18" t="str">
        <f t="shared" si="2"/>
        <v>prew</v>
      </c>
      <c r="H122" s="18" t="s">
        <v>274</v>
      </c>
      <c r="I122" s="30" t="s">
        <v>97</v>
      </c>
      <c r="J122" s="30"/>
      <c r="K122" s="70"/>
      <c r="L122" s="71" t="s">
        <v>31</v>
      </c>
      <c r="M122" s="71" t="s">
        <v>31</v>
      </c>
      <c r="N122" s="55" t="s">
        <v>30</v>
      </c>
      <c r="O122" s="55" t="s">
        <v>31</v>
      </c>
      <c r="P122" s="55" t="s">
        <v>30</v>
      </c>
      <c r="Q122" s="71" t="s">
        <v>31</v>
      </c>
      <c r="R122" s="45" t="s">
        <v>31</v>
      </c>
      <c r="S122" s="45" t="s">
        <v>30</v>
      </c>
      <c r="T122" s="45" t="s">
        <v>30</v>
      </c>
      <c r="U122" s="71" t="s">
        <v>31</v>
      </c>
      <c r="V122" s="71" t="s">
        <v>49</v>
      </c>
      <c r="AC122" s="32" t="s">
        <v>48</v>
      </c>
      <c r="AH122" s="62" t="s">
        <v>45</v>
      </c>
      <c r="AM122" s="32" t="s">
        <v>35</v>
      </c>
      <c r="AR122" s="23"/>
      <c r="AS122" s="24" t="str">
        <f t="shared" si="3"/>
        <v>-:-:-:-:-:-:-:-:-:-:imm7:::::::Rt2:::::Rn:::::Rt::::</v>
      </c>
      <c r="AT122" s="23"/>
      <c r="AU122" s="24" t="str">
        <f t="shared" si="4"/>
        <v>0x29800000</v>
      </c>
      <c r="AV122" s="25"/>
      <c r="AW122" s="26" t="str">
        <f t="shared" si="5"/>
        <v>stpprew,                                                </v>
      </c>
      <c r="AX122" s="26" t="str">
        <f t="shared" si="6"/>
        <v>		stpprew,                                                	/* 0x29800000	STP       	 */</v>
      </c>
      <c r="AY122" s="26" t="str">
        <f t="shared" si="7"/>
        <v>		0x29800000,	/* STP       	stpprew	 */</v>
      </c>
    </row>
    <row r="123" ht="12.75" customHeight="1">
      <c r="A123" s="9" t="s">
        <v>275</v>
      </c>
      <c r="B123" s="16"/>
      <c r="C123" s="16"/>
      <c r="D123" s="17"/>
      <c r="E123" s="28" t="s">
        <v>246</v>
      </c>
      <c r="F123" s="18" t="str">
        <f t="shared" si="8"/>
        <v/>
      </c>
      <c r="G123" s="18" t="str">
        <f t="shared" si="2"/>
        <v>prew</v>
      </c>
      <c r="H123" s="18" t="s">
        <v>274</v>
      </c>
      <c r="I123" s="30" t="s">
        <v>97</v>
      </c>
      <c r="J123" s="30"/>
      <c r="K123" s="70"/>
      <c r="L123" s="71" t="s">
        <v>31</v>
      </c>
      <c r="M123" s="71" t="s">
        <v>31</v>
      </c>
      <c r="N123" s="55" t="s">
        <v>30</v>
      </c>
      <c r="O123" s="55" t="s">
        <v>31</v>
      </c>
      <c r="P123" s="55" t="s">
        <v>30</v>
      </c>
      <c r="Q123" s="71" t="s">
        <v>31</v>
      </c>
      <c r="R123" s="45" t="s">
        <v>31</v>
      </c>
      <c r="S123" s="45" t="s">
        <v>30</v>
      </c>
      <c r="T123" s="45" t="s">
        <v>30</v>
      </c>
      <c r="U123" s="71" t="s">
        <v>30</v>
      </c>
      <c r="V123" s="71" t="s">
        <v>49</v>
      </c>
      <c r="AC123" s="32" t="s">
        <v>48</v>
      </c>
      <c r="AH123" s="62" t="s">
        <v>45</v>
      </c>
      <c r="AM123" s="32" t="s">
        <v>35</v>
      </c>
      <c r="AR123" s="23"/>
      <c r="AS123" s="24" t="str">
        <f t="shared" si="3"/>
        <v>-:-:-:-:-:-:-:-:-:-:imm7:::::::Rt2:::::Rn:::::Rt::::</v>
      </c>
      <c r="AT123" s="23"/>
      <c r="AU123" s="24" t="str">
        <f t="shared" si="4"/>
        <v>0x29C00000</v>
      </c>
      <c r="AV123" s="25"/>
      <c r="AW123" s="26" t="str">
        <f t="shared" si="5"/>
        <v>ldpprew,                                                </v>
      </c>
      <c r="AX123" s="26" t="str">
        <f t="shared" si="6"/>
        <v>		ldpprew,                                                	/* 0x29C00000	LDP       	 */</v>
      </c>
      <c r="AY123" s="26" t="str">
        <f t="shared" si="7"/>
        <v>		0x29C00000,	/* LDP       	ldpprew	 */</v>
      </c>
    </row>
    <row r="124" ht="12.75" customHeight="1">
      <c r="A124" s="15" t="s">
        <v>276</v>
      </c>
      <c r="B124" s="16"/>
      <c r="C124" s="16"/>
      <c r="D124" s="17"/>
      <c r="E124" s="28" t="s">
        <v>243</v>
      </c>
      <c r="F124" s="18" t="str">
        <f t="shared" si="8"/>
        <v>v</v>
      </c>
      <c r="G124" s="18" t="str">
        <f t="shared" si="2"/>
        <v>pres</v>
      </c>
      <c r="H124" s="18" t="s">
        <v>274</v>
      </c>
      <c r="I124" s="30" t="s">
        <v>52</v>
      </c>
      <c r="J124" s="30"/>
      <c r="K124" s="70"/>
      <c r="L124" s="71" t="s">
        <v>31</v>
      </c>
      <c r="M124" s="71" t="s">
        <v>31</v>
      </c>
      <c r="N124" s="55" t="s">
        <v>30</v>
      </c>
      <c r="O124" s="55" t="s">
        <v>31</v>
      </c>
      <c r="P124" s="55" t="s">
        <v>30</v>
      </c>
      <c r="Q124" s="71" t="s">
        <v>30</v>
      </c>
      <c r="R124" s="45" t="s">
        <v>31</v>
      </c>
      <c r="S124" s="45" t="s">
        <v>30</v>
      </c>
      <c r="T124" s="45" t="s">
        <v>30</v>
      </c>
      <c r="U124" s="71" t="s">
        <v>31</v>
      </c>
      <c r="V124" s="71" t="s">
        <v>49</v>
      </c>
      <c r="AC124" s="32" t="s">
        <v>48</v>
      </c>
      <c r="AH124" s="62" t="s">
        <v>45</v>
      </c>
      <c r="AM124" s="32" t="s">
        <v>35</v>
      </c>
      <c r="AR124" s="23"/>
      <c r="AS124" s="24" t="str">
        <f t="shared" si="3"/>
        <v>-:-:-:-:-:-:-:-:-:-:imm7:::::::Rt2:::::Rn:::::Rt::::</v>
      </c>
      <c r="AT124" s="23"/>
      <c r="AU124" s="24" t="str">
        <f t="shared" si="4"/>
        <v>0x2D800000</v>
      </c>
      <c r="AV124" s="25"/>
      <c r="AW124" s="26" t="str">
        <f t="shared" si="5"/>
        <v>vstppres,                                               </v>
      </c>
      <c r="AX124" s="26" t="str">
        <f t="shared" si="6"/>
        <v>		vstppres,                                               	/* 0x2D800000	STP       	 */</v>
      </c>
      <c r="AY124" s="26" t="str">
        <f t="shared" si="7"/>
        <v>		0x2D800000,	/* STP       	vstppres	 */</v>
      </c>
    </row>
    <row r="125" ht="12.75" customHeight="1">
      <c r="A125" s="15" t="s">
        <v>277</v>
      </c>
      <c r="B125" s="16"/>
      <c r="C125" s="16"/>
      <c r="D125" s="17"/>
      <c r="E125" s="28" t="s">
        <v>246</v>
      </c>
      <c r="F125" s="18" t="str">
        <f t="shared" si="8"/>
        <v>v</v>
      </c>
      <c r="G125" s="18" t="str">
        <f t="shared" si="2"/>
        <v>pres</v>
      </c>
      <c r="H125" s="18" t="s">
        <v>274</v>
      </c>
      <c r="I125" s="30" t="s">
        <v>52</v>
      </c>
      <c r="J125" s="30"/>
      <c r="K125" s="70"/>
      <c r="L125" s="71" t="s">
        <v>31</v>
      </c>
      <c r="M125" s="71" t="s">
        <v>31</v>
      </c>
      <c r="N125" s="55" t="s">
        <v>30</v>
      </c>
      <c r="O125" s="55" t="s">
        <v>31</v>
      </c>
      <c r="P125" s="55" t="s">
        <v>30</v>
      </c>
      <c r="Q125" s="71" t="s">
        <v>30</v>
      </c>
      <c r="R125" s="45" t="s">
        <v>31</v>
      </c>
      <c r="S125" s="45" t="s">
        <v>30</v>
      </c>
      <c r="T125" s="45" t="s">
        <v>30</v>
      </c>
      <c r="U125" s="71" t="s">
        <v>30</v>
      </c>
      <c r="V125" s="71" t="s">
        <v>49</v>
      </c>
      <c r="AC125" s="32" t="s">
        <v>48</v>
      </c>
      <c r="AH125" s="62" t="s">
        <v>45</v>
      </c>
      <c r="AM125" s="32" t="s">
        <v>35</v>
      </c>
      <c r="AR125" s="23"/>
      <c r="AS125" s="24" t="str">
        <f t="shared" si="3"/>
        <v>-:-:-:-:-:-:-:-:-:-:imm7:::::::Rt2:::::Rn:::::Rt::::</v>
      </c>
      <c r="AT125" s="23"/>
      <c r="AU125" s="24" t="str">
        <f t="shared" si="4"/>
        <v>0x2DC00000</v>
      </c>
      <c r="AV125" s="25"/>
      <c r="AW125" s="26" t="str">
        <f t="shared" si="5"/>
        <v>vldppres,                                               </v>
      </c>
      <c r="AX125" s="26" t="str">
        <f t="shared" si="6"/>
        <v>		vldppres,                                               	/* 0x2DC00000	LDP       	 */</v>
      </c>
      <c r="AY125" s="26" t="str">
        <f t="shared" si="7"/>
        <v>		0x2DC00000,	/* LDP       	vldppres	 */</v>
      </c>
    </row>
    <row r="126" ht="12.75" customHeight="1">
      <c r="A126" s="9" t="s">
        <v>278</v>
      </c>
      <c r="B126" s="16"/>
      <c r="C126" s="16"/>
      <c r="D126" s="17"/>
      <c r="E126" s="28" t="s">
        <v>250</v>
      </c>
      <c r="F126" s="18" t="str">
        <f t="shared" si="8"/>
        <v/>
      </c>
      <c r="G126" s="18" t="str">
        <f t="shared" si="2"/>
        <v>pre</v>
      </c>
      <c r="H126" s="18" t="s">
        <v>274</v>
      </c>
      <c r="I126" s="30"/>
      <c r="J126" s="30"/>
      <c r="K126" s="70"/>
      <c r="L126" s="71" t="s">
        <v>31</v>
      </c>
      <c r="M126" s="71" t="s">
        <v>30</v>
      </c>
      <c r="N126" s="55" t="s">
        <v>30</v>
      </c>
      <c r="O126" s="55" t="s">
        <v>31</v>
      </c>
      <c r="P126" s="55" t="s">
        <v>30</v>
      </c>
      <c r="Q126" s="71" t="s">
        <v>31</v>
      </c>
      <c r="R126" s="45" t="s">
        <v>31</v>
      </c>
      <c r="S126" s="45" t="s">
        <v>30</v>
      </c>
      <c r="T126" s="45" t="s">
        <v>30</v>
      </c>
      <c r="U126" s="71" t="s">
        <v>30</v>
      </c>
      <c r="V126" s="71" t="s">
        <v>49</v>
      </c>
      <c r="AC126" s="32" t="s">
        <v>48</v>
      </c>
      <c r="AH126" s="62" t="s">
        <v>45</v>
      </c>
      <c r="AM126" s="32" t="s">
        <v>35</v>
      </c>
      <c r="AR126" s="23"/>
      <c r="AS126" s="24" t="str">
        <f t="shared" si="3"/>
        <v>-:-:-:-:-:-:-:-:-:-:imm7:::::::Rt2:::::Rn:::::Rt::::</v>
      </c>
      <c r="AT126" s="23"/>
      <c r="AU126" s="24" t="str">
        <f t="shared" si="4"/>
        <v>0x69C00000</v>
      </c>
      <c r="AV126" s="25"/>
      <c r="AW126" s="26" t="str">
        <f t="shared" si="5"/>
        <v>ldpswpre,                                               </v>
      </c>
      <c r="AX126" s="26" t="str">
        <f t="shared" si="6"/>
        <v>		ldpswpre,                                               	/* 0x69C00000	LDPSW     	 */</v>
      </c>
      <c r="AY126" s="26" t="str">
        <f t="shared" si="7"/>
        <v>		0x69C00000,	/* LDPSW     	ldpswpre	 */</v>
      </c>
    </row>
    <row r="127" ht="12.75" customHeight="1">
      <c r="A127" s="9" t="s">
        <v>279</v>
      </c>
      <c r="B127" s="16"/>
      <c r="C127" s="16"/>
      <c r="D127" s="17"/>
      <c r="E127" s="28" t="s">
        <v>243</v>
      </c>
      <c r="F127" s="18" t="str">
        <f t="shared" si="8"/>
        <v>v</v>
      </c>
      <c r="G127" s="18" t="str">
        <f t="shared" si="2"/>
        <v>pred</v>
      </c>
      <c r="H127" s="18" t="s">
        <v>274</v>
      </c>
      <c r="I127" s="30" t="s">
        <v>219</v>
      </c>
      <c r="J127" s="30"/>
      <c r="K127" s="70"/>
      <c r="L127" s="71" t="s">
        <v>31</v>
      </c>
      <c r="M127" s="71" t="s">
        <v>30</v>
      </c>
      <c r="N127" s="55" t="s">
        <v>30</v>
      </c>
      <c r="O127" s="55" t="s">
        <v>31</v>
      </c>
      <c r="P127" s="55" t="s">
        <v>30</v>
      </c>
      <c r="Q127" s="71" t="s">
        <v>30</v>
      </c>
      <c r="R127" s="45" t="s">
        <v>31</v>
      </c>
      <c r="S127" s="45" t="s">
        <v>30</v>
      </c>
      <c r="T127" s="45" t="s">
        <v>30</v>
      </c>
      <c r="U127" s="71" t="s">
        <v>31</v>
      </c>
      <c r="V127" s="71" t="s">
        <v>49</v>
      </c>
      <c r="AC127" s="32" t="s">
        <v>48</v>
      </c>
      <c r="AH127" s="62" t="s">
        <v>45</v>
      </c>
      <c r="AM127" s="32" t="s">
        <v>35</v>
      </c>
      <c r="AR127" s="23"/>
      <c r="AS127" s="24" t="str">
        <f t="shared" si="3"/>
        <v>-:-:-:-:-:-:-:-:-:-:imm7:::::::Rt2:::::Rn:::::Rt::::</v>
      </c>
      <c r="AT127" s="23"/>
      <c r="AU127" s="24" t="str">
        <f t="shared" si="4"/>
        <v>0x6D800000</v>
      </c>
      <c r="AV127" s="25"/>
      <c r="AW127" s="26" t="str">
        <f t="shared" si="5"/>
        <v>vstppred,                                               </v>
      </c>
      <c r="AX127" s="26" t="str">
        <f t="shared" si="6"/>
        <v>		vstppred,                                               	/* 0x6D800000	STP       	 */</v>
      </c>
      <c r="AY127" s="26" t="str">
        <f t="shared" si="7"/>
        <v>		0x6D800000,	/* STP       	vstppred	 */</v>
      </c>
    </row>
    <row r="128" ht="12.75" customHeight="1">
      <c r="A128" s="15" t="s">
        <v>280</v>
      </c>
      <c r="B128" s="16"/>
      <c r="C128" s="16"/>
      <c r="D128" s="17"/>
      <c r="E128" s="28" t="s">
        <v>246</v>
      </c>
      <c r="F128" s="18" t="str">
        <f t="shared" si="8"/>
        <v>v</v>
      </c>
      <c r="G128" s="18" t="str">
        <f t="shared" si="2"/>
        <v>pred</v>
      </c>
      <c r="H128" s="18" t="s">
        <v>274</v>
      </c>
      <c r="I128" s="30" t="s">
        <v>219</v>
      </c>
      <c r="J128" s="30"/>
      <c r="K128" s="70"/>
      <c r="L128" s="71" t="s">
        <v>31</v>
      </c>
      <c r="M128" s="71" t="s">
        <v>30</v>
      </c>
      <c r="N128" s="55" t="s">
        <v>30</v>
      </c>
      <c r="O128" s="55" t="s">
        <v>31</v>
      </c>
      <c r="P128" s="55" t="s">
        <v>30</v>
      </c>
      <c r="Q128" s="71" t="s">
        <v>30</v>
      </c>
      <c r="R128" s="45" t="s">
        <v>31</v>
      </c>
      <c r="S128" s="45" t="s">
        <v>30</v>
      </c>
      <c r="T128" s="45" t="s">
        <v>30</v>
      </c>
      <c r="U128" s="71" t="s">
        <v>30</v>
      </c>
      <c r="V128" s="71" t="s">
        <v>49</v>
      </c>
      <c r="AC128" s="32" t="s">
        <v>48</v>
      </c>
      <c r="AH128" s="62" t="s">
        <v>45</v>
      </c>
      <c r="AM128" s="32" t="s">
        <v>35</v>
      </c>
      <c r="AR128" s="23"/>
      <c r="AS128" s="24" t="str">
        <f t="shared" si="3"/>
        <v>-:-:-:-:-:-:-:-:-:-:imm7:::::::Rt2:::::Rn:::::Rt::::</v>
      </c>
      <c r="AT128" s="23"/>
      <c r="AU128" s="24" t="str">
        <f t="shared" si="4"/>
        <v>0x6DC00000</v>
      </c>
      <c r="AV128" s="25"/>
      <c r="AW128" s="26" t="str">
        <f t="shared" si="5"/>
        <v>vldppred,                                               </v>
      </c>
      <c r="AX128" s="26" t="str">
        <f t="shared" si="6"/>
        <v>		vldppred,                                               	/* 0x6DC00000	LDP       	 */</v>
      </c>
      <c r="AY128" s="26" t="str">
        <f t="shared" si="7"/>
        <v>		0x6DC00000,	/* LDP       	vldppred	 */</v>
      </c>
    </row>
    <row r="129" ht="12.75" customHeight="1">
      <c r="A129" s="15" t="s">
        <v>281</v>
      </c>
      <c r="B129" s="16"/>
      <c r="C129" s="16"/>
      <c r="D129" s="17"/>
      <c r="E129" s="28" t="s">
        <v>243</v>
      </c>
      <c r="F129" s="18" t="str">
        <f t="shared" si="8"/>
        <v/>
      </c>
      <c r="G129" s="18" t="str">
        <f t="shared" si="2"/>
        <v>prex</v>
      </c>
      <c r="H129" s="18" t="s">
        <v>274</v>
      </c>
      <c r="I129" s="30" t="s">
        <v>99</v>
      </c>
      <c r="J129" s="30"/>
      <c r="K129" s="70"/>
      <c r="L129" s="71" t="s">
        <v>30</v>
      </c>
      <c r="M129" s="71" t="s">
        <v>31</v>
      </c>
      <c r="N129" s="55" t="s">
        <v>30</v>
      </c>
      <c r="O129" s="55" t="s">
        <v>31</v>
      </c>
      <c r="P129" s="55" t="s">
        <v>30</v>
      </c>
      <c r="Q129" s="71" t="s">
        <v>31</v>
      </c>
      <c r="R129" s="45" t="s">
        <v>31</v>
      </c>
      <c r="S129" s="45" t="s">
        <v>30</v>
      </c>
      <c r="T129" s="45" t="s">
        <v>30</v>
      </c>
      <c r="U129" s="71" t="s">
        <v>31</v>
      </c>
      <c r="V129" s="71" t="s">
        <v>49</v>
      </c>
      <c r="AC129" s="32" t="s">
        <v>48</v>
      </c>
      <c r="AH129" s="62" t="s">
        <v>45</v>
      </c>
      <c r="AM129" s="32" t="s">
        <v>35</v>
      </c>
      <c r="AR129" s="23"/>
      <c r="AS129" s="24" t="str">
        <f t="shared" si="3"/>
        <v>-:-:-:-:-:-:-:-:-:-:imm7:::::::Rt2:::::Rn:::::Rt::::</v>
      </c>
      <c r="AT129" s="23"/>
      <c r="AU129" s="24" t="str">
        <f t="shared" si="4"/>
        <v>0xA9800000</v>
      </c>
      <c r="AV129" s="25"/>
      <c r="AW129" s="26" t="str">
        <f t="shared" si="5"/>
        <v>stpprex,                                                </v>
      </c>
      <c r="AX129" s="26" t="str">
        <f t="shared" si="6"/>
        <v>		stpprex,                                                	/* 0xA9800000	STP       	 */</v>
      </c>
      <c r="AY129" s="26" t="str">
        <f t="shared" si="7"/>
        <v>		0xA9800000,	/* STP       	stpprex	 */</v>
      </c>
    </row>
    <row r="130" ht="12.75" customHeight="1">
      <c r="A130" s="9" t="s">
        <v>282</v>
      </c>
      <c r="B130" s="16"/>
      <c r="C130" s="16"/>
      <c r="D130" s="17"/>
      <c r="E130" s="28" t="s">
        <v>246</v>
      </c>
      <c r="F130" s="18" t="str">
        <f t="shared" si="8"/>
        <v/>
      </c>
      <c r="G130" s="18" t="str">
        <f t="shared" si="2"/>
        <v>prex</v>
      </c>
      <c r="H130" s="18" t="s">
        <v>274</v>
      </c>
      <c r="I130" s="30" t="s">
        <v>99</v>
      </c>
      <c r="J130" s="30"/>
      <c r="K130" s="70"/>
      <c r="L130" s="71" t="s">
        <v>30</v>
      </c>
      <c r="M130" s="71" t="s">
        <v>31</v>
      </c>
      <c r="N130" s="55" t="s">
        <v>30</v>
      </c>
      <c r="O130" s="55" t="s">
        <v>31</v>
      </c>
      <c r="P130" s="55" t="s">
        <v>30</v>
      </c>
      <c r="Q130" s="71" t="s">
        <v>31</v>
      </c>
      <c r="R130" s="45" t="s">
        <v>31</v>
      </c>
      <c r="S130" s="45" t="s">
        <v>30</v>
      </c>
      <c r="T130" s="45" t="s">
        <v>30</v>
      </c>
      <c r="U130" s="71" t="s">
        <v>30</v>
      </c>
      <c r="V130" s="71" t="s">
        <v>49</v>
      </c>
      <c r="AC130" s="32" t="s">
        <v>48</v>
      </c>
      <c r="AH130" s="62" t="s">
        <v>45</v>
      </c>
      <c r="AM130" s="32" t="s">
        <v>35</v>
      </c>
      <c r="AR130" s="23"/>
      <c r="AS130" s="24" t="str">
        <f t="shared" si="3"/>
        <v>-:-:-:-:-:-:-:-:-:-:imm7:::::::Rt2:::::Rn:::::Rt::::</v>
      </c>
      <c r="AT130" s="23"/>
      <c r="AU130" s="24" t="str">
        <f t="shared" si="4"/>
        <v>0xA9C00000</v>
      </c>
      <c r="AV130" s="25"/>
      <c r="AW130" s="26" t="str">
        <f t="shared" si="5"/>
        <v>ldpprex,                                                </v>
      </c>
      <c r="AX130" s="26" t="str">
        <f t="shared" si="6"/>
        <v>		ldpprex,                                                	/* 0xA9C00000	LDP       	 */</v>
      </c>
      <c r="AY130" s="26" t="str">
        <f t="shared" si="7"/>
        <v>		0xA9C00000,	/* LDP       	ldpprex	 */</v>
      </c>
    </row>
    <row r="131" ht="12.75" customHeight="1">
      <c r="A131" s="15" t="s">
        <v>283</v>
      </c>
      <c r="B131" s="16"/>
      <c r="C131" s="16"/>
      <c r="D131" s="17"/>
      <c r="E131" s="28" t="s">
        <v>243</v>
      </c>
      <c r="F131" s="18" t="str">
        <f t="shared" si="8"/>
        <v>v</v>
      </c>
      <c r="G131" s="18" t="str">
        <f t="shared" si="2"/>
        <v>preq</v>
      </c>
      <c r="H131" s="18" t="s">
        <v>274</v>
      </c>
      <c r="I131" s="30" t="s">
        <v>71</v>
      </c>
      <c r="J131" s="30"/>
      <c r="K131" s="70"/>
      <c r="L131" s="71" t="s">
        <v>30</v>
      </c>
      <c r="M131" s="71" t="s">
        <v>31</v>
      </c>
      <c r="N131" s="55" t="s">
        <v>30</v>
      </c>
      <c r="O131" s="55" t="s">
        <v>31</v>
      </c>
      <c r="P131" s="55" t="s">
        <v>30</v>
      </c>
      <c r="Q131" s="71" t="s">
        <v>30</v>
      </c>
      <c r="R131" s="45" t="s">
        <v>31</v>
      </c>
      <c r="S131" s="45" t="s">
        <v>30</v>
      </c>
      <c r="T131" s="45" t="s">
        <v>30</v>
      </c>
      <c r="U131" s="71" t="s">
        <v>31</v>
      </c>
      <c r="V131" s="71" t="s">
        <v>49</v>
      </c>
      <c r="AC131" s="32" t="s">
        <v>48</v>
      </c>
      <c r="AH131" s="62" t="s">
        <v>45</v>
      </c>
      <c r="AM131" s="32" t="s">
        <v>35</v>
      </c>
      <c r="AR131" s="23"/>
      <c r="AS131" s="24" t="str">
        <f t="shared" si="3"/>
        <v>-:-:-:-:-:-:-:-:-:-:imm7:::::::Rt2:::::Rn:::::Rt::::</v>
      </c>
      <c r="AT131" s="23"/>
      <c r="AU131" s="24" t="str">
        <f t="shared" si="4"/>
        <v>0xAD800000</v>
      </c>
      <c r="AV131" s="25"/>
      <c r="AW131" s="26" t="str">
        <f t="shared" si="5"/>
        <v>vstppreq,                                               </v>
      </c>
      <c r="AX131" s="26" t="str">
        <f t="shared" si="6"/>
        <v>		vstppreq,                                               	/* 0xAD800000	STP       	 */</v>
      </c>
      <c r="AY131" s="26" t="str">
        <f t="shared" si="7"/>
        <v>		0xAD800000,	/* STP       	vstppreq	 */</v>
      </c>
    </row>
    <row r="132" ht="12.75" customHeight="1">
      <c r="A132" s="15" t="s">
        <v>284</v>
      </c>
      <c r="B132" s="16"/>
      <c r="C132" s="16"/>
      <c r="D132" s="17"/>
      <c r="E132" s="28" t="s">
        <v>246</v>
      </c>
      <c r="F132" s="18" t="str">
        <f t="shared" si="8"/>
        <v>v</v>
      </c>
      <c r="G132" s="18" t="str">
        <f t="shared" si="2"/>
        <v>preq</v>
      </c>
      <c r="H132" s="18" t="s">
        <v>274</v>
      </c>
      <c r="I132" s="30" t="s">
        <v>71</v>
      </c>
      <c r="J132" s="30"/>
      <c r="K132" s="70"/>
      <c r="L132" s="71" t="s">
        <v>30</v>
      </c>
      <c r="M132" s="71" t="s">
        <v>31</v>
      </c>
      <c r="N132" s="55" t="s">
        <v>30</v>
      </c>
      <c r="O132" s="55" t="s">
        <v>31</v>
      </c>
      <c r="P132" s="55" t="s">
        <v>30</v>
      </c>
      <c r="Q132" s="71" t="s">
        <v>30</v>
      </c>
      <c r="R132" s="45" t="s">
        <v>31</v>
      </c>
      <c r="S132" s="45" t="s">
        <v>30</v>
      </c>
      <c r="T132" s="45" t="s">
        <v>30</v>
      </c>
      <c r="U132" s="71" t="s">
        <v>30</v>
      </c>
      <c r="V132" s="71" t="s">
        <v>49</v>
      </c>
      <c r="AC132" s="32" t="s">
        <v>48</v>
      </c>
      <c r="AH132" s="62" t="s">
        <v>45</v>
      </c>
      <c r="AM132" s="32" t="s">
        <v>35</v>
      </c>
      <c r="AR132" s="23"/>
      <c r="AS132" s="24" t="str">
        <f t="shared" si="3"/>
        <v>-:-:-:-:-:-:-:-:-:-:imm7:::::::Rt2:::::Rn:::::Rt::::</v>
      </c>
      <c r="AT132" s="23"/>
      <c r="AU132" s="24" t="str">
        <f t="shared" si="4"/>
        <v>0xADC00000</v>
      </c>
      <c r="AV132" s="25"/>
      <c r="AW132" s="26" t="str">
        <f t="shared" si="5"/>
        <v>vldppreq,                                               </v>
      </c>
      <c r="AX132" s="26" t="str">
        <f t="shared" si="6"/>
        <v>		vldppreq,                                               	/* 0xADC00000	LDP       	 */</v>
      </c>
      <c r="AY132" s="26" t="str">
        <f t="shared" si="7"/>
        <v>		0xADC00000,	/* LDP       	vldppreq	 */</v>
      </c>
    </row>
    <row r="133" ht="12.75" customHeight="1">
      <c r="A133" s="9" t="s">
        <v>285</v>
      </c>
      <c r="B133" s="16"/>
      <c r="C133" s="16"/>
      <c r="D133" s="17" t="s">
        <v>286</v>
      </c>
      <c r="F133" s="18" t="str">
        <f t="shared" si="8"/>
        <v/>
      </c>
      <c r="G133" s="18" t="str">
        <f t="shared" si="2"/>
        <v/>
      </c>
      <c r="H133" s="19"/>
      <c r="I133" s="20"/>
      <c r="J133" s="20"/>
      <c r="K133" s="37"/>
      <c r="L133" s="38" t="s">
        <v>65</v>
      </c>
      <c r="N133" s="22" t="s">
        <v>30</v>
      </c>
      <c r="O133" s="22" t="s">
        <v>30</v>
      </c>
      <c r="P133" s="39" t="s">
        <v>30</v>
      </c>
      <c r="Q133" s="38" t="s">
        <v>241</v>
      </c>
      <c r="R133" s="39" t="s">
        <v>31</v>
      </c>
      <c r="S133" s="22" t="s">
        <v>31</v>
      </c>
      <c r="T133" s="66" t="s">
        <v>135</v>
      </c>
      <c r="V133" s="22" t="s">
        <v>31</v>
      </c>
      <c r="W133" s="66" t="s">
        <v>50</v>
      </c>
      <c r="AF133" s="22" t="s">
        <v>31</v>
      </c>
      <c r="AG133" s="38" t="s">
        <v>31</v>
      </c>
      <c r="AH133" s="60" t="s">
        <v>45</v>
      </c>
      <c r="AM133" s="38" t="s">
        <v>35</v>
      </c>
      <c r="AR133" s="23"/>
      <c r="AS133" s="24" t="str">
        <f t="shared" si="3"/>
        <v/>
      </c>
      <c r="AT133" s="23"/>
      <c r="AU133" s="24" t="str">
        <f t="shared" si="4"/>
        <v/>
      </c>
      <c r="AV133" s="25"/>
      <c r="AW133" s="26" t="str">
        <f t="shared" si="5"/>
        <v/>
      </c>
      <c r="AX133" s="26" t="str">
        <f t="shared" si="6"/>
        <v>	/* Load/store register (unscaled immediate) */</v>
      </c>
      <c r="AY133" s="26" t="str">
        <f t="shared" si="7"/>
        <v>	/* Load/store register (unscaled immediate) */</v>
      </c>
    </row>
    <row r="134" ht="12.75" customHeight="1">
      <c r="A134" s="9" t="s">
        <v>287</v>
      </c>
      <c r="B134" s="16"/>
      <c r="C134" s="16"/>
      <c r="D134" s="17"/>
      <c r="E134" s="28" t="s">
        <v>288</v>
      </c>
      <c r="F134" s="18" t="str">
        <f t="shared" si="8"/>
        <v/>
      </c>
      <c r="G134" s="18" t="str">
        <f t="shared" si="2"/>
        <v/>
      </c>
      <c r="H134" s="19"/>
      <c r="I134" s="29"/>
      <c r="J134" s="29"/>
      <c r="K134" s="31"/>
      <c r="L134" s="32" t="s">
        <v>31</v>
      </c>
      <c r="M134" s="32" t="s">
        <v>31</v>
      </c>
      <c r="N134" s="45" t="s">
        <v>30</v>
      </c>
      <c r="O134" s="45" t="s">
        <v>30</v>
      </c>
      <c r="P134" s="45" t="s">
        <v>30</v>
      </c>
      <c r="Q134" s="32" t="s">
        <v>31</v>
      </c>
      <c r="R134" s="45" t="s">
        <v>31</v>
      </c>
      <c r="S134" s="45" t="s">
        <v>31</v>
      </c>
      <c r="T134" s="32" t="s">
        <v>31</v>
      </c>
      <c r="U134" s="71" t="s">
        <v>31</v>
      </c>
      <c r="V134" s="45" t="s">
        <v>31</v>
      </c>
      <c r="W134" s="71" t="s">
        <v>50</v>
      </c>
      <c r="AF134" s="45" t="s">
        <v>31</v>
      </c>
      <c r="AG134" s="45" t="s">
        <v>31</v>
      </c>
      <c r="AH134" s="62" t="s">
        <v>45</v>
      </c>
      <c r="AM134" s="32" t="s">
        <v>35</v>
      </c>
      <c r="AR134" s="23"/>
      <c r="AS134" s="24" t="str">
        <f t="shared" si="3"/>
        <v>-:-:-:-:-:-:-:-:-:-:-:imm9:::::::::-:-:Rn:::::Rt::::</v>
      </c>
      <c r="AT134" s="23"/>
      <c r="AU134" s="24" t="str">
        <f t="shared" si="4"/>
        <v>0x38000000</v>
      </c>
      <c r="AV134" s="25"/>
      <c r="AW134" s="26" t="str">
        <f t="shared" si="5"/>
        <v>sturb,                                                  </v>
      </c>
      <c r="AX134" s="26" t="str">
        <f t="shared" si="6"/>
        <v>		sturb,                                                  	/* 0x38000000	STURB     	 */</v>
      </c>
      <c r="AY134" s="26" t="str">
        <f t="shared" si="7"/>
        <v>		0x38000000,	/* STURB     	sturb	 */</v>
      </c>
    </row>
    <row r="135" ht="12.75" customHeight="1">
      <c r="A135" s="15" t="s">
        <v>289</v>
      </c>
      <c r="B135" s="16"/>
      <c r="C135" s="16"/>
      <c r="D135" s="17"/>
      <c r="E135" s="28" t="s">
        <v>290</v>
      </c>
      <c r="F135" s="18" t="str">
        <f t="shared" si="8"/>
        <v/>
      </c>
      <c r="G135" s="18" t="str">
        <f t="shared" si="2"/>
        <v/>
      </c>
      <c r="H135" s="19"/>
      <c r="I135" s="29"/>
      <c r="J135" s="29"/>
      <c r="K135" s="31"/>
      <c r="L135" s="32" t="s">
        <v>31</v>
      </c>
      <c r="M135" s="32" t="s">
        <v>31</v>
      </c>
      <c r="N135" s="45" t="s">
        <v>30</v>
      </c>
      <c r="O135" s="45" t="s">
        <v>30</v>
      </c>
      <c r="P135" s="45" t="s">
        <v>30</v>
      </c>
      <c r="Q135" s="32" t="s">
        <v>31</v>
      </c>
      <c r="R135" s="45" t="s">
        <v>31</v>
      </c>
      <c r="S135" s="45" t="s">
        <v>31</v>
      </c>
      <c r="T135" s="32" t="s">
        <v>31</v>
      </c>
      <c r="U135" s="71" t="s">
        <v>30</v>
      </c>
      <c r="V135" s="45" t="s">
        <v>31</v>
      </c>
      <c r="W135" s="71" t="s">
        <v>50</v>
      </c>
      <c r="AF135" s="45" t="s">
        <v>31</v>
      </c>
      <c r="AG135" s="45" t="s">
        <v>31</v>
      </c>
      <c r="AH135" s="62" t="s">
        <v>45</v>
      </c>
      <c r="AM135" s="32" t="s">
        <v>35</v>
      </c>
      <c r="AR135" s="23"/>
      <c r="AS135" s="24" t="str">
        <f t="shared" si="3"/>
        <v>-:-:-:-:-:-:-:-:-:-:-:imm9:::::::::-:-:Rn:::::Rt::::</v>
      </c>
      <c r="AT135" s="23"/>
      <c r="AU135" s="24" t="str">
        <f t="shared" si="4"/>
        <v>0x38400000</v>
      </c>
      <c r="AV135" s="25"/>
      <c r="AW135" s="26" t="str">
        <f t="shared" si="5"/>
        <v>ldurb,                                                  </v>
      </c>
      <c r="AX135" s="26" t="str">
        <f t="shared" si="6"/>
        <v>		ldurb,                                                  	/* 0x38400000	LDURB     	 */</v>
      </c>
      <c r="AY135" s="26" t="str">
        <f t="shared" si="7"/>
        <v>		0x38400000,	/* LDURB     	ldurb	 */</v>
      </c>
    </row>
    <row r="136" ht="12.75" customHeight="1">
      <c r="A136" s="15" t="s">
        <v>291</v>
      </c>
      <c r="B136" s="16"/>
      <c r="C136" s="16"/>
      <c r="D136" s="17"/>
      <c r="E136" s="28" t="s">
        <v>292</v>
      </c>
      <c r="F136" s="18" t="str">
        <f t="shared" si="8"/>
        <v/>
      </c>
      <c r="G136" s="18" t="str">
        <f t="shared" si="2"/>
        <v>x</v>
      </c>
      <c r="H136" s="19"/>
      <c r="I136" s="30" t="s">
        <v>99</v>
      </c>
      <c r="J136" s="30"/>
      <c r="K136" s="31"/>
      <c r="L136" s="32" t="s">
        <v>31</v>
      </c>
      <c r="M136" s="32" t="s">
        <v>31</v>
      </c>
      <c r="N136" s="45" t="s">
        <v>30</v>
      </c>
      <c r="O136" s="45" t="s">
        <v>30</v>
      </c>
      <c r="P136" s="45" t="s">
        <v>30</v>
      </c>
      <c r="Q136" s="32" t="s">
        <v>31</v>
      </c>
      <c r="R136" s="45" t="s">
        <v>31</v>
      </c>
      <c r="S136" s="45" t="s">
        <v>31</v>
      </c>
      <c r="T136" s="32" t="s">
        <v>30</v>
      </c>
      <c r="U136" s="71" t="s">
        <v>31</v>
      </c>
      <c r="V136" s="45" t="s">
        <v>31</v>
      </c>
      <c r="W136" s="71" t="s">
        <v>50</v>
      </c>
      <c r="AF136" s="45" t="s">
        <v>31</v>
      </c>
      <c r="AG136" s="45" t="s">
        <v>31</v>
      </c>
      <c r="AH136" s="62" t="s">
        <v>45</v>
      </c>
      <c r="AM136" s="32" t="s">
        <v>35</v>
      </c>
      <c r="AR136" s="23"/>
      <c r="AS136" s="24" t="str">
        <f t="shared" si="3"/>
        <v>-:-:-:-:-:-:-:-:-:-:-:imm9:::::::::-:-:Rn:::::Rt::::</v>
      </c>
      <c r="AT136" s="23"/>
      <c r="AU136" s="24" t="str">
        <f t="shared" si="4"/>
        <v>0x38800000</v>
      </c>
      <c r="AV136" s="25"/>
      <c r="AW136" s="26" t="str">
        <f t="shared" si="5"/>
        <v>ldursbx,                                                </v>
      </c>
      <c r="AX136" s="26" t="str">
        <f t="shared" si="6"/>
        <v>		ldursbx,                                                	/* 0x38800000	LDURSB    	 */</v>
      </c>
      <c r="AY136" s="26" t="str">
        <f t="shared" si="7"/>
        <v>		0x38800000,	/* LDURSB    	ldursbx	 */</v>
      </c>
    </row>
    <row r="137" ht="12.75" customHeight="1">
      <c r="A137" s="9" t="s">
        <v>293</v>
      </c>
      <c r="B137" s="16"/>
      <c r="C137" s="16"/>
      <c r="D137" s="17"/>
      <c r="E137" s="28" t="s">
        <v>292</v>
      </c>
      <c r="F137" s="18" t="str">
        <f t="shared" si="8"/>
        <v/>
      </c>
      <c r="G137" s="18" t="str">
        <f t="shared" si="2"/>
        <v>w</v>
      </c>
      <c r="H137" s="19"/>
      <c r="I137" s="30" t="s">
        <v>97</v>
      </c>
      <c r="J137" s="30"/>
      <c r="K137" s="31"/>
      <c r="L137" s="32" t="s">
        <v>31</v>
      </c>
      <c r="M137" s="32" t="s">
        <v>31</v>
      </c>
      <c r="N137" s="45" t="s">
        <v>30</v>
      </c>
      <c r="O137" s="45" t="s">
        <v>30</v>
      </c>
      <c r="P137" s="45" t="s">
        <v>30</v>
      </c>
      <c r="Q137" s="32" t="s">
        <v>31</v>
      </c>
      <c r="R137" s="45" t="s">
        <v>31</v>
      </c>
      <c r="S137" s="45" t="s">
        <v>31</v>
      </c>
      <c r="T137" s="32" t="s">
        <v>30</v>
      </c>
      <c r="U137" s="71" t="s">
        <v>30</v>
      </c>
      <c r="V137" s="45" t="s">
        <v>31</v>
      </c>
      <c r="W137" s="71" t="s">
        <v>50</v>
      </c>
      <c r="AF137" s="45" t="s">
        <v>31</v>
      </c>
      <c r="AG137" s="45" t="s">
        <v>31</v>
      </c>
      <c r="AH137" s="62" t="s">
        <v>45</v>
      </c>
      <c r="AM137" s="32" t="s">
        <v>35</v>
      </c>
      <c r="AR137" s="23"/>
      <c r="AS137" s="24" t="str">
        <f t="shared" si="3"/>
        <v>-:-:-:-:-:-:-:-:-:-:-:imm9:::::::::-:-:Rn:::::Rt::::</v>
      </c>
      <c r="AT137" s="23"/>
      <c r="AU137" s="24" t="str">
        <f t="shared" si="4"/>
        <v>0x38C00000</v>
      </c>
      <c r="AV137" s="25"/>
      <c r="AW137" s="26" t="str">
        <f t="shared" si="5"/>
        <v>ldursbw,                                                </v>
      </c>
      <c r="AX137" s="26" t="str">
        <f t="shared" si="6"/>
        <v>		ldursbw,                                                	/* 0x38C00000	LDURSB    	 */</v>
      </c>
      <c r="AY137" s="26" t="str">
        <f t="shared" si="7"/>
        <v>		0x38C00000,	/* LDURSB    	ldursbw	 */</v>
      </c>
    </row>
    <row r="138" ht="12.75" customHeight="1">
      <c r="A138" s="15" t="s">
        <v>294</v>
      </c>
      <c r="B138" s="16"/>
      <c r="C138" s="16"/>
      <c r="D138" s="17"/>
      <c r="E138" s="28" t="s">
        <v>295</v>
      </c>
      <c r="F138" s="18" t="str">
        <f t="shared" si="8"/>
        <v>v</v>
      </c>
      <c r="G138" s="18" t="str">
        <f t="shared" si="2"/>
        <v>b</v>
      </c>
      <c r="H138" s="18"/>
      <c r="I138" s="30" t="s">
        <v>151</v>
      </c>
      <c r="J138" s="30"/>
      <c r="K138" s="31"/>
      <c r="L138" s="32" t="s">
        <v>31</v>
      </c>
      <c r="M138" s="32" t="s">
        <v>31</v>
      </c>
      <c r="N138" s="45" t="s">
        <v>30</v>
      </c>
      <c r="O138" s="45" t="s">
        <v>30</v>
      </c>
      <c r="P138" s="45" t="s">
        <v>30</v>
      </c>
      <c r="Q138" s="32" t="s">
        <v>30</v>
      </c>
      <c r="R138" s="45" t="s">
        <v>31</v>
      </c>
      <c r="S138" s="45" t="s">
        <v>31</v>
      </c>
      <c r="T138" s="32" t="s">
        <v>31</v>
      </c>
      <c r="U138" s="71" t="s">
        <v>31</v>
      </c>
      <c r="V138" s="45" t="s">
        <v>31</v>
      </c>
      <c r="W138" s="71" t="s">
        <v>50</v>
      </c>
      <c r="AF138" s="45" t="s">
        <v>31</v>
      </c>
      <c r="AG138" s="45" t="s">
        <v>31</v>
      </c>
      <c r="AH138" s="62" t="s">
        <v>45</v>
      </c>
      <c r="AM138" s="32" t="s">
        <v>35</v>
      </c>
      <c r="AR138" s="23"/>
      <c r="AS138" s="24" t="str">
        <f t="shared" si="3"/>
        <v>-:-:-:-:-:-:-:-:-:-:-:imm9:::::::::-:-:Rn:::::Rt::::</v>
      </c>
      <c r="AT138" s="23"/>
      <c r="AU138" s="24" t="str">
        <f t="shared" si="4"/>
        <v>0x3C000000</v>
      </c>
      <c r="AV138" s="25"/>
      <c r="AW138" s="26" t="str">
        <f t="shared" si="5"/>
        <v>vsturb,                                                 </v>
      </c>
      <c r="AX138" s="26" t="str">
        <f t="shared" si="6"/>
        <v>		vsturb,                                                 	/* 0x3C000000	STUR      	 */</v>
      </c>
      <c r="AY138" s="26" t="str">
        <f t="shared" si="7"/>
        <v>		0x3C000000,	/* STUR      	vsturb	 */</v>
      </c>
    </row>
    <row r="139" ht="12.75" customHeight="1">
      <c r="A139" s="15" t="s">
        <v>296</v>
      </c>
      <c r="B139" s="16"/>
      <c r="C139" s="16"/>
      <c r="D139" s="17"/>
      <c r="E139" s="28" t="s">
        <v>297</v>
      </c>
      <c r="F139" s="18" t="str">
        <f t="shared" si="8"/>
        <v>v</v>
      </c>
      <c r="G139" s="18" t="str">
        <f t="shared" si="2"/>
        <v>b</v>
      </c>
      <c r="H139" s="18"/>
      <c r="I139" s="30" t="s">
        <v>151</v>
      </c>
      <c r="J139" s="30"/>
      <c r="K139" s="31"/>
      <c r="L139" s="32" t="s">
        <v>31</v>
      </c>
      <c r="M139" s="32" t="s">
        <v>31</v>
      </c>
      <c r="N139" s="45" t="s">
        <v>30</v>
      </c>
      <c r="O139" s="45" t="s">
        <v>30</v>
      </c>
      <c r="P139" s="45" t="s">
        <v>30</v>
      </c>
      <c r="Q139" s="32" t="s">
        <v>30</v>
      </c>
      <c r="R139" s="45" t="s">
        <v>31</v>
      </c>
      <c r="S139" s="45" t="s">
        <v>31</v>
      </c>
      <c r="T139" s="32" t="s">
        <v>31</v>
      </c>
      <c r="U139" s="71" t="s">
        <v>30</v>
      </c>
      <c r="V139" s="45" t="s">
        <v>31</v>
      </c>
      <c r="W139" s="71" t="s">
        <v>50</v>
      </c>
      <c r="AF139" s="45" t="s">
        <v>31</v>
      </c>
      <c r="AG139" s="45" t="s">
        <v>31</v>
      </c>
      <c r="AH139" s="62" t="s">
        <v>45</v>
      </c>
      <c r="AM139" s="32" t="s">
        <v>35</v>
      </c>
      <c r="AR139" s="23"/>
      <c r="AS139" s="24" t="str">
        <f t="shared" si="3"/>
        <v>-:-:-:-:-:-:-:-:-:-:-:imm9:::::::::-:-:Rn:::::Rt::::</v>
      </c>
      <c r="AT139" s="23"/>
      <c r="AU139" s="24" t="str">
        <f t="shared" si="4"/>
        <v>0x3C400000</v>
      </c>
      <c r="AV139" s="25"/>
      <c r="AW139" s="26" t="str">
        <f t="shared" si="5"/>
        <v>vldurb,                                                 </v>
      </c>
      <c r="AX139" s="26" t="str">
        <f t="shared" si="6"/>
        <v>		vldurb,                                                 	/* 0x3C400000	LDUR      	 */</v>
      </c>
      <c r="AY139" s="26" t="str">
        <f t="shared" si="7"/>
        <v>		0x3C400000,	/* LDUR      	vldurb	 */</v>
      </c>
    </row>
    <row r="140" ht="12.75" customHeight="1">
      <c r="A140" s="9" t="s">
        <v>298</v>
      </c>
      <c r="B140" s="16"/>
      <c r="C140" s="16"/>
      <c r="D140" s="17"/>
      <c r="E140" s="28" t="s">
        <v>295</v>
      </c>
      <c r="F140" s="18" t="str">
        <f t="shared" si="8"/>
        <v>v</v>
      </c>
      <c r="G140" s="18" t="str">
        <f t="shared" si="2"/>
        <v>q</v>
      </c>
      <c r="H140" s="18"/>
      <c r="I140" s="30" t="s">
        <v>71</v>
      </c>
      <c r="J140" s="30"/>
      <c r="K140" s="31"/>
      <c r="L140" s="32" t="s">
        <v>31</v>
      </c>
      <c r="M140" s="32" t="s">
        <v>31</v>
      </c>
      <c r="N140" s="45" t="s">
        <v>30</v>
      </c>
      <c r="O140" s="45" t="s">
        <v>30</v>
      </c>
      <c r="P140" s="45" t="s">
        <v>30</v>
      </c>
      <c r="Q140" s="32" t="s">
        <v>30</v>
      </c>
      <c r="R140" s="45" t="s">
        <v>31</v>
      </c>
      <c r="S140" s="45" t="s">
        <v>31</v>
      </c>
      <c r="T140" s="32" t="s">
        <v>30</v>
      </c>
      <c r="U140" s="71" t="s">
        <v>31</v>
      </c>
      <c r="V140" s="45" t="s">
        <v>31</v>
      </c>
      <c r="W140" s="71" t="s">
        <v>50</v>
      </c>
      <c r="AF140" s="45" t="s">
        <v>31</v>
      </c>
      <c r="AG140" s="45" t="s">
        <v>31</v>
      </c>
      <c r="AH140" s="62" t="s">
        <v>45</v>
      </c>
      <c r="AM140" s="32" t="s">
        <v>35</v>
      </c>
      <c r="AR140" s="23"/>
      <c r="AS140" s="24" t="str">
        <f t="shared" si="3"/>
        <v>-:-:-:-:-:-:-:-:-:-:-:imm9:::::::::-:-:Rn:::::Rt::::</v>
      </c>
      <c r="AT140" s="23"/>
      <c r="AU140" s="24" t="str">
        <f t="shared" si="4"/>
        <v>0x3C800000</v>
      </c>
      <c r="AV140" s="25"/>
      <c r="AW140" s="26" t="str">
        <f t="shared" si="5"/>
        <v>vsturq,                                                 </v>
      </c>
      <c r="AX140" s="26" t="str">
        <f t="shared" si="6"/>
        <v>		vsturq,                                                 	/* 0x3C800000	STUR      	 */</v>
      </c>
      <c r="AY140" s="26" t="str">
        <f t="shared" si="7"/>
        <v>		0x3C800000,	/* STUR      	vsturq	 */</v>
      </c>
    </row>
    <row r="141" ht="12.75" customHeight="1">
      <c r="A141" s="9" t="s">
        <v>299</v>
      </c>
      <c r="B141" s="16"/>
      <c r="C141" s="16"/>
      <c r="D141" s="17"/>
      <c r="E141" s="28" t="s">
        <v>297</v>
      </c>
      <c r="F141" s="18" t="str">
        <f t="shared" si="8"/>
        <v>v</v>
      </c>
      <c r="G141" s="18" t="str">
        <f t="shared" si="2"/>
        <v>q</v>
      </c>
      <c r="H141" s="18"/>
      <c r="I141" s="30" t="s">
        <v>71</v>
      </c>
      <c r="J141" s="30"/>
      <c r="K141" s="31"/>
      <c r="L141" s="32" t="s">
        <v>31</v>
      </c>
      <c r="M141" s="32" t="s">
        <v>31</v>
      </c>
      <c r="N141" s="45" t="s">
        <v>30</v>
      </c>
      <c r="O141" s="45" t="s">
        <v>30</v>
      </c>
      <c r="P141" s="45" t="s">
        <v>30</v>
      </c>
      <c r="Q141" s="32" t="s">
        <v>30</v>
      </c>
      <c r="R141" s="45" t="s">
        <v>31</v>
      </c>
      <c r="S141" s="45" t="s">
        <v>31</v>
      </c>
      <c r="T141" s="32" t="s">
        <v>30</v>
      </c>
      <c r="U141" s="71" t="s">
        <v>30</v>
      </c>
      <c r="V141" s="45" t="s">
        <v>31</v>
      </c>
      <c r="W141" s="71" t="s">
        <v>50</v>
      </c>
      <c r="AF141" s="45" t="s">
        <v>31</v>
      </c>
      <c r="AG141" s="45" t="s">
        <v>31</v>
      </c>
      <c r="AH141" s="62" t="s">
        <v>45</v>
      </c>
      <c r="AM141" s="32" t="s">
        <v>35</v>
      </c>
      <c r="AR141" s="23"/>
      <c r="AS141" s="24" t="str">
        <f t="shared" si="3"/>
        <v>-:-:-:-:-:-:-:-:-:-:-:imm9:::::::::-:-:Rn:::::Rt::::</v>
      </c>
      <c r="AT141" s="23"/>
      <c r="AU141" s="24" t="str">
        <f t="shared" si="4"/>
        <v>0x3CC00000</v>
      </c>
      <c r="AV141" s="25"/>
      <c r="AW141" s="26" t="str">
        <f t="shared" si="5"/>
        <v>vldurq,                                                 </v>
      </c>
      <c r="AX141" s="26" t="str">
        <f t="shared" si="6"/>
        <v>		vldurq,                                                 	/* 0x3CC00000	LDUR      	 */</v>
      </c>
      <c r="AY141" s="26" t="str">
        <f t="shared" si="7"/>
        <v>		0x3CC00000,	/* LDUR      	vldurq	 */</v>
      </c>
    </row>
    <row r="142" ht="12.75" customHeight="1">
      <c r="A142" s="15" t="s">
        <v>300</v>
      </c>
      <c r="B142" s="16"/>
      <c r="C142" s="16"/>
      <c r="D142" s="17"/>
      <c r="E142" s="28" t="s">
        <v>301</v>
      </c>
      <c r="F142" s="18" t="str">
        <f t="shared" si="8"/>
        <v/>
      </c>
      <c r="G142" s="18" t="str">
        <f t="shared" si="2"/>
        <v/>
      </c>
      <c r="H142" s="19"/>
      <c r="I142" s="29"/>
      <c r="J142" s="29"/>
      <c r="K142" s="31"/>
      <c r="L142" s="32" t="s">
        <v>31</v>
      </c>
      <c r="M142" s="32" t="s">
        <v>30</v>
      </c>
      <c r="N142" s="45" t="s">
        <v>30</v>
      </c>
      <c r="O142" s="45" t="s">
        <v>30</v>
      </c>
      <c r="P142" s="45" t="s">
        <v>30</v>
      </c>
      <c r="Q142" s="32" t="s">
        <v>31</v>
      </c>
      <c r="R142" s="45" t="s">
        <v>31</v>
      </c>
      <c r="S142" s="45" t="s">
        <v>31</v>
      </c>
      <c r="T142" s="32" t="s">
        <v>31</v>
      </c>
      <c r="U142" s="71" t="s">
        <v>31</v>
      </c>
      <c r="V142" s="45" t="s">
        <v>31</v>
      </c>
      <c r="W142" s="71" t="s">
        <v>50</v>
      </c>
      <c r="AF142" s="45" t="s">
        <v>31</v>
      </c>
      <c r="AG142" s="45" t="s">
        <v>31</v>
      </c>
      <c r="AH142" s="62" t="s">
        <v>45</v>
      </c>
      <c r="AM142" s="32" t="s">
        <v>35</v>
      </c>
      <c r="AR142" s="23"/>
      <c r="AS142" s="24" t="str">
        <f t="shared" si="3"/>
        <v>-:-:-:-:-:-:-:-:-:-:-:imm9:::::::::-:-:Rn:::::Rt::::</v>
      </c>
      <c r="AT142" s="23"/>
      <c r="AU142" s="24" t="str">
        <f t="shared" si="4"/>
        <v>0x78000000</v>
      </c>
      <c r="AV142" s="25"/>
      <c r="AW142" s="26" t="str">
        <f t="shared" si="5"/>
        <v>sturh,                                                  </v>
      </c>
      <c r="AX142" s="26" t="str">
        <f t="shared" si="6"/>
        <v>		sturh,                                                  	/* 0x78000000	STURH     	 */</v>
      </c>
      <c r="AY142" s="26" t="str">
        <f t="shared" si="7"/>
        <v>		0x78000000,	/* STURH     	sturh	 */</v>
      </c>
    </row>
    <row r="143" ht="12.75" customHeight="1">
      <c r="A143" s="15" t="s">
        <v>302</v>
      </c>
      <c r="B143" s="16"/>
      <c r="C143" s="16"/>
      <c r="D143" s="17"/>
      <c r="E143" s="28" t="s">
        <v>303</v>
      </c>
      <c r="F143" s="18" t="str">
        <f t="shared" si="8"/>
        <v/>
      </c>
      <c r="G143" s="18" t="str">
        <f t="shared" si="2"/>
        <v/>
      </c>
      <c r="H143" s="19"/>
      <c r="I143" s="29"/>
      <c r="J143" s="29"/>
      <c r="K143" s="31"/>
      <c r="L143" s="32" t="s">
        <v>31</v>
      </c>
      <c r="M143" s="32" t="s">
        <v>30</v>
      </c>
      <c r="N143" s="45" t="s">
        <v>30</v>
      </c>
      <c r="O143" s="45" t="s">
        <v>30</v>
      </c>
      <c r="P143" s="45" t="s">
        <v>30</v>
      </c>
      <c r="Q143" s="32" t="s">
        <v>31</v>
      </c>
      <c r="R143" s="45" t="s">
        <v>31</v>
      </c>
      <c r="S143" s="45" t="s">
        <v>31</v>
      </c>
      <c r="T143" s="32" t="s">
        <v>31</v>
      </c>
      <c r="U143" s="71" t="s">
        <v>30</v>
      </c>
      <c r="V143" s="45" t="s">
        <v>31</v>
      </c>
      <c r="W143" s="71" t="s">
        <v>50</v>
      </c>
      <c r="AF143" s="45" t="s">
        <v>31</v>
      </c>
      <c r="AG143" s="45" t="s">
        <v>31</v>
      </c>
      <c r="AH143" s="62" t="s">
        <v>45</v>
      </c>
      <c r="AM143" s="32" t="s">
        <v>35</v>
      </c>
      <c r="AR143" s="23"/>
      <c r="AS143" s="24" t="str">
        <f t="shared" si="3"/>
        <v>-:-:-:-:-:-:-:-:-:-:-:imm9:::::::::-:-:Rn:::::Rt::::</v>
      </c>
      <c r="AT143" s="23"/>
      <c r="AU143" s="24" t="str">
        <f t="shared" si="4"/>
        <v>0x78400000</v>
      </c>
      <c r="AV143" s="25"/>
      <c r="AW143" s="26" t="str">
        <f t="shared" si="5"/>
        <v>ldurh,                                                  </v>
      </c>
      <c r="AX143" s="26" t="str">
        <f t="shared" si="6"/>
        <v>		ldurh,                                                  	/* 0x78400000	LDURH     	 */</v>
      </c>
      <c r="AY143" s="26" t="str">
        <f t="shared" si="7"/>
        <v>		0x78400000,	/* LDURH     	ldurh	 */</v>
      </c>
    </row>
    <row r="144" ht="12.75" customHeight="1">
      <c r="A144" s="9" t="s">
        <v>304</v>
      </c>
      <c r="B144" s="16"/>
      <c r="C144" s="16"/>
      <c r="D144" s="17"/>
      <c r="E144" s="28" t="s">
        <v>305</v>
      </c>
      <c r="F144" s="18" t="str">
        <f t="shared" si="8"/>
        <v/>
      </c>
      <c r="G144" s="18" t="str">
        <f t="shared" si="2"/>
        <v>x</v>
      </c>
      <c r="H144" s="19"/>
      <c r="I144" s="30" t="s">
        <v>99</v>
      </c>
      <c r="J144" s="30"/>
      <c r="K144" s="31"/>
      <c r="L144" s="32" t="s">
        <v>31</v>
      </c>
      <c r="M144" s="32" t="s">
        <v>30</v>
      </c>
      <c r="N144" s="45" t="s">
        <v>30</v>
      </c>
      <c r="O144" s="45" t="s">
        <v>30</v>
      </c>
      <c r="P144" s="45" t="s">
        <v>30</v>
      </c>
      <c r="Q144" s="32" t="s">
        <v>31</v>
      </c>
      <c r="R144" s="45" t="s">
        <v>31</v>
      </c>
      <c r="S144" s="45" t="s">
        <v>31</v>
      </c>
      <c r="T144" s="32" t="s">
        <v>30</v>
      </c>
      <c r="U144" s="71" t="s">
        <v>31</v>
      </c>
      <c r="V144" s="45" t="s">
        <v>31</v>
      </c>
      <c r="W144" s="71" t="s">
        <v>50</v>
      </c>
      <c r="AF144" s="45" t="s">
        <v>31</v>
      </c>
      <c r="AG144" s="45" t="s">
        <v>31</v>
      </c>
      <c r="AH144" s="62" t="s">
        <v>45</v>
      </c>
      <c r="AM144" s="32" t="s">
        <v>35</v>
      </c>
      <c r="AR144" s="23"/>
      <c r="AS144" s="24" t="str">
        <f t="shared" si="3"/>
        <v>-:-:-:-:-:-:-:-:-:-:-:imm9:::::::::-:-:Rn:::::Rt::::</v>
      </c>
      <c r="AT144" s="23"/>
      <c r="AU144" s="24" t="str">
        <f t="shared" si="4"/>
        <v>0x78800000</v>
      </c>
      <c r="AV144" s="25"/>
      <c r="AW144" s="26" t="str">
        <f t="shared" si="5"/>
        <v>ldurshx,                                                </v>
      </c>
      <c r="AX144" s="26" t="str">
        <f t="shared" si="6"/>
        <v>		ldurshx,                                                	/* 0x78800000	LDURSH    	 */</v>
      </c>
      <c r="AY144" s="26" t="str">
        <f t="shared" si="7"/>
        <v>		0x78800000,	/* LDURSH    	ldurshx	 */</v>
      </c>
    </row>
    <row r="145" ht="12.75" customHeight="1">
      <c r="A145" s="15" t="s">
        <v>306</v>
      </c>
      <c r="B145" s="16"/>
      <c r="C145" s="16"/>
      <c r="D145" s="17"/>
      <c r="E145" s="28" t="s">
        <v>305</v>
      </c>
      <c r="F145" s="18" t="str">
        <f t="shared" si="8"/>
        <v/>
      </c>
      <c r="G145" s="18" t="str">
        <f t="shared" si="2"/>
        <v>w</v>
      </c>
      <c r="H145" s="19"/>
      <c r="I145" s="30" t="s">
        <v>97</v>
      </c>
      <c r="J145" s="30"/>
      <c r="K145" s="31"/>
      <c r="L145" s="32" t="s">
        <v>31</v>
      </c>
      <c r="M145" s="32" t="s">
        <v>30</v>
      </c>
      <c r="N145" s="45" t="s">
        <v>30</v>
      </c>
      <c r="O145" s="45" t="s">
        <v>30</v>
      </c>
      <c r="P145" s="45" t="s">
        <v>30</v>
      </c>
      <c r="Q145" s="32" t="s">
        <v>31</v>
      </c>
      <c r="R145" s="45" t="s">
        <v>31</v>
      </c>
      <c r="S145" s="45" t="s">
        <v>31</v>
      </c>
      <c r="T145" s="32" t="s">
        <v>30</v>
      </c>
      <c r="U145" s="71" t="s">
        <v>30</v>
      </c>
      <c r="V145" s="45" t="s">
        <v>31</v>
      </c>
      <c r="W145" s="71" t="s">
        <v>50</v>
      </c>
      <c r="AF145" s="45" t="s">
        <v>31</v>
      </c>
      <c r="AG145" s="45" t="s">
        <v>31</v>
      </c>
      <c r="AH145" s="62" t="s">
        <v>45</v>
      </c>
      <c r="AM145" s="32" t="s">
        <v>35</v>
      </c>
      <c r="AR145" s="23"/>
      <c r="AS145" s="24" t="str">
        <f t="shared" si="3"/>
        <v>-:-:-:-:-:-:-:-:-:-:-:imm9:::::::::-:-:Rn:::::Rt::::</v>
      </c>
      <c r="AT145" s="23"/>
      <c r="AU145" s="24" t="str">
        <f t="shared" si="4"/>
        <v>0x78C00000</v>
      </c>
      <c r="AV145" s="25"/>
      <c r="AW145" s="26" t="str">
        <f t="shared" si="5"/>
        <v>ldurshw,                                                </v>
      </c>
      <c r="AX145" s="26" t="str">
        <f t="shared" si="6"/>
        <v>		ldurshw,                                                	/* 0x78C00000	LDURSH    	 */</v>
      </c>
      <c r="AY145" s="26" t="str">
        <f t="shared" si="7"/>
        <v>		0x78C00000,	/* LDURSH    	ldurshw	 */</v>
      </c>
    </row>
    <row r="146" ht="12.75" customHeight="1">
      <c r="A146" s="15" t="s">
        <v>307</v>
      </c>
      <c r="B146" s="16"/>
      <c r="C146" s="16"/>
      <c r="D146" s="17"/>
      <c r="E146" s="28" t="s">
        <v>295</v>
      </c>
      <c r="F146" s="18" t="str">
        <f t="shared" si="8"/>
        <v>v</v>
      </c>
      <c r="G146" s="18" t="str">
        <f t="shared" si="2"/>
        <v>h</v>
      </c>
      <c r="H146" s="18"/>
      <c r="I146" s="30" t="s">
        <v>68</v>
      </c>
      <c r="J146" s="30"/>
      <c r="K146" s="31"/>
      <c r="L146" s="32" t="s">
        <v>31</v>
      </c>
      <c r="M146" s="32" t="s">
        <v>30</v>
      </c>
      <c r="N146" s="45" t="s">
        <v>30</v>
      </c>
      <c r="O146" s="45" t="s">
        <v>30</v>
      </c>
      <c r="P146" s="45" t="s">
        <v>30</v>
      </c>
      <c r="Q146" s="32" t="s">
        <v>30</v>
      </c>
      <c r="R146" s="45" t="s">
        <v>31</v>
      </c>
      <c r="S146" s="45" t="s">
        <v>31</v>
      </c>
      <c r="T146" s="32" t="s">
        <v>31</v>
      </c>
      <c r="U146" s="71" t="s">
        <v>31</v>
      </c>
      <c r="V146" s="45" t="s">
        <v>31</v>
      </c>
      <c r="W146" s="71" t="s">
        <v>50</v>
      </c>
      <c r="AF146" s="45" t="s">
        <v>31</v>
      </c>
      <c r="AG146" s="45" t="s">
        <v>31</v>
      </c>
      <c r="AH146" s="62" t="s">
        <v>45</v>
      </c>
      <c r="AM146" s="32" t="s">
        <v>35</v>
      </c>
      <c r="AR146" s="23"/>
      <c r="AS146" s="24" t="str">
        <f t="shared" si="3"/>
        <v>-:-:-:-:-:-:-:-:-:-:-:imm9:::::::::-:-:Rn:::::Rt::::</v>
      </c>
      <c r="AT146" s="23"/>
      <c r="AU146" s="24" t="str">
        <f t="shared" si="4"/>
        <v>0x7C000000</v>
      </c>
      <c r="AV146" s="25"/>
      <c r="AW146" s="26" t="str">
        <f t="shared" si="5"/>
        <v>vsturh,                                                 </v>
      </c>
      <c r="AX146" s="26" t="str">
        <f t="shared" si="6"/>
        <v>		vsturh,                                                 	/* 0x7C000000	STUR      	 */</v>
      </c>
      <c r="AY146" s="26" t="str">
        <f t="shared" si="7"/>
        <v>		0x7C000000,	/* STUR      	vsturh	 */</v>
      </c>
    </row>
    <row r="147" ht="12.75" customHeight="1">
      <c r="A147" s="9" t="s">
        <v>308</v>
      </c>
      <c r="B147" s="16"/>
      <c r="C147" s="16"/>
      <c r="D147" s="17"/>
      <c r="E147" s="28" t="s">
        <v>297</v>
      </c>
      <c r="F147" s="18" t="str">
        <f t="shared" si="8"/>
        <v>v</v>
      </c>
      <c r="G147" s="18" t="str">
        <f t="shared" si="2"/>
        <v>h</v>
      </c>
      <c r="H147" s="18"/>
      <c r="I147" s="30" t="s">
        <v>68</v>
      </c>
      <c r="J147" s="30"/>
      <c r="K147" s="31"/>
      <c r="L147" s="32" t="s">
        <v>31</v>
      </c>
      <c r="M147" s="32" t="s">
        <v>30</v>
      </c>
      <c r="N147" s="45" t="s">
        <v>30</v>
      </c>
      <c r="O147" s="45" t="s">
        <v>30</v>
      </c>
      <c r="P147" s="45" t="s">
        <v>30</v>
      </c>
      <c r="Q147" s="32" t="s">
        <v>30</v>
      </c>
      <c r="R147" s="45" t="s">
        <v>31</v>
      </c>
      <c r="S147" s="45" t="s">
        <v>31</v>
      </c>
      <c r="T147" s="32" t="s">
        <v>31</v>
      </c>
      <c r="U147" s="71" t="s">
        <v>30</v>
      </c>
      <c r="V147" s="45" t="s">
        <v>31</v>
      </c>
      <c r="W147" s="71" t="s">
        <v>50</v>
      </c>
      <c r="AF147" s="45" t="s">
        <v>31</v>
      </c>
      <c r="AG147" s="45" t="s">
        <v>31</v>
      </c>
      <c r="AH147" s="62" t="s">
        <v>45</v>
      </c>
      <c r="AM147" s="32" t="s">
        <v>35</v>
      </c>
      <c r="AR147" s="23"/>
      <c r="AS147" s="24" t="str">
        <f t="shared" si="3"/>
        <v>-:-:-:-:-:-:-:-:-:-:-:imm9:::::::::-:-:Rn:::::Rt::::</v>
      </c>
      <c r="AT147" s="23"/>
      <c r="AU147" s="24" t="str">
        <f t="shared" si="4"/>
        <v>0x7C400000</v>
      </c>
      <c r="AV147" s="25"/>
      <c r="AW147" s="26" t="str">
        <f t="shared" si="5"/>
        <v>vldurh,                                                 </v>
      </c>
      <c r="AX147" s="26" t="str">
        <f t="shared" si="6"/>
        <v>		vldurh,                                                 	/* 0x7C400000	LDUR      	 */</v>
      </c>
      <c r="AY147" s="26" t="str">
        <f t="shared" si="7"/>
        <v>		0x7C400000,	/* LDUR      	vldurh	 */</v>
      </c>
    </row>
    <row r="148" ht="12.75" customHeight="1">
      <c r="A148" s="9" t="s">
        <v>309</v>
      </c>
      <c r="B148" s="16"/>
      <c r="C148" s="16"/>
      <c r="D148" s="17"/>
      <c r="E148" s="28" t="s">
        <v>295</v>
      </c>
      <c r="F148" s="18" t="str">
        <f t="shared" si="8"/>
        <v/>
      </c>
      <c r="G148" s="18" t="str">
        <f t="shared" si="2"/>
        <v>w</v>
      </c>
      <c r="H148" s="19"/>
      <c r="I148" s="30" t="s">
        <v>97</v>
      </c>
      <c r="J148" s="30"/>
      <c r="K148" s="31"/>
      <c r="L148" s="32" t="s">
        <v>30</v>
      </c>
      <c r="M148" s="32" t="s">
        <v>31</v>
      </c>
      <c r="N148" s="45" t="s">
        <v>30</v>
      </c>
      <c r="O148" s="45" t="s">
        <v>30</v>
      </c>
      <c r="P148" s="45" t="s">
        <v>30</v>
      </c>
      <c r="Q148" s="32" t="s">
        <v>31</v>
      </c>
      <c r="R148" s="45" t="s">
        <v>31</v>
      </c>
      <c r="S148" s="45" t="s">
        <v>31</v>
      </c>
      <c r="T148" s="32" t="s">
        <v>31</v>
      </c>
      <c r="U148" s="71" t="s">
        <v>31</v>
      </c>
      <c r="V148" s="45" t="s">
        <v>31</v>
      </c>
      <c r="W148" s="71" t="s">
        <v>50</v>
      </c>
      <c r="AF148" s="45" t="s">
        <v>31</v>
      </c>
      <c r="AG148" s="45" t="s">
        <v>31</v>
      </c>
      <c r="AH148" s="62" t="s">
        <v>45</v>
      </c>
      <c r="AM148" s="32" t="s">
        <v>35</v>
      </c>
      <c r="AR148" s="23"/>
      <c r="AS148" s="24" t="str">
        <f t="shared" si="3"/>
        <v>-:-:-:-:-:-:-:-:-:-:-:imm9:::::::::-:-:Rn:::::Rt::::</v>
      </c>
      <c r="AT148" s="23"/>
      <c r="AU148" s="24" t="str">
        <f t="shared" si="4"/>
        <v>0xB8000000</v>
      </c>
      <c r="AV148" s="25"/>
      <c r="AW148" s="26" t="str">
        <f t="shared" si="5"/>
        <v>sturw,                                                  </v>
      </c>
      <c r="AX148" s="26" t="str">
        <f t="shared" si="6"/>
        <v>		sturw,                                                  	/* 0xB8000000	STUR      	 */</v>
      </c>
      <c r="AY148" s="26" t="str">
        <f t="shared" si="7"/>
        <v>		0xB8000000,	/* STUR      	sturw	 */</v>
      </c>
    </row>
    <row r="149" ht="12.75" customHeight="1">
      <c r="A149" s="15" t="s">
        <v>310</v>
      </c>
      <c r="B149" s="16"/>
      <c r="C149" s="16"/>
      <c r="D149" s="17"/>
      <c r="E149" s="28" t="s">
        <v>297</v>
      </c>
      <c r="F149" s="18" t="str">
        <f t="shared" si="8"/>
        <v/>
      </c>
      <c r="G149" s="18" t="str">
        <f t="shared" si="2"/>
        <v>w</v>
      </c>
      <c r="H149" s="19"/>
      <c r="I149" s="30" t="s">
        <v>97</v>
      </c>
      <c r="J149" s="30"/>
      <c r="K149" s="31"/>
      <c r="L149" s="32" t="s">
        <v>30</v>
      </c>
      <c r="M149" s="32" t="s">
        <v>31</v>
      </c>
      <c r="N149" s="45" t="s">
        <v>30</v>
      </c>
      <c r="O149" s="45" t="s">
        <v>30</v>
      </c>
      <c r="P149" s="45" t="s">
        <v>30</v>
      </c>
      <c r="Q149" s="32" t="s">
        <v>31</v>
      </c>
      <c r="R149" s="45" t="s">
        <v>31</v>
      </c>
      <c r="S149" s="45" t="s">
        <v>31</v>
      </c>
      <c r="T149" s="32" t="s">
        <v>31</v>
      </c>
      <c r="U149" s="71" t="s">
        <v>30</v>
      </c>
      <c r="V149" s="45" t="s">
        <v>31</v>
      </c>
      <c r="W149" s="71" t="s">
        <v>50</v>
      </c>
      <c r="AF149" s="45" t="s">
        <v>31</v>
      </c>
      <c r="AG149" s="45" t="s">
        <v>31</v>
      </c>
      <c r="AH149" s="62" t="s">
        <v>45</v>
      </c>
      <c r="AM149" s="32" t="s">
        <v>35</v>
      </c>
      <c r="AR149" s="23"/>
      <c r="AS149" s="24" t="str">
        <f t="shared" si="3"/>
        <v>-:-:-:-:-:-:-:-:-:-:-:imm9:::::::::-:-:Rn:::::Rt::::</v>
      </c>
      <c r="AT149" s="23"/>
      <c r="AU149" s="24" t="str">
        <f t="shared" si="4"/>
        <v>0xB8400000</v>
      </c>
      <c r="AV149" s="25"/>
      <c r="AW149" s="26" t="str">
        <f t="shared" si="5"/>
        <v>ldurw,                                                  </v>
      </c>
      <c r="AX149" s="26" t="str">
        <f t="shared" si="6"/>
        <v>		ldurw,                                                  	/* 0xB8400000	LDUR      	 */</v>
      </c>
      <c r="AY149" s="26" t="str">
        <f t="shared" si="7"/>
        <v>		0xB8400000,	/* LDUR      	ldurw	 */</v>
      </c>
    </row>
    <row r="150" ht="12.75" customHeight="1">
      <c r="A150" s="15" t="s">
        <v>311</v>
      </c>
      <c r="B150" s="16"/>
      <c r="C150" s="16"/>
      <c r="D150" s="17"/>
      <c r="E150" s="28" t="s">
        <v>312</v>
      </c>
      <c r="F150" s="18" t="str">
        <f t="shared" si="8"/>
        <v/>
      </c>
      <c r="G150" s="18" t="str">
        <f t="shared" si="2"/>
        <v/>
      </c>
      <c r="H150" s="19"/>
      <c r="I150" s="29"/>
      <c r="J150" s="29"/>
      <c r="K150" s="31"/>
      <c r="L150" s="32" t="s">
        <v>30</v>
      </c>
      <c r="M150" s="32" t="s">
        <v>31</v>
      </c>
      <c r="N150" s="45" t="s">
        <v>30</v>
      </c>
      <c r="O150" s="45" t="s">
        <v>30</v>
      </c>
      <c r="P150" s="45" t="s">
        <v>30</v>
      </c>
      <c r="Q150" s="32" t="s">
        <v>31</v>
      </c>
      <c r="R150" s="45" t="s">
        <v>31</v>
      </c>
      <c r="S150" s="45" t="s">
        <v>31</v>
      </c>
      <c r="T150" s="32" t="s">
        <v>30</v>
      </c>
      <c r="U150" s="71" t="s">
        <v>31</v>
      </c>
      <c r="V150" s="45" t="s">
        <v>31</v>
      </c>
      <c r="W150" s="71" t="s">
        <v>50</v>
      </c>
      <c r="AF150" s="45" t="s">
        <v>31</v>
      </c>
      <c r="AG150" s="45" t="s">
        <v>31</v>
      </c>
      <c r="AH150" s="62" t="s">
        <v>45</v>
      </c>
      <c r="AM150" s="32" t="s">
        <v>35</v>
      </c>
      <c r="AR150" s="23"/>
      <c r="AS150" s="24" t="str">
        <f t="shared" si="3"/>
        <v>-:-:-:-:-:-:-:-:-:-:-:imm9:::::::::-:-:Rn:::::Rt::::</v>
      </c>
      <c r="AT150" s="23"/>
      <c r="AU150" s="24" t="str">
        <f t="shared" si="4"/>
        <v>0xB8800000</v>
      </c>
      <c r="AV150" s="25"/>
      <c r="AW150" s="26" t="str">
        <f t="shared" si="5"/>
        <v>ldursw,                                                 </v>
      </c>
      <c r="AX150" s="26" t="str">
        <f t="shared" si="6"/>
        <v>		ldursw,                                                 	/* 0xB8800000	LDURSW    	 */</v>
      </c>
      <c r="AY150" s="26" t="str">
        <f t="shared" si="7"/>
        <v>		0xB8800000,	/* LDURSW    	ldursw	 */</v>
      </c>
    </row>
    <row r="151" ht="12.75" customHeight="1">
      <c r="A151" s="9" t="s">
        <v>313</v>
      </c>
      <c r="B151" s="16"/>
      <c r="C151" s="16"/>
      <c r="D151" s="17"/>
      <c r="E151" s="28" t="s">
        <v>295</v>
      </c>
      <c r="F151" s="18" t="str">
        <f t="shared" si="8"/>
        <v>v</v>
      </c>
      <c r="G151" s="18" t="str">
        <f t="shared" si="2"/>
        <v>s</v>
      </c>
      <c r="H151" s="18"/>
      <c r="I151" s="30" t="s">
        <v>52</v>
      </c>
      <c r="J151" s="30"/>
      <c r="K151" s="31"/>
      <c r="L151" s="32" t="s">
        <v>30</v>
      </c>
      <c r="M151" s="32" t="s">
        <v>31</v>
      </c>
      <c r="N151" s="45" t="s">
        <v>30</v>
      </c>
      <c r="O151" s="45" t="s">
        <v>30</v>
      </c>
      <c r="P151" s="45" t="s">
        <v>30</v>
      </c>
      <c r="Q151" s="32" t="s">
        <v>30</v>
      </c>
      <c r="R151" s="45" t="s">
        <v>31</v>
      </c>
      <c r="S151" s="45" t="s">
        <v>31</v>
      </c>
      <c r="T151" s="32" t="s">
        <v>31</v>
      </c>
      <c r="U151" s="71" t="s">
        <v>31</v>
      </c>
      <c r="V151" s="45" t="s">
        <v>31</v>
      </c>
      <c r="W151" s="71" t="s">
        <v>50</v>
      </c>
      <c r="AF151" s="45" t="s">
        <v>31</v>
      </c>
      <c r="AG151" s="45" t="s">
        <v>31</v>
      </c>
      <c r="AH151" s="62" t="s">
        <v>45</v>
      </c>
      <c r="AM151" s="32" t="s">
        <v>35</v>
      </c>
      <c r="AR151" s="23"/>
      <c r="AS151" s="24" t="str">
        <f t="shared" si="3"/>
        <v>-:-:-:-:-:-:-:-:-:-:-:imm9:::::::::-:-:Rn:::::Rt::::</v>
      </c>
      <c r="AT151" s="23"/>
      <c r="AU151" s="24" t="str">
        <f t="shared" si="4"/>
        <v>0xBC000000</v>
      </c>
      <c r="AV151" s="25"/>
      <c r="AW151" s="26" t="str">
        <f t="shared" si="5"/>
        <v>vsturs,                                                 </v>
      </c>
      <c r="AX151" s="26" t="str">
        <f t="shared" si="6"/>
        <v>		vsturs,                                                 	/* 0xBC000000	STUR      	 */</v>
      </c>
      <c r="AY151" s="26" t="str">
        <f t="shared" si="7"/>
        <v>		0xBC000000,	/* STUR      	vsturs	 */</v>
      </c>
    </row>
    <row r="152" ht="12.75" customHeight="1">
      <c r="A152" s="15" t="s">
        <v>314</v>
      </c>
      <c r="B152" s="16"/>
      <c r="C152" s="16"/>
      <c r="D152" s="17"/>
      <c r="E152" s="28" t="s">
        <v>297</v>
      </c>
      <c r="F152" s="18" t="str">
        <f t="shared" si="8"/>
        <v>v</v>
      </c>
      <c r="G152" s="18" t="str">
        <f t="shared" si="2"/>
        <v>s</v>
      </c>
      <c r="H152" s="18"/>
      <c r="I152" s="30" t="s">
        <v>52</v>
      </c>
      <c r="J152" s="30"/>
      <c r="K152" s="31"/>
      <c r="L152" s="32" t="s">
        <v>30</v>
      </c>
      <c r="M152" s="32" t="s">
        <v>31</v>
      </c>
      <c r="N152" s="45" t="s">
        <v>30</v>
      </c>
      <c r="O152" s="45" t="s">
        <v>30</v>
      </c>
      <c r="P152" s="45" t="s">
        <v>30</v>
      </c>
      <c r="Q152" s="32" t="s">
        <v>30</v>
      </c>
      <c r="R152" s="45" t="s">
        <v>31</v>
      </c>
      <c r="S152" s="45" t="s">
        <v>31</v>
      </c>
      <c r="T152" s="32" t="s">
        <v>31</v>
      </c>
      <c r="U152" s="71" t="s">
        <v>30</v>
      </c>
      <c r="V152" s="45" t="s">
        <v>31</v>
      </c>
      <c r="W152" s="71" t="s">
        <v>50</v>
      </c>
      <c r="AF152" s="45" t="s">
        <v>31</v>
      </c>
      <c r="AG152" s="45" t="s">
        <v>31</v>
      </c>
      <c r="AH152" s="62" t="s">
        <v>45</v>
      </c>
      <c r="AM152" s="32" t="s">
        <v>35</v>
      </c>
      <c r="AR152" s="23"/>
      <c r="AS152" s="24" t="str">
        <f t="shared" si="3"/>
        <v>-:-:-:-:-:-:-:-:-:-:-:imm9:::::::::-:-:Rn:::::Rt::::</v>
      </c>
      <c r="AT152" s="23"/>
      <c r="AU152" s="24" t="str">
        <f t="shared" si="4"/>
        <v>0xBC400000</v>
      </c>
      <c r="AV152" s="25"/>
      <c r="AW152" s="26" t="str">
        <f t="shared" si="5"/>
        <v>vldurs,                                                 </v>
      </c>
      <c r="AX152" s="26" t="str">
        <f t="shared" si="6"/>
        <v>		vldurs,                                                 	/* 0xBC400000	LDUR      	 */</v>
      </c>
      <c r="AY152" s="26" t="str">
        <f t="shared" si="7"/>
        <v>		0xBC400000,	/* LDUR      	vldurs	 */</v>
      </c>
    </row>
    <row r="153" ht="12.75" customHeight="1">
      <c r="A153" s="15" t="s">
        <v>315</v>
      </c>
      <c r="B153" s="16"/>
      <c r="C153" s="16"/>
      <c r="D153" s="17"/>
      <c r="E153" s="28" t="s">
        <v>295</v>
      </c>
      <c r="F153" s="18" t="str">
        <f t="shared" si="8"/>
        <v/>
      </c>
      <c r="G153" s="18" t="str">
        <f t="shared" si="2"/>
        <v>x</v>
      </c>
      <c r="H153" s="19"/>
      <c r="I153" s="30" t="s">
        <v>99</v>
      </c>
      <c r="J153" s="30"/>
      <c r="K153" s="31"/>
      <c r="L153" s="32" t="s">
        <v>30</v>
      </c>
      <c r="M153" s="32" t="s">
        <v>30</v>
      </c>
      <c r="N153" s="45" t="s">
        <v>30</v>
      </c>
      <c r="O153" s="45" t="s">
        <v>30</v>
      </c>
      <c r="P153" s="45" t="s">
        <v>30</v>
      </c>
      <c r="Q153" s="32" t="s">
        <v>31</v>
      </c>
      <c r="R153" s="45" t="s">
        <v>31</v>
      </c>
      <c r="S153" s="45" t="s">
        <v>31</v>
      </c>
      <c r="T153" s="32" t="s">
        <v>31</v>
      </c>
      <c r="U153" s="71" t="s">
        <v>31</v>
      </c>
      <c r="V153" s="45" t="s">
        <v>31</v>
      </c>
      <c r="W153" s="71" t="s">
        <v>50</v>
      </c>
      <c r="AF153" s="45" t="s">
        <v>31</v>
      </c>
      <c r="AG153" s="45" t="s">
        <v>31</v>
      </c>
      <c r="AH153" s="62" t="s">
        <v>45</v>
      </c>
      <c r="AM153" s="32" t="s">
        <v>35</v>
      </c>
      <c r="AR153" s="23"/>
      <c r="AS153" s="24" t="str">
        <f t="shared" si="3"/>
        <v>-:-:-:-:-:-:-:-:-:-:-:imm9:::::::::-:-:Rn:::::Rt::::</v>
      </c>
      <c r="AT153" s="23"/>
      <c r="AU153" s="24" t="str">
        <f t="shared" si="4"/>
        <v>0xF8000000</v>
      </c>
      <c r="AV153" s="25"/>
      <c r="AW153" s="26" t="str">
        <f t="shared" si="5"/>
        <v>sturx,                                                  </v>
      </c>
      <c r="AX153" s="26" t="str">
        <f t="shared" si="6"/>
        <v>		sturx,                                                  	/* 0xF8000000	STUR      	 */</v>
      </c>
      <c r="AY153" s="26" t="str">
        <f t="shared" si="7"/>
        <v>		0xF8000000,	/* STUR      	sturx	 */</v>
      </c>
    </row>
    <row r="154" ht="12.75" customHeight="1">
      <c r="A154" s="9" t="s">
        <v>316</v>
      </c>
      <c r="B154" s="16"/>
      <c r="C154" s="16"/>
      <c r="D154" s="17"/>
      <c r="E154" s="28" t="s">
        <v>297</v>
      </c>
      <c r="F154" s="18" t="str">
        <f t="shared" si="8"/>
        <v/>
      </c>
      <c r="G154" s="18" t="str">
        <f t="shared" si="2"/>
        <v>x</v>
      </c>
      <c r="H154" s="19"/>
      <c r="I154" s="30" t="s">
        <v>99</v>
      </c>
      <c r="J154" s="30"/>
      <c r="K154" s="31"/>
      <c r="L154" s="32" t="s">
        <v>30</v>
      </c>
      <c r="M154" s="32" t="s">
        <v>30</v>
      </c>
      <c r="N154" s="45" t="s">
        <v>30</v>
      </c>
      <c r="O154" s="45" t="s">
        <v>30</v>
      </c>
      <c r="P154" s="45" t="s">
        <v>30</v>
      </c>
      <c r="Q154" s="32" t="s">
        <v>31</v>
      </c>
      <c r="R154" s="45" t="s">
        <v>31</v>
      </c>
      <c r="S154" s="45" t="s">
        <v>31</v>
      </c>
      <c r="T154" s="32" t="s">
        <v>31</v>
      </c>
      <c r="U154" s="71" t="s">
        <v>30</v>
      </c>
      <c r="V154" s="45" t="s">
        <v>31</v>
      </c>
      <c r="W154" s="71" t="s">
        <v>50</v>
      </c>
      <c r="AF154" s="45" t="s">
        <v>31</v>
      </c>
      <c r="AG154" s="45" t="s">
        <v>31</v>
      </c>
      <c r="AH154" s="62" t="s">
        <v>45</v>
      </c>
      <c r="AM154" s="32" t="s">
        <v>35</v>
      </c>
      <c r="AR154" s="23"/>
      <c r="AS154" s="24" t="str">
        <f t="shared" si="3"/>
        <v>-:-:-:-:-:-:-:-:-:-:-:imm9:::::::::-:-:Rn:::::Rt::::</v>
      </c>
      <c r="AT154" s="23"/>
      <c r="AU154" s="24" t="str">
        <f t="shared" si="4"/>
        <v>0xF8400000</v>
      </c>
      <c r="AV154" s="25"/>
      <c r="AW154" s="26" t="str">
        <f t="shared" si="5"/>
        <v>ldurx,                                                  </v>
      </c>
      <c r="AX154" s="26" t="str">
        <f t="shared" si="6"/>
        <v>		ldurx,                                                  	/* 0xF8400000	LDUR      	 */</v>
      </c>
      <c r="AY154" s="26" t="str">
        <f t="shared" si="7"/>
        <v>		0xF8400000,	/* LDUR      	ldurx	 */</v>
      </c>
    </row>
    <row r="155" ht="12.75" customHeight="1">
      <c r="A155" s="9" t="s">
        <v>317</v>
      </c>
      <c r="B155" s="16"/>
      <c r="C155" s="16"/>
      <c r="D155" s="17"/>
      <c r="E155" s="28" t="s">
        <v>318</v>
      </c>
      <c r="F155" s="18" t="str">
        <f t="shared" si="8"/>
        <v/>
      </c>
      <c r="G155" s="18" t="str">
        <f t="shared" si="2"/>
        <v/>
      </c>
      <c r="H155" s="19"/>
      <c r="I155" s="29"/>
      <c r="J155" s="29"/>
      <c r="K155" s="31"/>
      <c r="L155" s="32" t="s">
        <v>30</v>
      </c>
      <c r="M155" s="32" t="s">
        <v>30</v>
      </c>
      <c r="N155" s="45" t="s">
        <v>30</v>
      </c>
      <c r="O155" s="45" t="s">
        <v>30</v>
      </c>
      <c r="P155" s="45" t="s">
        <v>30</v>
      </c>
      <c r="Q155" s="32" t="s">
        <v>31</v>
      </c>
      <c r="R155" s="45" t="s">
        <v>31</v>
      </c>
      <c r="S155" s="45" t="s">
        <v>31</v>
      </c>
      <c r="T155" s="32" t="s">
        <v>30</v>
      </c>
      <c r="U155" s="71" t="s">
        <v>31</v>
      </c>
      <c r="V155" s="45" t="s">
        <v>31</v>
      </c>
      <c r="W155" s="71" t="s">
        <v>50</v>
      </c>
      <c r="AF155" s="45" t="s">
        <v>31</v>
      </c>
      <c r="AG155" s="45" t="s">
        <v>31</v>
      </c>
      <c r="AH155" s="62" t="s">
        <v>45</v>
      </c>
      <c r="AM155" s="32" t="s">
        <v>35</v>
      </c>
      <c r="AR155" s="23"/>
      <c r="AS155" s="24" t="str">
        <f t="shared" si="3"/>
        <v>-:-:-:-:-:-:-:-:-:-:-:imm9:::::::::-:-:Rn:::::Rt::::</v>
      </c>
      <c r="AT155" s="23"/>
      <c r="AU155" s="24" t="str">
        <f t="shared" si="4"/>
        <v>0xF8800000</v>
      </c>
      <c r="AV155" s="25"/>
      <c r="AW155" s="26" t="str">
        <f t="shared" si="5"/>
        <v>prfum,                                                  </v>
      </c>
      <c r="AX155" s="26" t="str">
        <f t="shared" si="6"/>
        <v>		prfum,                                                  	/* 0xF8800000	PRFUM     	 */</v>
      </c>
      <c r="AY155" s="26" t="str">
        <f t="shared" si="7"/>
        <v>		0xF8800000,	/* PRFUM     	prfum	 */</v>
      </c>
    </row>
    <row r="156" ht="12.75" customHeight="1">
      <c r="A156" s="15" t="s">
        <v>319</v>
      </c>
      <c r="B156" s="16"/>
      <c r="C156" s="16"/>
      <c r="D156" s="17"/>
      <c r="E156" s="28" t="s">
        <v>295</v>
      </c>
      <c r="F156" s="18" t="str">
        <f t="shared" si="8"/>
        <v>v</v>
      </c>
      <c r="G156" s="18" t="str">
        <f t="shared" si="2"/>
        <v>d</v>
      </c>
      <c r="H156" s="18"/>
      <c r="I156" s="30" t="s">
        <v>219</v>
      </c>
      <c r="J156" s="30"/>
      <c r="K156" s="31"/>
      <c r="L156" s="32" t="s">
        <v>30</v>
      </c>
      <c r="M156" s="32" t="s">
        <v>30</v>
      </c>
      <c r="N156" s="45" t="s">
        <v>30</v>
      </c>
      <c r="O156" s="45" t="s">
        <v>30</v>
      </c>
      <c r="P156" s="45" t="s">
        <v>30</v>
      </c>
      <c r="Q156" s="32" t="s">
        <v>30</v>
      </c>
      <c r="R156" s="45" t="s">
        <v>31</v>
      </c>
      <c r="S156" s="45" t="s">
        <v>31</v>
      </c>
      <c r="T156" s="32" t="s">
        <v>31</v>
      </c>
      <c r="U156" s="71" t="s">
        <v>31</v>
      </c>
      <c r="V156" s="45" t="s">
        <v>31</v>
      </c>
      <c r="W156" s="71" t="s">
        <v>50</v>
      </c>
      <c r="AF156" s="45" t="s">
        <v>31</v>
      </c>
      <c r="AG156" s="45" t="s">
        <v>31</v>
      </c>
      <c r="AH156" s="62" t="s">
        <v>45</v>
      </c>
      <c r="AM156" s="32" t="s">
        <v>35</v>
      </c>
      <c r="AR156" s="23"/>
      <c r="AS156" s="24" t="str">
        <f t="shared" si="3"/>
        <v>-:-:-:-:-:-:-:-:-:-:-:imm9:::::::::-:-:Rn:::::Rt::::</v>
      </c>
      <c r="AT156" s="23"/>
      <c r="AU156" s="24" t="str">
        <f t="shared" si="4"/>
        <v>0xFC000000</v>
      </c>
      <c r="AV156" s="25"/>
      <c r="AW156" s="26" t="str">
        <f t="shared" si="5"/>
        <v>vsturd,                                                 </v>
      </c>
      <c r="AX156" s="26" t="str">
        <f t="shared" si="6"/>
        <v>		vsturd,                                                 	/* 0xFC000000	STUR      	 */</v>
      </c>
      <c r="AY156" s="26" t="str">
        <f t="shared" si="7"/>
        <v>		0xFC000000,	/* STUR      	vsturd	 */</v>
      </c>
    </row>
    <row r="157" ht="12.75" customHeight="1">
      <c r="A157" s="15" t="s">
        <v>320</v>
      </c>
      <c r="B157" s="16"/>
      <c r="C157" s="16"/>
      <c r="D157" s="17"/>
      <c r="E157" s="28" t="s">
        <v>297</v>
      </c>
      <c r="F157" s="18" t="str">
        <f t="shared" si="8"/>
        <v>v</v>
      </c>
      <c r="G157" s="18" t="str">
        <f t="shared" si="2"/>
        <v>d</v>
      </c>
      <c r="H157" s="18"/>
      <c r="I157" s="30" t="s">
        <v>219</v>
      </c>
      <c r="J157" s="30"/>
      <c r="K157" s="31"/>
      <c r="L157" s="32" t="s">
        <v>30</v>
      </c>
      <c r="M157" s="32" t="s">
        <v>30</v>
      </c>
      <c r="N157" s="45" t="s">
        <v>30</v>
      </c>
      <c r="O157" s="45" t="s">
        <v>30</v>
      </c>
      <c r="P157" s="45" t="s">
        <v>30</v>
      </c>
      <c r="Q157" s="32" t="s">
        <v>30</v>
      </c>
      <c r="R157" s="45" t="s">
        <v>31</v>
      </c>
      <c r="S157" s="45" t="s">
        <v>31</v>
      </c>
      <c r="T157" s="32" t="s">
        <v>31</v>
      </c>
      <c r="U157" s="71" t="s">
        <v>30</v>
      </c>
      <c r="V157" s="45" t="s">
        <v>31</v>
      </c>
      <c r="W157" s="71" t="s">
        <v>50</v>
      </c>
      <c r="AF157" s="45" t="s">
        <v>31</v>
      </c>
      <c r="AG157" s="45" t="s">
        <v>31</v>
      </c>
      <c r="AH157" s="62" t="s">
        <v>45</v>
      </c>
      <c r="AM157" s="32" t="s">
        <v>35</v>
      </c>
      <c r="AR157" s="23"/>
      <c r="AS157" s="24" t="str">
        <f t="shared" si="3"/>
        <v>-:-:-:-:-:-:-:-:-:-:-:imm9:::::::::-:-:Rn:::::Rt::::</v>
      </c>
      <c r="AT157" s="23"/>
      <c r="AU157" s="24" t="str">
        <f t="shared" si="4"/>
        <v>0xFC400000</v>
      </c>
      <c r="AV157" s="25"/>
      <c r="AW157" s="26" t="str">
        <f t="shared" si="5"/>
        <v>vldurd,                                                 </v>
      </c>
      <c r="AX157" s="26" t="str">
        <f t="shared" si="6"/>
        <v>		vldurd,                                                 	/* 0xFC400000	LDUR      	 */</v>
      </c>
      <c r="AY157" s="26" t="str">
        <f t="shared" si="7"/>
        <v>		0xFC400000,	/* LDUR      	vldurd	 */</v>
      </c>
    </row>
    <row r="158" ht="12.75" customHeight="1">
      <c r="A158" s="9" t="s">
        <v>321</v>
      </c>
      <c r="B158" s="16"/>
      <c r="C158" s="16"/>
      <c r="D158" s="17" t="s">
        <v>322</v>
      </c>
      <c r="F158" s="18" t="str">
        <f t="shared" si="8"/>
        <v/>
      </c>
      <c r="G158" s="18" t="str">
        <f t="shared" si="2"/>
        <v/>
      </c>
      <c r="H158" s="19"/>
      <c r="I158" s="20"/>
      <c r="J158" s="20"/>
      <c r="K158" s="37"/>
      <c r="L158" s="38" t="s">
        <v>65</v>
      </c>
      <c r="N158" s="22" t="s">
        <v>30</v>
      </c>
      <c r="O158" s="22" t="s">
        <v>30</v>
      </c>
      <c r="P158" s="39" t="s">
        <v>30</v>
      </c>
      <c r="Q158" s="38" t="s">
        <v>241</v>
      </c>
      <c r="R158" s="39" t="s">
        <v>31</v>
      </c>
      <c r="S158" s="22" t="s">
        <v>31</v>
      </c>
      <c r="T158" s="66" t="s">
        <v>135</v>
      </c>
      <c r="V158" s="22" t="s">
        <v>31</v>
      </c>
      <c r="W158" s="66" t="s">
        <v>50</v>
      </c>
      <c r="AF158" s="22" t="s">
        <v>31</v>
      </c>
      <c r="AG158" s="22" t="s">
        <v>30</v>
      </c>
      <c r="AH158" s="60" t="s">
        <v>45</v>
      </c>
      <c r="AM158" s="38" t="s">
        <v>35</v>
      </c>
      <c r="AR158" s="23"/>
      <c r="AS158" s="24" t="str">
        <f t="shared" si="3"/>
        <v/>
      </c>
      <c r="AT158" s="23"/>
      <c r="AU158" s="24" t="str">
        <f t="shared" si="4"/>
        <v/>
      </c>
      <c r="AV158" s="25"/>
      <c r="AW158" s="26" t="str">
        <f t="shared" si="5"/>
        <v/>
      </c>
      <c r="AX158" s="26" t="str">
        <f t="shared" si="6"/>
        <v>	/* Load/store register (immediate post-indexed) */</v>
      </c>
      <c r="AY158" s="26" t="str">
        <f t="shared" si="7"/>
        <v>	/* Load/store register (immediate post-indexed) */</v>
      </c>
    </row>
    <row r="159" ht="12.75" customHeight="1">
      <c r="A159" s="15" t="s">
        <v>323</v>
      </c>
      <c r="B159" s="16"/>
      <c r="C159" s="16"/>
      <c r="D159" s="17"/>
      <c r="E159" s="28" t="s">
        <v>324</v>
      </c>
      <c r="F159" s="18" t="str">
        <f t="shared" si="8"/>
        <v/>
      </c>
      <c r="G159" s="18" t="str">
        <f t="shared" si="2"/>
        <v>post</v>
      </c>
      <c r="H159" s="18" t="s">
        <v>244</v>
      </c>
      <c r="I159" s="76"/>
      <c r="J159" s="30"/>
      <c r="K159" s="31"/>
      <c r="L159" s="32" t="s">
        <v>31</v>
      </c>
      <c r="M159" s="32" t="s">
        <v>31</v>
      </c>
      <c r="N159" s="45" t="s">
        <v>30</v>
      </c>
      <c r="O159" s="45" t="s">
        <v>30</v>
      </c>
      <c r="P159" s="45" t="s">
        <v>30</v>
      </c>
      <c r="Q159" s="32" t="s">
        <v>31</v>
      </c>
      <c r="R159" s="45" t="s">
        <v>31</v>
      </c>
      <c r="S159" s="45" t="s">
        <v>31</v>
      </c>
      <c r="T159" s="71" t="s">
        <v>31</v>
      </c>
      <c r="U159" s="71" t="s">
        <v>31</v>
      </c>
      <c r="V159" s="45" t="s">
        <v>31</v>
      </c>
      <c r="W159" s="71" t="s">
        <v>50</v>
      </c>
      <c r="AF159" s="45" t="s">
        <v>31</v>
      </c>
      <c r="AG159" s="45" t="s">
        <v>30</v>
      </c>
      <c r="AH159" s="62" t="s">
        <v>45</v>
      </c>
      <c r="AM159" s="32" t="s">
        <v>35</v>
      </c>
      <c r="AR159" s="23"/>
      <c r="AS159" s="24" t="str">
        <f t="shared" si="3"/>
        <v>-:-:-:-:-:-:-:-:-:-:-:imm9:::::::::-:-:Rn:::::Rt::::</v>
      </c>
      <c r="AT159" s="23"/>
      <c r="AU159" s="24" t="str">
        <f t="shared" si="4"/>
        <v>0x38000400</v>
      </c>
      <c r="AV159" s="25"/>
      <c r="AW159" s="26" t="str">
        <f t="shared" si="5"/>
        <v>strbpost,                                               </v>
      </c>
      <c r="AX159" s="26" t="str">
        <f t="shared" si="6"/>
        <v>		strbpost,                                               	/* 0x38000400	STRB      	 */</v>
      </c>
      <c r="AY159" s="26" t="str">
        <f t="shared" si="7"/>
        <v>		0x38000400,	/* STRB      	strbpost	 */</v>
      </c>
    </row>
    <row r="160" ht="12.75" customHeight="1">
      <c r="A160" s="15" t="s">
        <v>325</v>
      </c>
      <c r="B160" s="16"/>
      <c r="C160" s="16"/>
      <c r="D160" s="17"/>
      <c r="E160" s="28" t="s">
        <v>326</v>
      </c>
      <c r="F160" s="18" t="str">
        <f t="shared" si="8"/>
        <v/>
      </c>
      <c r="G160" s="18" t="str">
        <f t="shared" si="2"/>
        <v>post</v>
      </c>
      <c r="H160" s="18" t="s">
        <v>244</v>
      </c>
      <c r="I160" s="76"/>
      <c r="J160" s="30"/>
      <c r="K160" s="31"/>
      <c r="L160" s="32" t="s">
        <v>31</v>
      </c>
      <c r="M160" s="32" t="s">
        <v>31</v>
      </c>
      <c r="N160" s="45" t="s">
        <v>30</v>
      </c>
      <c r="O160" s="45" t="s">
        <v>30</v>
      </c>
      <c r="P160" s="45" t="s">
        <v>30</v>
      </c>
      <c r="Q160" s="32" t="s">
        <v>31</v>
      </c>
      <c r="R160" s="45" t="s">
        <v>31</v>
      </c>
      <c r="S160" s="45" t="s">
        <v>31</v>
      </c>
      <c r="T160" s="71" t="s">
        <v>31</v>
      </c>
      <c r="U160" s="71" t="s">
        <v>30</v>
      </c>
      <c r="V160" s="45" t="s">
        <v>31</v>
      </c>
      <c r="W160" s="71" t="s">
        <v>50</v>
      </c>
      <c r="AF160" s="45" t="s">
        <v>31</v>
      </c>
      <c r="AG160" s="45" t="s">
        <v>30</v>
      </c>
      <c r="AH160" s="62" t="s">
        <v>45</v>
      </c>
      <c r="AM160" s="32" t="s">
        <v>35</v>
      </c>
      <c r="AR160" s="23"/>
      <c r="AS160" s="24" t="str">
        <f t="shared" si="3"/>
        <v>-:-:-:-:-:-:-:-:-:-:-:imm9:::::::::-:-:Rn:::::Rt::::</v>
      </c>
      <c r="AT160" s="23"/>
      <c r="AU160" s="24" t="str">
        <f t="shared" si="4"/>
        <v>0x38400400</v>
      </c>
      <c r="AV160" s="25"/>
      <c r="AW160" s="26" t="str">
        <f t="shared" si="5"/>
        <v>ldrbpost,                                               </v>
      </c>
      <c r="AX160" s="26" t="str">
        <f t="shared" si="6"/>
        <v>		ldrbpost,                                               	/* 0x38400400	LDRB      	 */</v>
      </c>
      <c r="AY160" s="26" t="str">
        <f t="shared" si="7"/>
        <v>		0x38400400,	/* LDRB      	ldrbpost	 */</v>
      </c>
    </row>
    <row r="161" ht="12.75" customHeight="1">
      <c r="A161" s="9" t="s">
        <v>327</v>
      </c>
      <c r="B161" s="16"/>
      <c r="C161" s="16"/>
      <c r="D161" s="17"/>
      <c r="E161" s="28" t="s">
        <v>328</v>
      </c>
      <c r="F161" s="18" t="str">
        <f t="shared" si="8"/>
        <v/>
      </c>
      <c r="G161" s="18" t="str">
        <f t="shared" si="2"/>
        <v>postx</v>
      </c>
      <c r="H161" s="18" t="s">
        <v>244</v>
      </c>
      <c r="I161" s="76" t="s">
        <v>99</v>
      </c>
      <c r="J161" s="30"/>
      <c r="K161" s="31"/>
      <c r="L161" s="32" t="s">
        <v>31</v>
      </c>
      <c r="M161" s="32" t="s">
        <v>31</v>
      </c>
      <c r="N161" s="45" t="s">
        <v>30</v>
      </c>
      <c r="O161" s="45" t="s">
        <v>30</v>
      </c>
      <c r="P161" s="45" t="s">
        <v>30</v>
      </c>
      <c r="Q161" s="32" t="s">
        <v>31</v>
      </c>
      <c r="R161" s="45" t="s">
        <v>31</v>
      </c>
      <c r="S161" s="45" t="s">
        <v>31</v>
      </c>
      <c r="T161" s="71" t="s">
        <v>30</v>
      </c>
      <c r="U161" s="71" t="s">
        <v>31</v>
      </c>
      <c r="V161" s="45" t="s">
        <v>31</v>
      </c>
      <c r="W161" s="71" t="s">
        <v>50</v>
      </c>
      <c r="AF161" s="45" t="s">
        <v>31</v>
      </c>
      <c r="AG161" s="45" t="s">
        <v>30</v>
      </c>
      <c r="AH161" s="62" t="s">
        <v>45</v>
      </c>
      <c r="AM161" s="32" t="s">
        <v>35</v>
      </c>
      <c r="AR161" s="23"/>
      <c r="AS161" s="24" t="str">
        <f t="shared" si="3"/>
        <v>-:-:-:-:-:-:-:-:-:-:-:imm9:::::::::-:-:Rn:::::Rt::::</v>
      </c>
      <c r="AT161" s="23"/>
      <c r="AU161" s="24" t="str">
        <f t="shared" si="4"/>
        <v>0x38800400</v>
      </c>
      <c r="AV161" s="25"/>
      <c r="AW161" s="26" t="str">
        <f t="shared" si="5"/>
        <v>ldrsbpostx,                                             </v>
      </c>
      <c r="AX161" s="26" t="str">
        <f t="shared" si="6"/>
        <v>		ldrsbpostx,                                             	/* 0x38800400	LDRSB     	 */</v>
      </c>
      <c r="AY161" s="26" t="str">
        <f t="shared" si="7"/>
        <v>		0x38800400,	/* LDRSB     	ldrsbpostx	 */</v>
      </c>
    </row>
    <row r="162" ht="12.75" customHeight="1">
      <c r="A162" s="9" t="s">
        <v>329</v>
      </c>
      <c r="B162" s="16"/>
      <c r="C162" s="16"/>
      <c r="D162" s="17"/>
      <c r="E162" s="28" t="s">
        <v>328</v>
      </c>
      <c r="F162" s="18" t="str">
        <f t="shared" si="8"/>
        <v/>
      </c>
      <c r="G162" s="18" t="str">
        <f t="shared" si="2"/>
        <v>postw</v>
      </c>
      <c r="H162" s="18" t="s">
        <v>244</v>
      </c>
      <c r="I162" s="76" t="s">
        <v>97</v>
      </c>
      <c r="J162" s="30"/>
      <c r="K162" s="31"/>
      <c r="L162" s="32" t="s">
        <v>31</v>
      </c>
      <c r="M162" s="32" t="s">
        <v>31</v>
      </c>
      <c r="N162" s="45" t="s">
        <v>30</v>
      </c>
      <c r="O162" s="45" t="s">
        <v>30</v>
      </c>
      <c r="P162" s="45" t="s">
        <v>30</v>
      </c>
      <c r="Q162" s="32" t="s">
        <v>31</v>
      </c>
      <c r="R162" s="45" t="s">
        <v>31</v>
      </c>
      <c r="S162" s="45" t="s">
        <v>31</v>
      </c>
      <c r="T162" s="71" t="s">
        <v>30</v>
      </c>
      <c r="U162" s="71" t="s">
        <v>30</v>
      </c>
      <c r="V162" s="45" t="s">
        <v>31</v>
      </c>
      <c r="W162" s="71" t="s">
        <v>50</v>
      </c>
      <c r="AF162" s="45" t="s">
        <v>31</v>
      </c>
      <c r="AG162" s="45" t="s">
        <v>30</v>
      </c>
      <c r="AH162" s="62" t="s">
        <v>45</v>
      </c>
      <c r="AM162" s="32" t="s">
        <v>35</v>
      </c>
      <c r="AR162" s="23"/>
      <c r="AS162" s="24" t="str">
        <f t="shared" si="3"/>
        <v>-:-:-:-:-:-:-:-:-:-:-:imm9:::::::::-:-:Rn:::::Rt::::</v>
      </c>
      <c r="AT162" s="23"/>
      <c r="AU162" s="24" t="str">
        <f t="shared" si="4"/>
        <v>0x38C00400</v>
      </c>
      <c r="AV162" s="25"/>
      <c r="AW162" s="26" t="str">
        <f t="shared" si="5"/>
        <v>ldrsbpostw,                                             </v>
      </c>
      <c r="AX162" s="26" t="str">
        <f t="shared" si="6"/>
        <v>		ldrsbpostw,                                             	/* 0x38C00400	LDRSB     	 */</v>
      </c>
      <c r="AY162" s="26" t="str">
        <f t="shared" si="7"/>
        <v>		0x38C00400,	/* LDRSB     	ldrsbpostw	 */</v>
      </c>
    </row>
    <row r="163" ht="12.75" customHeight="1">
      <c r="A163" s="15" t="s">
        <v>330</v>
      </c>
      <c r="B163" s="16"/>
      <c r="C163" s="16"/>
      <c r="D163" s="17"/>
      <c r="E163" s="28" t="s">
        <v>331</v>
      </c>
      <c r="F163" s="18" t="str">
        <f t="shared" si="8"/>
        <v>v</v>
      </c>
      <c r="G163" s="18" t="str">
        <f t="shared" si="2"/>
        <v>postb</v>
      </c>
      <c r="H163" s="18" t="s">
        <v>244</v>
      </c>
      <c r="I163" s="76" t="s">
        <v>151</v>
      </c>
      <c r="J163" s="30"/>
      <c r="K163" s="31"/>
      <c r="L163" s="32" t="s">
        <v>31</v>
      </c>
      <c r="M163" s="32" t="s">
        <v>31</v>
      </c>
      <c r="N163" s="45" t="s">
        <v>30</v>
      </c>
      <c r="O163" s="45" t="s">
        <v>30</v>
      </c>
      <c r="P163" s="45" t="s">
        <v>30</v>
      </c>
      <c r="Q163" s="32" t="s">
        <v>30</v>
      </c>
      <c r="R163" s="45" t="s">
        <v>31</v>
      </c>
      <c r="S163" s="45" t="s">
        <v>31</v>
      </c>
      <c r="T163" s="71" t="s">
        <v>31</v>
      </c>
      <c r="U163" s="71" t="s">
        <v>31</v>
      </c>
      <c r="V163" s="45" t="s">
        <v>31</v>
      </c>
      <c r="W163" s="71" t="s">
        <v>50</v>
      </c>
      <c r="AF163" s="45" t="s">
        <v>31</v>
      </c>
      <c r="AG163" s="45" t="s">
        <v>30</v>
      </c>
      <c r="AH163" s="62" t="s">
        <v>45</v>
      </c>
      <c r="AM163" s="32" t="s">
        <v>35</v>
      </c>
      <c r="AR163" s="23"/>
      <c r="AS163" s="24" t="str">
        <f t="shared" si="3"/>
        <v>-:-:-:-:-:-:-:-:-:-:-:imm9:::::::::-:-:Rn:::::Rt::::</v>
      </c>
      <c r="AT163" s="23"/>
      <c r="AU163" s="24" t="str">
        <f t="shared" si="4"/>
        <v>0x3C000400</v>
      </c>
      <c r="AV163" s="25"/>
      <c r="AW163" s="26" t="str">
        <f t="shared" si="5"/>
        <v>vstrpostb,                                              </v>
      </c>
      <c r="AX163" s="26" t="str">
        <f t="shared" si="6"/>
        <v>		vstrpostb,                                              	/* 0x3C000400	STR       	 */</v>
      </c>
      <c r="AY163" s="26" t="str">
        <f t="shared" si="7"/>
        <v>		0x3C000400,	/* STR       	vstrpostb	 */</v>
      </c>
    </row>
    <row r="164" ht="12.75" customHeight="1">
      <c r="A164" s="15" t="s">
        <v>332</v>
      </c>
      <c r="B164" s="16"/>
      <c r="C164" s="16"/>
      <c r="D164" s="17"/>
      <c r="E164" s="28" t="s">
        <v>215</v>
      </c>
      <c r="F164" s="18" t="str">
        <f t="shared" si="8"/>
        <v>v</v>
      </c>
      <c r="G164" s="18" t="str">
        <f t="shared" si="2"/>
        <v>postb</v>
      </c>
      <c r="H164" s="18" t="s">
        <v>244</v>
      </c>
      <c r="I164" s="76" t="s">
        <v>151</v>
      </c>
      <c r="J164" s="30"/>
      <c r="K164" s="31"/>
      <c r="L164" s="32" t="s">
        <v>31</v>
      </c>
      <c r="M164" s="32" t="s">
        <v>31</v>
      </c>
      <c r="N164" s="45" t="s">
        <v>30</v>
      </c>
      <c r="O164" s="45" t="s">
        <v>30</v>
      </c>
      <c r="P164" s="45" t="s">
        <v>30</v>
      </c>
      <c r="Q164" s="32" t="s">
        <v>30</v>
      </c>
      <c r="R164" s="45" t="s">
        <v>31</v>
      </c>
      <c r="S164" s="45" t="s">
        <v>31</v>
      </c>
      <c r="T164" s="71" t="s">
        <v>31</v>
      </c>
      <c r="U164" s="71" t="s">
        <v>30</v>
      </c>
      <c r="V164" s="45" t="s">
        <v>31</v>
      </c>
      <c r="W164" s="71" t="s">
        <v>50</v>
      </c>
      <c r="AF164" s="45" t="s">
        <v>31</v>
      </c>
      <c r="AG164" s="45" t="s">
        <v>30</v>
      </c>
      <c r="AH164" s="62" t="s">
        <v>45</v>
      </c>
      <c r="AM164" s="32" t="s">
        <v>35</v>
      </c>
      <c r="AR164" s="23"/>
      <c r="AS164" s="24" t="str">
        <f t="shared" si="3"/>
        <v>-:-:-:-:-:-:-:-:-:-:-:imm9:::::::::-:-:Rn:::::Rt::::</v>
      </c>
      <c r="AT164" s="23"/>
      <c r="AU164" s="24" t="str">
        <f t="shared" si="4"/>
        <v>0x3C400400</v>
      </c>
      <c r="AV164" s="25"/>
      <c r="AW164" s="26" t="str">
        <f t="shared" si="5"/>
        <v>vldrpostb,                                              </v>
      </c>
      <c r="AX164" s="26" t="str">
        <f t="shared" si="6"/>
        <v>		vldrpostb,                                              	/* 0x3C400400	LDR       	 */</v>
      </c>
      <c r="AY164" s="26" t="str">
        <f t="shared" si="7"/>
        <v>		0x3C400400,	/* LDR       	vldrpostb	 */</v>
      </c>
    </row>
    <row r="165" ht="12.75" customHeight="1">
      <c r="A165" s="9" t="s">
        <v>333</v>
      </c>
      <c r="B165" s="16"/>
      <c r="C165" s="16"/>
      <c r="D165" s="17"/>
      <c r="E165" s="28" t="s">
        <v>331</v>
      </c>
      <c r="F165" s="18" t="str">
        <f t="shared" si="8"/>
        <v>v</v>
      </c>
      <c r="G165" s="18" t="str">
        <f t="shared" si="2"/>
        <v>postq</v>
      </c>
      <c r="H165" s="18" t="s">
        <v>244</v>
      </c>
      <c r="I165" s="76" t="s">
        <v>71</v>
      </c>
      <c r="J165" s="30"/>
      <c r="K165" s="31"/>
      <c r="L165" s="32" t="s">
        <v>31</v>
      </c>
      <c r="M165" s="32" t="s">
        <v>31</v>
      </c>
      <c r="N165" s="45" t="s">
        <v>30</v>
      </c>
      <c r="O165" s="45" t="s">
        <v>30</v>
      </c>
      <c r="P165" s="45" t="s">
        <v>30</v>
      </c>
      <c r="Q165" s="32" t="s">
        <v>30</v>
      </c>
      <c r="R165" s="45" t="s">
        <v>31</v>
      </c>
      <c r="S165" s="45" t="s">
        <v>31</v>
      </c>
      <c r="T165" s="71" t="s">
        <v>30</v>
      </c>
      <c r="U165" s="71" t="s">
        <v>31</v>
      </c>
      <c r="V165" s="45" t="s">
        <v>31</v>
      </c>
      <c r="W165" s="71" t="s">
        <v>50</v>
      </c>
      <c r="AF165" s="45" t="s">
        <v>31</v>
      </c>
      <c r="AG165" s="45" t="s">
        <v>30</v>
      </c>
      <c r="AH165" s="62" t="s">
        <v>45</v>
      </c>
      <c r="AM165" s="32" t="s">
        <v>35</v>
      </c>
      <c r="AR165" s="23"/>
      <c r="AS165" s="24" t="str">
        <f t="shared" si="3"/>
        <v>-:-:-:-:-:-:-:-:-:-:-:imm9:::::::::-:-:Rn:::::Rt::::</v>
      </c>
      <c r="AT165" s="23"/>
      <c r="AU165" s="24" t="str">
        <f t="shared" si="4"/>
        <v>0x3C800400</v>
      </c>
      <c r="AV165" s="25"/>
      <c r="AW165" s="26" t="str">
        <f t="shared" si="5"/>
        <v>vstrpostq,                                              </v>
      </c>
      <c r="AX165" s="26" t="str">
        <f t="shared" si="6"/>
        <v>		vstrpostq,                                              	/* 0x3C800400	STR       	 */</v>
      </c>
      <c r="AY165" s="26" t="str">
        <f t="shared" si="7"/>
        <v>		0x3C800400,	/* STR       	vstrpostq	 */</v>
      </c>
    </row>
    <row r="166" ht="12.75" customHeight="1">
      <c r="A166" s="15" t="s">
        <v>334</v>
      </c>
      <c r="B166" s="16"/>
      <c r="C166" s="16"/>
      <c r="D166" s="17"/>
      <c r="E166" s="28" t="s">
        <v>215</v>
      </c>
      <c r="F166" s="18" t="str">
        <f t="shared" si="8"/>
        <v>v</v>
      </c>
      <c r="G166" s="18" t="str">
        <f t="shared" si="2"/>
        <v>postq</v>
      </c>
      <c r="H166" s="18" t="s">
        <v>244</v>
      </c>
      <c r="I166" s="76" t="s">
        <v>71</v>
      </c>
      <c r="J166" s="30"/>
      <c r="K166" s="31"/>
      <c r="L166" s="32" t="s">
        <v>31</v>
      </c>
      <c r="M166" s="32" t="s">
        <v>31</v>
      </c>
      <c r="N166" s="45" t="s">
        <v>30</v>
      </c>
      <c r="O166" s="45" t="s">
        <v>30</v>
      </c>
      <c r="P166" s="45" t="s">
        <v>30</v>
      </c>
      <c r="Q166" s="32" t="s">
        <v>30</v>
      </c>
      <c r="R166" s="45" t="s">
        <v>31</v>
      </c>
      <c r="S166" s="45" t="s">
        <v>31</v>
      </c>
      <c r="T166" s="71" t="s">
        <v>30</v>
      </c>
      <c r="U166" s="71" t="s">
        <v>30</v>
      </c>
      <c r="V166" s="45" t="s">
        <v>31</v>
      </c>
      <c r="W166" s="71" t="s">
        <v>50</v>
      </c>
      <c r="AF166" s="45" t="s">
        <v>31</v>
      </c>
      <c r="AG166" s="45" t="s">
        <v>30</v>
      </c>
      <c r="AH166" s="62" t="s">
        <v>45</v>
      </c>
      <c r="AM166" s="32" t="s">
        <v>35</v>
      </c>
      <c r="AR166" s="23"/>
      <c r="AS166" s="24" t="str">
        <f t="shared" si="3"/>
        <v>-:-:-:-:-:-:-:-:-:-:-:imm9:::::::::-:-:Rn:::::Rt::::</v>
      </c>
      <c r="AT166" s="23"/>
      <c r="AU166" s="24" t="str">
        <f t="shared" si="4"/>
        <v>0x3CC00400</v>
      </c>
      <c r="AV166" s="25"/>
      <c r="AW166" s="26" t="str">
        <f t="shared" si="5"/>
        <v>vldrpostq,                                              </v>
      </c>
      <c r="AX166" s="26" t="str">
        <f t="shared" si="6"/>
        <v>		vldrpostq,                                              	/* 0x3CC00400	LDR       	 */</v>
      </c>
      <c r="AY166" s="26" t="str">
        <f t="shared" si="7"/>
        <v>		0x3CC00400,	/* LDR       	vldrpostq	 */</v>
      </c>
    </row>
    <row r="167" ht="12.75" customHeight="1">
      <c r="A167" s="15" t="s">
        <v>335</v>
      </c>
      <c r="B167" s="16"/>
      <c r="C167" s="16"/>
      <c r="D167" s="17"/>
      <c r="E167" s="28" t="s">
        <v>336</v>
      </c>
      <c r="F167" s="18" t="str">
        <f t="shared" si="8"/>
        <v/>
      </c>
      <c r="G167" s="18" t="str">
        <f t="shared" si="2"/>
        <v>post</v>
      </c>
      <c r="H167" s="18" t="s">
        <v>244</v>
      </c>
      <c r="I167" s="76"/>
      <c r="J167" s="30"/>
      <c r="K167" s="31"/>
      <c r="L167" s="32" t="s">
        <v>31</v>
      </c>
      <c r="M167" s="32" t="s">
        <v>30</v>
      </c>
      <c r="N167" s="45" t="s">
        <v>30</v>
      </c>
      <c r="O167" s="45" t="s">
        <v>30</v>
      </c>
      <c r="P167" s="45" t="s">
        <v>30</v>
      </c>
      <c r="Q167" s="32" t="s">
        <v>31</v>
      </c>
      <c r="R167" s="45" t="s">
        <v>31</v>
      </c>
      <c r="S167" s="45" t="s">
        <v>31</v>
      </c>
      <c r="T167" s="71" t="s">
        <v>31</v>
      </c>
      <c r="U167" s="71" t="s">
        <v>31</v>
      </c>
      <c r="V167" s="45" t="s">
        <v>31</v>
      </c>
      <c r="W167" s="71" t="s">
        <v>50</v>
      </c>
      <c r="AF167" s="45" t="s">
        <v>31</v>
      </c>
      <c r="AG167" s="45" t="s">
        <v>30</v>
      </c>
      <c r="AH167" s="62" t="s">
        <v>45</v>
      </c>
      <c r="AM167" s="32" t="s">
        <v>35</v>
      </c>
      <c r="AR167" s="23"/>
      <c r="AS167" s="24" t="str">
        <f t="shared" si="3"/>
        <v>-:-:-:-:-:-:-:-:-:-:-:imm9:::::::::-:-:Rn:::::Rt::::</v>
      </c>
      <c r="AT167" s="23"/>
      <c r="AU167" s="24" t="str">
        <f t="shared" si="4"/>
        <v>0x78000400</v>
      </c>
      <c r="AV167" s="25"/>
      <c r="AW167" s="26" t="str">
        <f t="shared" si="5"/>
        <v>strhpost,                                               </v>
      </c>
      <c r="AX167" s="26" t="str">
        <f t="shared" si="6"/>
        <v>		strhpost,                                               	/* 0x78000400	STRH      	 */</v>
      </c>
      <c r="AY167" s="26" t="str">
        <f t="shared" si="7"/>
        <v>		0x78000400,	/* STRH      	strhpost	 */</v>
      </c>
    </row>
    <row r="168" ht="12.75" customHeight="1">
      <c r="A168" s="9" t="s">
        <v>337</v>
      </c>
      <c r="B168" s="16"/>
      <c r="C168" s="16"/>
      <c r="D168" s="17"/>
      <c r="E168" s="28" t="s">
        <v>338</v>
      </c>
      <c r="F168" s="18" t="str">
        <f t="shared" si="8"/>
        <v/>
      </c>
      <c r="G168" s="18" t="str">
        <f t="shared" si="2"/>
        <v>post</v>
      </c>
      <c r="H168" s="18" t="s">
        <v>244</v>
      </c>
      <c r="I168" s="76"/>
      <c r="J168" s="30"/>
      <c r="K168" s="31"/>
      <c r="L168" s="32" t="s">
        <v>31</v>
      </c>
      <c r="M168" s="32" t="s">
        <v>30</v>
      </c>
      <c r="N168" s="45" t="s">
        <v>30</v>
      </c>
      <c r="O168" s="45" t="s">
        <v>30</v>
      </c>
      <c r="P168" s="45" t="s">
        <v>30</v>
      </c>
      <c r="Q168" s="32" t="s">
        <v>31</v>
      </c>
      <c r="R168" s="45" t="s">
        <v>31</v>
      </c>
      <c r="S168" s="45" t="s">
        <v>31</v>
      </c>
      <c r="T168" s="71" t="s">
        <v>31</v>
      </c>
      <c r="U168" s="71" t="s">
        <v>30</v>
      </c>
      <c r="V168" s="45" t="s">
        <v>31</v>
      </c>
      <c r="W168" s="71" t="s">
        <v>50</v>
      </c>
      <c r="AF168" s="45" t="s">
        <v>31</v>
      </c>
      <c r="AG168" s="45" t="s">
        <v>30</v>
      </c>
      <c r="AH168" s="62" t="s">
        <v>45</v>
      </c>
      <c r="AM168" s="32" t="s">
        <v>35</v>
      </c>
      <c r="AR168" s="23"/>
      <c r="AS168" s="24" t="str">
        <f t="shared" si="3"/>
        <v>-:-:-:-:-:-:-:-:-:-:-:imm9:::::::::-:-:Rn:::::Rt::::</v>
      </c>
      <c r="AT168" s="23"/>
      <c r="AU168" s="24" t="str">
        <f t="shared" si="4"/>
        <v>0x78400400</v>
      </c>
      <c r="AV168" s="25"/>
      <c r="AW168" s="26" t="str">
        <f t="shared" si="5"/>
        <v>ldrhpost,                                               </v>
      </c>
      <c r="AX168" s="26" t="str">
        <f t="shared" si="6"/>
        <v>		ldrhpost,                                               	/* 0x78400400	LDRH      	 */</v>
      </c>
      <c r="AY168" s="26" t="str">
        <f t="shared" si="7"/>
        <v>		0x78400400,	/* LDRH      	ldrhpost	 */</v>
      </c>
    </row>
    <row r="169" ht="12.75" customHeight="1">
      <c r="A169" s="9" t="s">
        <v>339</v>
      </c>
      <c r="B169" s="16"/>
      <c r="C169" s="16"/>
      <c r="D169" s="17"/>
      <c r="E169" s="28" t="s">
        <v>340</v>
      </c>
      <c r="F169" s="18" t="str">
        <f t="shared" si="8"/>
        <v/>
      </c>
      <c r="G169" s="18" t="str">
        <f t="shared" si="2"/>
        <v>postx</v>
      </c>
      <c r="H169" s="18" t="s">
        <v>244</v>
      </c>
      <c r="I169" s="76" t="s">
        <v>99</v>
      </c>
      <c r="J169" s="30"/>
      <c r="K169" s="31"/>
      <c r="L169" s="32" t="s">
        <v>31</v>
      </c>
      <c r="M169" s="32" t="s">
        <v>30</v>
      </c>
      <c r="N169" s="45" t="s">
        <v>30</v>
      </c>
      <c r="O169" s="45" t="s">
        <v>30</v>
      </c>
      <c r="P169" s="45" t="s">
        <v>30</v>
      </c>
      <c r="Q169" s="32" t="s">
        <v>31</v>
      </c>
      <c r="R169" s="45" t="s">
        <v>31</v>
      </c>
      <c r="S169" s="45" t="s">
        <v>31</v>
      </c>
      <c r="T169" s="71" t="s">
        <v>30</v>
      </c>
      <c r="U169" s="71" t="s">
        <v>31</v>
      </c>
      <c r="V169" s="45" t="s">
        <v>31</v>
      </c>
      <c r="W169" s="71" t="s">
        <v>50</v>
      </c>
      <c r="AF169" s="45" t="s">
        <v>31</v>
      </c>
      <c r="AG169" s="45" t="s">
        <v>30</v>
      </c>
      <c r="AH169" s="62" t="s">
        <v>45</v>
      </c>
      <c r="AM169" s="32" t="s">
        <v>35</v>
      </c>
      <c r="AR169" s="23"/>
      <c r="AS169" s="24" t="str">
        <f t="shared" si="3"/>
        <v>-:-:-:-:-:-:-:-:-:-:-:imm9:::::::::-:-:Rn:::::Rt::::</v>
      </c>
      <c r="AT169" s="23"/>
      <c r="AU169" s="24" t="str">
        <f t="shared" si="4"/>
        <v>0x78800400</v>
      </c>
      <c r="AV169" s="25"/>
      <c r="AW169" s="26" t="str">
        <f t="shared" si="5"/>
        <v>ldrshpostx,                                             </v>
      </c>
      <c r="AX169" s="26" t="str">
        <f t="shared" si="6"/>
        <v>		ldrshpostx,                                             	/* 0x78800400	LDRSH     	 */</v>
      </c>
      <c r="AY169" s="26" t="str">
        <f t="shared" si="7"/>
        <v>		0x78800400,	/* LDRSH     	ldrshpostx	 */</v>
      </c>
    </row>
    <row r="170" ht="12.75" customHeight="1">
      <c r="A170" s="15" t="s">
        <v>341</v>
      </c>
      <c r="B170" s="16"/>
      <c r="C170" s="16"/>
      <c r="D170" s="17"/>
      <c r="E170" s="28" t="s">
        <v>340</v>
      </c>
      <c r="F170" s="18" t="str">
        <f t="shared" si="8"/>
        <v/>
      </c>
      <c r="G170" s="18" t="str">
        <f t="shared" si="2"/>
        <v>postw</v>
      </c>
      <c r="H170" s="18" t="s">
        <v>244</v>
      </c>
      <c r="I170" s="76" t="s">
        <v>97</v>
      </c>
      <c r="J170" s="30"/>
      <c r="K170" s="31"/>
      <c r="L170" s="32" t="s">
        <v>31</v>
      </c>
      <c r="M170" s="32" t="s">
        <v>30</v>
      </c>
      <c r="N170" s="45" t="s">
        <v>30</v>
      </c>
      <c r="O170" s="45" t="s">
        <v>30</v>
      </c>
      <c r="P170" s="45" t="s">
        <v>30</v>
      </c>
      <c r="Q170" s="32" t="s">
        <v>31</v>
      </c>
      <c r="R170" s="45" t="s">
        <v>31</v>
      </c>
      <c r="S170" s="45" t="s">
        <v>31</v>
      </c>
      <c r="T170" s="71" t="s">
        <v>30</v>
      </c>
      <c r="U170" s="71" t="s">
        <v>30</v>
      </c>
      <c r="V170" s="45" t="s">
        <v>31</v>
      </c>
      <c r="W170" s="71" t="s">
        <v>50</v>
      </c>
      <c r="AF170" s="45" t="s">
        <v>31</v>
      </c>
      <c r="AG170" s="45" t="s">
        <v>30</v>
      </c>
      <c r="AH170" s="62" t="s">
        <v>45</v>
      </c>
      <c r="AM170" s="32" t="s">
        <v>35</v>
      </c>
      <c r="AR170" s="23"/>
      <c r="AS170" s="24" t="str">
        <f t="shared" si="3"/>
        <v>-:-:-:-:-:-:-:-:-:-:-:imm9:::::::::-:-:Rn:::::Rt::::</v>
      </c>
      <c r="AT170" s="23"/>
      <c r="AU170" s="24" t="str">
        <f t="shared" si="4"/>
        <v>0x78C00400</v>
      </c>
      <c r="AV170" s="25"/>
      <c r="AW170" s="26" t="str">
        <f t="shared" si="5"/>
        <v>ldrshpostw,                                             </v>
      </c>
      <c r="AX170" s="26" t="str">
        <f t="shared" si="6"/>
        <v>		ldrshpostw,                                             	/* 0x78C00400	LDRSH     	 */</v>
      </c>
      <c r="AY170" s="26" t="str">
        <f t="shared" si="7"/>
        <v>		0x78C00400,	/* LDRSH     	ldrshpostw	 */</v>
      </c>
    </row>
    <row r="171" ht="12.75" customHeight="1">
      <c r="A171" s="15" t="s">
        <v>342</v>
      </c>
      <c r="B171" s="16"/>
      <c r="C171" s="16"/>
      <c r="D171" s="17"/>
      <c r="E171" s="28" t="s">
        <v>331</v>
      </c>
      <c r="F171" s="18" t="str">
        <f t="shared" si="8"/>
        <v>v</v>
      </c>
      <c r="G171" s="18" t="str">
        <f t="shared" si="2"/>
        <v>posth</v>
      </c>
      <c r="H171" s="18" t="s">
        <v>244</v>
      </c>
      <c r="I171" s="76" t="s">
        <v>68</v>
      </c>
      <c r="J171" s="30"/>
      <c r="K171" s="31"/>
      <c r="L171" s="32" t="s">
        <v>31</v>
      </c>
      <c r="M171" s="32" t="s">
        <v>30</v>
      </c>
      <c r="N171" s="45" t="s">
        <v>30</v>
      </c>
      <c r="O171" s="45" t="s">
        <v>30</v>
      </c>
      <c r="P171" s="45" t="s">
        <v>30</v>
      </c>
      <c r="Q171" s="32" t="s">
        <v>30</v>
      </c>
      <c r="R171" s="45" t="s">
        <v>31</v>
      </c>
      <c r="S171" s="45" t="s">
        <v>31</v>
      </c>
      <c r="T171" s="71" t="s">
        <v>31</v>
      </c>
      <c r="U171" s="71" t="s">
        <v>31</v>
      </c>
      <c r="V171" s="45" t="s">
        <v>31</v>
      </c>
      <c r="W171" s="71" t="s">
        <v>50</v>
      </c>
      <c r="AF171" s="45" t="s">
        <v>31</v>
      </c>
      <c r="AG171" s="45" t="s">
        <v>30</v>
      </c>
      <c r="AH171" s="62" t="s">
        <v>45</v>
      </c>
      <c r="AM171" s="32" t="s">
        <v>35</v>
      </c>
      <c r="AR171" s="23"/>
      <c r="AS171" s="24" t="str">
        <f t="shared" si="3"/>
        <v>-:-:-:-:-:-:-:-:-:-:-:imm9:::::::::-:-:Rn:::::Rt::::</v>
      </c>
      <c r="AT171" s="23"/>
      <c r="AU171" s="24" t="str">
        <f t="shared" si="4"/>
        <v>0x7C000400</v>
      </c>
      <c r="AV171" s="25"/>
      <c r="AW171" s="26" t="str">
        <f t="shared" si="5"/>
        <v>vstrposth,                                              </v>
      </c>
      <c r="AX171" s="26" t="str">
        <f t="shared" si="6"/>
        <v>		vstrposth,                                              	/* 0x7C000400	STR       	 */</v>
      </c>
      <c r="AY171" s="26" t="str">
        <f t="shared" si="7"/>
        <v>		0x7C000400,	/* STR       	vstrposth	 */</v>
      </c>
    </row>
    <row r="172" ht="12.75" customHeight="1">
      <c r="A172" s="9" t="s">
        <v>343</v>
      </c>
      <c r="B172" s="16"/>
      <c r="C172" s="16"/>
      <c r="D172" s="17"/>
      <c r="E172" s="28" t="s">
        <v>215</v>
      </c>
      <c r="F172" s="18" t="str">
        <f t="shared" si="8"/>
        <v>v</v>
      </c>
      <c r="G172" s="18" t="str">
        <f t="shared" si="2"/>
        <v>posth</v>
      </c>
      <c r="H172" s="18" t="s">
        <v>244</v>
      </c>
      <c r="I172" s="76" t="s">
        <v>68</v>
      </c>
      <c r="J172" s="30"/>
      <c r="K172" s="31"/>
      <c r="L172" s="32" t="s">
        <v>31</v>
      </c>
      <c r="M172" s="32" t="s">
        <v>30</v>
      </c>
      <c r="N172" s="45" t="s">
        <v>30</v>
      </c>
      <c r="O172" s="45" t="s">
        <v>30</v>
      </c>
      <c r="P172" s="45" t="s">
        <v>30</v>
      </c>
      <c r="Q172" s="32" t="s">
        <v>30</v>
      </c>
      <c r="R172" s="45" t="s">
        <v>31</v>
      </c>
      <c r="S172" s="45" t="s">
        <v>31</v>
      </c>
      <c r="T172" s="71" t="s">
        <v>31</v>
      </c>
      <c r="U172" s="71" t="s">
        <v>30</v>
      </c>
      <c r="V172" s="45" t="s">
        <v>31</v>
      </c>
      <c r="W172" s="71" t="s">
        <v>50</v>
      </c>
      <c r="AF172" s="45" t="s">
        <v>31</v>
      </c>
      <c r="AG172" s="45" t="s">
        <v>30</v>
      </c>
      <c r="AH172" s="62" t="s">
        <v>45</v>
      </c>
      <c r="AM172" s="32" t="s">
        <v>35</v>
      </c>
      <c r="AR172" s="23"/>
      <c r="AS172" s="24" t="str">
        <f t="shared" si="3"/>
        <v>-:-:-:-:-:-:-:-:-:-:-:imm9:::::::::-:-:Rn:::::Rt::::</v>
      </c>
      <c r="AT172" s="23"/>
      <c r="AU172" s="24" t="str">
        <f t="shared" si="4"/>
        <v>0x7C400400</v>
      </c>
      <c r="AV172" s="25"/>
      <c r="AW172" s="26" t="str">
        <f t="shared" si="5"/>
        <v>vldrposth,                                              </v>
      </c>
      <c r="AX172" s="26" t="str">
        <f t="shared" si="6"/>
        <v>		vldrposth,                                              	/* 0x7C400400	LDR       	 */</v>
      </c>
      <c r="AY172" s="26" t="str">
        <f t="shared" si="7"/>
        <v>		0x7C400400,	/* LDR       	vldrposth	 */</v>
      </c>
    </row>
    <row r="173" ht="12.75" customHeight="1">
      <c r="A173" s="15" t="s">
        <v>344</v>
      </c>
      <c r="B173" s="16"/>
      <c r="C173" s="16"/>
      <c r="D173" s="17"/>
      <c r="E173" s="28" t="s">
        <v>331</v>
      </c>
      <c r="F173" s="18" t="str">
        <f t="shared" si="8"/>
        <v/>
      </c>
      <c r="G173" s="18" t="str">
        <f t="shared" si="2"/>
        <v>postw</v>
      </c>
      <c r="H173" s="18" t="s">
        <v>244</v>
      </c>
      <c r="I173" s="76" t="s">
        <v>97</v>
      </c>
      <c r="J173" s="30"/>
      <c r="K173" s="31"/>
      <c r="L173" s="32" t="s">
        <v>30</v>
      </c>
      <c r="M173" s="32" t="s">
        <v>31</v>
      </c>
      <c r="N173" s="45" t="s">
        <v>30</v>
      </c>
      <c r="O173" s="45" t="s">
        <v>30</v>
      </c>
      <c r="P173" s="45" t="s">
        <v>30</v>
      </c>
      <c r="Q173" s="32" t="s">
        <v>31</v>
      </c>
      <c r="R173" s="45" t="s">
        <v>31</v>
      </c>
      <c r="S173" s="45" t="s">
        <v>31</v>
      </c>
      <c r="T173" s="71" t="s">
        <v>31</v>
      </c>
      <c r="U173" s="71" t="s">
        <v>31</v>
      </c>
      <c r="V173" s="45" t="s">
        <v>31</v>
      </c>
      <c r="W173" s="71" t="s">
        <v>50</v>
      </c>
      <c r="AF173" s="45" t="s">
        <v>31</v>
      </c>
      <c r="AG173" s="45" t="s">
        <v>30</v>
      </c>
      <c r="AH173" s="62" t="s">
        <v>45</v>
      </c>
      <c r="AM173" s="32" t="s">
        <v>35</v>
      </c>
      <c r="AR173" s="23"/>
      <c r="AS173" s="24" t="str">
        <f t="shared" si="3"/>
        <v>-:-:-:-:-:-:-:-:-:-:-:imm9:::::::::-:-:Rn:::::Rt::::</v>
      </c>
      <c r="AT173" s="23"/>
      <c r="AU173" s="24" t="str">
        <f t="shared" si="4"/>
        <v>0xB8000400</v>
      </c>
      <c r="AV173" s="25"/>
      <c r="AW173" s="26" t="str">
        <f t="shared" si="5"/>
        <v>strpostw,                                               </v>
      </c>
      <c r="AX173" s="26" t="str">
        <f t="shared" si="6"/>
        <v>		strpostw,                                               	/* 0xB8000400	STR       	 */</v>
      </c>
      <c r="AY173" s="26" t="str">
        <f t="shared" si="7"/>
        <v>		0xB8000400,	/* STR       	strpostw	 */</v>
      </c>
    </row>
    <row r="174" ht="12.75" customHeight="1">
      <c r="A174" s="15" t="s">
        <v>345</v>
      </c>
      <c r="B174" s="16"/>
      <c r="C174" s="16"/>
      <c r="D174" s="17"/>
      <c r="E174" s="28" t="s">
        <v>215</v>
      </c>
      <c r="F174" s="18" t="str">
        <f t="shared" si="8"/>
        <v/>
      </c>
      <c r="G174" s="18" t="str">
        <f t="shared" si="2"/>
        <v>postw</v>
      </c>
      <c r="H174" s="18" t="s">
        <v>244</v>
      </c>
      <c r="I174" s="76" t="s">
        <v>97</v>
      </c>
      <c r="J174" s="30"/>
      <c r="K174" s="31"/>
      <c r="L174" s="32" t="s">
        <v>30</v>
      </c>
      <c r="M174" s="32" t="s">
        <v>31</v>
      </c>
      <c r="N174" s="45" t="s">
        <v>30</v>
      </c>
      <c r="O174" s="45" t="s">
        <v>30</v>
      </c>
      <c r="P174" s="45" t="s">
        <v>30</v>
      </c>
      <c r="Q174" s="32" t="s">
        <v>31</v>
      </c>
      <c r="R174" s="45" t="s">
        <v>31</v>
      </c>
      <c r="S174" s="45" t="s">
        <v>31</v>
      </c>
      <c r="T174" s="71" t="s">
        <v>31</v>
      </c>
      <c r="U174" s="71" t="s">
        <v>30</v>
      </c>
      <c r="V174" s="45" t="s">
        <v>31</v>
      </c>
      <c r="W174" s="71" t="s">
        <v>50</v>
      </c>
      <c r="AF174" s="45" t="s">
        <v>31</v>
      </c>
      <c r="AG174" s="45" t="s">
        <v>30</v>
      </c>
      <c r="AH174" s="62" t="s">
        <v>45</v>
      </c>
      <c r="AM174" s="32" t="s">
        <v>35</v>
      </c>
      <c r="AR174" s="23"/>
      <c r="AS174" s="24" t="str">
        <f t="shared" si="3"/>
        <v>-:-:-:-:-:-:-:-:-:-:-:imm9:::::::::-:-:Rn:::::Rt::::</v>
      </c>
      <c r="AT174" s="23"/>
      <c r="AU174" s="24" t="str">
        <f t="shared" si="4"/>
        <v>0xB8400400</v>
      </c>
      <c r="AV174" s="25"/>
      <c r="AW174" s="26" t="str">
        <f t="shared" si="5"/>
        <v>ldrpostw,                                               </v>
      </c>
      <c r="AX174" s="26" t="str">
        <f t="shared" si="6"/>
        <v>		ldrpostw,                                               	/* 0xB8400400	LDR       	 */</v>
      </c>
      <c r="AY174" s="26" t="str">
        <f t="shared" si="7"/>
        <v>		0xB8400400,	/* LDR       	ldrpostw	 */</v>
      </c>
    </row>
    <row r="175" ht="12.75" customHeight="1">
      <c r="A175" s="9" t="s">
        <v>346</v>
      </c>
      <c r="B175" s="16"/>
      <c r="C175" s="16"/>
      <c r="D175" s="17"/>
      <c r="E175" s="28" t="s">
        <v>221</v>
      </c>
      <c r="F175" s="18" t="str">
        <f t="shared" si="8"/>
        <v/>
      </c>
      <c r="G175" s="18" t="str">
        <f t="shared" si="2"/>
        <v>post</v>
      </c>
      <c r="H175" s="18" t="s">
        <v>244</v>
      </c>
      <c r="I175" s="76"/>
      <c r="J175" s="30"/>
      <c r="K175" s="31"/>
      <c r="L175" s="32" t="s">
        <v>30</v>
      </c>
      <c r="M175" s="32" t="s">
        <v>31</v>
      </c>
      <c r="N175" s="45" t="s">
        <v>30</v>
      </c>
      <c r="O175" s="45" t="s">
        <v>30</v>
      </c>
      <c r="P175" s="45" t="s">
        <v>30</v>
      </c>
      <c r="Q175" s="32" t="s">
        <v>31</v>
      </c>
      <c r="R175" s="45" t="s">
        <v>31</v>
      </c>
      <c r="S175" s="45" t="s">
        <v>31</v>
      </c>
      <c r="T175" s="71" t="s">
        <v>30</v>
      </c>
      <c r="U175" s="71" t="s">
        <v>31</v>
      </c>
      <c r="V175" s="45" t="s">
        <v>31</v>
      </c>
      <c r="W175" s="71" t="s">
        <v>50</v>
      </c>
      <c r="AF175" s="45" t="s">
        <v>31</v>
      </c>
      <c r="AG175" s="45" t="s">
        <v>30</v>
      </c>
      <c r="AH175" s="62" t="s">
        <v>45</v>
      </c>
      <c r="AM175" s="32" t="s">
        <v>35</v>
      </c>
      <c r="AR175" s="23"/>
      <c r="AS175" s="24" t="str">
        <f t="shared" si="3"/>
        <v>-:-:-:-:-:-:-:-:-:-:-:imm9:::::::::-:-:Rn:::::Rt::::</v>
      </c>
      <c r="AT175" s="23"/>
      <c r="AU175" s="24" t="str">
        <f t="shared" si="4"/>
        <v>0xB8800400</v>
      </c>
      <c r="AV175" s="25"/>
      <c r="AW175" s="26" t="str">
        <f t="shared" si="5"/>
        <v>ldrswpost,                                              </v>
      </c>
      <c r="AX175" s="26" t="str">
        <f t="shared" si="6"/>
        <v>		ldrswpost,                                              	/* 0xB8800400	LDRSW     	 */</v>
      </c>
      <c r="AY175" s="26" t="str">
        <f t="shared" si="7"/>
        <v>		0xB8800400,	/* LDRSW     	ldrswpost	 */</v>
      </c>
    </row>
    <row r="176" ht="12.75" customHeight="1">
      <c r="A176" s="9" t="s">
        <v>347</v>
      </c>
      <c r="B176" s="16"/>
      <c r="C176" s="16"/>
      <c r="D176" s="17"/>
      <c r="E176" s="28" t="s">
        <v>331</v>
      </c>
      <c r="F176" s="18" t="str">
        <f t="shared" si="8"/>
        <v>v</v>
      </c>
      <c r="G176" s="18" t="str">
        <f t="shared" si="2"/>
        <v>posts</v>
      </c>
      <c r="H176" s="18" t="s">
        <v>244</v>
      </c>
      <c r="I176" s="76" t="s">
        <v>52</v>
      </c>
      <c r="J176" s="30"/>
      <c r="K176" s="31"/>
      <c r="L176" s="32" t="s">
        <v>30</v>
      </c>
      <c r="M176" s="32" t="s">
        <v>31</v>
      </c>
      <c r="N176" s="45" t="s">
        <v>30</v>
      </c>
      <c r="O176" s="45" t="s">
        <v>30</v>
      </c>
      <c r="P176" s="45" t="s">
        <v>30</v>
      </c>
      <c r="Q176" s="32" t="s">
        <v>30</v>
      </c>
      <c r="R176" s="45" t="s">
        <v>31</v>
      </c>
      <c r="S176" s="45" t="s">
        <v>31</v>
      </c>
      <c r="T176" s="71" t="s">
        <v>31</v>
      </c>
      <c r="U176" s="71" t="s">
        <v>31</v>
      </c>
      <c r="V176" s="45" t="s">
        <v>31</v>
      </c>
      <c r="W176" s="71" t="s">
        <v>50</v>
      </c>
      <c r="AF176" s="45" t="s">
        <v>31</v>
      </c>
      <c r="AG176" s="45" t="s">
        <v>30</v>
      </c>
      <c r="AH176" s="62" t="s">
        <v>45</v>
      </c>
      <c r="AM176" s="32" t="s">
        <v>35</v>
      </c>
      <c r="AR176" s="23"/>
      <c r="AS176" s="24" t="str">
        <f t="shared" si="3"/>
        <v>-:-:-:-:-:-:-:-:-:-:-:imm9:::::::::-:-:Rn:::::Rt::::</v>
      </c>
      <c r="AT176" s="23"/>
      <c r="AU176" s="24" t="str">
        <f t="shared" si="4"/>
        <v>0xBC000400</v>
      </c>
      <c r="AV176" s="25"/>
      <c r="AW176" s="26" t="str">
        <f t="shared" si="5"/>
        <v>vstrposts,                                              </v>
      </c>
      <c r="AX176" s="26" t="str">
        <f t="shared" si="6"/>
        <v>		vstrposts,                                              	/* 0xBC000400	STR       	 */</v>
      </c>
      <c r="AY176" s="26" t="str">
        <f t="shared" si="7"/>
        <v>		0xBC000400,	/* STR       	vstrposts	 */</v>
      </c>
    </row>
    <row r="177" ht="12.75" customHeight="1">
      <c r="A177" s="15" t="s">
        <v>348</v>
      </c>
      <c r="B177" s="16"/>
      <c r="C177" s="16"/>
      <c r="D177" s="17"/>
      <c r="E177" s="28" t="s">
        <v>215</v>
      </c>
      <c r="F177" s="18" t="str">
        <f t="shared" si="8"/>
        <v>v</v>
      </c>
      <c r="G177" s="18" t="str">
        <f t="shared" si="2"/>
        <v>posts</v>
      </c>
      <c r="H177" s="18" t="s">
        <v>244</v>
      </c>
      <c r="I177" s="76" t="s">
        <v>52</v>
      </c>
      <c r="J177" s="30"/>
      <c r="K177" s="31"/>
      <c r="L177" s="32" t="s">
        <v>30</v>
      </c>
      <c r="M177" s="32" t="s">
        <v>31</v>
      </c>
      <c r="N177" s="45" t="s">
        <v>30</v>
      </c>
      <c r="O177" s="45" t="s">
        <v>30</v>
      </c>
      <c r="P177" s="45" t="s">
        <v>30</v>
      </c>
      <c r="Q177" s="32" t="s">
        <v>30</v>
      </c>
      <c r="R177" s="45" t="s">
        <v>31</v>
      </c>
      <c r="S177" s="45" t="s">
        <v>31</v>
      </c>
      <c r="T177" s="71" t="s">
        <v>31</v>
      </c>
      <c r="U177" s="71" t="s">
        <v>30</v>
      </c>
      <c r="V177" s="45" t="s">
        <v>31</v>
      </c>
      <c r="W177" s="71" t="s">
        <v>50</v>
      </c>
      <c r="AF177" s="45" t="s">
        <v>31</v>
      </c>
      <c r="AG177" s="45" t="s">
        <v>30</v>
      </c>
      <c r="AH177" s="62" t="s">
        <v>45</v>
      </c>
      <c r="AM177" s="32" t="s">
        <v>35</v>
      </c>
      <c r="AR177" s="23"/>
      <c r="AS177" s="24" t="str">
        <f t="shared" si="3"/>
        <v>-:-:-:-:-:-:-:-:-:-:-:imm9:::::::::-:-:Rn:::::Rt::::</v>
      </c>
      <c r="AT177" s="23"/>
      <c r="AU177" s="24" t="str">
        <f t="shared" si="4"/>
        <v>0xBC400400</v>
      </c>
      <c r="AV177" s="25"/>
      <c r="AW177" s="26" t="str">
        <f t="shared" si="5"/>
        <v>vldrposts,                                              </v>
      </c>
      <c r="AX177" s="26" t="str">
        <f t="shared" si="6"/>
        <v>		vldrposts,                                              	/* 0xBC400400	LDR       	 */</v>
      </c>
      <c r="AY177" s="26" t="str">
        <f t="shared" si="7"/>
        <v>		0xBC400400,	/* LDR       	vldrposts	 */</v>
      </c>
    </row>
    <row r="178" ht="12.75" customHeight="1">
      <c r="A178" s="15" t="s">
        <v>349</v>
      </c>
      <c r="B178" s="16"/>
      <c r="C178" s="16"/>
      <c r="D178" s="17"/>
      <c r="E178" s="28" t="s">
        <v>331</v>
      </c>
      <c r="F178" s="18" t="str">
        <f t="shared" si="8"/>
        <v/>
      </c>
      <c r="G178" s="18" t="str">
        <f t="shared" si="2"/>
        <v>postx</v>
      </c>
      <c r="H178" s="18" t="s">
        <v>244</v>
      </c>
      <c r="I178" s="76" t="s">
        <v>99</v>
      </c>
      <c r="J178" s="30"/>
      <c r="K178" s="31"/>
      <c r="L178" s="32" t="s">
        <v>30</v>
      </c>
      <c r="M178" s="32" t="s">
        <v>30</v>
      </c>
      <c r="N178" s="45" t="s">
        <v>30</v>
      </c>
      <c r="O178" s="45" t="s">
        <v>30</v>
      </c>
      <c r="P178" s="45" t="s">
        <v>30</v>
      </c>
      <c r="Q178" s="32" t="s">
        <v>31</v>
      </c>
      <c r="R178" s="45" t="s">
        <v>31</v>
      </c>
      <c r="S178" s="45" t="s">
        <v>31</v>
      </c>
      <c r="T178" s="71" t="s">
        <v>31</v>
      </c>
      <c r="U178" s="71" t="s">
        <v>31</v>
      </c>
      <c r="V178" s="45" t="s">
        <v>31</v>
      </c>
      <c r="W178" s="71" t="s">
        <v>50</v>
      </c>
      <c r="AF178" s="45" t="s">
        <v>31</v>
      </c>
      <c r="AG178" s="45" t="s">
        <v>30</v>
      </c>
      <c r="AH178" s="62" t="s">
        <v>45</v>
      </c>
      <c r="AM178" s="32" t="s">
        <v>35</v>
      </c>
      <c r="AR178" s="23"/>
      <c r="AS178" s="24" t="str">
        <f t="shared" si="3"/>
        <v>-:-:-:-:-:-:-:-:-:-:-:imm9:::::::::-:-:Rn:::::Rt::::</v>
      </c>
      <c r="AT178" s="23"/>
      <c r="AU178" s="24" t="str">
        <f t="shared" si="4"/>
        <v>0xF8000400</v>
      </c>
      <c r="AV178" s="25"/>
      <c r="AW178" s="26" t="str">
        <f t="shared" si="5"/>
        <v>strpostx,                                               </v>
      </c>
      <c r="AX178" s="26" t="str">
        <f t="shared" si="6"/>
        <v>		strpostx,                                               	/* 0xF8000400	STR       	 */</v>
      </c>
      <c r="AY178" s="26" t="str">
        <f t="shared" si="7"/>
        <v>		0xF8000400,	/* STR       	strpostx	 */</v>
      </c>
    </row>
    <row r="179" ht="12.75" customHeight="1">
      <c r="A179" s="9" t="s">
        <v>350</v>
      </c>
      <c r="B179" s="16"/>
      <c r="C179" s="16"/>
      <c r="D179" s="17"/>
      <c r="E179" s="28" t="s">
        <v>215</v>
      </c>
      <c r="F179" s="18" t="str">
        <f t="shared" si="8"/>
        <v/>
      </c>
      <c r="G179" s="18" t="str">
        <f t="shared" si="2"/>
        <v>postx</v>
      </c>
      <c r="H179" s="18" t="s">
        <v>244</v>
      </c>
      <c r="I179" s="76" t="s">
        <v>99</v>
      </c>
      <c r="J179" s="30"/>
      <c r="K179" s="31"/>
      <c r="L179" s="32" t="s">
        <v>30</v>
      </c>
      <c r="M179" s="32" t="s">
        <v>30</v>
      </c>
      <c r="N179" s="45" t="s">
        <v>30</v>
      </c>
      <c r="O179" s="45" t="s">
        <v>30</v>
      </c>
      <c r="P179" s="45" t="s">
        <v>30</v>
      </c>
      <c r="Q179" s="32" t="s">
        <v>31</v>
      </c>
      <c r="R179" s="45" t="s">
        <v>31</v>
      </c>
      <c r="S179" s="45" t="s">
        <v>31</v>
      </c>
      <c r="T179" s="71" t="s">
        <v>31</v>
      </c>
      <c r="U179" s="71" t="s">
        <v>30</v>
      </c>
      <c r="V179" s="45" t="s">
        <v>31</v>
      </c>
      <c r="W179" s="71" t="s">
        <v>50</v>
      </c>
      <c r="AF179" s="45" t="s">
        <v>31</v>
      </c>
      <c r="AG179" s="45" t="s">
        <v>30</v>
      </c>
      <c r="AH179" s="62" t="s">
        <v>45</v>
      </c>
      <c r="AM179" s="32" t="s">
        <v>35</v>
      </c>
      <c r="AR179" s="23"/>
      <c r="AS179" s="24" t="str">
        <f t="shared" si="3"/>
        <v>-:-:-:-:-:-:-:-:-:-:-:imm9:::::::::-:-:Rn:::::Rt::::</v>
      </c>
      <c r="AT179" s="23"/>
      <c r="AU179" s="24" t="str">
        <f t="shared" si="4"/>
        <v>0xF8400400</v>
      </c>
      <c r="AV179" s="25"/>
      <c r="AW179" s="26" t="str">
        <f t="shared" si="5"/>
        <v>ldrpostx,                                               </v>
      </c>
      <c r="AX179" s="26" t="str">
        <f t="shared" si="6"/>
        <v>		ldrpostx,                                               	/* 0xF8400400	LDR       	 */</v>
      </c>
      <c r="AY179" s="26" t="str">
        <f t="shared" si="7"/>
        <v>		0xF8400400,	/* LDR       	ldrpostx	 */</v>
      </c>
    </row>
    <row r="180" ht="12.75" customHeight="1">
      <c r="A180" s="15" t="s">
        <v>351</v>
      </c>
      <c r="B180" s="16"/>
      <c r="C180" s="16"/>
      <c r="D180" s="17"/>
      <c r="E180" s="28" t="s">
        <v>331</v>
      </c>
      <c r="F180" s="18" t="str">
        <f t="shared" si="8"/>
        <v>v</v>
      </c>
      <c r="G180" s="18" t="str">
        <f t="shared" si="2"/>
        <v>postd</v>
      </c>
      <c r="H180" s="18" t="s">
        <v>244</v>
      </c>
      <c r="I180" s="76" t="s">
        <v>219</v>
      </c>
      <c r="J180" s="30"/>
      <c r="K180" s="31"/>
      <c r="L180" s="32" t="s">
        <v>30</v>
      </c>
      <c r="M180" s="32" t="s">
        <v>30</v>
      </c>
      <c r="N180" s="45" t="s">
        <v>30</v>
      </c>
      <c r="O180" s="45" t="s">
        <v>30</v>
      </c>
      <c r="P180" s="45" t="s">
        <v>30</v>
      </c>
      <c r="Q180" s="32" t="s">
        <v>30</v>
      </c>
      <c r="R180" s="45" t="s">
        <v>31</v>
      </c>
      <c r="S180" s="45" t="s">
        <v>31</v>
      </c>
      <c r="T180" s="71" t="s">
        <v>31</v>
      </c>
      <c r="U180" s="71" t="s">
        <v>31</v>
      </c>
      <c r="V180" s="45" t="s">
        <v>31</v>
      </c>
      <c r="W180" s="71" t="s">
        <v>50</v>
      </c>
      <c r="AF180" s="45" t="s">
        <v>31</v>
      </c>
      <c r="AG180" s="45" t="s">
        <v>30</v>
      </c>
      <c r="AH180" s="62" t="s">
        <v>45</v>
      </c>
      <c r="AM180" s="32" t="s">
        <v>35</v>
      </c>
      <c r="AR180" s="23"/>
      <c r="AS180" s="24" t="str">
        <f t="shared" si="3"/>
        <v>-:-:-:-:-:-:-:-:-:-:-:imm9:::::::::-:-:Rn:::::Rt::::</v>
      </c>
      <c r="AT180" s="23"/>
      <c r="AU180" s="24" t="str">
        <f t="shared" si="4"/>
        <v>0xFC000400</v>
      </c>
      <c r="AV180" s="25"/>
      <c r="AW180" s="26" t="str">
        <f t="shared" si="5"/>
        <v>vstrpostd,                                              </v>
      </c>
      <c r="AX180" s="26" t="str">
        <f t="shared" si="6"/>
        <v>		vstrpostd,                                              	/* 0xFC000400	STR       	 */</v>
      </c>
      <c r="AY180" s="26" t="str">
        <f t="shared" si="7"/>
        <v>		0xFC000400,	/* STR       	vstrpostd	 */</v>
      </c>
    </row>
    <row r="181" ht="12.75" customHeight="1">
      <c r="A181" s="15" t="s">
        <v>352</v>
      </c>
      <c r="B181" s="16"/>
      <c r="C181" s="16"/>
      <c r="D181" s="17"/>
      <c r="E181" s="28" t="s">
        <v>215</v>
      </c>
      <c r="F181" s="18" t="str">
        <f t="shared" si="8"/>
        <v>v</v>
      </c>
      <c r="G181" s="18" t="str">
        <f t="shared" si="2"/>
        <v>postd</v>
      </c>
      <c r="H181" s="18" t="s">
        <v>244</v>
      </c>
      <c r="I181" s="76" t="s">
        <v>219</v>
      </c>
      <c r="J181" s="30"/>
      <c r="K181" s="31"/>
      <c r="L181" s="32" t="s">
        <v>30</v>
      </c>
      <c r="M181" s="32" t="s">
        <v>30</v>
      </c>
      <c r="N181" s="45" t="s">
        <v>30</v>
      </c>
      <c r="O181" s="45" t="s">
        <v>30</v>
      </c>
      <c r="P181" s="45" t="s">
        <v>30</v>
      </c>
      <c r="Q181" s="32" t="s">
        <v>30</v>
      </c>
      <c r="R181" s="45" t="s">
        <v>31</v>
      </c>
      <c r="S181" s="45" t="s">
        <v>31</v>
      </c>
      <c r="T181" s="71" t="s">
        <v>31</v>
      </c>
      <c r="U181" s="71" t="s">
        <v>30</v>
      </c>
      <c r="V181" s="45" t="s">
        <v>31</v>
      </c>
      <c r="W181" s="71" t="s">
        <v>50</v>
      </c>
      <c r="AF181" s="45" t="s">
        <v>31</v>
      </c>
      <c r="AG181" s="45" t="s">
        <v>30</v>
      </c>
      <c r="AH181" s="62" t="s">
        <v>45</v>
      </c>
      <c r="AM181" s="32" t="s">
        <v>35</v>
      </c>
      <c r="AR181" s="23"/>
      <c r="AS181" s="24" t="str">
        <f t="shared" si="3"/>
        <v>-:-:-:-:-:-:-:-:-:-:-:imm9:::::::::-:-:Rn:::::Rt::::</v>
      </c>
      <c r="AT181" s="23"/>
      <c r="AU181" s="24" t="str">
        <f t="shared" si="4"/>
        <v>0xFC400400</v>
      </c>
      <c r="AV181" s="25"/>
      <c r="AW181" s="26" t="str">
        <f t="shared" si="5"/>
        <v>vldrpostd,                                              </v>
      </c>
      <c r="AX181" s="26" t="str">
        <f t="shared" si="6"/>
        <v>		vldrpostd,                                              	/* 0xFC400400	LDR       	 */</v>
      </c>
      <c r="AY181" s="26" t="str">
        <f t="shared" si="7"/>
        <v>		0xFC400400,	/* LDR       	vldrpostd	 */</v>
      </c>
    </row>
    <row r="182" ht="12.75" customHeight="1">
      <c r="A182" s="9" t="s">
        <v>353</v>
      </c>
      <c r="B182" s="16"/>
      <c r="C182" s="16"/>
      <c r="D182" s="17" t="s">
        <v>354</v>
      </c>
      <c r="F182" s="18" t="str">
        <f t="shared" si="8"/>
        <v/>
      </c>
      <c r="G182" s="18" t="str">
        <f t="shared" si="2"/>
        <v/>
      </c>
      <c r="H182" s="19"/>
      <c r="I182" s="20"/>
      <c r="J182" s="20"/>
      <c r="K182" s="37"/>
      <c r="L182" s="38" t="s">
        <v>65</v>
      </c>
      <c r="N182" s="22" t="s">
        <v>30</v>
      </c>
      <c r="O182" s="22" t="s">
        <v>30</v>
      </c>
      <c r="P182" s="39" t="s">
        <v>30</v>
      </c>
      <c r="Q182" s="38" t="s">
        <v>241</v>
      </c>
      <c r="R182" s="39" t="s">
        <v>31</v>
      </c>
      <c r="S182" s="22" t="s">
        <v>31</v>
      </c>
      <c r="T182" s="66" t="s">
        <v>135</v>
      </c>
      <c r="V182" s="22" t="s">
        <v>31</v>
      </c>
      <c r="W182" s="66" t="s">
        <v>50</v>
      </c>
      <c r="AF182" s="38" t="s">
        <v>30</v>
      </c>
      <c r="AG182" s="38" t="s">
        <v>31</v>
      </c>
      <c r="AH182" s="60" t="s">
        <v>45</v>
      </c>
      <c r="AM182" s="38" t="s">
        <v>35</v>
      </c>
      <c r="AR182" s="23"/>
      <c r="AS182" s="24" t="str">
        <f t="shared" si="3"/>
        <v/>
      </c>
      <c r="AT182" s="23"/>
      <c r="AU182" s="24" t="str">
        <f t="shared" si="4"/>
        <v/>
      </c>
      <c r="AV182" s="25"/>
      <c r="AW182" s="26" t="str">
        <f t="shared" si="5"/>
        <v/>
      </c>
      <c r="AX182" s="26" t="str">
        <f t="shared" si="6"/>
        <v>	/* Load/store register (unprivileged) */</v>
      </c>
      <c r="AY182" s="26" t="str">
        <f t="shared" si="7"/>
        <v>	/* Load/store register (unprivileged) */</v>
      </c>
    </row>
    <row r="183" ht="12.75" customHeight="1">
      <c r="A183" s="9" t="s">
        <v>355</v>
      </c>
      <c r="B183" s="16"/>
      <c r="C183" s="16"/>
      <c r="D183" s="17"/>
      <c r="E183" s="28" t="s">
        <v>356</v>
      </c>
      <c r="F183" s="18" t="str">
        <f t="shared" si="8"/>
        <v/>
      </c>
      <c r="G183" s="18" t="str">
        <f t="shared" si="2"/>
        <v/>
      </c>
      <c r="H183" s="19"/>
      <c r="I183" s="77"/>
      <c r="J183" s="77"/>
      <c r="K183" s="31"/>
      <c r="L183" s="32" t="s">
        <v>31</v>
      </c>
      <c r="M183" s="32" t="s">
        <v>31</v>
      </c>
      <c r="N183" s="45" t="s">
        <v>30</v>
      </c>
      <c r="O183" s="45" t="s">
        <v>30</v>
      </c>
      <c r="P183" s="45" t="s">
        <v>30</v>
      </c>
      <c r="Q183" s="32" t="s">
        <v>31</v>
      </c>
      <c r="R183" s="45" t="s">
        <v>31</v>
      </c>
      <c r="S183" s="45" t="s">
        <v>31</v>
      </c>
      <c r="T183" s="71" t="s">
        <v>31</v>
      </c>
      <c r="U183" s="71" t="s">
        <v>31</v>
      </c>
      <c r="V183" s="45" t="s">
        <v>31</v>
      </c>
      <c r="W183" s="71" t="s">
        <v>50</v>
      </c>
      <c r="AF183" s="45" t="s">
        <v>30</v>
      </c>
      <c r="AG183" s="45" t="s">
        <v>31</v>
      </c>
      <c r="AH183" s="62" t="s">
        <v>45</v>
      </c>
      <c r="AM183" s="32" t="s">
        <v>35</v>
      </c>
      <c r="AR183" s="23"/>
      <c r="AS183" s="24" t="str">
        <f t="shared" si="3"/>
        <v>-:-:-:-:-:-:-:-:-:-:-:imm9:::::::::-:-:Rn:::::Rt::::</v>
      </c>
      <c r="AT183" s="23"/>
      <c r="AU183" s="24" t="str">
        <f t="shared" si="4"/>
        <v>0x38000800</v>
      </c>
      <c r="AV183" s="25"/>
      <c r="AW183" s="26" t="str">
        <f t="shared" si="5"/>
        <v>sttrb,                                                  </v>
      </c>
      <c r="AX183" s="26" t="str">
        <f t="shared" si="6"/>
        <v>		sttrb,                                                  	/* 0x38000800	STTRB     	 */</v>
      </c>
      <c r="AY183" s="26" t="str">
        <f t="shared" si="7"/>
        <v>		0x38000800,	/* STTRB     	sttrb	 */</v>
      </c>
    </row>
    <row r="184" ht="12.75" customHeight="1">
      <c r="A184" s="15" t="s">
        <v>357</v>
      </c>
      <c r="B184" s="16"/>
      <c r="C184" s="16"/>
      <c r="D184" s="17"/>
      <c r="E184" s="28" t="s">
        <v>358</v>
      </c>
      <c r="F184" s="18" t="str">
        <f t="shared" si="8"/>
        <v/>
      </c>
      <c r="G184" s="18" t="str">
        <f t="shared" si="2"/>
        <v/>
      </c>
      <c r="H184" s="19"/>
      <c r="I184" s="77"/>
      <c r="J184" s="77"/>
      <c r="K184" s="31"/>
      <c r="L184" s="32" t="s">
        <v>31</v>
      </c>
      <c r="M184" s="32" t="s">
        <v>31</v>
      </c>
      <c r="N184" s="45" t="s">
        <v>30</v>
      </c>
      <c r="O184" s="45" t="s">
        <v>30</v>
      </c>
      <c r="P184" s="45" t="s">
        <v>30</v>
      </c>
      <c r="Q184" s="32" t="s">
        <v>31</v>
      </c>
      <c r="R184" s="45" t="s">
        <v>31</v>
      </c>
      <c r="S184" s="45" t="s">
        <v>31</v>
      </c>
      <c r="T184" s="71" t="s">
        <v>31</v>
      </c>
      <c r="U184" s="71" t="s">
        <v>30</v>
      </c>
      <c r="V184" s="45" t="s">
        <v>31</v>
      </c>
      <c r="W184" s="71" t="s">
        <v>50</v>
      </c>
      <c r="AF184" s="45" t="s">
        <v>30</v>
      </c>
      <c r="AG184" s="45" t="s">
        <v>31</v>
      </c>
      <c r="AH184" s="62" t="s">
        <v>45</v>
      </c>
      <c r="AM184" s="32" t="s">
        <v>35</v>
      </c>
      <c r="AR184" s="23"/>
      <c r="AS184" s="24" t="str">
        <f t="shared" si="3"/>
        <v>-:-:-:-:-:-:-:-:-:-:-:imm9:::::::::-:-:Rn:::::Rt::::</v>
      </c>
      <c r="AT184" s="23"/>
      <c r="AU184" s="24" t="str">
        <f t="shared" si="4"/>
        <v>0x38400800</v>
      </c>
      <c r="AV184" s="25"/>
      <c r="AW184" s="26" t="str">
        <f t="shared" si="5"/>
        <v>ldtrb,                                                  </v>
      </c>
      <c r="AX184" s="26" t="str">
        <f t="shared" si="6"/>
        <v>		ldtrb,                                                  	/* 0x38400800	LDTRB     	 */</v>
      </c>
      <c r="AY184" s="26" t="str">
        <f t="shared" si="7"/>
        <v>		0x38400800,	/* LDTRB     	ldtrb	 */</v>
      </c>
    </row>
    <row r="185" ht="12.75" customHeight="1">
      <c r="A185" s="15" t="s">
        <v>359</v>
      </c>
      <c r="B185" s="16"/>
      <c r="C185" s="16"/>
      <c r="D185" s="17"/>
      <c r="E185" s="28" t="s">
        <v>360</v>
      </c>
      <c r="F185" s="18" t="str">
        <f t="shared" si="8"/>
        <v/>
      </c>
      <c r="G185" s="18" t="str">
        <f t="shared" si="2"/>
        <v>x</v>
      </c>
      <c r="H185" s="19"/>
      <c r="I185" s="77" t="s">
        <v>99</v>
      </c>
      <c r="J185" s="77"/>
      <c r="K185" s="31"/>
      <c r="L185" s="32" t="s">
        <v>31</v>
      </c>
      <c r="M185" s="32" t="s">
        <v>31</v>
      </c>
      <c r="N185" s="45" t="s">
        <v>30</v>
      </c>
      <c r="O185" s="45" t="s">
        <v>30</v>
      </c>
      <c r="P185" s="45" t="s">
        <v>30</v>
      </c>
      <c r="Q185" s="32" t="s">
        <v>31</v>
      </c>
      <c r="R185" s="45" t="s">
        <v>31</v>
      </c>
      <c r="S185" s="45" t="s">
        <v>31</v>
      </c>
      <c r="T185" s="71" t="s">
        <v>30</v>
      </c>
      <c r="U185" s="71" t="s">
        <v>31</v>
      </c>
      <c r="V185" s="45" t="s">
        <v>31</v>
      </c>
      <c r="W185" s="71" t="s">
        <v>50</v>
      </c>
      <c r="AF185" s="45" t="s">
        <v>30</v>
      </c>
      <c r="AG185" s="45" t="s">
        <v>31</v>
      </c>
      <c r="AH185" s="62" t="s">
        <v>45</v>
      </c>
      <c r="AM185" s="32" t="s">
        <v>35</v>
      </c>
      <c r="AR185" s="23"/>
      <c r="AS185" s="24" t="str">
        <f t="shared" si="3"/>
        <v>-:-:-:-:-:-:-:-:-:-:-:imm9:::::::::-:-:Rn:::::Rt::::</v>
      </c>
      <c r="AT185" s="23"/>
      <c r="AU185" s="24" t="str">
        <f t="shared" si="4"/>
        <v>0x38800800</v>
      </c>
      <c r="AV185" s="25"/>
      <c r="AW185" s="26" t="str">
        <f t="shared" si="5"/>
        <v>ldtrsbx,                                                </v>
      </c>
      <c r="AX185" s="26" t="str">
        <f t="shared" si="6"/>
        <v>		ldtrsbx,                                                	/* 0x38800800	LDTRSB    	 */</v>
      </c>
      <c r="AY185" s="26" t="str">
        <f t="shared" si="7"/>
        <v>		0x38800800,	/* LDTRSB    	ldtrsbx	 */</v>
      </c>
    </row>
    <row r="186" ht="12.75" customHeight="1">
      <c r="A186" s="9" t="s">
        <v>361</v>
      </c>
      <c r="B186" s="16"/>
      <c r="C186" s="16"/>
      <c r="D186" s="17"/>
      <c r="E186" s="28" t="s">
        <v>360</v>
      </c>
      <c r="F186" s="18" t="str">
        <f t="shared" si="8"/>
        <v/>
      </c>
      <c r="G186" s="18" t="str">
        <f t="shared" si="2"/>
        <v>w</v>
      </c>
      <c r="H186" s="19"/>
      <c r="I186" s="77" t="s">
        <v>97</v>
      </c>
      <c r="J186" s="77"/>
      <c r="K186" s="31"/>
      <c r="L186" s="32" t="s">
        <v>31</v>
      </c>
      <c r="M186" s="32" t="s">
        <v>31</v>
      </c>
      <c r="N186" s="45" t="s">
        <v>30</v>
      </c>
      <c r="O186" s="45" t="s">
        <v>30</v>
      </c>
      <c r="P186" s="45" t="s">
        <v>30</v>
      </c>
      <c r="Q186" s="32" t="s">
        <v>31</v>
      </c>
      <c r="R186" s="45" t="s">
        <v>31</v>
      </c>
      <c r="S186" s="45" t="s">
        <v>31</v>
      </c>
      <c r="T186" s="71" t="s">
        <v>30</v>
      </c>
      <c r="U186" s="71" t="s">
        <v>30</v>
      </c>
      <c r="V186" s="45" t="s">
        <v>31</v>
      </c>
      <c r="W186" s="71" t="s">
        <v>50</v>
      </c>
      <c r="AF186" s="45" t="s">
        <v>30</v>
      </c>
      <c r="AG186" s="45" t="s">
        <v>31</v>
      </c>
      <c r="AH186" s="62" t="s">
        <v>45</v>
      </c>
      <c r="AM186" s="32" t="s">
        <v>35</v>
      </c>
      <c r="AR186" s="23"/>
      <c r="AS186" s="24" t="str">
        <f t="shared" si="3"/>
        <v>-:-:-:-:-:-:-:-:-:-:-:imm9:::::::::-:-:Rn:::::Rt::::</v>
      </c>
      <c r="AT186" s="23"/>
      <c r="AU186" s="24" t="str">
        <f t="shared" si="4"/>
        <v>0x38C00800</v>
      </c>
      <c r="AV186" s="25"/>
      <c r="AW186" s="26" t="str">
        <f t="shared" si="5"/>
        <v>ldtrsbw,                                                </v>
      </c>
      <c r="AX186" s="26" t="str">
        <f t="shared" si="6"/>
        <v>		ldtrsbw,                                                	/* 0x38C00800	LDTRSB    	 */</v>
      </c>
      <c r="AY186" s="26" t="str">
        <f t="shared" si="7"/>
        <v>		0x38C00800,	/* LDTRSB    	ldtrsbw	 */</v>
      </c>
    </row>
    <row r="187" ht="12.75" customHeight="1">
      <c r="A187" s="15" t="s">
        <v>362</v>
      </c>
      <c r="B187" s="16"/>
      <c r="C187" s="16"/>
      <c r="D187" s="17"/>
      <c r="E187" s="28" t="s">
        <v>363</v>
      </c>
      <c r="F187" s="18" t="str">
        <f t="shared" si="8"/>
        <v/>
      </c>
      <c r="G187" s="18" t="str">
        <f t="shared" si="2"/>
        <v/>
      </c>
      <c r="H187" s="19"/>
      <c r="I187" s="77"/>
      <c r="J187" s="77"/>
      <c r="K187" s="31"/>
      <c r="L187" s="32" t="s">
        <v>31</v>
      </c>
      <c r="M187" s="32" t="s">
        <v>30</v>
      </c>
      <c r="N187" s="45" t="s">
        <v>30</v>
      </c>
      <c r="O187" s="45" t="s">
        <v>30</v>
      </c>
      <c r="P187" s="45" t="s">
        <v>30</v>
      </c>
      <c r="Q187" s="32" t="s">
        <v>31</v>
      </c>
      <c r="R187" s="45" t="s">
        <v>31</v>
      </c>
      <c r="S187" s="45" t="s">
        <v>31</v>
      </c>
      <c r="T187" s="71" t="s">
        <v>31</v>
      </c>
      <c r="U187" s="71" t="s">
        <v>31</v>
      </c>
      <c r="V187" s="45" t="s">
        <v>31</v>
      </c>
      <c r="W187" s="71" t="s">
        <v>50</v>
      </c>
      <c r="AF187" s="45" t="s">
        <v>30</v>
      </c>
      <c r="AG187" s="45" t="s">
        <v>31</v>
      </c>
      <c r="AH187" s="62" t="s">
        <v>45</v>
      </c>
      <c r="AM187" s="32" t="s">
        <v>35</v>
      </c>
      <c r="AR187" s="23"/>
      <c r="AS187" s="24" t="str">
        <f t="shared" si="3"/>
        <v>-:-:-:-:-:-:-:-:-:-:-:imm9:::::::::-:-:Rn:::::Rt::::</v>
      </c>
      <c r="AT187" s="23"/>
      <c r="AU187" s="24" t="str">
        <f t="shared" si="4"/>
        <v>0x78000800</v>
      </c>
      <c r="AV187" s="25"/>
      <c r="AW187" s="26" t="str">
        <f t="shared" si="5"/>
        <v>sttrh,                                                  </v>
      </c>
      <c r="AX187" s="26" t="str">
        <f t="shared" si="6"/>
        <v>		sttrh,                                                  	/* 0x78000800	STTRH     	 */</v>
      </c>
      <c r="AY187" s="26" t="str">
        <f t="shared" si="7"/>
        <v>		0x78000800,	/* STTRH     	sttrh	 */</v>
      </c>
    </row>
    <row r="188" ht="12.75" customHeight="1">
      <c r="A188" s="15" t="s">
        <v>364</v>
      </c>
      <c r="B188" s="16"/>
      <c r="C188" s="16"/>
      <c r="D188" s="17"/>
      <c r="E188" s="28" t="s">
        <v>365</v>
      </c>
      <c r="F188" s="18" t="str">
        <f t="shared" si="8"/>
        <v/>
      </c>
      <c r="G188" s="18" t="str">
        <f t="shared" si="2"/>
        <v/>
      </c>
      <c r="H188" s="19"/>
      <c r="I188" s="77"/>
      <c r="J188" s="77"/>
      <c r="K188" s="31"/>
      <c r="L188" s="32" t="s">
        <v>31</v>
      </c>
      <c r="M188" s="32" t="s">
        <v>30</v>
      </c>
      <c r="N188" s="45" t="s">
        <v>30</v>
      </c>
      <c r="O188" s="45" t="s">
        <v>30</v>
      </c>
      <c r="P188" s="45" t="s">
        <v>30</v>
      </c>
      <c r="Q188" s="32" t="s">
        <v>31</v>
      </c>
      <c r="R188" s="45" t="s">
        <v>31</v>
      </c>
      <c r="S188" s="45" t="s">
        <v>31</v>
      </c>
      <c r="T188" s="71" t="s">
        <v>31</v>
      </c>
      <c r="U188" s="71" t="s">
        <v>30</v>
      </c>
      <c r="V188" s="45" t="s">
        <v>31</v>
      </c>
      <c r="W188" s="71" t="s">
        <v>50</v>
      </c>
      <c r="AF188" s="45" t="s">
        <v>30</v>
      </c>
      <c r="AG188" s="45" t="s">
        <v>31</v>
      </c>
      <c r="AH188" s="62" t="s">
        <v>45</v>
      </c>
      <c r="AM188" s="32" t="s">
        <v>35</v>
      </c>
      <c r="AR188" s="23"/>
      <c r="AS188" s="24" t="str">
        <f t="shared" si="3"/>
        <v>-:-:-:-:-:-:-:-:-:-:-:imm9:::::::::-:-:Rn:::::Rt::::</v>
      </c>
      <c r="AT188" s="23"/>
      <c r="AU188" s="24" t="str">
        <f t="shared" si="4"/>
        <v>0x78400800</v>
      </c>
      <c r="AV188" s="25"/>
      <c r="AW188" s="26" t="str">
        <f t="shared" si="5"/>
        <v>ldtrh,                                                  </v>
      </c>
      <c r="AX188" s="26" t="str">
        <f t="shared" si="6"/>
        <v>		ldtrh,                                                  	/* 0x78400800	LDTRH     	 */</v>
      </c>
      <c r="AY188" s="26" t="str">
        <f t="shared" si="7"/>
        <v>		0x78400800,	/* LDTRH     	ldtrh	 */</v>
      </c>
    </row>
    <row r="189" ht="12.75" customHeight="1">
      <c r="A189" s="9" t="s">
        <v>366</v>
      </c>
      <c r="B189" s="16"/>
      <c r="C189" s="16"/>
      <c r="D189" s="17"/>
      <c r="E189" s="28" t="s">
        <v>367</v>
      </c>
      <c r="F189" s="18" t="str">
        <f t="shared" si="8"/>
        <v/>
      </c>
      <c r="G189" s="18" t="str">
        <f t="shared" si="2"/>
        <v>x</v>
      </c>
      <c r="H189" s="19"/>
      <c r="I189" s="77" t="s">
        <v>99</v>
      </c>
      <c r="J189" s="77"/>
      <c r="K189" s="31"/>
      <c r="L189" s="32" t="s">
        <v>31</v>
      </c>
      <c r="M189" s="32" t="s">
        <v>30</v>
      </c>
      <c r="N189" s="45" t="s">
        <v>30</v>
      </c>
      <c r="O189" s="45" t="s">
        <v>30</v>
      </c>
      <c r="P189" s="45" t="s">
        <v>30</v>
      </c>
      <c r="Q189" s="32" t="s">
        <v>31</v>
      </c>
      <c r="R189" s="45" t="s">
        <v>31</v>
      </c>
      <c r="S189" s="45" t="s">
        <v>31</v>
      </c>
      <c r="T189" s="71" t="s">
        <v>30</v>
      </c>
      <c r="U189" s="71" t="s">
        <v>31</v>
      </c>
      <c r="V189" s="45" t="s">
        <v>31</v>
      </c>
      <c r="W189" s="71" t="s">
        <v>50</v>
      </c>
      <c r="AF189" s="45" t="s">
        <v>30</v>
      </c>
      <c r="AG189" s="45" t="s">
        <v>31</v>
      </c>
      <c r="AH189" s="62" t="s">
        <v>45</v>
      </c>
      <c r="AM189" s="32" t="s">
        <v>35</v>
      </c>
      <c r="AR189" s="23"/>
      <c r="AS189" s="24" t="str">
        <f t="shared" si="3"/>
        <v>-:-:-:-:-:-:-:-:-:-:-:imm9:::::::::-:-:Rn:::::Rt::::</v>
      </c>
      <c r="AT189" s="23"/>
      <c r="AU189" s="24" t="str">
        <f t="shared" si="4"/>
        <v>0x78800800</v>
      </c>
      <c r="AV189" s="25"/>
      <c r="AW189" s="26" t="str">
        <f t="shared" si="5"/>
        <v>ldtrshx,                                                </v>
      </c>
      <c r="AX189" s="26" t="str">
        <f t="shared" si="6"/>
        <v>		ldtrshx,                                                	/* 0x78800800	LDTRSH    	 */</v>
      </c>
      <c r="AY189" s="26" t="str">
        <f t="shared" si="7"/>
        <v>		0x78800800,	/* LDTRSH    	ldtrshx	 */</v>
      </c>
    </row>
    <row r="190" ht="12.75" customHeight="1">
      <c r="A190" s="9" t="s">
        <v>368</v>
      </c>
      <c r="B190" s="16"/>
      <c r="C190" s="16"/>
      <c r="D190" s="17"/>
      <c r="E190" s="28" t="s">
        <v>367</v>
      </c>
      <c r="F190" s="18" t="str">
        <f t="shared" si="8"/>
        <v/>
      </c>
      <c r="G190" s="18" t="str">
        <f t="shared" si="2"/>
        <v>w</v>
      </c>
      <c r="H190" s="19"/>
      <c r="I190" s="77" t="s">
        <v>97</v>
      </c>
      <c r="J190" s="77"/>
      <c r="K190" s="31"/>
      <c r="L190" s="32" t="s">
        <v>31</v>
      </c>
      <c r="M190" s="32" t="s">
        <v>30</v>
      </c>
      <c r="N190" s="45" t="s">
        <v>30</v>
      </c>
      <c r="O190" s="45" t="s">
        <v>30</v>
      </c>
      <c r="P190" s="45" t="s">
        <v>30</v>
      </c>
      <c r="Q190" s="32" t="s">
        <v>31</v>
      </c>
      <c r="R190" s="45" t="s">
        <v>31</v>
      </c>
      <c r="S190" s="45" t="s">
        <v>31</v>
      </c>
      <c r="T190" s="71" t="s">
        <v>30</v>
      </c>
      <c r="U190" s="71" t="s">
        <v>30</v>
      </c>
      <c r="V190" s="45" t="s">
        <v>31</v>
      </c>
      <c r="W190" s="71" t="s">
        <v>50</v>
      </c>
      <c r="AF190" s="45" t="s">
        <v>30</v>
      </c>
      <c r="AG190" s="45" t="s">
        <v>31</v>
      </c>
      <c r="AH190" s="62" t="s">
        <v>45</v>
      </c>
      <c r="AM190" s="32" t="s">
        <v>35</v>
      </c>
      <c r="AR190" s="23"/>
      <c r="AS190" s="24" t="str">
        <f t="shared" si="3"/>
        <v>-:-:-:-:-:-:-:-:-:-:-:imm9:::::::::-:-:Rn:::::Rt::::</v>
      </c>
      <c r="AT190" s="23"/>
      <c r="AU190" s="24" t="str">
        <f t="shared" si="4"/>
        <v>0x78C00800</v>
      </c>
      <c r="AV190" s="25"/>
      <c r="AW190" s="26" t="str">
        <f t="shared" si="5"/>
        <v>ldtrshw,                                                </v>
      </c>
      <c r="AX190" s="26" t="str">
        <f t="shared" si="6"/>
        <v>		ldtrshw,                                                	/* 0x78C00800	LDTRSH    	 */</v>
      </c>
      <c r="AY190" s="26" t="str">
        <f t="shared" si="7"/>
        <v>		0x78C00800,	/* LDTRSH    	ldtrshw	 */</v>
      </c>
    </row>
    <row r="191" ht="12.75" customHeight="1">
      <c r="A191" s="15" t="s">
        <v>369</v>
      </c>
      <c r="B191" s="16"/>
      <c r="C191" s="16"/>
      <c r="D191" s="17"/>
      <c r="E191" s="28" t="s">
        <v>370</v>
      </c>
      <c r="F191" s="18" t="str">
        <f t="shared" si="8"/>
        <v/>
      </c>
      <c r="G191" s="18" t="str">
        <f t="shared" si="2"/>
        <v>w</v>
      </c>
      <c r="H191" s="19"/>
      <c r="I191" s="77" t="s">
        <v>97</v>
      </c>
      <c r="J191" s="77"/>
      <c r="K191" s="31"/>
      <c r="L191" s="32" t="s">
        <v>30</v>
      </c>
      <c r="M191" s="32" t="s">
        <v>31</v>
      </c>
      <c r="N191" s="45" t="s">
        <v>30</v>
      </c>
      <c r="O191" s="45" t="s">
        <v>30</v>
      </c>
      <c r="P191" s="45" t="s">
        <v>30</v>
      </c>
      <c r="Q191" s="32" t="s">
        <v>31</v>
      </c>
      <c r="R191" s="45" t="s">
        <v>31</v>
      </c>
      <c r="S191" s="45" t="s">
        <v>31</v>
      </c>
      <c r="T191" s="71" t="s">
        <v>31</v>
      </c>
      <c r="U191" s="71" t="s">
        <v>31</v>
      </c>
      <c r="V191" s="45" t="s">
        <v>31</v>
      </c>
      <c r="W191" s="71" t="s">
        <v>50</v>
      </c>
      <c r="AF191" s="45" t="s">
        <v>30</v>
      </c>
      <c r="AG191" s="45" t="s">
        <v>31</v>
      </c>
      <c r="AH191" s="62" t="s">
        <v>45</v>
      </c>
      <c r="AM191" s="32" t="s">
        <v>35</v>
      </c>
      <c r="AR191" s="23"/>
      <c r="AS191" s="24" t="str">
        <f t="shared" si="3"/>
        <v>-:-:-:-:-:-:-:-:-:-:-:imm9:::::::::-:-:Rn:::::Rt::::</v>
      </c>
      <c r="AT191" s="23"/>
      <c r="AU191" s="24" t="str">
        <f t="shared" si="4"/>
        <v>0xB8000800</v>
      </c>
      <c r="AV191" s="25"/>
      <c r="AW191" s="26" t="str">
        <f t="shared" si="5"/>
        <v>sttrw,                                                  </v>
      </c>
      <c r="AX191" s="26" t="str">
        <f t="shared" si="6"/>
        <v>		sttrw,                                                  	/* 0xB8000800	STTR      	 */</v>
      </c>
      <c r="AY191" s="26" t="str">
        <f t="shared" si="7"/>
        <v>		0xB8000800,	/* STTR      	sttrw	 */</v>
      </c>
    </row>
    <row r="192" ht="12.75" customHeight="1">
      <c r="A192" s="15" t="s">
        <v>371</v>
      </c>
      <c r="B192" s="16"/>
      <c r="C192" s="16"/>
      <c r="D192" s="17"/>
      <c r="E192" s="28" t="s">
        <v>372</v>
      </c>
      <c r="F192" s="18" t="str">
        <f t="shared" si="8"/>
        <v/>
      </c>
      <c r="G192" s="18" t="str">
        <f t="shared" si="2"/>
        <v>w</v>
      </c>
      <c r="H192" s="19"/>
      <c r="I192" s="77" t="s">
        <v>97</v>
      </c>
      <c r="J192" s="77"/>
      <c r="K192" s="31"/>
      <c r="L192" s="32" t="s">
        <v>30</v>
      </c>
      <c r="M192" s="32" t="s">
        <v>31</v>
      </c>
      <c r="N192" s="45" t="s">
        <v>30</v>
      </c>
      <c r="O192" s="45" t="s">
        <v>30</v>
      </c>
      <c r="P192" s="45" t="s">
        <v>30</v>
      </c>
      <c r="Q192" s="32" t="s">
        <v>31</v>
      </c>
      <c r="R192" s="45" t="s">
        <v>31</v>
      </c>
      <c r="S192" s="45" t="s">
        <v>31</v>
      </c>
      <c r="T192" s="71" t="s">
        <v>31</v>
      </c>
      <c r="U192" s="71" t="s">
        <v>30</v>
      </c>
      <c r="V192" s="45" t="s">
        <v>31</v>
      </c>
      <c r="W192" s="71" t="s">
        <v>50</v>
      </c>
      <c r="AF192" s="45" t="s">
        <v>30</v>
      </c>
      <c r="AG192" s="45" t="s">
        <v>31</v>
      </c>
      <c r="AH192" s="62" t="s">
        <v>45</v>
      </c>
      <c r="AM192" s="32" t="s">
        <v>35</v>
      </c>
      <c r="AR192" s="23"/>
      <c r="AS192" s="24" t="str">
        <f t="shared" si="3"/>
        <v>-:-:-:-:-:-:-:-:-:-:-:imm9:::::::::-:-:Rn:::::Rt::::</v>
      </c>
      <c r="AT192" s="23"/>
      <c r="AU192" s="24" t="str">
        <f t="shared" si="4"/>
        <v>0xB8400800</v>
      </c>
      <c r="AV192" s="25"/>
      <c r="AW192" s="26" t="str">
        <f t="shared" si="5"/>
        <v>ldtrw,                                                  </v>
      </c>
      <c r="AX192" s="26" t="str">
        <f t="shared" si="6"/>
        <v>		ldtrw,                                                  	/* 0xB8400800	LDTR      	 */</v>
      </c>
      <c r="AY192" s="26" t="str">
        <f t="shared" si="7"/>
        <v>		0xB8400800,	/* LDTR      	ldtrw	 */</v>
      </c>
    </row>
    <row r="193" ht="12.75" customHeight="1">
      <c r="A193" s="9" t="s">
        <v>373</v>
      </c>
      <c r="B193" s="16"/>
      <c r="C193" s="16"/>
      <c r="D193" s="17"/>
      <c r="E193" s="28" t="s">
        <v>374</v>
      </c>
      <c r="F193" s="18" t="str">
        <f t="shared" si="8"/>
        <v/>
      </c>
      <c r="G193" s="18" t="str">
        <f t="shared" si="2"/>
        <v/>
      </c>
      <c r="H193" s="19"/>
      <c r="I193" s="77"/>
      <c r="J193" s="77"/>
      <c r="K193" s="31"/>
      <c r="L193" s="32" t="s">
        <v>30</v>
      </c>
      <c r="M193" s="32" t="s">
        <v>31</v>
      </c>
      <c r="N193" s="45" t="s">
        <v>30</v>
      </c>
      <c r="O193" s="45" t="s">
        <v>30</v>
      </c>
      <c r="P193" s="45" t="s">
        <v>30</v>
      </c>
      <c r="Q193" s="32" t="s">
        <v>31</v>
      </c>
      <c r="R193" s="45" t="s">
        <v>31</v>
      </c>
      <c r="S193" s="45" t="s">
        <v>31</v>
      </c>
      <c r="T193" s="71" t="s">
        <v>30</v>
      </c>
      <c r="U193" s="71" t="s">
        <v>31</v>
      </c>
      <c r="V193" s="45" t="s">
        <v>31</v>
      </c>
      <c r="W193" s="71" t="s">
        <v>50</v>
      </c>
      <c r="AF193" s="45" t="s">
        <v>30</v>
      </c>
      <c r="AG193" s="45" t="s">
        <v>31</v>
      </c>
      <c r="AH193" s="62" t="s">
        <v>45</v>
      </c>
      <c r="AM193" s="32" t="s">
        <v>35</v>
      </c>
      <c r="AR193" s="23"/>
      <c r="AS193" s="24" t="str">
        <f t="shared" si="3"/>
        <v>-:-:-:-:-:-:-:-:-:-:-:imm9:::::::::-:-:Rn:::::Rt::::</v>
      </c>
      <c r="AT193" s="23"/>
      <c r="AU193" s="24" t="str">
        <f t="shared" si="4"/>
        <v>0xB8800800</v>
      </c>
      <c r="AV193" s="25"/>
      <c r="AW193" s="26" t="str">
        <f t="shared" si="5"/>
        <v>ldtrsw,                                                 </v>
      </c>
      <c r="AX193" s="26" t="str">
        <f t="shared" si="6"/>
        <v>		ldtrsw,                                                 	/* 0xB8800800	LDTRSW    	 */</v>
      </c>
      <c r="AY193" s="26" t="str">
        <f t="shared" si="7"/>
        <v>		0xB8800800,	/* LDTRSW    	ldtrsw	 */</v>
      </c>
    </row>
    <row r="194" ht="12.75" customHeight="1">
      <c r="A194" s="15" t="s">
        <v>375</v>
      </c>
      <c r="B194" s="16"/>
      <c r="C194" s="16"/>
      <c r="D194" s="17"/>
      <c r="E194" s="28" t="s">
        <v>370</v>
      </c>
      <c r="F194" s="18" t="str">
        <f t="shared" si="8"/>
        <v/>
      </c>
      <c r="G194" s="18" t="str">
        <f t="shared" si="2"/>
        <v>x</v>
      </c>
      <c r="H194" s="19"/>
      <c r="I194" s="77" t="s">
        <v>99</v>
      </c>
      <c r="J194" s="77"/>
      <c r="K194" s="31"/>
      <c r="L194" s="32" t="s">
        <v>30</v>
      </c>
      <c r="M194" s="32" t="s">
        <v>30</v>
      </c>
      <c r="N194" s="45" t="s">
        <v>30</v>
      </c>
      <c r="O194" s="45" t="s">
        <v>30</v>
      </c>
      <c r="P194" s="45" t="s">
        <v>30</v>
      </c>
      <c r="Q194" s="32" t="s">
        <v>31</v>
      </c>
      <c r="R194" s="45" t="s">
        <v>31</v>
      </c>
      <c r="S194" s="45" t="s">
        <v>31</v>
      </c>
      <c r="T194" s="71" t="s">
        <v>31</v>
      </c>
      <c r="U194" s="71" t="s">
        <v>31</v>
      </c>
      <c r="V194" s="45" t="s">
        <v>31</v>
      </c>
      <c r="W194" s="71" t="s">
        <v>50</v>
      </c>
      <c r="AF194" s="45" t="s">
        <v>30</v>
      </c>
      <c r="AG194" s="45" t="s">
        <v>31</v>
      </c>
      <c r="AH194" s="62" t="s">
        <v>45</v>
      </c>
      <c r="AM194" s="32" t="s">
        <v>35</v>
      </c>
      <c r="AR194" s="23"/>
      <c r="AS194" s="24" t="str">
        <f t="shared" si="3"/>
        <v>-:-:-:-:-:-:-:-:-:-:-:imm9:::::::::-:-:Rn:::::Rt::::</v>
      </c>
      <c r="AT194" s="23"/>
      <c r="AU194" s="24" t="str">
        <f t="shared" si="4"/>
        <v>0xF8000800</v>
      </c>
      <c r="AV194" s="25"/>
      <c r="AW194" s="26" t="str">
        <f t="shared" si="5"/>
        <v>sttrx,                                                  </v>
      </c>
      <c r="AX194" s="26" t="str">
        <f t="shared" si="6"/>
        <v>		sttrx,                                                  	/* 0xF8000800	STTR      	 */</v>
      </c>
      <c r="AY194" s="26" t="str">
        <f t="shared" si="7"/>
        <v>		0xF8000800,	/* STTR      	sttrx	 */</v>
      </c>
    </row>
    <row r="195" ht="12.75" customHeight="1">
      <c r="A195" s="15" t="s">
        <v>376</v>
      </c>
      <c r="B195" s="16"/>
      <c r="C195" s="16"/>
      <c r="D195" s="17"/>
      <c r="E195" s="28" t="s">
        <v>372</v>
      </c>
      <c r="F195" s="18" t="str">
        <f t="shared" si="8"/>
        <v/>
      </c>
      <c r="G195" s="18" t="str">
        <f t="shared" si="2"/>
        <v>x</v>
      </c>
      <c r="H195" s="19"/>
      <c r="I195" s="77" t="s">
        <v>99</v>
      </c>
      <c r="J195" s="77"/>
      <c r="K195" s="31"/>
      <c r="L195" s="32" t="s">
        <v>30</v>
      </c>
      <c r="M195" s="32" t="s">
        <v>30</v>
      </c>
      <c r="N195" s="45" t="s">
        <v>30</v>
      </c>
      <c r="O195" s="45" t="s">
        <v>30</v>
      </c>
      <c r="P195" s="45" t="s">
        <v>30</v>
      </c>
      <c r="Q195" s="32" t="s">
        <v>31</v>
      </c>
      <c r="R195" s="45" t="s">
        <v>31</v>
      </c>
      <c r="S195" s="45" t="s">
        <v>31</v>
      </c>
      <c r="T195" s="71" t="s">
        <v>31</v>
      </c>
      <c r="U195" s="71" t="s">
        <v>30</v>
      </c>
      <c r="V195" s="45" t="s">
        <v>31</v>
      </c>
      <c r="W195" s="71" t="s">
        <v>50</v>
      </c>
      <c r="AF195" s="45" t="s">
        <v>30</v>
      </c>
      <c r="AG195" s="45" t="s">
        <v>31</v>
      </c>
      <c r="AH195" s="62" t="s">
        <v>45</v>
      </c>
      <c r="AM195" s="32" t="s">
        <v>35</v>
      </c>
      <c r="AR195" s="23"/>
      <c r="AS195" s="24" t="str">
        <f t="shared" si="3"/>
        <v>-:-:-:-:-:-:-:-:-:-:-:imm9:::::::::-:-:Rn:::::Rt::::</v>
      </c>
      <c r="AT195" s="23"/>
      <c r="AU195" s="24" t="str">
        <f t="shared" si="4"/>
        <v>0xF8400800</v>
      </c>
      <c r="AV195" s="25"/>
      <c r="AW195" s="26" t="str">
        <f t="shared" si="5"/>
        <v>ldtrx,                                                  </v>
      </c>
      <c r="AX195" s="26" t="str">
        <f t="shared" si="6"/>
        <v>		ldtrx,                                                  	/* 0xF8400800	LDTR      	 */</v>
      </c>
      <c r="AY195" s="26" t="str">
        <f t="shared" si="7"/>
        <v>		0xF8400800,	/* LDTR      	ldtrx	 */</v>
      </c>
    </row>
    <row r="196" ht="12.75" customHeight="1">
      <c r="A196" s="9" t="s">
        <v>377</v>
      </c>
      <c r="B196" s="16"/>
      <c r="C196" s="16"/>
      <c r="D196" s="17" t="s">
        <v>378</v>
      </c>
      <c r="F196" s="18" t="str">
        <f t="shared" si="8"/>
        <v/>
      </c>
      <c r="G196" s="18" t="str">
        <f t="shared" si="2"/>
        <v/>
      </c>
      <c r="H196" s="19"/>
      <c r="I196" s="20"/>
      <c r="J196" s="20"/>
      <c r="K196" s="37"/>
      <c r="L196" s="38" t="s">
        <v>65</v>
      </c>
      <c r="N196" s="22" t="s">
        <v>30</v>
      </c>
      <c r="O196" s="22" t="s">
        <v>30</v>
      </c>
      <c r="P196" s="39" t="s">
        <v>30</v>
      </c>
      <c r="Q196" s="38" t="s">
        <v>241</v>
      </c>
      <c r="R196" s="39" t="s">
        <v>31</v>
      </c>
      <c r="S196" s="22" t="s">
        <v>31</v>
      </c>
      <c r="T196" s="66" t="s">
        <v>135</v>
      </c>
      <c r="V196" s="22" t="s">
        <v>31</v>
      </c>
      <c r="W196" s="66" t="s">
        <v>50</v>
      </c>
      <c r="AF196" s="38" t="s">
        <v>30</v>
      </c>
      <c r="AG196" s="22" t="s">
        <v>30</v>
      </c>
      <c r="AH196" s="60" t="s">
        <v>45</v>
      </c>
      <c r="AM196" s="38" t="s">
        <v>35</v>
      </c>
      <c r="AR196" s="23"/>
      <c r="AS196" s="24" t="str">
        <f t="shared" si="3"/>
        <v/>
      </c>
      <c r="AT196" s="23"/>
      <c r="AU196" s="24" t="str">
        <f t="shared" si="4"/>
        <v/>
      </c>
      <c r="AV196" s="25"/>
      <c r="AW196" s="26" t="str">
        <f t="shared" si="5"/>
        <v/>
      </c>
      <c r="AX196" s="26" t="str">
        <f t="shared" si="6"/>
        <v>	/* Load/store register (immediate pre-indexed) */</v>
      </c>
      <c r="AY196" s="26" t="str">
        <f t="shared" si="7"/>
        <v>	/* Load/store register (immediate pre-indexed) */</v>
      </c>
    </row>
    <row r="197" ht="12.75" customHeight="1">
      <c r="A197" s="9" t="s">
        <v>379</v>
      </c>
      <c r="B197" s="16"/>
      <c r="C197" s="16"/>
      <c r="D197" s="17"/>
      <c r="E197" s="28" t="s">
        <v>324</v>
      </c>
      <c r="F197" s="18" t="str">
        <f t="shared" si="8"/>
        <v/>
      </c>
      <c r="G197" s="18" t="str">
        <f t="shared" si="2"/>
        <v>pre</v>
      </c>
      <c r="H197" s="18" t="s">
        <v>274</v>
      </c>
      <c r="I197" s="76"/>
      <c r="J197" s="30"/>
      <c r="K197" s="31"/>
      <c r="L197" s="32" t="s">
        <v>31</v>
      </c>
      <c r="M197" s="32" t="s">
        <v>31</v>
      </c>
      <c r="N197" s="45" t="s">
        <v>30</v>
      </c>
      <c r="O197" s="45" t="s">
        <v>30</v>
      </c>
      <c r="P197" s="78" t="s">
        <v>30</v>
      </c>
      <c r="Q197" s="32" t="s">
        <v>31</v>
      </c>
      <c r="R197" s="45" t="s">
        <v>31</v>
      </c>
      <c r="S197" s="45" t="s">
        <v>31</v>
      </c>
      <c r="T197" s="71" t="s">
        <v>31</v>
      </c>
      <c r="U197" s="71" t="s">
        <v>31</v>
      </c>
      <c r="V197" s="45" t="s">
        <v>31</v>
      </c>
      <c r="W197" s="71" t="s">
        <v>50</v>
      </c>
      <c r="AF197" s="45" t="s">
        <v>30</v>
      </c>
      <c r="AG197" s="45" t="s">
        <v>30</v>
      </c>
      <c r="AH197" s="62" t="s">
        <v>45</v>
      </c>
      <c r="AM197" s="32" t="s">
        <v>35</v>
      </c>
      <c r="AR197" s="23"/>
      <c r="AS197" s="24" t="str">
        <f t="shared" si="3"/>
        <v>-:-:-:-:-:-:-:-:-:-:-:imm9:::::::::-:-:Rn:::::Rt::::</v>
      </c>
      <c r="AT197" s="23"/>
      <c r="AU197" s="24" t="str">
        <f t="shared" si="4"/>
        <v>0x38000C00</v>
      </c>
      <c r="AV197" s="25"/>
      <c r="AW197" s="26" t="str">
        <f t="shared" si="5"/>
        <v>strbpre,                                                </v>
      </c>
      <c r="AX197" s="26" t="str">
        <f t="shared" si="6"/>
        <v>		strbpre,                                                	/* 0x38000C00	STRB      	 */</v>
      </c>
      <c r="AY197" s="26" t="str">
        <f t="shared" si="7"/>
        <v>		0x38000C00,	/* STRB      	strbpre	 */</v>
      </c>
    </row>
    <row r="198" ht="12.75" customHeight="1">
      <c r="A198" s="15" t="s">
        <v>380</v>
      </c>
      <c r="B198" s="16"/>
      <c r="C198" s="16"/>
      <c r="D198" s="17"/>
      <c r="E198" s="28" t="s">
        <v>326</v>
      </c>
      <c r="F198" s="18" t="str">
        <f t="shared" si="8"/>
        <v/>
      </c>
      <c r="G198" s="18" t="str">
        <f t="shared" si="2"/>
        <v>pre</v>
      </c>
      <c r="H198" s="18" t="s">
        <v>274</v>
      </c>
      <c r="I198" s="76"/>
      <c r="J198" s="30"/>
      <c r="K198" s="31"/>
      <c r="L198" s="32" t="s">
        <v>31</v>
      </c>
      <c r="M198" s="32" t="s">
        <v>31</v>
      </c>
      <c r="N198" s="45" t="s">
        <v>30</v>
      </c>
      <c r="O198" s="45" t="s">
        <v>30</v>
      </c>
      <c r="P198" s="78" t="s">
        <v>30</v>
      </c>
      <c r="Q198" s="32" t="s">
        <v>31</v>
      </c>
      <c r="R198" s="45" t="s">
        <v>31</v>
      </c>
      <c r="S198" s="45" t="s">
        <v>31</v>
      </c>
      <c r="T198" s="71" t="s">
        <v>31</v>
      </c>
      <c r="U198" s="71" t="s">
        <v>30</v>
      </c>
      <c r="V198" s="45" t="s">
        <v>31</v>
      </c>
      <c r="W198" s="71" t="s">
        <v>50</v>
      </c>
      <c r="AF198" s="45" t="s">
        <v>30</v>
      </c>
      <c r="AG198" s="45" t="s">
        <v>30</v>
      </c>
      <c r="AH198" s="62" t="s">
        <v>45</v>
      </c>
      <c r="AM198" s="32" t="s">
        <v>35</v>
      </c>
      <c r="AR198" s="23"/>
      <c r="AS198" s="24" t="str">
        <f t="shared" si="3"/>
        <v>-:-:-:-:-:-:-:-:-:-:-:imm9:::::::::-:-:Rn:::::Rt::::</v>
      </c>
      <c r="AT198" s="23"/>
      <c r="AU198" s="24" t="str">
        <f t="shared" si="4"/>
        <v>0x38400C00</v>
      </c>
      <c r="AV198" s="25"/>
      <c r="AW198" s="26" t="str">
        <f t="shared" si="5"/>
        <v>ldrbpre,                                                </v>
      </c>
      <c r="AX198" s="26" t="str">
        <f t="shared" si="6"/>
        <v>		ldrbpre,                                                	/* 0x38400C00	LDRB      	 */</v>
      </c>
      <c r="AY198" s="26" t="str">
        <f t="shared" si="7"/>
        <v>		0x38400C00,	/* LDRB      	ldrbpre	 */</v>
      </c>
    </row>
    <row r="199" ht="12.75" customHeight="1">
      <c r="A199" s="15" t="s">
        <v>381</v>
      </c>
      <c r="B199" s="16"/>
      <c r="C199" s="16"/>
      <c r="D199" s="17"/>
      <c r="E199" s="28" t="s">
        <v>328</v>
      </c>
      <c r="F199" s="18" t="str">
        <f t="shared" si="8"/>
        <v/>
      </c>
      <c r="G199" s="18" t="str">
        <f t="shared" si="2"/>
        <v>prex</v>
      </c>
      <c r="H199" s="18" t="s">
        <v>274</v>
      </c>
      <c r="I199" s="76" t="s">
        <v>99</v>
      </c>
      <c r="J199" s="30"/>
      <c r="K199" s="31"/>
      <c r="L199" s="32" t="s">
        <v>31</v>
      </c>
      <c r="M199" s="32" t="s">
        <v>31</v>
      </c>
      <c r="N199" s="45" t="s">
        <v>30</v>
      </c>
      <c r="O199" s="45" t="s">
        <v>30</v>
      </c>
      <c r="P199" s="78" t="s">
        <v>30</v>
      </c>
      <c r="Q199" s="32" t="s">
        <v>31</v>
      </c>
      <c r="R199" s="45" t="s">
        <v>31</v>
      </c>
      <c r="S199" s="45" t="s">
        <v>31</v>
      </c>
      <c r="T199" s="71" t="s">
        <v>30</v>
      </c>
      <c r="U199" s="71" t="s">
        <v>31</v>
      </c>
      <c r="V199" s="45" t="s">
        <v>31</v>
      </c>
      <c r="W199" s="71" t="s">
        <v>50</v>
      </c>
      <c r="AF199" s="45" t="s">
        <v>30</v>
      </c>
      <c r="AG199" s="45" t="s">
        <v>30</v>
      </c>
      <c r="AH199" s="62" t="s">
        <v>45</v>
      </c>
      <c r="AM199" s="32" t="s">
        <v>35</v>
      </c>
      <c r="AR199" s="23"/>
      <c r="AS199" s="24" t="str">
        <f t="shared" si="3"/>
        <v>-:-:-:-:-:-:-:-:-:-:-:imm9:::::::::-:-:Rn:::::Rt::::</v>
      </c>
      <c r="AT199" s="23"/>
      <c r="AU199" s="24" t="str">
        <f t="shared" si="4"/>
        <v>0x38800C00</v>
      </c>
      <c r="AV199" s="25"/>
      <c r="AW199" s="26" t="str">
        <f t="shared" si="5"/>
        <v>ldrsbprex,                                              </v>
      </c>
      <c r="AX199" s="26" t="str">
        <f t="shared" si="6"/>
        <v>		ldrsbprex,                                              	/* 0x38800C00	LDRSB     	 */</v>
      </c>
      <c r="AY199" s="26" t="str">
        <f t="shared" si="7"/>
        <v>		0x38800C00,	/* LDRSB     	ldrsbprex	 */</v>
      </c>
    </row>
    <row r="200" ht="12.75" customHeight="1">
      <c r="A200" s="9" t="s">
        <v>382</v>
      </c>
      <c r="B200" s="16"/>
      <c r="C200" s="16"/>
      <c r="D200" s="17"/>
      <c r="E200" s="28" t="s">
        <v>328</v>
      </c>
      <c r="F200" s="18" t="str">
        <f t="shared" si="8"/>
        <v/>
      </c>
      <c r="G200" s="18" t="str">
        <f t="shared" si="2"/>
        <v>prew</v>
      </c>
      <c r="H200" s="18" t="s">
        <v>274</v>
      </c>
      <c r="I200" s="76" t="s">
        <v>97</v>
      </c>
      <c r="J200" s="30"/>
      <c r="K200" s="31"/>
      <c r="L200" s="32" t="s">
        <v>31</v>
      </c>
      <c r="M200" s="32" t="s">
        <v>31</v>
      </c>
      <c r="N200" s="45" t="s">
        <v>30</v>
      </c>
      <c r="O200" s="45" t="s">
        <v>30</v>
      </c>
      <c r="P200" s="78" t="s">
        <v>30</v>
      </c>
      <c r="Q200" s="32" t="s">
        <v>31</v>
      </c>
      <c r="R200" s="45" t="s">
        <v>31</v>
      </c>
      <c r="S200" s="45" t="s">
        <v>31</v>
      </c>
      <c r="T200" s="71" t="s">
        <v>30</v>
      </c>
      <c r="U200" s="71" t="s">
        <v>30</v>
      </c>
      <c r="V200" s="45" t="s">
        <v>31</v>
      </c>
      <c r="W200" s="71" t="s">
        <v>50</v>
      </c>
      <c r="AF200" s="45" t="s">
        <v>30</v>
      </c>
      <c r="AG200" s="45" t="s">
        <v>30</v>
      </c>
      <c r="AH200" s="62" t="s">
        <v>45</v>
      </c>
      <c r="AM200" s="32" t="s">
        <v>35</v>
      </c>
      <c r="AR200" s="23"/>
      <c r="AS200" s="24" t="str">
        <f t="shared" si="3"/>
        <v>-:-:-:-:-:-:-:-:-:-:-:imm9:::::::::-:-:Rn:::::Rt::::</v>
      </c>
      <c r="AT200" s="23"/>
      <c r="AU200" s="24" t="str">
        <f t="shared" si="4"/>
        <v>0x38C00C00</v>
      </c>
      <c r="AV200" s="25"/>
      <c r="AW200" s="26" t="str">
        <f t="shared" si="5"/>
        <v>ldrsbprew,                                              </v>
      </c>
      <c r="AX200" s="26" t="str">
        <f t="shared" si="6"/>
        <v>		ldrsbprew,                                              	/* 0x38C00C00	LDRSB     	 */</v>
      </c>
      <c r="AY200" s="26" t="str">
        <f t="shared" si="7"/>
        <v>		0x38C00C00,	/* LDRSB     	ldrsbprew	 */</v>
      </c>
    </row>
    <row r="201" ht="12.75" customHeight="1">
      <c r="A201" s="15" t="s">
        <v>383</v>
      </c>
      <c r="B201" s="16"/>
      <c r="C201" s="16"/>
      <c r="D201" s="17"/>
      <c r="E201" s="28" t="s">
        <v>331</v>
      </c>
      <c r="F201" s="18" t="str">
        <f t="shared" si="8"/>
        <v>v</v>
      </c>
      <c r="G201" s="18" t="str">
        <f t="shared" si="2"/>
        <v>preb</v>
      </c>
      <c r="H201" s="18" t="s">
        <v>274</v>
      </c>
      <c r="I201" s="76" t="s">
        <v>151</v>
      </c>
      <c r="J201" s="30"/>
      <c r="K201" s="31"/>
      <c r="L201" s="32" t="s">
        <v>31</v>
      </c>
      <c r="M201" s="32" t="s">
        <v>31</v>
      </c>
      <c r="N201" s="45" t="s">
        <v>30</v>
      </c>
      <c r="O201" s="45" t="s">
        <v>30</v>
      </c>
      <c r="P201" s="78" t="s">
        <v>30</v>
      </c>
      <c r="Q201" s="32" t="s">
        <v>30</v>
      </c>
      <c r="R201" s="45" t="s">
        <v>31</v>
      </c>
      <c r="S201" s="45" t="s">
        <v>31</v>
      </c>
      <c r="T201" s="71" t="s">
        <v>31</v>
      </c>
      <c r="U201" s="71" t="s">
        <v>31</v>
      </c>
      <c r="V201" s="45" t="s">
        <v>31</v>
      </c>
      <c r="W201" s="71" t="s">
        <v>50</v>
      </c>
      <c r="AF201" s="45" t="s">
        <v>30</v>
      </c>
      <c r="AG201" s="45" t="s">
        <v>30</v>
      </c>
      <c r="AH201" s="62" t="s">
        <v>45</v>
      </c>
      <c r="AM201" s="32" t="s">
        <v>35</v>
      </c>
      <c r="AR201" s="23"/>
      <c r="AS201" s="24" t="str">
        <f t="shared" si="3"/>
        <v>-:-:-:-:-:-:-:-:-:-:-:imm9:::::::::-:-:Rn:::::Rt::::</v>
      </c>
      <c r="AT201" s="23"/>
      <c r="AU201" s="24" t="str">
        <f t="shared" si="4"/>
        <v>0x3C000C00</v>
      </c>
      <c r="AV201" s="25"/>
      <c r="AW201" s="26" t="str">
        <f t="shared" si="5"/>
        <v>vstrpreb,                                               </v>
      </c>
      <c r="AX201" s="26" t="str">
        <f t="shared" si="6"/>
        <v>		vstrpreb,                                               	/* 0x3C000C00	STR       	 */</v>
      </c>
      <c r="AY201" s="26" t="str">
        <f t="shared" si="7"/>
        <v>		0x3C000C00,	/* STR       	vstrpreb	 */</v>
      </c>
    </row>
    <row r="202" ht="12.75" customHeight="1">
      <c r="A202" s="15" t="s">
        <v>384</v>
      </c>
      <c r="B202" s="16"/>
      <c r="C202" s="16"/>
      <c r="D202" s="17"/>
      <c r="E202" s="28" t="s">
        <v>215</v>
      </c>
      <c r="F202" s="18" t="str">
        <f t="shared" si="8"/>
        <v>v</v>
      </c>
      <c r="G202" s="18" t="str">
        <f t="shared" si="2"/>
        <v>preb</v>
      </c>
      <c r="H202" s="18" t="s">
        <v>274</v>
      </c>
      <c r="I202" s="76" t="s">
        <v>151</v>
      </c>
      <c r="J202" s="30"/>
      <c r="K202" s="31"/>
      <c r="L202" s="32" t="s">
        <v>31</v>
      </c>
      <c r="M202" s="32" t="s">
        <v>31</v>
      </c>
      <c r="N202" s="45" t="s">
        <v>30</v>
      </c>
      <c r="O202" s="45" t="s">
        <v>30</v>
      </c>
      <c r="P202" s="78" t="s">
        <v>30</v>
      </c>
      <c r="Q202" s="32" t="s">
        <v>30</v>
      </c>
      <c r="R202" s="45" t="s">
        <v>31</v>
      </c>
      <c r="S202" s="45" t="s">
        <v>31</v>
      </c>
      <c r="T202" s="71" t="s">
        <v>31</v>
      </c>
      <c r="U202" s="71" t="s">
        <v>30</v>
      </c>
      <c r="V202" s="45" t="s">
        <v>31</v>
      </c>
      <c r="W202" s="71" t="s">
        <v>50</v>
      </c>
      <c r="AF202" s="45" t="s">
        <v>30</v>
      </c>
      <c r="AG202" s="45" t="s">
        <v>30</v>
      </c>
      <c r="AH202" s="62" t="s">
        <v>45</v>
      </c>
      <c r="AM202" s="32" t="s">
        <v>35</v>
      </c>
      <c r="AR202" s="23"/>
      <c r="AS202" s="24" t="str">
        <f t="shared" si="3"/>
        <v>-:-:-:-:-:-:-:-:-:-:-:imm9:::::::::-:-:Rn:::::Rt::::</v>
      </c>
      <c r="AT202" s="23"/>
      <c r="AU202" s="24" t="str">
        <f t="shared" si="4"/>
        <v>0x3C400C00</v>
      </c>
      <c r="AV202" s="25"/>
      <c r="AW202" s="26" t="str">
        <f t="shared" si="5"/>
        <v>vldrpreb,                                               </v>
      </c>
      <c r="AX202" s="26" t="str">
        <f t="shared" si="6"/>
        <v>		vldrpreb,                                               	/* 0x3C400C00	LDR       	 */</v>
      </c>
      <c r="AY202" s="26" t="str">
        <f t="shared" si="7"/>
        <v>		0x3C400C00,	/* LDR       	vldrpreb	 */</v>
      </c>
    </row>
    <row r="203" ht="12.75" customHeight="1">
      <c r="A203" s="9" t="s">
        <v>385</v>
      </c>
      <c r="B203" s="16"/>
      <c r="C203" s="16"/>
      <c r="D203" s="17"/>
      <c r="E203" s="28" t="s">
        <v>331</v>
      </c>
      <c r="F203" s="18" t="str">
        <f t="shared" si="8"/>
        <v>v</v>
      </c>
      <c r="G203" s="18" t="str">
        <f t="shared" si="2"/>
        <v>preq</v>
      </c>
      <c r="H203" s="18" t="s">
        <v>274</v>
      </c>
      <c r="I203" s="76" t="s">
        <v>71</v>
      </c>
      <c r="J203" s="30"/>
      <c r="K203" s="31"/>
      <c r="L203" s="32" t="s">
        <v>31</v>
      </c>
      <c r="M203" s="32" t="s">
        <v>31</v>
      </c>
      <c r="N203" s="45" t="s">
        <v>30</v>
      </c>
      <c r="O203" s="45" t="s">
        <v>30</v>
      </c>
      <c r="P203" s="78" t="s">
        <v>30</v>
      </c>
      <c r="Q203" s="32" t="s">
        <v>30</v>
      </c>
      <c r="R203" s="45" t="s">
        <v>31</v>
      </c>
      <c r="S203" s="45" t="s">
        <v>31</v>
      </c>
      <c r="T203" s="71" t="s">
        <v>30</v>
      </c>
      <c r="U203" s="71" t="s">
        <v>31</v>
      </c>
      <c r="V203" s="45" t="s">
        <v>31</v>
      </c>
      <c r="W203" s="71" t="s">
        <v>50</v>
      </c>
      <c r="AF203" s="45" t="s">
        <v>30</v>
      </c>
      <c r="AG203" s="45" t="s">
        <v>30</v>
      </c>
      <c r="AH203" s="62" t="s">
        <v>45</v>
      </c>
      <c r="AM203" s="32" t="s">
        <v>35</v>
      </c>
      <c r="AR203" s="23"/>
      <c r="AS203" s="24" t="str">
        <f t="shared" si="3"/>
        <v>-:-:-:-:-:-:-:-:-:-:-:imm9:::::::::-:-:Rn:::::Rt::::</v>
      </c>
      <c r="AT203" s="23"/>
      <c r="AU203" s="24" t="str">
        <f t="shared" si="4"/>
        <v>0x3C800C00</v>
      </c>
      <c r="AV203" s="25"/>
      <c r="AW203" s="26" t="str">
        <f t="shared" si="5"/>
        <v>vstrpreq,                                               </v>
      </c>
      <c r="AX203" s="26" t="str">
        <f t="shared" si="6"/>
        <v>		vstrpreq,                                               	/* 0x3C800C00	STR       	 */</v>
      </c>
      <c r="AY203" s="26" t="str">
        <f t="shared" si="7"/>
        <v>		0x3C800C00,	/* STR       	vstrpreq	 */</v>
      </c>
    </row>
    <row r="204" ht="12.75" customHeight="1">
      <c r="A204" s="9" t="s">
        <v>386</v>
      </c>
      <c r="B204" s="16"/>
      <c r="C204" s="16"/>
      <c r="D204" s="17"/>
      <c r="E204" s="28" t="s">
        <v>215</v>
      </c>
      <c r="F204" s="18" t="str">
        <f t="shared" si="8"/>
        <v>v</v>
      </c>
      <c r="G204" s="18" t="str">
        <f t="shared" si="2"/>
        <v>preq</v>
      </c>
      <c r="H204" s="18" t="s">
        <v>274</v>
      </c>
      <c r="I204" s="76" t="s">
        <v>71</v>
      </c>
      <c r="J204" s="30"/>
      <c r="K204" s="31"/>
      <c r="L204" s="32" t="s">
        <v>31</v>
      </c>
      <c r="M204" s="32" t="s">
        <v>31</v>
      </c>
      <c r="N204" s="45" t="s">
        <v>30</v>
      </c>
      <c r="O204" s="45" t="s">
        <v>30</v>
      </c>
      <c r="P204" s="78" t="s">
        <v>30</v>
      </c>
      <c r="Q204" s="32" t="s">
        <v>30</v>
      </c>
      <c r="R204" s="45" t="s">
        <v>31</v>
      </c>
      <c r="S204" s="45" t="s">
        <v>31</v>
      </c>
      <c r="T204" s="71" t="s">
        <v>30</v>
      </c>
      <c r="U204" s="71" t="s">
        <v>30</v>
      </c>
      <c r="V204" s="45" t="s">
        <v>31</v>
      </c>
      <c r="W204" s="71" t="s">
        <v>50</v>
      </c>
      <c r="AF204" s="45" t="s">
        <v>30</v>
      </c>
      <c r="AG204" s="45" t="s">
        <v>30</v>
      </c>
      <c r="AH204" s="62" t="s">
        <v>45</v>
      </c>
      <c r="AM204" s="32" t="s">
        <v>35</v>
      </c>
      <c r="AR204" s="23"/>
      <c r="AS204" s="24" t="str">
        <f t="shared" si="3"/>
        <v>-:-:-:-:-:-:-:-:-:-:-:imm9:::::::::-:-:Rn:::::Rt::::</v>
      </c>
      <c r="AT204" s="23"/>
      <c r="AU204" s="24" t="str">
        <f t="shared" si="4"/>
        <v>0x3CC00C00</v>
      </c>
      <c r="AV204" s="25"/>
      <c r="AW204" s="26" t="str">
        <f t="shared" si="5"/>
        <v>vldrpreq,                                               </v>
      </c>
      <c r="AX204" s="26" t="str">
        <f t="shared" si="6"/>
        <v>		vldrpreq,                                               	/* 0x3CC00C00	LDR       	 */</v>
      </c>
      <c r="AY204" s="26" t="str">
        <f t="shared" si="7"/>
        <v>		0x3CC00C00,	/* LDR       	vldrpreq	 */</v>
      </c>
    </row>
    <row r="205" ht="12.75" customHeight="1">
      <c r="A205" s="15" t="s">
        <v>387</v>
      </c>
      <c r="B205" s="16"/>
      <c r="C205" s="16"/>
      <c r="D205" s="17"/>
      <c r="E205" s="28" t="s">
        <v>336</v>
      </c>
      <c r="F205" s="18" t="str">
        <f t="shared" si="8"/>
        <v/>
      </c>
      <c r="G205" s="18" t="str">
        <f t="shared" si="2"/>
        <v>pre</v>
      </c>
      <c r="H205" s="18" t="s">
        <v>274</v>
      </c>
      <c r="I205" s="76"/>
      <c r="J205" s="30"/>
      <c r="K205" s="31"/>
      <c r="L205" s="32" t="s">
        <v>31</v>
      </c>
      <c r="M205" s="32" t="s">
        <v>30</v>
      </c>
      <c r="N205" s="45" t="s">
        <v>30</v>
      </c>
      <c r="O205" s="45" t="s">
        <v>30</v>
      </c>
      <c r="P205" s="78" t="s">
        <v>30</v>
      </c>
      <c r="Q205" s="32" t="s">
        <v>31</v>
      </c>
      <c r="R205" s="45" t="s">
        <v>31</v>
      </c>
      <c r="S205" s="45" t="s">
        <v>31</v>
      </c>
      <c r="T205" s="71" t="s">
        <v>31</v>
      </c>
      <c r="U205" s="71" t="s">
        <v>31</v>
      </c>
      <c r="V205" s="45" t="s">
        <v>31</v>
      </c>
      <c r="W205" s="71" t="s">
        <v>50</v>
      </c>
      <c r="AF205" s="45" t="s">
        <v>30</v>
      </c>
      <c r="AG205" s="45" t="s">
        <v>30</v>
      </c>
      <c r="AH205" s="62" t="s">
        <v>45</v>
      </c>
      <c r="AM205" s="32" t="s">
        <v>35</v>
      </c>
      <c r="AR205" s="23"/>
      <c r="AS205" s="24" t="str">
        <f t="shared" si="3"/>
        <v>-:-:-:-:-:-:-:-:-:-:-:imm9:::::::::-:-:Rn:::::Rt::::</v>
      </c>
      <c r="AT205" s="23"/>
      <c r="AU205" s="24" t="str">
        <f t="shared" si="4"/>
        <v>0x78000C00</v>
      </c>
      <c r="AV205" s="25"/>
      <c r="AW205" s="26" t="str">
        <f t="shared" si="5"/>
        <v>strhpre,                                                </v>
      </c>
      <c r="AX205" s="26" t="str">
        <f t="shared" si="6"/>
        <v>		strhpre,                                                	/* 0x78000C00	STRH      	 */</v>
      </c>
      <c r="AY205" s="26" t="str">
        <f t="shared" si="7"/>
        <v>		0x78000C00,	/* STRH      	strhpre	 */</v>
      </c>
    </row>
    <row r="206" ht="12.75" customHeight="1">
      <c r="A206" s="15" t="s">
        <v>388</v>
      </c>
      <c r="B206" s="16"/>
      <c r="C206" s="16"/>
      <c r="D206" s="17"/>
      <c r="E206" s="28" t="s">
        <v>338</v>
      </c>
      <c r="F206" s="18" t="str">
        <f t="shared" si="8"/>
        <v/>
      </c>
      <c r="G206" s="18" t="str">
        <f t="shared" si="2"/>
        <v>pre</v>
      </c>
      <c r="H206" s="18" t="s">
        <v>274</v>
      </c>
      <c r="I206" s="76"/>
      <c r="J206" s="30"/>
      <c r="K206" s="31"/>
      <c r="L206" s="32" t="s">
        <v>31</v>
      </c>
      <c r="M206" s="32" t="s">
        <v>30</v>
      </c>
      <c r="N206" s="45" t="s">
        <v>30</v>
      </c>
      <c r="O206" s="45" t="s">
        <v>30</v>
      </c>
      <c r="P206" s="78" t="s">
        <v>30</v>
      </c>
      <c r="Q206" s="32" t="s">
        <v>31</v>
      </c>
      <c r="R206" s="45" t="s">
        <v>31</v>
      </c>
      <c r="S206" s="45" t="s">
        <v>31</v>
      </c>
      <c r="T206" s="71" t="s">
        <v>31</v>
      </c>
      <c r="U206" s="71" t="s">
        <v>30</v>
      </c>
      <c r="V206" s="45" t="s">
        <v>31</v>
      </c>
      <c r="W206" s="71" t="s">
        <v>50</v>
      </c>
      <c r="AF206" s="45" t="s">
        <v>30</v>
      </c>
      <c r="AG206" s="45" t="s">
        <v>30</v>
      </c>
      <c r="AH206" s="62" t="s">
        <v>45</v>
      </c>
      <c r="AM206" s="32" t="s">
        <v>35</v>
      </c>
      <c r="AR206" s="23"/>
      <c r="AS206" s="24" t="str">
        <f t="shared" si="3"/>
        <v>-:-:-:-:-:-:-:-:-:-:-:imm9:::::::::-:-:Rn:::::Rt::::</v>
      </c>
      <c r="AT206" s="23"/>
      <c r="AU206" s="24" t="str">
        <f t="shared" si="4"/>
        <v>0x78400C00</v>
      </c>
      <c r="AV206" s="25"/>
      <c r="AW206" s="26" t="str">
        <f t="shared" si="5"/>
        <v>ldrhpre,                                                </v>
      </c>
      <c r="AX206" s="26" t="str">
        <f t="shared" si="6"/>
        <v>		ldrhpre,                                                	/* 0x78400C00	LDRH      	 */</v>
      </c>
      <c r="AY206" s="26" t="str">
        <f t="shared" si="7"/>
        <v>		0x78400C00,	/* LDRH      	ldrhpre	 */</v>
      </c>
    </row>
    <row r="207" ht="12.75" customHeight="1">
      <c r="A207" s="9" t="s">
        <v>389</v>
      </c>
      <c r="B207" s="16"/>
      <c r="C207" s="16"/>
      <c r="D207" s="17"/>
      <c r="E207" s="28" t="s">
        <v>340</v>
      </c>
      <c r="F207" s="18" t="str">
        <f t="shared" si="8"/>
        <v/>
      </c>
      <c r="G207" s="18" t="str">
        <f t="shared" si="2"/>
        <v>prex</v>
      </c>
      <c r="H207" s="18" t="s">
        <v>274</v>
      </c>
      <c r="I207" s="76" t="s">
        <v>99</v>
      </c>
      <c r="J207" s="30"/>
      <c r="K207" s="31"/>
      <c r="L207" s="32" t="s">
        <v>31</v>
      </c>
      <c r="M207" s="32" t="s">
        <v>30</v>
      </c>
      <c r="N207" s="45" t="s">
        <v>30</v>
      </c>
      <c r="O207" s="45" t="s">
        <v>30</v>
      </c>
      <c r="P207" s="78" t="s">
        <v>30</v>
      </c>
      <c r="Q207" s="32" t="s">
        <v>31</v>
      </c>
      <c r="R207" s="45" t="s">
        <v>31</v>
      </c>
      <c r="S207" s="45" t="s">
        <v>31</v>
      </c>
      <c r="T207" s="71" t="s">
        <v>30</v>
      </c>
      <c r="U207" s="71" t="s">
        <v>31</v>
      </c>
      <c r="V207" s="45" t="s">
        <v>31</v>
      </c>
      <c r="W207" s="71" t="s">
        <v>50</v>
      </c>
      <c r="AF207" s="45" t="s">
        <v>30</v>
      </c>
      <c r="AG207" s="45" t="s">
        <v>30</v>
      </c>
      <c r="AH207" s="62" t="s">
        <v>45</v>
      </c>
      <c r="AM207" s="32" t="s">
        <v>35</v>
      </c>
      <c r="AR207" s="23"/>
      <c r="AS207" s="24" t="str">
        <f t="shared" si="3"/>
        <v>-:-:-:-:-:-:-:-:-:-:-:imm9:::::::::-:-:Rn:::::Rt::::</v>
      </c>
      <c r="AT207" s="23"/>
      <c r="AU207" s="24" t="str">
        <f t="shared" si="4"/>
        <v>0x78800C00</v>
      </c>
      <c r="AV207" s="25"/>
      <c r="AW207" s="26" t="str">
        <f t="shared" si="5"/>
        <v>ldrshprex,                                              </v>
      </c>
      <c r="AX207" s="26" t="str">
        <f t="shared" si="6"/>
        <v>		ldrshprex,                                              	/* 0x78800C00	LDRSH     	 */</v>
      </c>
      <c r="AY207" s="26" t="str">
        <f t="shared" si="7"/>
        <v>		0x78800C00,	/* LDRSH     	ldrshprex	 */</v>
      </c>
    </row>
    <row r="208" ht="12.75" customHeight="1">
      <c r="A208" s="15" t="s">
        <v>390</v>
      </c>
      <c r="B208" s="16"/>
      <c r="C208" s="16"/>
      <c r="D208" s="17"/>
      <c r="E208" s="28" t="s">
        <v>340</v>
      </c>
      <c r="F208" s="18" t="str">
        <f t="shared" si="8"/>
        <v/>
      </c>
      <c r="G208" s="18" t="str">
        <f t="shared" si="2"/>
        <v>prew</v>
      </c>
      <c r="H208" s="18" t="s">
        <v>274</v>
      </c>
      <c r="I208" s="76" t="s">
        <v>97</v>
      </c>
      <c r="J208" s="30"/>
      <c r="K208" s="31"/>
      <c r="L208" s="32" t="s">
        <v>31</v>
      </c>
      <c r="M208" s="32" t="s">
        <v>30</v>
      </c>
      <c r="N208" s="45" t="s">
        <v>30</v>
      </c>
      <c r="O208" s="45" t="s">
        <v>30</v>
      </c>
      <c r="P208" s="78" t="s">
        <v>30</v>
      </c>
      <c r="Q208" s="32" t="s">
        <v>31</v>
      </c>
      <c r="R208" s="45" t="s">
        <v>31</v>
      </c>
      <c r="S208" s="45" t="s">
        <v>31</v>
      </c>
      <c r="T208" s="71" t="s">
        <v>30</v>
      </c>
      <c r="U208" s="71" t="s">
        <v>30</v>
      </c>
      <c r="V208" s="45" t="s">
        <v>31</v>
      </c>
      <c r="W208" s="71" t="s">
        <v>50</v>
      </c>
      <c r="AF208" s="45" t="s">
        <v>30</v>
      </c>
      <c r="AG208" s="45" t="s">
        <v>30</v>
      </c>
      <c r="AH208" s="62" t="s">
        <v>45</v>
      </c>
      <c r="AM208" s="32" t="s">
        <v>35</v>
      </c>
      <c r="AR208" s="23"/>
      <c r="AS208" s="24" t="str">
        <f t="shared" si="3"/>
        <v>-:-:-:-:-:-:-:-:-:-:-:imm9:::::::::-:-:Rn:::::Rt::::</v>
      </c>
      <c r="AT208" s="23"/>
      <c r="AU208" s="24" t="str">
        <f t="shared" si="4"/>
        <v>0x78C00C00</v>
      </c>
      <c r="AV208" s="25"/>
      <c r="AW208" s="26" t="str">
        <f t="shared" si="5"/>
        <v>ldrshprew,                                              </v>
      </c>
      <c r="AX208" s="26" t="str">
        <f t="shared" si="6"/>
        <v>		ldrshprew,                                              	/* 0x78C00C00	LDRSH     	 */</v>
      </c>
      <c r="AY208" s="26" t="str">
        <f t="shared" si="7"/>
        <v>		0x78C00C00,	/* LDRSH     	ldrshprew	 */</v>
      </c>
    </row>
    <row r="209" ht="12.75" customHeight="1">
      <c r="A209" s="15" t="s">
        <v>391</v>
      </c>
      <c r="B209" s="16"/>
      <c r="C209" s="16"/>
      <c r="D209" s="17"/>
      <c r="E209" s="28" t="s">
        <v>331</v>
      </c>
      <c r="F209" s="18" t="str">
        <f t="shared" si="8"/>
        <v>v</v>
      </c>
      <c r="G209" s="18" t="str">
        <f t="shared" si="2"/>
        <v>preh</v>
      </c>
      <c r="H209" s="18" t="s">
        <v>274</v>
      </c>
      <c r="I209" s="76" t="s">
        <v>68</v>
      </c>
      <c r="J209" s="30"/>
      <c r="K209" s="31"/>
      <c r="L209" s="32" t="s">
        <v>31</v>
      </c>
      <c r="M209" s="32" t="s">
        <v>30</v>
      </c>
      <c r="N209" s="45" t="s">
        <v>30</v>
      </c>
      <c r="O209" s="45" t="s">
        <v>30</v>
      </c>
      <c r="P209" s="78" t="s">
        <v>30</v>
      </c>
      <c r="Q209" s="32" t="s">
        <v>30</v>
      </c>
      <c r="R209" s="45" t="s">
        <v>31</v>
      </c>
      <c r="S209" s="45" t="s">
        <v>31</v>
      </c>
      <c r="T209" s="71" t="s">
        <v>31</v>
      </c>
      <c r="U209" s="71" t="s">
        <v>31</v>
      </c>
      <c r="V209" s="45" t="s">
        <v>31</v>
      </c>
      <c r="W209" s="71" t="s">
        <v>50</v>
      </c>
      <c r="AF209" s="45" t="s">
        <v>30</v>
      </c>
      <c r="AG209" s="45" t="s">
        <v>30</v>
      </c>
      <c r="AH209" s="62" t="s">
        <v>45</v>
      </c>
      <c r="AM209" s="32" t="s">
        <v>35</v>
      </c>
      <c r="AR209" s="23"/>
      <c r="AS209" s="24" t="str">
        <f t="shared" si="3"/>
        <v>-:-:-:-:-:-:-:-:-:-:-:imm9:::::::::-:-:Rn:::::Rt::::</v>
      </c>
      <c r="AT209" s="23"/>
      <c r="AU209" s="24" t="str">
        <f t="shared" si="4"/>
        <v>0x7C000C00</v>
      </c>
      <c r="AV209" s="25"/>
      <c r="AW209" s="26" t="str">
        <f t="shared" si="5"/>
        <v>vstrpreh,                                               </v>
      </c>
      <c r="AX209" s="26" t="str">
        <f t="shared" si="6"/>
        <v>		vstrpreh,                                               	/* 0x7C000C00	STR       	 */</v>
      </c>
      <c r="AY209" s="26" t="str">
        <f t="shared" si="7"/>
        <v>		0x7C000C00,	/* STR       	vstrpreh	 */</v>
      </c>
    </row>
    <row r="210" ht="12.75" customHeight="1">
      <c r="A210" s="9" t="s">
        <v>392</v>
      </c>
      <c r="B210" s="16"/>
      <c r="C210" s="16"/>
      <c r="D210" s="17"/>
      <c r="E210" s="28" t="s">
        <v>215</v>
      </c>
      <c r="F210" s="18" t="str">
        <f t="shared" si="8"/>
        <v>v</v>
      </c>
      <c r="G210" s="18" t="str">
        <f t="shared" si="2"/>
        <v>preh</v>
      </c>
      <c r="H210" s="18" t="s">
        <v>274</v>
      </c>
      <c r="I210" s="76" t="s">
        <v>68</v>
      </c>
      <c r="J210" s="30"/>
      <c r="K210" s="31"/>
      <c r="L210" s="32" t="s">
        <v>31</v>
      </c>
      <c r="M210" s="32" t="s">
        <v>30</v>
      </c>
      <c r="N210" s="45" t="s">
        <v>30</v>
      </c>
      <c r="O210" s="45" t="s">
        <v>30</v>
      </c>
      <c r="P210" s="78" t="s">
        <v>30</v>
      </c>
      <c r="Q210" s="32" t="s">
        <v>30</v>
      </c>
      <c r="R210" s="45" t="s">
        <v>31</v>
      </c>
      <c r="S210" s="45" t="s">
        <v>31</v>
      </c>
      <c r="T210" s="71" t="s">
        <v>31</v>
      </c>
      <c r="U210" s="71" t="s">
        <v>30</v>
      </c>
      <c r="V210" s="45" t="s">
        <v>31</v>
      </c>
      <c r="W210" s="71" t="s">
        <v>50</v>
      </c>
      <c r="AF210" s="45" t="s">
        <v>30</v>
      </c>
      <c r="AG210" s="45" t="s">
        <v>30</v>
      </c>
      <c r="AH210" s="62" t="s">
        <v>45</v>
      </c>
      <c r="AM210" s="32" t="s">
        <v>35</v>
      </c>
      <c r="AR210" s="23"/>
      <c r="AS210" s="24" t="str">
        <f t="shared" si="3"/>
        <v>-:-:-:-:-:-:-:-:-:-:-:imm9:::::::::-:-:Rn:::::Rt::::</v>
      </c>
      <c r="AT210" s="23"/>
      <c r="AU210" s="24" t="str">
        <f t="shared" si="4"/>
        <v>0x7C400C00</v>
      </c>
      <c r="AV210" s="25"/>
      <c r="AW210" s="26" t="str">
        <f t="shared" si="5"/>
        <v>vldrpreh,                                               </v>
      </c>
      <c r="AX210" s="26" t="str">
        <f t="shared" si="6"/>
        <v>		vldrpreh,                                               	/* 0x7C400C00	LDR       	 */</v>
      </c>
      <c r="AY210" s="26" t="str">
        <f t="shared" si="7"/>
        <v>		0x7C400C00,	/* LDR       	vldrpreh	 */</v>
      </c>
    </row>
    <row r="211" ht="12.75" customHeight="1">
      <c r="A211" s="9" t="s">
        <v>393</v>
      </c>
      <c r="B211" s="16"/>
      <c r="C211" s="16"/>
      <c r="D211" s="17"/>
      <c r="E211" s="28" t="s">
        <v>331</v>
      </c>
      <c r="F211" s="18" t="str">
        <f t="shared" si="8"/>
        <v/>
      </c>
      <c r="G211" s="18" t="str">
        <f t="shared" si="2"/>
        <v>prew</v>
      </c>
      <c r="H211" s="18" t="s">
        <v>274</v>
      </c>
      <c r="I211" s="76" t="s">
        <v>97</v>
      </c>
      <c r="J211" s="30"/>
      <c r="K211" s="31"/>
      <c r="L211" s="32" t="s">
        <v>30</v>
      </c>
      <c r="M211" s="32" t="s">
        <v>31</v>
      </c>
      <c r="N211" s="45" t="s">
        <v>30</v>
      </c>
      <c r="O211" s="45" t="s">
        <v>30</v>
      </c>
      <c r="P211" s="78" t="s">
        <v>30</v>
      </c>
      <c r="Q211" s="32" t="s">
        <v>31</v>
      </c>
      <c r="R211" s="45" t="s">
        <v>31</v>
      </c>
      <c r="S211" s="45" t="s">
        <v>31</v>
      </c>
      <c r="T211" s="71" t="s">
        <v>31</v>
      </c>
      <c r="U211" s="71" t="s">
        <v>31</v>
      </c>
      <c r="V211" s="45" t="s">
        <v>31</v>
      </c>
      <c r="W211" s="71" t="s">
        <v>50</v>
      </c>
      <c r="AF211" s="45" t="s">
        <v>30</v>
      </c>
      <c r="AG211" s="45" t="s">
        <v>30</v>
      </c>
      <c r="AH211" s="62" t="s">
        <v>45</v>
      </c>
      <c r="AM211" s="32" t="s">
        <v>35</v>
      </c>
      <c r="AR211" s="23"/>
      <c r="AS211" s="24" t="str">
        <f t="shared" si="3"/>
        <v>-:-:-:-:-:-:-:-:-:-:-:imm9:::::::::-:-:Rn:::::Rt::::</v>
      </c>
      <c r="AT211" s="23"/>
      <c r="AU211" s="24" t="str">
        <f t="shared" si="4"/>
        <v>0xB8000C00</v>
      </c>
      <c r="AV211" s="25"/>
      <c r="AW211" s="26" t="str">
        <f t="shared" si="5"/>
        <v>strprew,                                                </v>
      </c>
      <c r="AX211" s="26" t="str">
        <f t="shared" si="6"/>
        <v>		strprew,                                                	/* 0xB8000C00	STR       	 */</v>
      </c>
      <c r="AY211" s="26" t="str">
        <f t="shared" si="7"/>
        <v>		0xB8000C00,	/* STR       	strprew	 */</v>
      </c>
    </row>
    <row r="212" ht="12.75" customHeight="1">
      <c r="A212" s="15" t="s">
        <v>394</v>
      </c>
      <c r="B212" s="16"/>
      <c r="C212" s="16"/>
      <c r="D212" s="17"/>
      <c r="E212" s="28" t="s">
        <v>215</v>
      </c>
      <c r="F212" s="18" t="str">
        <f t="shared" si="8"/>
        <v/>
      </c>
      <c r="G212" s="18" t="str">
        <f t="shared" si="2"/>
        <v>prew</v>
      </c>
      <c r="H212" s="18" t="s">
        <v>274</v>
      </c>
      <c r="I212" s="76" t="s">
        <v>97</v>
      </c>
      <c r="J212" s="30"/>
      <c r="K212" s="31"/>
      <c r="L212" s="32" t="s">
        <v>30</v>
      </c>
      <c r="M212" s="32" t="s">
        <v>31</v>
      </c>
      <c r="N212" s="45" t="s">
        <v>30</v>
      </c>
      <c r="O212" s="45" t="s">
        <v>30</v>
      </c>
      <c r="P212" s="78" t="s">
        <v>30</v>
      </c>
      <c r="Q212" s="32" t="s">
        <v>31</v>
      </c>
      <c r="R212" s="45" t="s">
        <v>31</v>
      </c>
      <c r="S212" s="45" t="s">
        <v>31</v>
      </c>
      <c r="T212" s="71" t="s">
        <v>31</v>
      </c>
      <c r="U212" s="71" t="s">
        <v>30</v>
      </c>
      <c r="V212" s="45" t="s">
        <v>31</v>
      </c>
      <c r="W212" s="71" t="s">
        <v>50</v>
      </c>
      <c r="AF212" s="45" t="s">
        <v>30</v>
      </c>
      <c r="AG212" s="45" t="s">
        <v>30</v>
      </c>
      <c r="AH212" s="62" t="s">
        <v>45</v>
      </c>
      <c r="AM212" s="32" t="s">
        <v>35</v>
      </c>
      <c r="AR212" s="23"/>
      <c r="AS212" s="24" t="str">
        <f t="shared" si="3"/>
        <v>-:-:-:-:-:-:-:-:-:-:-:imm9:::::::::-:-:Rn:::::Rt::::</v>
      </c>
      <c r="AT212" s="23"/>
      <c r="AU212" s="24" t="str">
        <f t="shared" si="4"/>
        <v>0xB8400C00</v>
      </c>
      <c r="AV212" s="25"/>
      <c r="AW212" s="26" t="str">
        <f t="shared" si="5"/>
        <v>ldrprew,                                                </v>
      </c>
      <c r="AX212" s="26" t="str">
        <f t="shared" si="6"/>
        <v>		ldrprew,                                                	/* 0xB8400C00	LDR       	 */</v>
      </c>
      <c r="AY212" s="26" t="str">
        <f t="shared" si="7"/>
        <v>		0xB8400C00,	/* LDR       	ldrprew	 */</v>
      </c>
    </row>
    <row r="213" ht="12.75" customHeight="1">
      <c r="A213" s="15" t="s">
        <v>395</v>
      </c>
      <c r="B213" s="16"/>
      <c r="C213" s="16"/>
      <c r="D213" s="17"/>
      <c r="E213" s="28" t="s">
        <v>221</v>
      </c>
      <c r="F213" s="18" t="str">
        <f t="shared" si="8"/>
        <v/>
      </c>
      <c r="G213" s="18" t="str">
        <f t="shared" si="2"/>
        <v>pre</v>
      </c>
      <c r="H213" s="18" t="s">
        <v>274</v>
      </c>
      <c r="I213" s="76"/>
      <c r="J213" s="30"/>
      <c r="K213" s="31"/>
      <c r="L213" s="32" t="s">
        <v>30</v>
      </c>
      <c r="M213" s="32" t="s">
        <v>31</v>
      </c>
      <c r="N213" s="45" t="s">
        <v>30</v>
      </c>
      <c r="O213" s="45" t="s">
        <v>30</v>
      </c>
      <c r="P213" s="78" t="s">
        <v>30</v>
      </c>
      <c r="Q213" s="32" t="s">
        <v>31</v>
      </c>
      <c r="R213" s="45" t="s">
        <v>31</v>
      </c>
      <c r="S213" s="45" t="s">
        <v>31</v>
      </c>
      <c r="T213" s="71" t="s">
        <v>30</v>
      </c>
      <c r="U213" s="71" t="s">
        <v>31</v>
      </c>
      <c r="V213" s="45" t="s">
        <v>31</v>
      </c>
      <c r="W213" s="71" t="s">
        <v>50</v>
      </c>
      <c r="AF213" s="45" t="s">
        <v>30</v>
      </c>
      <c r="AG213" s="45" t="s">
        <v>30</v>
      </c>
      <c r="AH213" s="62" t="s">
        <v>45</v>
      </c>
      <c r="AM213" s="32" t="s">
        <v>35</v>
      </c>
      <c r="AR213" s="23"/>
      <c r="AS213" s="24" t="str">
        <f t="shared" si="3"/>
        <v>-:-:-:-:-:-:-:-:-:-:-:imm9:::::::::-:-:Rn:::::Rt::::</v>
      </c>
      <c r="AT213" s="23"/>
      <c r="AU213" s="24" t="str">
        <f t="shared" si="4"/>
        <v>0xB8800C00</v>
      </c>
      <c r="AV213" s="25"/>
      <c r="AW213" s="26" t="str">
        <f t="shared" si="5"/>
        <v>ldrswpre,                                               </v>
      </c>
      <c r="AX213" s="26" t="str">
        <f t="shared" si="6"/>
        <v>		ldrswpre,                                               	/* 0xB8800C00	LDRSW     	 */</v>
      </c>
      <c r="AY213" s="26" t="str">
        <f t="shared" si="7"/>
        <v>		0xB8800C00,	/* LDRSW     	ldrswpre	 */</v>
      </c>
    </row>
    <row r="214" ht="12.75" customHeight="1">
      <c r="A214" s="9" t="s">
        <v>396</v>
      </c>
      <c r="B214" s="16"/>
      <c r="C214" s="16"/>
      <c r="D214" s="17"/>
      <c r="E214" s="28" t="s">
        <v>331</v>
      </c>
      <c r="F214" s="18" t="str">
        <f t="shared" si="8"/>
        <v>v</v>
      </c>
      <c r="G214" s="18" t="str">
        <f t="shared" si="2"/>
        <v>pres</v>
      </c>
      <c r="H214" s="18" t="s">
        <v>274</v>
      </c>
      <c r="I214" s="76" t="s">
        <v>52</v>
      </c>
      <c r="J214" s="30"/>
      <c r="K214" s="31"/>
      <c r="L214" s="32" t="s">
        <v>30</v>
      </c>
      <c r="M214" s="32" t="s">
        <v>31</v>
      </c>
      <c r="N214" s="45" t="s">
        <v>30</v>
      </c>
      <c r="O214" s="45" t="s">
        <v>30</v>
      </c>
      <c r="P214" s="78" t="s">
        <v>30</v>
      </c>
      <c r="Q214" s="32" t="s">
        <v>30</v>
      </c>
      <c r="R214" s="45" t="s">
        <v>31</v>
      </c>
      <c r="S214" s="45" t="s">
        <v>31</v>
      </c>
      <c r="T214" s="71" t="s">
        <v>31</v>
      </c>
      <c r="U214" s="71" t="s">
        <v>31</v>
      </c>
      <c r="V214" s="45" t="s">
        <v>31</v>
      </c>
      <c r="W214" s="71" t="s">
        <v>50</v>
      </c>
      <c r="AF214" s="45" t="s">
        <v>30</v>
      </c>
      <c r="AG214" s="45" t="s">
        <v>30</v>
      </c>
      <c r="AH214" s="62" t="s">
        <v>45</v>
      </c>
      <c r="AM214" s="32" t="s">
        <v>35</v>
      </c>
      <c r="AR214" s="23"/>
      <c r="AS214" s="24" t="str">
        <f t="shared" si="3"/>
        <v>-:-:-:-:-:-:-:-:-:-:-:imm9:::::::::-:-:Rn:::::Rt::::</v>
      </c>
      <c r="AT214" s="23"/>
      <c r="AU214" s="24" t="str">
        <f t="shared" si="4"/>
        <v>0xBC000C00</v>
      </c>
      <c r="AV214" s="25"/>
      <c r="AW214" s="26" t="str">
        <f t="shared" si="5"/>
        <v>vstrpres,                                               </v>
      </c>
      <c r="AX214" s="26" t="str">
        <f t="shared" si="6"/>
        <v>		vstrpres,                                               	/* 0xBC000C00	STR       	 */</v>
      </c>
      <c r="AY214" s="26" t="str">
        <f t="shared" si="7"/>
        <v>		0xBC000C00,	/* STR       	vstrpres	 */</v>
      </c>
    </row>
    <row r="215" ht="12.75" customHeight="1">
      <c r="A215" s="15" t="s">
        <v>397</v>
      </c>
      <c r="B215" s="16"/>
      <c r="C215" s="16"/>
      <c r="D215" s="17"/>
      <c r="E215" s="28" t="s">
        <v>215</v>
      </c>
      <c r="F215" s="18" t="str">
        <f t="shared" si="8"/>
        <v>v</v>
      </c>
      <c r="G215" s="18" t="str">
        <f t="shared" si="2"/>
        <v>pres</v>
      </c>
      <c r="H215" s="18" t="s">
        <v>274</v>
      </c>
      <c r="I215" s="76" t="s">
        <v>52</v>
      </c>
      <c r="J215" s="30"/>
      <c r="K215" s="31"/>
      <c r="L215" s="32" t="s">
        <v>30</v>
      </c>
      <c r="M215" s="32" t="s">
        <v>31</v>
      </c>
      <c r="N215" s="45" t="s">
        <v>30</v>
      </c>
      <c r="O215" s="45" t="s">
        <v>30</v>
      </c>
      <c r="P215" s="78" t="s">
        <v>30</v>
      </c>
      <c r="Q215" s="32" t="s">
        <v>30</v>
      </c>
      <c r="R215" s="45" t="s">
        <v>31</v>
      </c>
      <c r="S215" s="45" t="s">
        <v>31</v>
      </c>
      <c r="T215" s="71" t="s">
        <v>31</v>
      </c>
      <c r="U215" s="71" t="s">
        <v>30</v>
      </c>
      <c r="V215" s="45" t="s">
        <v>31</v>
      </c>
      <c r="W215" s="71" t="s">
        <v>50</v>
      </c>
      <c r="AF215" s="45" t="s">
        <v>30</v>
      </c>
      <c r="AG215" s="45" t="s">
        <v>30</v>
      </c>
      <c r="AH215" s="62" t="s">
        <v>45</v>
      </c>
      <c r="AM215" s="32" t="s">
        <v>35</v>
      </c>
      <c r="AR215" s="23"/>
      <c r="AS215" s="24" t="str">
        <f t="shared" si="3"/>
        <v>-:-:-:-:-:-:-:-:-:-:-:imm9:::::::::-:-:Rn:::::Rt::::</v>
      </c>
      <c r="AT215" s="23"/>
      <c r="AU215" s="24" t="str">
        <f t="shared" si="4"/>
        <v>0xBC400C00</v>
      </c>
      <c r="AV215" s="25"/>
      <c r="AW215" s="26" t="str">
        <f t="shared" si="5"/>
        <v>vldrpres,                                               </v>
      </c>
      <c r="AX215" s="26" t="str">
        <f t="shared" si="6"/>
        <v>		vldrpres,                                               	/* 0xBC400C00	LDR       	 */</v>
      </c>
      <c r="AY215" s="26" t="str">
        <f t="shared" si="7"/>
        <v>		0xBC400C00,	/* LDR       	vldrpres	 */</v>
      </c>
    </row>
    <row r="216" ht="12.75" customHeight="1">
      <c r="A216" s="15" t="s">
        <v>398</v>
      </c>
      <c r="B216" s="16"/>
      <c r="C216" s="16"/>
      <c r="D216" s="17"/>
      <c r="E216" s="28" t="s">
        <v>331</v>
      </c>
      <c r="F216" s="18" t="str">
        <f t="shared" si="8"/>
        <v/>
      </c>
      <c r="G216" s="18" t="str">
        <f t="shared" si="2"/>
        <v>prex</v>
      </c>
      <c r="H216" s="18" t="s">
        <v>274</v>
      </c>
      <c r="I216" s="76" t="s">
        <v>99</v>
      </c>
      <c r="J216" s="30"/>
      <c r="K216" s="31"/>
      <c r="L216" s="32" t="s">
        <v>30</v>
      </c>
      <c r="M216" s="32" t="s">
        <v>30</v>
      </c>
      <c r="N216" s="45" t="s">
        <v>30</v>
      </c>
      <c r="O216" s="45" t="s">
        <v>30</v>
      </c>
      <c r="P216" s="78" t="s">
        <v>30</v>
      </c>
      <c r="Q216" s="32" t="s">
        <v>31</v>
      </c>
      <c r="R216" s="45" t="s">
        <v>31</v>
      </c>
      <c r="S216" s="45" t="s">
        <v>31</v>
      </c>
      <c r="T216" s="71" t="s">
        <v>31</v>
      </c>
      <c r="U216" s="71" t="s">
        <v>31</v>
      </c>
      <c r="V216" s="45" t="s">
        <v>31</v>
      </c>
      <c r="W216" s="71" t="s">
        <v>50</v>
      </c>
      <c r="AF216" s="45" t="s">
        <v>30</v>
      </c>
      <c r="AG216" s="45" t="s">
        <v>30</v>
      </c>
      <c r="AH216" s="62" t="s">
        <v>45</v>
      </c>
      <c r="AM216" s="32" t="s">
        <v>35</v>
      </c>
      <c r="AR216" s="23"/>
      <c r="AS216" s="24" t="str">
        <f t="shared" si="3"/>
        <v>-:-:-:-:-:-:-:-:-:-:-:imm9:::::::::-:-:Rn:::::Rt::::</v>
      </c>
      <c r="AT216" s="23"/>
      <c r="AU216" s="24" t="str">
        <f t="shared" si="4"/>
        <v>0xF8000C00</v>
      </c>
      <c r="AV216" s="25"/>
      <c r="AW216" s="26" t="str">
        <f t="shared" si="5"/>
        <v>strprex,                                                </v>
      </c>
      <c r="AX216" s="26" t="str">
        <f t="shared" si="6"/>
        <v>		strprex,                                                	/* 0xF8000C00	STR       	 */</v>
      </c>
      <c r="AY216" s="26" t="str">
        <f t="shared" si="7"/>
        <v>		0xF8000C00,	/* STR       	strprex	 */</v>
      </c>
    </row>
    <row r="217" ht="12.75" customHeight="1">
      <c r="A217" s="9" t="s">
        <v>399</v>
      </c>
      <c r="B217" s="16"/>
      <c r="C217" s="16"/>
      <c r="D217" s="17"/>
      <c r="E217" s="28" t="s">
        <v>215</v>
      </c>
      <c r="F217" s="18" t="str">
        <f t="shared" si="8"/>
        <v/>
      </c>
      <c r="G217" s="18" t="str">
        <f t="shared" si="2"/>
        <v>prex</v>
      </c>
      <c r="H217" s="18" t="s">
        <v>274</v>
      </c>
      <c r="I217" s="76" t="s">
        <v>99</v>
      </c>
      <c r="J217" s="30"/>
      <c r="K217" s="31"/>
      <c r="L217" s="32" t="s">
        <v>30</v>
      </c>
      <c r="M217" s="32" t="s">
        <v>30</v>
      </c>
      <c r="N217" s="45" t="s">
        <v>30</v>
      </c>
      <c r="O217" s="45" t="s">
        <v>30</v>
      </c>
      <c r="P217" s="78" t="s">
        <v>30</v>
      </c>
      <c r="Q217" s="32" t="s">
        <v>31</v>
      </c>
      <c r="R217" s="45" t="s">
        <v>31</v>
      </c>
      <c r="S217" s="45" t="s">
        <v>31</v>
      </c>
      <c r="T217" s="71" t="s">
        <v>31</v>
      </c>
      <c r="U217" s="71" t="s">
        <v>30</v>
      </c>
      <c r="V217" s="45" t="s">
        <v>31</v>
      </c>
      <c r="W217" s="71" t="s">
        <v>50</v>
      </c>
      <c r="AF217" s="45" t="s">
        <v>30</v>
      </c>
      <c r="AG217" s="45" t="s">
        <v>30</v>
      </c>
      <c r="AH217" s="62" t="s">
        <v>45</v>
      </c>
      <c r="AM217" s="32" t="s">
        <v>35</v>
      </c>
      <c r="AR217" s="23"/>
      <c r="AS217" s="24" t="str">
        <f t="shared" si="3"/>
        <v>-:-:-:-:-:-:-:-:-:-:-:imm9:::::::::-:-:Rn:::::Rt::::</v>
      </c>
      <c r="AT217" s="23"/>
      <c r="AU217" s="24" t="str">
        <f t="shared" si="4"/>
        <v>0xF8400C00</v>
      </c>
      <c r="AV217" s="25"/>
      <c r="AW217" s="26" t="str">
        <f t="shared" si="5"/>
        <v>ldrprex,                                                </v>
      </c>
      <c r="AX217" s="26" t="str">
        <f t="shared" si="6"/>
        <v>		ldrprex,                                                	/* 0xF8400C00	LDR       	 */</v>
      </c>
      <c r="AY217" s="26" t="str">
        <f t="shared" si="7"/>
        <v>		0xF8400C00,	/* LDR       	ldrprex	 */</v>
      </c>
    </row>
    <row r="218" ht="12.75" customHeight="1">
      <c r="A218" s="9" t="s">
        <v>400</v>
      </c>
      <c r="B218" s="16"/>
      <c r="C218" s="16"/>
      <c r="D218" s="17"/>
      <c r="E218" s="28" t="s">
        <v>331</v>
      </c>
      <c r="F218" s="18" t="str">
        <f t="shared" si="8"/>
        <v>v</v>
      </c>
      <c r="G218" s="18" t="str">
        <f t="shared" si="2"/>
        <v>pred</v>
      </c>
      <c r="H218" s="18" t="s">
        <v>274</v>
      </c>
      <c r="I218" s="76" t="s">
        <v>219</v>
      </c>
      <c r="J218" s="30"/>
      <c r="K218" s="31"/>
      <c r="L218" s="32" t="s">
        <v>30</v>
      </c>
      <c r="M218" s="32" t="s">
        <v>30</v>
      </c>
      <c r="N218" s="45" t="s">
        <v>30</v>
      </c>
      <c r="O218" s="45" t="s">
        <v>30</v>
      </c>
      <c r="P218" s="78" t="s">
        <v>30</v>
      </c>
      <c r="Q218" s="32" t="s">
        <v>30</v>
      </c>
      <c r="R218" s="45" t="s">
        <v>31</v>
      </c>
      <c r="S218" s="45" t="s">
        <v>31</v>
      </c>
      <c r="T218" s="71" t="s">
        <v>31</v>
      </c>
      <c r="U218" s="71" t="s">
        <v>31</v>
      </c>
      <c r="V218" s="45" t="s">
        <v>31</v>
      </c>
      <c r="W218" s="71" t="s">
        <v>50</v>
      </c>
      <c r="AF218" s="45" t="s">
        <v>30</v>
      </c>
      <c r="AG218" s="45" t="s">
        <v>30</v>
      </c>
      <c r="AH218" s="62" t="s">
        <v>45</v>
      </c>
      <c r="AM218" s="32" t="s">
        <v>35</v>
      </c>
      <c r="AR218" s="23"/>
      <c r="AS218" s="24" t="str">
        <f t="shared" si="3"/>
        <v>-:-:-:-:-:-:-:-:-:-:-:imm9:::::::::-:-:Rn:::::Rt::::</v>
      </c>
      <c r="AT218" s="23"/>
      <c r="AU218" s="24" t="str">
        <f t="shared" si="4"/>
        <v>0xFC000C00</v>
      </c>
      <c r="AV218" s="25"/>
      <c r="AW218" s="26" t="str">
        <f t="shared" si="5"/>
        <v>vstrpred,                                               </v>
      </c>
      <c r="AX218" s="26" t="str">
        <f t="shared" si="6"/>
        <v>		vstrpred,                                               	/* 0xFC000C00	STR       	 */</v>
      </c>
      <c r="AY218" s="26" t="str">
        <f t="shared" si="7"/>
        <v>		0xFC000C00,	/* STR       	vstrpred	 */</v>
      </c>
    </row>
    <row r="219" ht="12.75" customHeight="1">
      <c r="A219" s="15" t="s">
        <v>401</v>
      </c>
      <c r="B219" s="16"/>
      <c r="C219" s="16"/>
      <c r="D219" s="17"/>
      <c r="E219" s="28" t="s">
        <v>215</v>
      </c>
      <c r="F219" s="18" t="str">
        <f t="shared" si="8"/>
        <v>v</v>
      </c>
      <c r="G219" s="18" t="str">
        <f t="shared" si="2"/>
        <v>pred</v>
      </c>
      <c r="H219" s="18" t="s">
        <v>274</v>
      </c>
      <c r="I219" s="76" t="s">
        <v>219</v>
      </c>
      <c r="J219" s="30"/>
      <c r="K219" s="31"/>
      <c r="L219" s="32" t="s">
        <v>30</v>
      </c>
      <c r="M219" s="32" t="s">
        <v>30</v>
      </c>
      <c r="N219" s="45" t="s">
        <v>30</v>
      </c>
      <c r="O219" s="45" t="s">
        <v>30</v>
      </c>
      <c r="P219" s="78" t="s">
        <v>30</v>
      </c>
      <c r="Q219" s="32" t="s">
        <v>30</v>
      </c>
      <c r="R219" s="45" t="s">
        <v>31</v>
      </c>
      <c r="S219" s="45" t="s">
        <v>31</v>
      </c>
      <c r="T219" s="71" t="s">
        <v>31</v>
      </c>
      <c r="U219" s="71" t="s">
        <v>30</v>
      </c>
      <c r="V219" s="45" t="s">
        <v>31</v>
      </c>
      <c r="W219" s="71" t="s">
        <v>50</v>
      </c>
      <c r="AF219" s="45" t="s">
        <v>30</v>
      </c>
      <c r="AG219" s="45" t="s">
        <v>30</v>
      </c>
      <c r="AH219" s="62" t="s">
        <v>45</v>
      </c>
      <c r="AM219" s="32" t="s">
        <v>35</v>
      </c>
      <c r="AR219" s="23"/>
      <c r="AS219" s="24" t="str">
        <f t="shared" si="3"/>
        <v>-:-:-:-:-:-:-:-:-:-:-:imm9:::::::::-:-:Rn:::::Rt::::</v>
      </c>
      <c r="AT219" s="23"/>
      <c r="AU219" s="24" t="str">
        <f t="shared" si="4"/>
        <v>0xFC400C00</v>
      </c>
      <c r="AV219" s="25"/>
      <c r="AW219" s="26" t="str">
        <f t="shared" si="5"/>
        <v>vldrpred,                                               </v>
      </c>
      <c r="AX219" s="26" t="str">
        <f t="shared" si="6"/>
        <v>		vldrpred,                                               	/* 0xFC400C00	LDR       	 */</v>
      </c>
      <c r="AY219" s="26" t="str">
        <f t="shared" si="7"/>
        <v>		0xFC400C00,	/* LDR       	vldrpred	 */</v>
      </c>
    </row>
    <row r="220" ht="12.75" customHeight="1">
      <c r="A220" s="15" t="s">
        <v>402</v>
      </c>
      <c r="B220" s="16"/>
      <c r="C220" s="16"/>
      <c r="D220" s="17" t="s">
        <v>403</v>
      </c>
      <c r="F220" s="18" t="str">
        <f t="shared" si="8"/>
        <v/>
      </c>
      <c r="G220" s="18" t="str">
        <f t="shared" si="2"/>
        <v/>
      </c>
      <c r="H220" s="19"/>
      <c r="I220" s="20"/>
      <c r="J220" s="20"/>
      <c r="K220" s="37"/>
      <c r="L220" s="38" t="s">
        <v>65</v>
      </c>
      <c r="N220" s="22" t="s">
        <v>30</v>
      </c>
      <c r="O220" s="22" t="s">
        <v>30</v>
      </c>
      <c r="P220" s="39" t="s">
        <v>30</v>
      </c>
      <c r="Q220" s="38" t="s">
        <v>404</v>
      </c>
      <c r="R220" s="39" t="s">
        <v>31</v>
      </c>
      <c r="S220" s="22" t="s">
        <v>31</v>
      </c>
      <c r="T220" s="66" t="s">
        <v>135</v>
      </c>
      <c r="V220" s="22" t="s">
        <v>30</v>
      </c>
      <c r="W220" s="60" t="s">
        <v>51</v>
      </c>
      <c r="AB220" s="38" t="s">
        <v>60</v>
      </c>
      <c r="AE220" s="38" t="s">
        <v>52</v>
      </c>
      <c r="AF220" s="22" t="s">
        <v>30</v>
      </c>
      <c r="AG220" s="22" t="s">
        <v>31</v>
      </c>
      <c r="AH220" s="60" t="s">
        <v>45</v>
      </c>
      <c r="AM220" s="38" t="s">
        <v>35</v>
      </c>
      <c r="AR220" s="23"/>
      <c r="AS220" s="24" t="str">
        <f t="shared" si="3"/>
        <v/>
      </c>
      <c r="AT220" s="23"/>
      <c r="AU220" s="24" t="str">
        <f t="shared" si="4"/>
        <v/>
      </c>
      <c r="AV220" s="25"/>
      <c r="AW220" s="26" t="str">
        <f t="shared" si="5"/>
        <v/>
      </c>
      <c r="AX220" s="26" t="str">
        <f t="shared" si="6"/>
        <v>	/* Load/store register (register offset) */</v>
      </c>
      <c r="AY220" s="26" t="str">
        <f t="shared" si="7"/>
        <v>	/* Load/store register (register offset) */</v>
      </c>
    </row>
    <row r="221" ht="12.75" customHeight="1">
      <c r="A221" s="9" t="s">
        <v>405</v>
      </c>
      <c r="B221" s="16"/>
      <c r="C221" s="16"/>
      <c r="D221" s="17"/>
      <c r="E221" s="28" t="s">
        <v>324</v>
      </c>
      <c r="F221" s="18" t="str">
        <f t="shared" si="8"/>
        <v/>
      </c>
      <c r="G221" s="18" t="str">
        <f t="shared" si="2"/>
        <v>off</v>
      </c>
      <c r="H221" s="18" t="s">
        <v>260</v>
      </c>
      <c r="I221" s="30"/>
      <c r="J221" s="29"/>
      <c r="K221" s="31"/>
      <c r="L221" s="32" t="s">
        <v>31</v>
      </c>
      <c r="M221" s="32" t="s">
        <v>31</v>
      </c>
      <c r="N221" s="45" t="s">
        <v>30</v>
      </c>
      <c r="O221" s="45" t="s">
        <v>30</v>
      </c>
      <c r="P221" s="45" t="s">
        <v>30</v>
      </c>
      <c r="Q221" s="32" t="s">
        <v>31</v>
      </c>
      <c r="R221" s="45" t="s">
        <v>31</v>
      </c>
      <c r="S221" s="45" t="s">
        <v>31</v>
      </c>
      <c r="T221" s="79" t="s">
        <v>31</v>
      </c>
      <c r="U221" s="79" t="s">
        <v>31</v>
      </c>
      <c r="V221" s="45" t="s">
        <v>30</v>
      </c>
      <c r="W221" s="62" t="s">
        <v>51</v>
      </c>
      <c r="AB221" s="32" t="s">
        <v>33</v>
      </c>
      <c r="AC221" s="32" t="s">
        <v>33</v>
      </c>
      <c r="AD221" s="32" t="s">
        <v>33</v>
      </c>
      <c r="AE221" s="32" t="s">
        <v>52</v>
      </c>
      <c r="AF221" s="45" t="s">
        <v>30</v>
      </c>
      <c r="AG221" s="45" t="s">
        <v>31</v>
      </c>
      <c r="AH221" s="62" t="s">
        <v>45</v>
      </c>
      <c r="AM221" s="32" t="s">
        <v>35</v>
      </c>
      <c r="AR221" s="23"/>
      <c r="AS221" s="24" t="str">
        <f t="shared" si="3"/>
        <v>-:-:-:-:-:-:-:-:-:-:-:Rm:::::-:-:-:S:-:-:Rn:::::Rt::::</v>
      </c>
      <c r="AT221" s="23"/>
      <c r="AU221" s="24" t="str">
        <f t="shared" si="4"/>
        <v>0x38200800</v>
      </c>
      <c r="AV221" s="25"/>
      <c r="AW221" s="26" t="str">
        <f t="shared" si="5"/>
        <v>strboff,                                                </v>
      </c>
      <c r="AX221" s="26" t="str">
        <f t="shared" si="6"/>
        <v>		strboff,                                                	/* 0x38200800	STRB      	 */</v>
      </c>
      <c r="AY221" s="26" t="str">
        <f t="shared" si="7"/>
        <v>		0x38200800,	/* STRB      	strboff	 */</v>
      </c>
    </row>
    <row r="222" ht="12.75" customHeight="1">
      <c r="A222" s="15" t="s">
        <v>406</v>
      </c>
      <c r="B222" s="16"/>
      <c r="C222" s="16"/>
      <c r="D222" s="17"/>
      <c r="E222" s="28" t="s">
        <v>326</v>
      </c>
      <c r="F222" s="18" t="str">
        <f t="shared" si="8"/>
        <v/>
      </c>
      <c r="G222" s="18" t="str">
        <f t="shared" si="2"/>
        <v>off</v>
      </c>
      <c r="H222" s="18" t="s">
        <v>260</v>
      </c>
      <c r="I222" s="30"/>
      <c r="J222" s="29"/>
      <c r="K222" s="31"/>
      <c r="L222" s="32" t="s">
        <v>31</v>
      </c>
      <c r="M222" s="32" t="s">
        <v>31</v>
      </c>
      <c r="N222" s="45" t="s">
        <v>30</v>
      </c>
      <c r="O222" s="45" t="s">
        <v>30</v>
      </c>
      <c r="P222" s="45" t="s">
        <v>30</v>
      </c>
      <c r="Q222" s="32" t="s">
        <v>31</v>
      </c>
      <c r="R222" s="45" t="s">
        <v>31</v>
      </c>
      <c r="S222" s="45" t="s">
        <v>31</v>
      </c>
      <c r="T222" s="79" t="s">
        <v>31</v>
      </c>
      <c r="U222" s="79" t="s">
        <v>30</v>
      </c>
      <c r="V222" s="45" t="s">
        <v>30</v>
      </c>
      <c r="W222" s="62" t="s">
        <v>51</v>
      </c>
      <c r="AB222" s="32" t="s">
        <v>33</v>
      </c>
      <c r="AC222" s="32" t="s">
        <v>33</v>
      </c>
      <c r="AD222" s="32" t="s">
        <v>33</v>
      </c>
      <c r="AE222" s="32" t="s">
        <v>52</v>
      </c>
      <c r="AF222" s="45" t="s">
        <v>30</v>
      </c>
      <c r="AG222" s="45" t="s">
        <v>31</v>
      </c>
      <c r="AH222" s="62" t="s">
        <v>45</v>
      </c>
      <c r="AM222" s="32" t="s">
        <v>35</v>
      </c>
      <c r="AR222" s="23"/>
      <c r="AS222" s="24" t="str">
        <f t="shared" si="3"/>
        <v>-:-:-:-:-:-:-:-:-:-:-:Rm:::::-:-:-:S:-:-:Rn:::::Rt::::</v>
      </c>
      <c r="AT222" s="23"/>
      <c r="AU222" s="24" t="str">
        <f t="shared" si="4"/>
        <v>0x38600800</v>
      </c>
      <c r="AV222" s="25"/>
      <c r="AW222" s="26" t="str">
        <f t="shared" si="5"/>
        <v>ldrboff,                                                </v>
      </c>
      <c r="AX222" s="26" t="str">
        <f t="shared" si="6"/>
        <v>		ldrboff,                                                	/* 0x38600800	LDRB      	 */</v>
      </c>
      <c r="AY222" s="26" t="str">
        <f t="shared" si="7"/>
        <v>		0x38600800,	/* LDRB      	ldrboff	 */</v>
      </c>
    </row>
    <row r="223" ht="12.75" customHeight="1">
      <c r="A223" s="15" t="s">
        <v>407</v>
      </c>
      <c r="B223" s="16"/>
      <c r="C223" s="16"/>
      <c r="D223" s="17"/>
      <c r="E223" s="28" t="s">
        <v>328</v>
      </c>
      <c r="F223" s="18" t="str">
        <f t="shared" si="8"/>
        <v/>
      </c>
      <c r="G223" s="18" t="str">
        <f t="shared" si="2"/>
        <v>offx</v>
      </c>
      <c r="H223" s="18" t="s">
        <v>260</v>
      </c>
      <c r="I223" s="30" t="s">
        <v>99</v>
      </c>
      <c r="J223" s="30"/>
      <c r="K223" s="31"/>
      <c r="L223" s="32" t="s">
        <v>31</v>
      </c>
      <c r="M223" s="32" t="s">
        <v>31</v>
      </c>
      <c r="N223" s="45" t="s">
        <v>30</v>
      </c>
      <c r="O223" s="45" t="s">
        <v>30</v>
      </c>
      <c r="P223" s="45" t="s">
        <v>30</v>
      </c>
      <c r="Q223" s="32" t="s">
        <v>31</v>
      </c>
      <c r="R223" s="45" t="s">
        <v>31</v>
      </c>
      <c r="S223" s="45" t="s">
        <v>31</v>
      </c>
      <c r="T223" s="79" t="s">
        <v>30</v>
      </c>
      <c r="U223" s="79" t="s">
        <v>31</v>
      </c>
      <c r="V223" s="45" t="s">
        <v>30</v>
      </c>
      <c r="W223" s="62" t="s">
        <v>51</v>
      </c>
      <c r="AB223" s="32" t="s">
        <v>33</v>
      </c>
      <c r="AC223" s="32" t="s">
        <v>33</v>
      </c>
      <c r="AD223" s="32" t="s">
        <v>33</v>
      </c>
      <c r="AE223" s="32" t="s">
        <v>52</v>
      </c>
      <c r="AF223" s="45" t="s">
        <v>30</v>
      </c>
      <c r="AG223" s="45" t="s">
        <v>31</v>
      </c>
      <c r="AH223" s="62" t="s">
        <v>45</v>
      </c>
      <c r="AM223" s="32" t="s">
        <v>35</v>
      </c>
      <c r="AR223" s="23"/>
      <c r="AS223" s="24" t="str">
        <f t="shared" si="3"/>
        <v>-:-:-:-:-:-:-:-:-:-:-:Rm:::::-:-:-:S:-:-:Rn:::::Rt::::</v>
      </c>
      <c r="AT223" s="23"/>
      <c r="AU223" s="24" t="str">
        <f t="shared" si="4"/>
        <v>0x38A00800</v>
      </c>
      <c r="AV223" s="25"/>
      <c r="AW223" s="26" t="str">
        <f t="shared" si="5"/>
        <v>ldrsboffx,                                              </v>
      </c>
      <c r="AX223" s="26" t="str">
        <f t="shared" si="6"/>
        <v>		ldrsboffx,                                              	/* 0x38A00800	LDRSB     	 */</v>
      </c>
      <c r="AY223" s="26" t="str">
        <f t="shared" si="7"/>
        <v>		0x38A00800,	/* LDRSB     	ldrsboffx	 */</v>
      </c>
    </row>
    <row r="224" ht="12.75" customHeight="1">
      <c r="A224" s="9" t="s">
        <v>408</v>
      </c>
      <c r="B224" s="16"/>
      <c r="C224" s="16"/>
      <c r="D224" s="17"/>
      <c r="E224" s="28" t="s">
        <v>328</v>
      </c>
      <c r="F224" s="18" t="str">
        <f t="shared" si="8"/>
        <v/>
      </c>
      <c r="G224" s="18" t="str">
        <f t="shared" si="2"/>
        <v>offw</v>
      </c>
      <c r="H224" s="18" t="s">
        <v>260</v>
      </c>
      <c r="I224" s="30" t="s">
        <v>97</v>
      </c>
      <c r="J224" s="30"/>
      <c r="K224" s="31"/>
      <c r="L224" s="32" t="s">
        <v>31</v>
      </c>
      <c r="M224" s="32" t="s">
        <v>31</v>
      </c>
      <c r="N224" s="45" t="s">
        <v>30</v>
      </c>
      <c r="O224" s="45" t="s">
        <v>30</v>
      </c>
      <c r="P224" s="45" t="s">
        <v>30</v>
      </c>
      <c r="Q224" s="32" t="s">
        <v>31</v>
      </c>
      <c r="R224" s="45" t="s">
        <v>31</v>
      </c>
      <c r="S224" s="45" t="s">
        <v>31</v>
      </c>
      <c r="T224" s="79" t="s">
        <v>30</v>
      </c>
      <c r="U224" s="79" t="s">
        <v>30</v>
      </c>
      <c r="V224" s="45" t="s">
        <v>30</v>
      </c>
      <c r="W224" s="62" t="s">
        <v>51</v>
      </c>
      <c r="AB224" s="32" t="s">
        <v>33</v>
      </c>
      <c r="AC224" s="32" t="s">
        <v>33</v>
      </c>
      <c r="AD224" s="32" t="s">
        <v>33</v>
      </c>
      <c r="AE224" s="32" t="s">
        <v>52</v>
      </c>
      <c r="AF224" s="45" t="s">
        <v>30</v>
      </c>
      <c r="AG224" s="45" t="s">
        <v>31</v>
      </c>
      <c r="AH224" s="62" t="s">
        <v>45</v>
      </c>
      <c r="AM224" s="32" t="s">
        <v>35</v>
      </c>
      <c r="AR224" s="23"/>
      <c r="AS224" s="24" t="str">
        <f t="shared" si="3"/>
        <v>-:-:-:-:-:-:-:-:-:-:-:Rm:::::-:-:-:S:-:-:Rn:::::Rt::::</v>
      </c>
      <c r="AT224" s="23"/>
      <c r="AU224" s="24" t="str">
        <f t="shared" si="4"/>
        <v>0x38E00800</v>
      </c>
      <c r="AV224" s="25"/>
      <c r="AW224" s="26" t="str">
        <f t="shared" si="5"/>
        <v>ldrsboffw,                                              </v>
      </c>
      <c r="AX224" s="26" t="str">
        <f t="shared" si="6"/>
        <v>		ldrsboffw,                                              	/* 0x38E00800	LDRSB     	 */</v>
      </c>
      <c r="AY224" s="26" t="str">
        <f t="shared" si="7"/>
        <v>		0x38E00800,	/* LDRSB     	ldrsboffw	 */</v>
      </c>
    </row>
    <row r="225" ht="12.75" customHeight="1">
      <c r="A225" s="9" t="s">
        <v>409</v>
      </c>
      <c r="B225" s="16"/>
      <c r="C225" s="16"/>
      <c r="D225" s="17"/>
      <c r="E225" s="28" t="s">
        <v>331</v>
      </c>
      <c r="F225" s="18" t="str">
        <f t="shared" si="8"/>
        <v>v</v>
      </c>
      <c r="G225" s="18" t="str">
        <f t="shared" si="2"/>
        <v>offb</v>
      </c>
      <c r="H225" s="18" t="s">
        <v>260</v>
      </c>
      <c r="I225" s="30" t="s">
        <v>151</v>
      </c>
      <c r="J225" s="30"/>
      <c r="K225" s="31"/>
      <c r="L225" s="32" t="s">
        <v>31</v>
      </c>
      <c r="M225" s="32" t="s">
        <v>31</v>
      </c>
      <c r="N225" s="45" t="s">
        <v>30</v>
      </c>
      <c r="O225" s="45" t="s">
        <v>30</v>
      </c>
      <c r="P225" s="45" t="s">
        <v>30</v>
      </c>
      <c r="Q225" s="32" t="s">
        <v>30</v>
      </c>
      <c r="R225" s="45" t="s">
        <v>31</v>
      </c>
      <c r="S225" s="45" t="s">
        <v>31</v>
      </c>
      <c r="T225" s="79" t="s">
        <v>31</v>
      </c>
      <c r="U225" s="79" t="s">
        <v>31</v>
      </c>
      <c r="V225" s="45" t="s">
        <v>30</v>
      </c>
      <c r="W225" s="62" t="s">
        <v>51</v>
      </c>
      <c r="AB225" s="32" t="s">
        <v>33</v>
      </c>
      <c r="AC225" s="32" t="s">
        <v>33</v>
      </c>
      <c r="AD225" s="32" t="s">
        <v>33</v>
      </c>
      <c r="AE225" s="32" t="s">
        <v>52</v>
      </c>
      <c r="AF225" s="45" t="s">
        <v>30</v>
      </c>
      <c r="AG225" s="45" t="s">
        <v>31</v>
      </c>
      <c r="AH225" s="62" t="s">
        <v>45</v>
      </c>
      <c r="AM225" s="32" t="s">
        <v>35</v>
      </c>
      <c r="AR225" s="23"/>
      <c r="AS225" s="24" t="str">
        <f t="shared" si="3"/>
        <v>-:-:-:-:-:-:-:-:-:-:-:Rm:::::-:-:-:S:-:-:Rn:::::Rt::::</v>
      </c>
      <c r="AT225" s="23"/>
      <c r="AU225" s="24" t="str">
        <f t="shared" si="4"/>
        <v>0x3C200800</v>
      </c>
      <c r="AV225" s="25"/>
      <c r="AW225" s="26" t="str">
        <f t="shared" si="5"/>
        <v>vstroffb,                                               </v>
      </c>
      <c r="AX225" s="26" t="str">
        <f t="shared" si="6"/>
        <v>		vstroffb,                                               	/* 0x3C200800	STR       	 */</v>
      </c>
      <c r="AY225" s="26" t="str">
        <f t="shared" si="7"/>
        <v>		0x3C200800,	/* STR       	vstroffb	 */</v>
      </c>
    </row>
    <row r="226" ht="12.75" customHeight="1">
      <c r="A226" s="15" t="s">
        <v>410</v>
      </c>
      <c r="B226" s="16"/>
      <c r="C226" s="16"/>
      <c r="D226" s="17"/>
      <c r="E226" s="28" t="s">
        <v>215</v>
      </c>
      <c r="F226" s="18" t="str">
        <f t="shared" si="8"/>
        <v>v</v>
      </c>
      <c r="G226" s="18" t="str">
        <f t="shared" si="2"/>
        <v>offb</v>
      </c>
      <c r="H226" s="18" t="s">
        <v>260</v>
      </c>
      <c r="I226" s="30" t="s">
        <v>151</v>
      </c>
      <c r="J226" s="30"/>
      <c r="K226" s="31"/>
      <c r="L226" s="32" t="s">
        <v>31</v>
      </c>
      <c r="M226" s="32" t="s">
        <v>31</v>
      </c>
      <c r="N226" s="45" t="s">
        <v>30</v>
      </c>
      <c r="O226" s="45" t="s">
        <v>30</v>
      </c>
      <c r="P226" s="45" t="s">
        <v>30</v>
      </c>
      <c r="Q226" s="32" t="s">
        <v>30</v>
      </c>
      <c r="R226" s="45" t="s">
        <v>31</v>
      </c>
      <c r="S226" s="45" t="s">
        <v>31</v>
      </c>
      <c r="T226" s="79" t="s">
        <v>31</v>
      </c>
      <c r="U226" s="79" t="s">
        <v>30</v>
      </c>
      <c r="V226" s="45" t="s">
        <v>30</v>
      </c>
      <c r="W226" s="62" t="s">
        <v>51</v>
      </c>
      <c r="AB226" s="32" t="s">
        <v>33</v>
      </c>
      <c r="AC226" s="32" t="s">
        <v>33</v>
      </c>
      <c r="AD226" s="32" t="s">
        <v>33</v>
      </c>
      <c r="AE226" s="32" t="s">
        <v>52</v>
      </c>
      <c r="AF226" s="45" t="s">
        <v>30</v>
      </c>
      <c r="AG226" s="45" t="s">
        <v>31</v>
      </c>
      <c r="AH226" s="62" t="s">
        <v>45</v>
      </c>
      <c r="AM226" s="32" t="s">
        <v>35</v>
      </c>
      <c r="AR226" s="23"/>
      <c r="AS226" s="24" t="str">
        <f t="shared" si="3"/>
        <v>-:-:-:-:-:-:-:-:-:-:-:Rm:::::-:-:-:S:-:-:Rn:::::Rt::::</v>
      </c>
      <c r="AT226" s="23"/>
      <c r="AU226" s="24" t="str">
        <f t="shared" si="4"/>
        <v>0x3C600800</v>
      </c>
      <c r="AV226" s="25"/>
      <c r="AW226" s="26" t="str">
        <f t="shared" si="5"/>
        <v>vldroffb,                                               </v>
      </c>
      <c r="AX226" s="26" t="str">
        <f t="shared" si="6"/>
        <v>		vldroffb,                                               	/* 0x3C600800	LDR       	 */</v>
      </c>
      <c r="AY226" s="26" t="str">
        <f t="shared" si="7"/>
        <v>		0x3C600800,	/* LDR       	vldroffb	 */</v>
      </c>
    </row>
    <row r="227" ht="12.75" customHeight="1">
      <c r="A227" s="15" t="s">
        <v>411</v>
      </c>
      <c r="B227" s="16"/>
      <c r="C227" s="16"/>
      <c r="D227" s="17"/>
      <c r="E227" s="28" t="s">
        <v>331</v>
      </c>
      <c r="F227" s="18" t="str">
        <f t="shared" si="8"/>
        <v>v</v>
      </c>
      <c r="G227" s="18" t="str">
        <f t="shared" si="2"/>
        <v>offq</v>
      </c>
      <c r="H227" s="18" t="s">
        <v>260</v>
      </c>
      <c r="I227" s="30" t="s">
        <v>71</v>
      </c>
      <c r="J227" s="30"/>
      <c r="K227" s="31"/>
      <c r="L227" s="32" t="s">
        <v>31</v>
      </c>
      <c r="M227" s="32" t="s">
        <v>31</v>
      </c>
      <c r="N227" s="45" t="s">
        <v>30</v>
      </c>
      <c r="O227" s="45" t="s">
        <v>30</v>
      </c>
      <c r="P227" s="45" t="s">
        <v>30</v>
      </c>
      <c r="Q227" s="32" t="s">
        <v>30</v>
      </c>
      <c r="R227" s="45" t="s">
        <v>31</v>
      </c>
      <c r="S227" s="45" t="s">
        <v>31</v>
      </c>
      <c r="T227" s="79" t="s">
        <v>30</v>
      </c>
      <c r="U227" s="79" t="s">
        <v>31</v>
      </c>
      <c r="V227" s="45" t="s">
        <v>30</v>
      </c>
      <c r="W227" s="62" t="s">
        <v>51</v>
      </c>
      <c r="AB227" s="32" t="s">
        <v>33</v>
      </c>
      <c r="AC227" s="32" t="s">
        <v>33</v>
      </c>
      <c r="AD227" s="32" t="s">
        <v>33</v>
      </c>
      <c r="AE227" s="32" t="s">
        <v>52</v>
      </c>
      <c r="AF227" s="45" t="s">
        <v>30</v>
      </c>
      <c r="AG227" s="45" t="s">
        <v>31</v>
      </c>
      <c r="AH227" s="62" t="s">
        <v>45</v>
      </c>
      <c r="AM227" s="32" t="s">
        <v>35</v>
      </c>
      <c r="AR227" s="23"/>
      <c r="AS227" s="24" t="str">
        <f t="shared" si="3"/>
        <v>-:-:-:-:-:-:-:-:-:-:-:Rm:::::-:-:-:S:-:-:Rn:::::Rt::::</v>
      </c>
      <c r="AT227" s="23"/>
      <c r="AU227" s="24" t="str">
        <f t="shared" si="4"/>
        <v>0x3CA00800</v>
      </c>
      <c r="AV227" s="25"/>
      <c r="AW227" s="26" t="str">
        <f t="shared" si="5"/>
        <v>vstroffq,                                               </v>
      </c>
      <c r="AX227" s="26" t="str">
        <f t="shared" si="6"/>
        <v>		vstroffq,                                               	/* 0x3CA00800	STR       	 */</v>
      </c>
      <c r="AY227" s="26" t="str">
        <f t="shared" si="7"/>
        <v>		0x3CA00800,	/* STR       	vstroffq	 */</v>
      </c>
    </row>
    <row r="228" ht="12.75" customHeight="1">
      <c r="A228" s="9" t="s">
        <v>412</v>
      </c>
      <c r="B228" s="16"/>
      <c r="C228" s="16"/>
      <c r="D228" s="17"/>
      <c r="E228" s="28" t="s">
        <v>215</v>
      </c>
      <c r="F228" s="18" t="str">
        <f t="shared" si="8"/>
        <v>v</v>
      </c>
      <c r="G228" s="18" t="str">
        <f t="shared" si="2"/>
        <v>offq</v>
      </c>
      <c r="H228" s="18" t="s">
        <v>260</v>
      </c>
      <c r="I228" s="30" t="s">
        <v>71</v>
      </c>
      <c r="J228" s="30"/>
      <c r="K228" s="31"/>
      <c r="L228" s="32" t="s">
        <v>31</v>
      </c>
      <c r="M228" s="32" t="s">
        <v>31</v>
      </c>
      <c r="N228" s="45" t="s">
        <v>30</v>
      </c>
      <c r="O228" s="45" t="s">
        <v>30</v>
      </c>
      <c r="P228" s="45" t="s">
        <v>30</v>
      </c>
      <c r="Q228" s="32" t="s">
        <v>30</v>
      </c>
      <c r="R228" s="45" t="s">
        <v>31</v>
      </c>
      <c r="S228" s="45" t="s">
        <v>31</v>
      </c>
      <c r="T228" s="79" t="s">
        <v>30</v>
      </c>
      <c r="U228" s="79" t="s">
        <v>30</v>
      </c>
      <c r="V228" s="45" t="s">
        <v>30</v>
      </c>
      <c r="W228" s="62" t="s">
        <v>51</v>
      </c>
      <c r="AB228" s="32" t="s">
        <v>33</v>
      </c>
      <c r="AC228" s="32" t="s">
        <v>33</v>
      </c>
      <c r="AD228" s="32" t="s">
        <v>33</v>
      </c>
      <c r="AE228" s="32" t="s">
        <v>52</v>
      </c>
      <c r="AF228" s="45" t="s">
        <v>30</v>
      </c>
      <c r="AG228" s="45" t="s">
        <v>31</v>
      </c>
      <c r="AH228" s="62" t="s">
        <v>45</v>
      </c>
      <c r="AM228" s="32" t="s">
        <v>35</v>
      </c>
      <c r="AR228" s="23"/>
      <c r="AS228" s="24" t="str">
        <f t="shared" si="3"/>
        <v>-:-:-:-:-:-:-:-:-:-:-:Rm:::::-:-:-:S:-:-:Rn:::::Rt::::</v>
      </c>
      <c r="AT228" s="23"/>
      <c r="AU228" s="24" t="str">
        <f t="shared" si="4"/>
        <v>0x3CE00800</v>
      </c>
      <c r="AV228" s="25"/>
      <c r="AW228" s="26" t="str">
        <f t="shared" si="5"/>
        <v>vldroffq,                                               </v>
      </c>
      <c r="AX228" s="26" t="str">
        <f t="shared" si="6"/>
        <v>		vldroffq,                                               	/* 0x3CE00800	LDR       	 */</v>
      </c>
      <c r="AY228" s="26" t="str">
        <f t="shared" si="7"/>
        <v>		0x3CE00800,	/* LDR       	vldroffq	 */</v>
      </c>
    </row>
    <row r="229" ht="12.75" customHeight="1">
      <c r="A229" s="15" t="s">
        <v>413</v>
      </c>
      <c r="B229" s="16"/>
      <c r="C229" s="16"/>
      <c r="D229" s="17"/>
      <c r="E229" s="28" t="s">
        <v>336</v>
      </c>
      <c r="F229" s="18" t="str">
        <f t="shared" si="8"/>
        <v/>
      </c>
      <c r="G229" s="18" t="str">
        <f t="shared" si="2"/>
        <v>off</v>
      </c>
      <c r="H229" s="18" t="s">
        <v>260</v>
      </c>
      <c r="I229" s="30"/>
      <c r="J229" s="29"/>
      <c r="K229" s="31"/>
      <c r="L229" s="32" t="s">
        <v>31</v>
      </c>
      <c r="M229" s="32" t="s">
        <v>30</v>
      </c>
      <c r="N229" s="45" t="s">
        <v>30</v>
      </c>
      <c r="O229" s="45" t="s">
        <v>30</v>
      </c>
      <c r="P229" s="45" t="s">
        <v>30</v>
      </c>
      <c r="Q229" s="32" t="s">
        <v>31</v>
      </c>
      <c r="R229" s="45" t="s">
        <v>31</v>
      </c>
      <c r="S229" s="45" t="s">
        <v>31</v>
      </c>
      <c r="T229" s="79" t="s">
        <v>31</v>
      </c>
      <c r="U229" s="79" t="s">
        <v>31</v>
      </c>
      <c r="V229" s="45" t="s">
        <v>30</v>
      </c>
      <c r="W229" s="62" t="s">
        <v>51</v>
      </c>
      <c r="AB229" s="32" t="s">
        <v>33</v>
      </c>
      <c r="AC229" s="32" t="s">
        <v>33</v>
      </c>
      <c r="AD229" s="32" t="s">
        <v>33</v>
      </c>
      <c r="AE229" s="32" t="s">
        <v>52</v>
      </c>
      <c r="AF229" s="45" t="s">
        <v>30</v>
      </c>
      <c r="AG229" s="45" t="s">
        <v>31</v>
      </c>
      <c r="AH229" s="62" t="s">
        <v>45</v>
      </c>
      <c r="AM229" s="32" t="s">
        <v>35</v>
      </c>
      <c r="AR229" s="23"/>
      <c r="AS229" s="24" t="str">
        <f t="shared" si="3"/>
        <v>-:-:-:-:-:-:-:-:-:-:-:Rm:::::-:-:-:S:-:-:Rn:::::Rt::::</v>
      </c>
      <c r="AT229" s="23"/>
      <c r="AU229" s="24" t="str">
        <f t="shared" si="4"/>
        <v>0x78200800</v>
      </c>
      <c r="AV229" s="25"/>
      <c r="AW229" s="26" t="str">
        <f t="shared" si="5"/>
        <v>strhoff,                                                </v>
      </c>
      <c r="AX229" s="26" t="str">
        <f t="shared" si="6"/>
        <v>		strhoff,                                                	/* 0x78200800	STRH      	 */</v>
      </c>
      <c r="AY229" s="26" t="str">
        <f t="shared" si="7"/>
        <v>		0x78200800,	/* STRH      	strhoff	 */</v>
      </c>
    </row>
    <row r="230" ht="12.75" customHeight="1">
      <c r="A230" s="15" t="s">
        <v>414</v>
      </c>
      <c r="B230" s="16"/>
      <c r="C230" s="16"/>
      <c r="D230" s="17"/>
      <c r="E230" s="28" t="s">
        <v>338</v>
      </c>
      <c r="F230" s="18" t="str">
        <f t="shared" si="8"/>
        <v/>
      </c>
      <c r="G230" s="18" t="str">
        <f t="shared" si="2"/>
        <v>off</v>
      </c>
      <c r="H230" s="18" t="s">
        <v>260</v>
      </c>
      <c r="I230" s="30"/>
      <c r="J230" s="29"/>
      <c r="K230" s="31"/>
      <c r="L230" s="32" t="s">
        <v>31</v>
      </c>
      <c r="M230" s="32" t="s">
        <v>30</v>
      </c>
      <c r="N230" s="45" t="s">
        <v>30</v>
      </c>
      <c r="O230" s="45" t="s">
        <v>30</v>
      </c>
      <c r="P230" s="45" t="s">
        <v>30</v>
      </c>
      <c r="Q230" s="32" t="s">
        <v>31</v>
      </c>
      <c r="R230" s="45" t="s">
        <v>31</v>
      </c>
      <c r="S230" s="45" t="s">
        <v>31</v>
      </c>
      <c r="T230" s="79" t="s">
        <v>31</v>
      </c>
      <c r="U230" s="79" t="s">
        <v>30</v>
      </c>
      <c r="V230" s="45" t="s">
        <v>30</v>
      </c>
      <c r="W230" s="62" t="s">
        <v>51</v>
      </c>
      <c r="AB230" s="32" t="s">
        <v>33</v>
      </c>
      <c r="AC230" s="32" t="s">
        <v>33</v>
      </c>
      <c r="AD230" s="32" t="s">
        <v>33</v>
      </c>
      <c r="AE230" s="32" t="s">
        <v>52</v>
      </c>
      <c r="AF230" s="45" t="s">
        <v>30</v>
      </c>
      <c r="AG230" s="45" t="s">
        <v>31</v>
      </c>
      <c r="AH230" s="62" t="s">
        <v>45</v>
      </c>
      <c r="AM230" s="32" t="s">
        <v>35</v>
      </c>
      <c r="AR230" s="23"/>
      <c r="AS230" s="24" t="str">
        <f t="shared" si="3"/>
        <v>-:-:-:-:-:-:-:-:-:-:-:Rm:::::-:-:-:S:-:-:Rn:::::Rt::::</v>
      </c>
      <c r="AT230" s="23"/>
      <c r="AU230" s="24" t="str">
        <f t="shared" si="4"/>
        <v>0x78600800</v>
      </c>
      <c r="AV230" s="25"/>
      <c r="AW230" s="26" t="str">
        <f t="shared" si="5"/>
        <v>ldrhoff,                                                </v>
      </c>
      <c r="AX230" s="26" t="str">
        <f t="shared" si="6"/>
        <v>		ldrhoff,                                                	/* 0x78600800	LDRH      	 */</v>
      </c>
      <c r="AY230" s="26" t="str">
        <f t="shared" si="7"/>
        <v>		0x78600800,	/* LDRH      	ldrhoff	 */</v>
      </c>
    </row>
    <row r="231" ht="12.75" customHeight="1">
      <c r="A231" s="9" t="s">
        <v>415</v>
      </c>
      <c r="B231" s="16"/>
      <c r="C231" s="16"/>
      <c r="D231" s="17"/>
      <c r="E231" s="28" t="s">
        <v>340</v>
      </c>
      <c r="F231" s="18" t="str">
        <f t="shared" si="8"/>
        <v/>
      </c>
      <c r="G231" s="18" t="str">
        <f t="shared" si="2"/>
        <v>offx</v>
      </c>
      <c r="H231" s="18" t="s">
        <v>260</v>
      </c>
      <c r="I231" s="30" t="s">
        <v>99</v>
      </c>
      <c r="J231" s="30"/>
      <c r="K231" s="31"/>
      <c r="L231" s="32" t="s">
        <v>31</v>
      </c>
      <c r="M231" s="32" t="s">
        <v>30</v>
      </c>
      <c r="N231" s="45" t="s">
        <v>30</v>
      </c>
      <c r="O231" s="45" t="s">
        <v>30</v>
      </c>
      <c r="P231" s="45" t="s">
        <v>30</v>
      </c>
      <c r="Q231" s="32" t="s">
        <v>31</v>
      </c>
      <c r="R231" s="45" t="s">
        <v>31</v>
      </c>
      <c r="S231" s="45" t="s">
        <v>31</v>
      </c>
      <c r="T231" s="79" t="s">
        <v>30</v>
      </c>
      <c r="U231" s="79" t="s">
        <v>31</v>
      </c>
      <c r="V231" s="45" t="s">
        <v>30</v>
      </c>
      <c r="W231" s="62" t="s">
        <v>51</v>
      </c>
      <c r="AB231" s="32" t="s">
        <v>33</v>
      </c>
      <c r="AC231" s="32" t="s">
        <v>33</v>
      </c>
      <c r="AD231" s="32" t="s">
        <v>33</v>
      </c>
      <c r="AE231" s="32" t="s">
        <v>52</v>
      </c>
      <c r="AF231" s="45" t="s">
        <v>30</v>
      </c>
      <c r="AG231" s="45" t="s">
        <v>31</v>
      </c>
      <c r="AH231" s="62" t="s">
        <v>45</v>
      </c>
      <c r="AM231" s="32" t="s">
        <v>35</v>
      </c>
      <c r="AR231" s="23"/>
      <c r="AS231" s="24" t="str">
        <f t="shared" si="3"/>
        <v>-:-:-:-:-:-:-:-:-:-:-:Rm:::::-:-:-:S:-:-:Rn:::::Rt::::</v>
      </c>
      <c r="AT231" s="23"/>
      <c r="AU231" s="24" t="str">
        <f t="shared" si="4"/>
        <v>0x78A00800</v>
      </c>
      <c r="AV231" s="25"/>
      <c r="AW231" s="26" t="str">
        <f t="shared" si="5"/>
        <v>ldrshoffx,                                              </v>
      </c>
      <c r="AX231" s="26" t="str">
        <f t="shared" si="6"/>
        <v>		ldrshoffx,                                              	/* 0x78A00800	LDRSH     	 */</v>
      </c>
      <c r="AY231" s="26" t="str">
        <f t="shared" si="7"/>
        <v>		0x78A00800,	/* LDRSH     	ldrshoffx	 */</v>
      </c>
    </row>
    <row r="232" ht="12.75" customHeight="1">
      <c r="A232" s="9" t="s">
        <v>416</v>
      </c>
      <c r="B232" s="16"/>
      <c r="C232" s="16"/>
      <c r="D232" s="17"/>
      <c r="E232" s="28" t="s">
        <v>340</v>
      </c>
      <c r="F232" s="18" t="str">
        <f t="shared" si="8"/>
        <v/>
      </c>
      <c r="G232" s="18" t="str">
        <f t="shared" si="2"/>
        <v>offw</v>
      </c>
      <c r="H232" s="18" t="s">
        <v>260</v>
      </c>
      <c r="I232" s="30" t="s">
        <v>97</v>
      </c>
      <c r="J232" s="30"/>
      <c r="K232" s="31"/>
      <c r="L232" s="32" t="s">
        <v>31</v>
      </c>
      <c r="M232" s="32" t="s">
        <v>30</v>
      </c>
      <c r="N232" s="45" t="s">
        <v>30</v>
      </c>
      <c r="O232" s="45" t="s">
        <v>30</v>
      </c>
      <c r="P232" s="45" t="s">
        <v>30</v>
      </c>
      <c r="Q232" s="32" t="s">
        <v>31</v>
      </c>
      <c r="R232" s="45" t="s">
        <v>31</v>
      </c>
      <c r="S232" s="45" t="s">
        <v>31</v>
      </c>
      <c r="T232" s="79" t="s">
        <v>30</v>
      </c>
      <c r="U232" s="79" t="s">
        <v>30</v>
      </c>
      <c r="V232" s="45" t="s">
        <v>30</v>
      </c>
      <c r="W232" s="62" t="s">
        <v>51</v>
      </c>
      <c r="AB232" s="32" t="s">
        <v>33</v>
      </c>
      <c r="AC232" s="32" t="s">
        <v>33</v>
      </c>
      <c r="AD232" s="32" t="s">
        <v>33</v>
      </c>
      <c r="AE232" s="32" t="s">
        <v>52</v>
      </c>
      <c r="AF232" s="45" t="s">
        <v>30</v>
      </c>
      <c r="AG232" s="45" t="s">
        <v>31</v>
      </c>
      <c r="AH232" s="62" t="s">
        <v>45</v>
      </c>
      <c r="AM232" s="32" t="s">
        <v>35</v>
      </c>
      <c r="AR232" s="23"/>
      <c r="AS232" s="24" t="str">
        <f t="shared" si="3"/>
        <v>-:-:-:-:-:-:-:-:-:-:-:Rm:::::-:-:-:S:-:-:Rn:::::Rt::::</v>
      </c>
      <c r="AT232" s="23"/>
      <c r="AU232" s="24" t="str">
        <f t="shared" si="4"/>
        <v>0x78E00800</v>
      </c>
      <c r="AV232" s="25"/>
      <c r="AW232" s="26" t="str">
        <f t="shared" si="5"/>
        <v>ldrshoffw,                                              </v>
      </c>
      <c r="AX232" s="26" t="str">
        <f t="shared" si="6"/>
        <v>		ldrshoffw,                                              	/* 0x78E00800	LDRSH     	 */</v>
      </c>
      <c r="AY232" s="26" t="str">
        <f t="shared" si="7"/>
        <v>		0x78E00800,	/* LDRSH     	ldrshoffw	 */</v>
      </c>
    </row>
    <row r="233" ht="12.75" customHeight="1">
      <c r="A233" s="15" t="s">
        <v>417</v>
      </c>
      <c r="B233" s="16"/>
      <c r="C233" s="16"/>
      <c r="D233" s="17"/>
      <c r="E233" s="28" t="s">
        <v>331</v>
      </c>
      <c r="F233" s="18" t="str">
        <f t="shared" si="8"/>
        <v>v</v>
      </c>
      <c r="G233" s="18" t="str">
        <f t="shared" si="2"/>
        <v>offh</v>
      </c>
      <c r="H233" s="18" t="s">
        <v>260</v>
      </c>
      <c r="I233" s="30" t="s">
        <v>68</v>
      </c>
      <c r="J233" s="30"/>
      <c r="K233" s="31"/>
      <c r="L233" s="32" t="s">
        <v>31</v>
      </c>
      <c r="M233" s="32" t="s">
        <v>30</v>
      </c>
      <c r="N233" s="45" t="s">
        <v>30</v>
      </c>
      <c r="O233" s="45" t="s">
        <v>30</v>
      </c>
      <c r="P233" s="45" t="s">
        <v>30</v>
      </c>
      <c r="Q233" s="32" t="s">
        <v>30</v>
      </c>
      <c r="R233" s="45" t="s">
        <v>31</v>
      </c>
      <c r="S233" s="45" t="s">
        <v>31</v>
      </c>
      <c r="T233" s="79" t="s">
        <v>31</v>
      </c>
      <c r="U233" s="79" t="s">
        <v>31</v>
      </c>
      <c r="V233" s="45" t="s">
        <v>30</v>
      </c>
      <c r="W233" s="62" t="s">
        <v>51</v>
      </c>
      <c r="AB233" s="32" t="s">
        <v>33</v>
      </c>
      <c r="AC233" s="32" t="s">
        <v>33</v>
      </c>
      <c r="AD233" s="32" t="s">
        <v>33</v>
      </c>
      <c r="AE233" s="32" t="s">
        <v>52</v>
      </c>
      <c r="AF233" s="45" t="s">
        <v>30</v>
      </c>
      <c r="AG233" s="45" t="s">
        <v>31</v>
      </c>
      <c r="AH233" s="62" t="s">
        <v>45</v>
      </c>
      <c r="AM233" s="32" t="s">
        <v>35</v>
      </c>
      <c r="AR233" s="23"/>
      <c r="AS233" s="24" t="str">
        <f t="shared" si="3"/>
        <v>-:-:-:-:-:-:-:-:-:-:-:Rm:::::-:-:-:S:-:-:Rn:::::Rt::::</v>
      </c>
      <c r="AT233" s="23"/>
      <c r="AU233" s="24" t="str">
        <f t="shared" si="4"/>
        <v>0x7C200800</v>
      </c>
      <c r="AV233" s="25"/>
      <c r="AW233" s="26" t="str">
        <f t="shared" si="5"/>
        <v>vstroffh,                                               </v>
      </c>
      <c r="AX233" s="26" t="str">
        <f t="shared" si="6"/>
        <v>		vstroffh,                                               	/* 0x7C200800	STR       	 */</v>
      </c>
      <c r="AY233" s="26" t="str">
        <f t="shared" si="7"/>
        <v>		0x7C200800,	/* STR       	vstroffh	 */</v>
      </c>
    </row>
    <row r="234" ht="12.75" customHeight="1">
      <c r="A234" s="15" t="s">
        <v>418</v>
      </c>
      <c r="B234" s="16"/>
      <c r="C234" s="16"/>
      <c r="D234" s="17"/>
      <c r="E234" s="28" t="s">
        <v>215</v>
      </c>
      <c r="F234" s="18" t="str">
        <f t="shared" si="8"/>
        <v>v</v>
      </c>
      <c r="G234" s="18" t="str">
        <f t="shared" si="2"/>
        <v>offh</v>
      </c>
      <c r="H234" s="18" t="s">
        <v>260</v>
      </c>
      <c r="I234" s="30" t="s">
        <v>68</v>
      </c>
      <c r="J234" s="30"/>
      <c r="K234" s="31"/>
      <c r="L234" s="32" t="s">
        <v>31</v>
      </c>
      <c r="M234" s="32" t="s">
        <v>30</v>
      </c>
      <c r="N234" s="45" t="s">
        <v>30</v>
      </c>
      <c r="O234" s="45" t="s">
        <v>30</v>
      </c>
      <c r="P234" s="45" t="s">
        <v>30</v>
      </c>
      <c r="Q234" s="32" t="s">
        <v>30</v>
      </c>
      <c r="R234" s="45" t="s">
        <v>31</v>
      </c>
      <c r="S234" s="45" t="s">
        <v>31</v>
      </c>
      <c r="T234" s="79" t="s">
        <v>31</v>
      </c>
      <c r="U234" s="79" t="s">
        <v>30</v>
      </c>
      <c r="V234" s="45" t="s">
        <v>30</v>
      </c>
      <c r="W234" s="62" t="s">
        <v>51</v>
      </c>
      <c r="AB234" s="32" t="s">
        <v>33</v>
      </c>
      <c r="AC234" s="32" t="s">
        <v>33</v>
      </c>
      <c r="AD234" s="32" t="s">
        <v>33</v>
      </c>
      <c r="AE234" s="32" t="s">
        <v>52</v>
      </c>
      <c r="AF234" s="45" t="s">
        <v>30</v>
      </c>
      <c r="AG234" s="45" t="s">
        <v>31</v>
      </c>
      <c r="AH234" s="62" t="s">
        <v>45</v>
      </c>
      <c r="AM234" s="32" t="s">
        <v>35</v>
      </c>
      <c r="AR234" s="23"/>
      <c r="AS234" s="24" t="str">
        <f t="shared" si="3"/>
        <v>-:-:-:-:-:-:-:-:-:-:-:Rm:::::-:-:-:S:-:-:Rn:::::Rt::::</v>
      </c>
      <c r="AT234" s="23"/>
      <c r="AU234" s="24" t="str">
        <f t="shared" si="4"/>
        <v>0x7C600800</v>
      </c>
      <c r="AV234" s="25"/>
      <c r="AW234" s="26" t="str">
        <f t="shared" si="5"/>
        <v>vldroffh,                                               </v>
      </c>
      <c r="AX234" s="26" t="str">
        <f t="shared" si="6"/>
        <v>		vldroffh,                                               	/* 0x7C600800	LDR       	 */</v>
      </c>
      <c r="AY234" s="26" t="str">
        <f t="shared" si="7"/>
        <v>		0x7C600800,	/* LDR       	vldroffh	 */</v>
      </c>
    </row>
    <row r="235" ht="12.75" customHeight="1">
      <c r="A235" s="9" t="s">
        <v>419</v>
      </c>
      <c r="B235" s="16"/>
      <c r="C235" s="16"/>
      <c r="D235" s="17"/>
      <c r="E235" s="28" t="s">
        <v>331</v>
      </c>
      <c r="F235" s="18" t="str">
        <f t="shared" si="8"/>
        <v/>
      </c>
      <c r="G235" s="18" t="str">
        <f t="shared" si="2"/>
        <v>offw</v>
      </c>
      <c r="H235" s="18" t="s">
        <v>260</v>
      </c>
      <c r="I235" s="30" t="s">
        <v>97</v>
      </c>
      <c r="J235" s="30"/>
      <c r="K235" s="31"/>
      <c r="L235" s="32" t="s">
        <v>30</v>
      </c>
      <c r="M235" s="32" t="s">
        <v>31</v>
      </c>
      <c r="N235" s="45" t="s">
        <v>30</v>
      </c>
      <c r="O235" s="45" t="s">
        <v>30</v>
      </c>
      <c r="P235" s="45" t="s">
        <v>30</v>
      </c>
      <c r="Q235" s="32" t="s">
        <v>31</v>
      </c>
      <c r="R235" s="45" t="s">
        <v>31</v>
      </c>
      <c r="S235" s="45" t="s">
        <v>31</v>
      </c>
      <c r="T235" s="79" t="s">
        <v>31</v>
      </c>
      <c r="U235" s="79" t="s">
        <v>31</v>
      </c>
      <c r="V235" s="45" t="s">
        <v>30</v>
      </c>
      <c r="W235" s="62" t="s">
        <v>51</v>
      </c>
      <c r="AB235" s="32" t="s">
        <v>33</v>
      </c>
      <c r="AC235" s="32" t="s">
        <v>33</v>
      </c>
      <c r="AD235" s="32" t="s">
        <v>33</v>
      </c>
      <c r="AE235" s="32" t="s">
        <v>52</v>
      </c>
      <c r="AF235" s="45" t="s">
        <v>30</v>
      </c>
      <c r="AG235" s="45" t="s">
        <v>31</v>
      </c>
      <c r="AH235" s="62" t="s">
        <v>45</v>
      </c>
      <c r="AM235" s="32" t="s">
        <v>35</v>
      </c>
      <c r="AR235" s="23"/>
      <c r="AS235" s="24" t="str">
        <f t="shared" si="3"/>
        <v>-:-:-:-:-:-:-:-:-:-:-:Rm:::::-:-:-:S:-:-:Rn:::::Rt::::</v>
      </c>
      <c r="AT235" s="23"/>
      <c r="AU235" s="24" t="str">
        <f t="shared" si="4"/>
        <v>0xB8200800</v>
      </c>
      <c r="AV235" s="25"/>
      <c r="AW235" s="26" t="str">
        <f t="shared" si="5"/>
        <v>stroffw,                                                </v>
      </c>
      <c r="AX235" s="26" t="str">
        <f t="shared" si="6"/>
        <v>		stroffw,                                                	/* 0xB8200800	STR       	 */</v>
      </c>
      <c r="AY235" s="26" t="str">
        <f t="shared" si="7"/>
        <v>		0xB8200800,	/* STR       	stroffw	 */</v>
      </c>
    </row>
    <row r="236" ht="12.75" customHeight="1">
      <c r="A236" s="15" t="s">
        <v>420</v>
      </c>
      <c r="B236" s="16"/>
      <c r="C236" s="16"/>
      <c r="D236" s="17"/>
      <c r="E236" s="28" t="s">
        <v>215</v>
      </c>
      <c r="F236" s="18" t="str">
        <f t="shared" si="8"/>
        <v/>
      </c>
      <c r="G236" s="18" t="str">
        <f t="shared" si="2"/>
        <v>offw</v>
      </c>
      <c r="H236" s="18" t="s">
        <v>260</v>
      </c>
      <c r="I236" s="30" t="s">
        <v>97</v>
      </c>
      <c r="J236" s="30"/>
      <c r="K236" s="31"/>
      <c r="L236" s="32" t="s">
        <v>30</v>
      </c>
      <c r="M236" s="32" t="s">
        <v>31</v>
      </c>
      <c r="N236" s="45" t="s">
        <v>30</v>
      </c>
      <c r="O236" s="45" t="s">
        <v>30</v>
      </c>
      <c r="P236" s="45" t="s">
        <v>30</v>
      </c>
      <c r="Q236" s="32" t="s">
        <v>31</v>
      </c>
      <c r="R236" s="45" t="s">
        <v>31</v>
      </c>
      <c r="S236" s="45" t="s">
        <v>31</v>
      </c>
      <c r="T236" s="79" t="s">
        <v>31</v>
      </c>
      <c r="U236" s="79" t="s">
        <v>30</v>
      </c>
      <c r="V236" s="45" t="s">
        <v>30</v>
      </c>
      <c r="W236" s="62" t="s">
        <v>51</v>
      </c>
      <c r="AB236" s="32" t="s">
        <v>33</v>
      </c>
      <c r="AC236" s="32" t="s">
        <v>33</v>
      </c>
      <c r="AD236" s="32" t="s">
        <v>33</v>
      </c>
      <c r="AE236" s="32" t="s">
        <v>52</v>
      </c>
      <c r="AF236" s="45" t="s">
        <v>30</v>
      </c>
      <c r="AG236" s="45" t="s">
        <v>31</v>
      </c>
      <c r="AH236" s="62" t="s">
        <v>45</v>
      </c>
      <c r="AM236" s="32" t="s">
        <v>35</v>
      </c>
      <c r="AR236" s="23"/>
      <c r="AS236" s="24" t="str">
        <f t="shared" si="3"/>
        <v>-:-:-:-:-:-:-:-:-:-:-:Rm:::::-:-:-:S:-:-:Rn:::::Rt::::</v>
      </c>
      <c r="AT236" s="23"/>
      <c r="AU236" s="24" t="str">
        <f t="shared" si="4"/>
        <v>0xB8600800</v>
      </c>
      <c r="AV236" s="25"/>
      <c r="AW236" s="26" t="str">
        <f t="shared" si="5"/>
        <v>ldroffw,                                                </v>
      </c>
      <c r="AX236" s="26" t="str">
        <f t="shared" si="6"/>
        <v>		ldroffw,                                                	/* 0xB8600800	LDR       	 */</v>
      </c>
      <c r="AY236" s="26" t="str">
        <f t="shared" si="7"/>
        <v>		0xB8600800,	/* LDR       	ldroffw	 */</v>
      </c>
    </row>
    <row r="237" ht="12.75" customHeight="1">
      <c r="A237" s="15" t="s">
        <v>421</v>
      </c>
      <c r="B237" s="16"/>
      <c r="C237" s="16"/>
      <c r="D237" s="17"/>
      <c r="E237" s="28" t="s">
        <v>221</v>
      </c>
      <c r="F237" s="18" t="str">
        <f t="shared" si="8"/>
        <v/>
      </c>
      <c r="G237" s="18" t="str">
        <f t="shared" si="2"/>
        <v>off</v>
      </c>
      <c r="H237" s="18" t="s">
        <v>260</v>
      </c>
      <c r="I237" s="30"/>
      <c r="J237" s="29"/>
      <c r="K237" s="31"/>
      <c r="L237" s="32" t="s">
        <v>30</v>
      </c>
      <c r="M237" s="32" t="s">
        <v>31</v>
      </c>
      <c r="N237" s="45" t="s">
        <v>30</v>
      </c>
      <c r="O237" s="45" t="s">
        <v>30</v>
      </c>
      <c r="P237" s="45" t="s">
        <v>30</v>
      </c>
      <c r="Q237" s="32" t="s">
        <v>31</v>
      </c>
      <c r="R237" s="45" t="s">
        <v>31</v>
      </c>
      <c r="S237" s="45" t="s">
        <v>31</v>
      </c>
      <c r="T237" s="79" t="s">
        <v>30</v>
      </c>
      <c r="U237" s="79" t="s">
        <v>31</v>
      </c>
      <c r="V237" s="45" t="s">
        <v>30</v>
      </c>
      <c r="W237" s="62" t="s">
        <v>51</v>
      </c>
      <c r="AB237" s="32" t="s">
        <v>33</v>
      </c>
      <c r="AC237" s="32" t="s">
        <v>33</v>
      </c>
      <c r="AD237" s="32" t="s">
        <v>33</v>
      </c>
      <c r="AE237" s="32" t="s">
        <v>52</v>
      </c>
      <c r="AF237" s="45" t="s">
        <v>30</v>
      </c>
      <c r="AG237" s="45" t="s">
        <v>31</v>
      </c>
      <c r="AH237" s="62" t="s">
        <v>45</v>
      </c>
      <c r="AM237" s="32" t="s">
        <v>35</v>
      </c>
      <c r="AR237" s="23"/>
      <c r="AS237" s="24" t="str">
        <f t="shared" si="3"/>
        <v>-:-:-:-:-:-:-:-:-:-:-:Rm:::::-:-:-:S:-:-:Rn:::::Rt::::</v>
      </c>
      <c r="AT237" s="23"/>
      <c r="AU237" s="24" t="str">
        <f t="shared" si="4"/>
        <v>0xB8A00800</v>
      </c>
      <c r="AV237" s="25"/>
      <c r="AW237" s="26" t="str">
        <f t="shared" si="5"/>
        <v>ldrswoff,                                               </v>
      </c>
      <c r="AX237" s="26" t="str">
        <f t="shared" si="6"/>
        <v>		ldrswoff,                                               	/* 0xB8A00800	LDRSW     	 */</v>
      </c>
      <c r="AY237" s="26" t="str">
        <f t="shared" si="7"/>
        <v>		0xB8A00800,	/* LDRSW     	ldrswoff	 */</v>
      </c>
    </row>
    <row r="238" ht="12.75" customHeight="1">
      <c r="A238" s="9" t="s">
        <v>422</v>
      </c>
      <c r="B238" s="16"/>
      <c r="C238" s="16"/>
      <c r="D238" s="17"/>
      <c r="E238" s="28" t="s">
        <v>331</v>
      </c>
      <c r="F238" s="18" t="str">
        <f t="shared" si="8"/>
        <v>v</v>
      </c>
      <c r="G238" s="18" t="str">
        <f t="shared" si="2"/>
        <v>offs</v>
      </c>
      <c r="H238" s="18" t="s">
        <v>260</v>
      </c>
      <c r="I238" s="30" t="s">
        <v>52</v>
      </c>
      <c r="J238" s="30"/>
      <c r="K238" s="31"/>
      <c r="L238" s="32" t="s">
        <v>30</v>
      </c>
      <c r="M238" s="32" t="s">
        <v>31</v>
      </c>
      <c r="N238" s="45" t="s">
        <v>30</v>
      </c>
      <c r="O238" s="45" t="s">
        <v>30</v>
      </c>
      <c r="P238" s="45" t="s">
        <v>30</v>
      </c>
      <c r="Q238" s="32" t="s">
        <v>30</v>
      </c>
      <c r="R238" s="45" t="s">
        <v>31</v>
      </c>
      <c r="S238" s="45" t="s">
        <v>31</v>
      </c>
      <c r="T238" s="79" t="s">
        <v>31</v>
      </c>
      <c r="U238" s="79" t="s">
        <v>31</v>
      </c>
      <c r="V238" s="45" t="s">
        <v>30</v>
      </c>
      <c r="W238" s="62" t="s">
        <v>51</v>
      </c>
      <c r="AB238" s="32" t="s">
        <v>33</v>
      </c>
      <c r="AC238" s="32" t="s">
        <v>33</v>
      </c>
      <c r="AD238" s="32" t="s">
        <v>33</v>
      </c>
      <c r="AE238" s="32" t="s">
        <v>52</v>
      </c>
      <c r="AF238" s="45" t="s">
        <v>30</v>
      </c>
      <c r="AG238" s="45" t="s">
        <v>31</v>
      </c>
      <c r="AH238" s="62" t="s">
        <v>45</v>
      </c>
      <c r="AM238" s="32" t="s">
        <v>35</v>
      </c>
      <c r="AR238" s="23"/>
      <c r="AS238" s="24" t="str">
        <f t="shared" si="3"/>
        <v>-:-:-:-:-:-:-:-:-:-:-:Rm:::::-:-:-:S:-:-:Rn:::::Rt::::</v>
      </c>
      <c r="AT238" s="23"/>
      <c r="AU238" s="24" t="str">
        <f t="shared" si="4"/>
        <v>0xBC200800</v>
      </c>
      <c r="AV238" s="25"/>
      <c r="AW238" s="26" t="str">
        <f t="shared" si="5"/>
        <v>vstroffs,                                               </v>
      </c>
      <c r="AX238" s="26" t="str">
        <f t="shared" si="6"/>
        <v>		vstroffs,                                               	/* 0xBC200800	STR       	 */</v>
      </c>
      <c r="AY238" s="26" t="str">
        <f t="shared" si="7"/>
        <v>		0xBC200800,	/* STR       	vstroffs	 */</v>
      </c>
    </row>
    <row r="239" ht="12.75" customHeight="1">
      <c r="A239" s="9" t="s">
        <v>423</v>
      </c>
      <c r="B239" s="16"/>
      <c r="C239" s="16"/>
      <c r="D239" s="17"/>
      <c r="E239" s="28" t="s">
        <v>215</v>
      </c>
      <c r="F239" s="18" t="str">
        <f t="shared" si="8"/>
        <v>v</v>
      </c>
      <c r="G239" s="18" t="str">
        <f t="shared" si="2"/>
        <v>offs</v>
      </c>
      <c r="H239" s="18" t="s">
        <v>260</v>
      </c>
      <c r="I239" s="30" t="s">
        <v>52</v>
      </c>
      <c r="J239" s="30"/>
      <c r="K239" s="31"/>
      <c r="L239" s="32" t="s">
        <v>30</v>
      </c>
      <c r="M239" s="32" t="s">
        <v>31</v>
      </c>
      <c r="N239" s="45" t="s">
        <v>30</v>
      </c>
      <c r="O239" s="45" t="s">
        <v>30</v>
      </c>
      <c r="P239" s="45" t="s">
        <v>30</v>
      </c>
      <c r="Q239" s="32" t="s">
        <v>30</v>
      </c>
      <c r="R239" s="45" t="s">
        <v>31</v>
      </c>
      <c r="S239" s="45" t="s">
        <v>31</v>
      </c>
      <c r="T239" s="79" t="s">
        <v>31</v>
      </c>
      <c r="U239" s="79" t="s">
        <v>30</v>
      </c>
      <c r="V239" s="78" t="s">
        <v>30</v>
      </c>
      <c r="W239" s="62" t="s">
        <v>51</v>
      </c>
      <c r="AB239" s="32" t="s">
        <v>33</v>
      </c>
      <c r="AC239" s="32" t="s">
        <v>33</v>
      </c>
      <c r="AD239" s="32" t="s">
        <v>33</v>
      </c>
      <c r="AE239" s="32" t="s">
        <v>52</v>
      </c>
      <c r="AF239" s="45" t="s">
        <v>30</v>
      </c>
      <c r="AG239" s="45" t="s">
        <v>31</v>
      </c>
      <c r="AH239" s="62" t="s">
        <v>45</v>
      </c>
      <c r="AM239" s="32" t="s">
        <v>35</v>
      </c>
      <c r="AR239" s="23"/>
      <c r="AS239" s="24" t="str">
        <f t="shared" si="3"/>
        <v>-:-:-:-:-:-:-:-:-:-:-:Rm:::::-:-:-:S:-:-:Rn:::::Rt::::</v>
      </c>
      <c r="AT239" s="23"/>
      <c r="AU239" s="24" t="str">
        <f t="shared" si="4"/>
        <v>0xBC600800</v>
      </c>
      <c r="AV239" s="25"/>
      <c r="AW239" s="26" t="str">
        <f t="shared" si="5"/>
        <v>vldroffs,                                               </v>
      </c>
      <c r="AX239" s="26" t="str">
        <f t="shared" si="6"/>
        <v>		vldroffs,                                               	/* 0xBC600800	LDR       	 */</v>
      </c>
      <c r="AY239" s="26" t="str">
        <f t="shared" si="7"/>
        <v>		0xBC600800,	/* LDR       	vldroffs	 */</v>
      </c>
    </row>
    <row r="240" ht="12.75" customHeight="1">
      <c r="A240" s="15" t="s">
        <v>424</v>
      </c>
      <c r="B240" s="16"/>
      <c r="C240" s="16"/>
      <c r="D240" s="17"/>
      <c r="E240" s="28" t="s">
        <v>331</v>
      </c>
      <c r="F240" s="18" t="str">
        <f t="shared" si="8"/>
        <v/>
      </c>
      <c r="G240" s="18" t="str">
        <f t="shared" si="2"/>
        <v>offx</v>
      </c>
      <c r="H240" s="18" t="s">
        <v>260</v>
      </c>
      <c r="I240" s="30" t="s">
        <v>99</v>
      </c>
      <c r="J240" s="30"/>
      <c r="K240" s="31"/>
      <c r="L240" s="32" t="s">
        <v>30</v>
      </c>
      <c r="M240" s="32" t="s">
        <v>30</v>
      </c>
      <c r="N240" s="45" t="s">
        <v>30</v>
      </c>
      <c r="O240" s="45" t="s">
        <v>30</v>
      </c>
      <c r="P240" s="45" t="s">
        <v>30</v>
      </c>
      <c r="Q240" s="32" t="s">
        <v>31</v>
      </c>
      <c r="R240" s="45" t="s">
        <v>31</v>
      </c>
      <c r="S240" s="45" t="s">
        <v>31</v>
      </c>
      <c r="T240" s="79" t="s">
        <v>31</v>
      </c>
      <c r="U240" s="79" t="s">
        <v>31</v>
      </c>
      <c r="V240" s="45" t="s">
        <v>30</v>
      </c>
      <c r="W240" s="62" t="s">
        <v>51</v>
      </c>
      <c r="AB240" s="32" t="s">
        <v>33</v>
      </c>
      <c r="AC240" s="32" t="s">
        <v>33</v>
      </c>
      <c r="AD240" s="32" t="s">
        <v>33</v>
      </c>
      <c r="AE240" s="32" t="s">
        <v>52</v>
      </c>
      <c r="AF240" s="45" t="s">
        <v>30</v>
      </c>
      <c r="AG240" s="45" t="s">
        <v>31</v>
      </c>
      <c r="AH240" s="62" t="s">
        <v>45</v>
      </c>
      <c r="AM240" s="32" t="s">
        <v>35</v>
      </c>
      <c r="AR240" s="23"/>
      <c r="AS240" s="24" t="str">
        <f t="shared" si="3"/>
        <v>-:-:-:-:-:-:-:-:-:-:-:Rm:::::-:-:-:S:-:-:Rn:::::Rt::::</v>
      </c>
      <c r="AT240" s="23"/>
      <c r="AU240" s="24" t="str">
        <f t="shared" si="4"/>
        <v>0xF8200800</v>
      </c>
      <c r="AV240" s="25"/>
      <c r="AW240" s="26" t="str">
        <f t="shared" si="5"/>
        <v>stroffx,                                                </v>
      </c>
      <c r="AX240" s="26" t="str">
        <f t="shared" si="6"/>
        <v>		stroffx,                                                	/* 0xF8200800	STR       	 */</v>
      </c>
      <c r="AY240" s="26" t="str">
        <f t="shared" si="7"/>
        <v>		0xF8200800,	/* STR       	stroffx	 */</v>
      </c>
    </row>
    <row r="241" ht="12.75" customHeight="1">
      <c r="A241" s="15" t="s">
        <v>425</v>
      </c>
      <c r="B241" s="16"/>
      <c r="C241" s="16"/>
      <c r="D241" s="17"/>
      <c r="E241" s="28" t="s">
        <v>215</v>
      </c>
      <c r="F241" s="18" t="str">
        <f t="shared" si="8"/>
        <v/>
      </c>
      <c r="G241" s="18" t="str">
        <f t="shared" si="2"/>
        <v>offx</v>
      </c>
      <c r="H241" s="18" t="s">
        <v>260</v>
      </c>
      <c r="I241" s="30" t="s">
        <v>99</v>
      </c>
      <c r="J241" s="30"/>
      <c r="K241" s="31"/>
      <c r="L241" s="32" t="s">
        <v>30</v>
      </c>
      <c r="M241" s="32" t="s">
        <v>30</v>
      </c>
      <c r="N241" s="45" t="s">
        <v>30</v>
      </c>
      <c r="O241" s="45" t="s">
        <v>30</v>
      </c>
      <c r="P241" s="45" t="s">
        <v>30</v>
      </c>
      <c r="Q241" s="32" t="s">
        <v>31</v>
      </c>
      <c r="R241" s="45" t="s">
        <v>31</v>
      </c>
      <c r="S241" s="45" t="s">
        <v>31</v>
      </c>
      <c r="T241" s="79" t="s">
        <v>31</v>
      </c>
      <c r="U241" s="79" t="s">
        <v>30</v>
      </c>
      <c r="V241" s="45" t="s">
        <v>30</v>
      </c>
      <c r="W241" s="62" t="s">
        <v>51</v>
      </c>
      <c r="AB241" s="32" t="s">
        <v>33</v>
      </c>
      <c r="AC241" s="32" t="s">
        <v>33</v>
      </c>
      <c r="AD241" s="32" t="s">
        <v>33</v>
      </c>
      <c r="AE241" s="32" t="s">
        <v>52</v>
      </c>
      <c r="AF241" s="45" t="s">
        <v>30</v>
      </c>
      <c r="AG241" s="45" t="s">
        <v>31</v>
      </c>
      <c r="AH241" s="62" t="s">
        <v>45</v>
      </c>
      <c r="AM241" s="32" t="s">
        <v>35</v>
      </c>
      <c r="AR241" s="23"/>
      <c r="AS241" s="24" t="str">
        <f t="shared" si="3"/>
        <v>-:-:-:-:-:-:-:-:-:-:-:Rm:::::-:-:-:S:-:-:Rn:::::Rt::::</v>
      </c>
      <c r="AT241" s="23"/>
      <c r="AU241" s="24" t="str">
        <f t="shared" si="4"/>
        <v>0xF8600800</v>
      </c>
      <c r="AV241" s="25"/>
      <c r="AW241" s="26" t="str">
        <f t="shared" si="5"/>
        <v>ldroffx,                                                </v>
      </c>
      <c r="AX241" s="26" t="str">
        <f t="shared" si="6"/>
        <v>		ldroffx,                                                	/* 0xF8600800	LDR       	 */</v>
      </c>
      <c r="AY241" s="26" t="str">
        <f t="shared" si="7"/>
        <v>		0xF8600800,	/* LDR       	ldroffx	 */</v>
      </c>
    </row>
    <row r="242" ht="12.75" customHeight="1">
      <c r="A242" s="15" t="s">
        <v>426</v>
      </c>
      <c r="B242" s="16"/>
      <c r="C242" s="16"/>
      <c r="D242" s="17"/>
      <c r="E242" s="28" t="s">
        <v>331</v>
      </c>
      <c r="F242" s="18" t="str">
        <f t="shared" si="8"/>
        <v>v</v>
      </c>
      <c r="G242" s="18" t="str">
        <f t="shared" si="2"/>
        <v>offd</v>
      </c>
      <c r="H242" s="18" t="s">
        <v>260</v>
      </c>
      <c r="I242" s="30" t="s">
        <v>219</v>
      </c>
      <c r="J242" s="30"/>
      <c r="K242" s="31"/>
      <c r="L242" s="32" t="s">
        <v>30</v>
      </c>
      <c r="M242" s="32" t="s">
        <v>30</v>
      </c>
      <c r="N242" s="45" t="s">
        <v>30</v>
      </c>
      <c r="O242" s="45" t="s">
        <v>30</v>
      </c>
      <c r="P242" s="45" t="s">
        <v>30</v>
      </c>
      <c r="Q242" s="32" t="s">
        <v>30</v>
      </c>
      <c r="R242" s="45" t="s">
        <v>31</v>
      </c>
      <c r="S242" s="45" t="s">
        <v>31</v>
      </c>
      <c r="T242" s="79" t="s">
        <v>31</v>
      </c>
      <c r="U242" s="79" t="s">
        <v>31</v>
      </c>
      <c r="V242" s="45" t="s">
        <v>30</v>
      </c>
      <c r="W242" s="62" t="s">
        <v>51</v>
      </c>
      <c r="AB242" s="32" t="s">
        <v>33</v>
      </c>
      <c r="AC242" s="32" t="s">
        <v>33</v>
      </c>
      <c r="AD242" s="32" t="s">
        <v>33</v>
      </c>
      <c r="AE242" s="32" t="s">
        <v>52</v>
      </c>
      <c r="AF242" s="45" t="s">
        <v>30</v>
      </c>
      <c r="AG242" s="45" t="s">
        <v>31</v>
      </c>
      <c r="AH242" s="62" t="s">
        <v>45</v>
      </c>
      <c r="AM242" s="32" t="s">
        <v>35</v>
      </c>
      <c r="AR242" s="23"/>
      <c r="AS242" s="24" t="str">
        <f t="shared" si="3"/>
        <v>-:-:-:-:-:-:-:-:-:-:-:Rm:::::-:-:-:S:-:-:Rn:::::Rt::::</v>
      </c>
      <c r="AT242" s="23"/>
      <c r="AU242" s="24" t="str">
        <f t="shared" si="4"/>
        <v>0xFC200800</v>
      </c>
      <c r="AV242" s="25"/>
      <c r="AW242" s="26" t="str">
        <f t="shared" si="5"/>
        <v>vstroffd,                                               </v>
      </c>
      <c r="AX242" s="26" t="str">
        <f t="shared" si="6"/>
        <v>		vstroffd,                                               	/* 0xFC200800	STR       	 */</v>
      </c>
      <c r="AY242" s="26" t="str">
        <f t="shared" si="7"/>
        <v>		0xFC200800,	/* STR       	vstroffd	 */</v>
      </c>
    </row>
    <row r="243" ht="12.75" customHeight="1">
      <c r="A243" s="15" t="s">
        <v>427</v>
      </c>
      <c r="B243" s="16"/>
      <c r="C243" s="16"/>
      <c r="D243" s="17"/>
      <c r="E243" s="28" t="s">
        <v>215</v>
      </c>
      <c r="F243" s="18" t="str">
        <f t="shared" si="8"/>
        <v>v</v>
      </c>
      <c r="G243" s="18" t="str">
        <f t="shared" si="2"/>
        <v>offd</v>
      </c>
      <c r="H243" s="18" t="s">
        <v>260</v>
      </c>
      <c r="I243" s="30" t="s">
        <v>219</v>
      </c>
      <c r="J243" s="30"/>
      <c r="K243" s="31"/>
      <c r="L243" s="32" t="s">
        <v>30</v>
      </c>
      <c r="M243" s="32" t="s">
        <v>30</v>
      </c>
      <c r="N243" s="45" t="s">
        <v>30</v>
      </c>
      <c r="O243" s="45" t="s">
        <v>30</v>
      </c>
      <c r="P243" s="45" t="s">
        <v>30</v>
      </c>
      <c r="Q243" s="32" t="s">
        <v>30</v>
      </c>
      <c r="R243" s="45" t="s">
        <v>31</v>
      </c>
      <c r="S243" s="45" t="s">
        <v>31</v>
      </c>
      <c r="T243" s="79" t="s">
        <v>31</v>
      </c>
      <c r="U243" s="79" t="s">
        <v>30</v>
      </c>
      <c r="V243" s="45" t="s">
        <v>30</v>
      </c>
      <c r="W243" s="62" t="s">
        <v>51</v>
      </c>
      <c r="AB243" s="32" t="s">
        <v>33</v>
      </c>
      <c r="AC243" s="32" t="s">
        <v>33</v>
      </c>
      <c r="AD243" s="32" t="s">
        <v>33</v>
      </c>
      <c r="AE243" s="32" t="s">
        <v>52</v>
      </c>
      <c r="AF243" s="45" t="s">
        <v>30</v>
      </c>
      <c r="AG243" s="45" t="s">
        <v>31</v>
      </c>
      <c r="AH243" s="62" t="s">
        <v>45</v>
      </c>
      <c r="AM243" s="32" t="s">
        <v>35</v>
      </c>
      <c r="AR243" s="23"/>
      <c r="AS243" s="24" t="str">
        <f t="shared" si="3"/>
        <v>-:-:-:-:-:-:-:-:-:-:-:Rm:::::-:-:-:S:-:-:Rn:::::Rt::::</v>
      </c>
      <c r="AT243" s="23"/>
      <c r="AU243" s="24" t="str">
        <f t="shared" si="4"/>
        <v>0xFC600800</v>
      </c>
      <c r="AV243" s="25"/>
      <c r="AW243" s="26" t="str">
        <f t="shared" si="5"/>
        <v>vldroffd,                                               </v>
      </c>
      <c r="AX243" s="26" t="str">
        <f t="shared" si="6"/>
        <v>		vldroffd,                                               	/* 0xFC600800	LDR       	 */</v>
      </c>
      <c r="AY243" s="26" t="str">
        <f t="shared" si="7"/>
        <v>		0xFC600800,	/* LDR       	vldroffd	 */</v>
      </c>
    </row>
    <row r="244" ht="12.75" customHeight="1">
      <c r="A244" s="9" t="s">
        <v>428</v>
      </c>
      <c r="B244" s="16"/>
      <c r="C244" s="16"/>
      <c r="D244" s="17"/>
      <c r="E244" s="28" t="s">
        <v>224</v>
      </c>
      <c r="F244" s="18" t="str">
        <f t="shared" si="8"/>
        <v/>
      </c>
      <c r="G244" s="18" t="str">
        <f t="shared" si="2"/>
        <v>off</v>
      </c>
      <c r="H244" s="18" t="s">
        <v>260</v>
      </c>
      <c r="I244" s="29"/>
      <c r="J244" s="29"/>
      <c r="K244" s="31"/>
      <c r="L244" s="32" t="s">
        <v>30</v>
      </c>
      <c r="M244" s="32" t="s">
        <v>30</v>
      </c>
      <c r="N244" s="45" t="s">
        <v>30</v>
      </c>
      <c r="O244" s="45" t="s">
        <v>30</v>
      </c>
      <c r="P244" s="45" t="s">
        <v>30</v>
      </c>
      <c r="Q244" s="32" t="s">
        <v>31</v>
      </c>
      <c r="R244" s="45" t="s">
        <v>31</v>
      </c>
      <c r="S244" s="45" t="s">
        <v>31</v>
      </c>
      <c r="T244" s="79" t="s">
        <v>30</v>
      </c>
      <c r="U244" s="79" t="s">
        <v>31</v>
      </c>
      <c r="V244" s="45" t="s">
        <v>30</v>
      </c>
      <c r="W244" s="62" t="s">
        <v>51</v>
      </c>
      <c r="AB244" s="32" t="s">
        <v>33</v>
      </c>
      <c r="AC244" s="32" t="s">
        <v>33</v>
      </c>
      <c r="AD244" s="32" t="s">
        <v>33</v>
      </c>
      <c r="AE244" s="32" t="s">
        <v>52</v>
      </c>
      <c r="AF244" s="45" t="s">
        <v>30</v>
      </c>
      <c r="AG244" s="45" t="s">
        <v>31</v>
      </c>
      <c r="AH244" s="62" t="s">
        <v>45</v>
      </c>
      <c r="AM244" s="32" t="s">
        <v>35</v>
      </c>
      <c r="AR244" s="23"/>
      <c r="AS244" s="24" t="str">
        <f t="shared" si="3"/>
        <v>-:-:-:-:-:-:-:-:-:-:-:Rm:::::-:-:-:S:-:-:Rn:::::Rt::::</v>
      </c>
      <c r="AT244" s="23"/>
      <c r="AU244" s="24" t="str">
        <f t="shared" si="4"/>
        <v>0xF8A00800</v>
      </c>
      <c r="AV244" s="25"/>
      <c r="AW244" s="26" t="str">
        <f t="shared" si="5"/>
        <v>prfmoff,                                                </v>
      </c>
      <c r="AX244" s="26" t="str">
        <f t="shared" si="6"/>
        <v>		prfmoff,                                                	/* 0xF8A00800	PRFM      	 */</v>
      </c>
      <c r="AY244" s="26" t="str">
        <f t="shared" si="7"/>
        <v>		0xF8A00800,	/* PRFM      	prfmoff	 */</v>
      </c>
    </row>
    <row r="245" ht="12.75" customHeight="1">
      <c r="A245" s="9" t="s">
        <v>429</v>
      </c>
      <c r="B245" s="16"/>
      <c r="C245" s="16"/>
      <c r="D245" s="17" t="s">
        <v>430</v>
      </c>
      <c r="F245" s="18" t="str">
        <f t="shared" si="8"/>
        <v/>
      </c>
      <c r="G245" s="18" t="str">
        <f t="shared" si="2"/>
        <v/>
      </c>
      <c r="H245" s="19"/>
      <c r="I245" s="20"/>
      <c r="J245" s="20"/>
      <c r="K245" s="37"/>
      <c r="L245" s="38" t="s">
        <v>65</v>
      </c>
      <c r="N245" s="22" t="s">
        <v>30</v>
      </c>
      <c r="O245" s="22" t="s">
        <v>30</v>
      </c>
      <c r="P245" s="39" t="s">
        <v>30</v>
      </c>
      <c r="Q245" s="38" t="s">
        <v>404</v>
      </c>
      <c r="R245" s="39" t="s">
        <v>31</v>
      </c>
      <c r="S245" s="22" t="s">
        <v>30</v>
      </c>
      <c r="T245" s="66" t="s">
        <v>135</v>
      </c>
      <c r="V245" s="66" t="s">
        <v>53</v>
      </c>
      <c r="AH245" s="60" t="s">
        <v>45</v>
      </c>
      <c r="AM245" s="38" t="s">
        <v>35</v>
      </c>
      <c r="AR245" s="23"/>
      <c r="AS245" s="24" t="str">
        <f t="shared" si="3"/>
        <v/>
      </c>
      <c r="AT245" s="23"/>
      <c r="AU245" s="24" t="str">
        <f t="shared" si="4"/>
        <v/>
      </c>
      <c r="AV245" s="25"/>
      <c r="AW245" s="26" t="str">
        <f t="shared" si="5"/>
        <v/>
      </c>
      <c r="AX245" s="26" t="str">
        <f t="shared" si="6"/>
        <v>	/* Load/store register (unsigned immediate) */</v>
      </c>
      <c r="AY245" s="26" t="str">
        <f t="shared" si="7"/>
        <v>	/* Load/store register (unsigned immediate) */</v>
      </c>
    </row>
    <row r="246" ht="12.75" customHeight="1">
      <c r="A246" s="9" t="s">
        <v>431</v>
      </c>
      <c r="B246" s="16"/>
      <c r="C246" s="16"/>
      <c r="D246" s="17"/>
      <c r="E246" s="28" t="s">
        <v>324</v>
      </c>
      <c r="F246" s="18" t="str">
        <f t="shared" si="8"/>
        <v/>
      </c>
      <c r="G246" s="18" t="str">
        <f t="shared" si="2"/>
        <v>imm</v>
      </c>
      <c r="H246" s="18" t="s">
        <v>121</v>
      </c>
      <c r="I246" s="76"/>
      <c r="J246" s="30"/>
      <c r="K246" s="31"/>
      <c r="L246" s="32" t="s">
        <v>31</v>
      </c>
      <c r="M246" s="32" t="s">
        <v>31</v>
      </c>
      <c r="N246" s="61" t="s">
        <v>30</v>
      </c>
      <c r="O246" s="61" t="s">
        <v>30</v>
      </c>
      <c r="P246" s="45" t="s">
        <v>30</v>
      </c>
      <c r="Q246" s="32" t="s">
        <v>31</v>
      </c>
      <c r="R246" s="45" t="s">
        <v>31</v>
      </c>
      <c r="S246" s="61" t="s">
        <v>30</v>
      </c>
      <c r="T246" s="71" t="s">
        <v>31</v>
      </c>
      <c r="U246" s="71" t="s">
        <v>31</v>
      </c>
      <c r="V246" s="71" t="s">
        <v>53</v>
      </c>
      <c r="AH246" s="62" t="s">
        <v>45</v>
      </c>
      <c r="AM246" s="32" t="s">
        <v>35</v>
      </c>
      <c r="AR246" s="23"/>
      <c r="AS246" s="24" t="str">
        <f t="shared" si="3"/>
        <v>-:-:-:-:-:-:-:-:-:-:imm12::::::::::::Rn:::::Rt::::</v>
      </c>
      <c r="AT246" s="23"/>
      <c r="AU246" s="24" t="str">
        <f t="shared" si="4"/>
        <v>0x39000000</v>
      </c>
      <c r="AV246" s="25"/>
      <c r="AW246" s="26" t="str">
        <f t="shared" si="5"/>
        <v>strbimm,                                                </v>
      </c>
      <c r="AX246" s="26" t="str">
        <f t="shared" si="6"/>
        <v>		strbimm,                                                	/* 0x39000000	STRB      	 */</v>
      </c>
      <c r="AY246" s="26" t="str">
        <f t="shared" si="7"/>
        <v>		0x39000000,	/* STRB      	strbimm	 */</v>
      </c>
    </row>
    <row r="247" ht="12.75" customHeight="1">
      <c r="A247" s="15" t="s">
        <v>432</v>
      </c>
      <c r="B247" s="16"/>
      <c r="C247" s="16"/>
      <c r="D247" s="17"/>
      <c r="E247" s="28" t="s">
        <v>326</v>
      </c>
      <c r="F247" s="18" t="str">
        <f t="shared" si="8"/>
        <v/>
      </c>
      <c r="G247" s="18" t="str">
        <f t="shared" si="2"/>
        <v>imm</v>
      </c>
      <c r="H247" s="18" t="s">
        <v>121</v>
      </c>
      <c r="I247" s="76"/>
      <c r="J247" s="30"/>
      <c r="K247" s="31"/>
      <c r="L247" s="32" t="s">
        <v>31</v>
      </c>
      <c r="M247" s="32" t="s">
        <v>31</v>
      </c>
      <c r="N247" s="61" t="s">
        <v>30</v>
      </c>
      <c r="O247" s="61" t="s">
        <v>30</v>
      </c>
      <c r="P247" s="45" t="s">
        <v>30</v>
      </c>
      <c r="Q247" s="32" t="s">
        <v>31</v>
      </c>
      <c r="R247" s="45" t="s">
        <v>31</v>
      </c>
      <c r="S247" s="61" t="s">
        <v>30</v>
      </c>
      <c r="T247" s="71" t="s">
        <v>31</v>
      </c>
      <c r="U247" s="71" t="s">
        <v>30</v>
      </c>
      <c r="V247" s="71" t="s">
        <v>53</v>
      </c>
      <c r="AH247" s="62" t="s">
        <v>45</v>
      </c>
      <c r="AM247" s="32" t="s">
        <v>35</v>
      </c>
      <c r="AR247" s="23"/>
      <c r="AS247" s="24" t="str">
        <f t="shared" si="3"/>
        <v>-:-:-:-:-:-:-:-:-:-:imm12::::::::::::Rn:::::Rt::::</v>
      </c>
      <c r="AT247" s="23"/>
      <c r="AU247" s="24" t="str">
        <f t="shared" si="4"/>
        <v>0x39400000</v>
      </c>
      <c r="AV247" s="25"/>
      <c r="AW247" s="26" t="str">
        <f t="shared" si="5"/>
        <v>ldrbimm,                                                </v>
      </c>
      <c r="AX247" s="26" t="str">
        <f t="shared" si="6"/>
        <v>		ldrbimm,                                                	/* 0x39400000	LDRB      	 */</v>
      </c>
      <c r="AY247" s="26" t="str">
        <f t="shared" si="7"/>
        <v>		0x39400000,	/* LDRB      	ldrbimm	 */</v>
      </c>
    </row>
    <row r="248" ht="12.75" customHeight="1">
      <c r="A248" s="15" t="s">
        <v>433</v>
      </c>
      <c r="B248" s="16"/>
      <c r="C248" s="16"/>
      <c r="D248" s="17"/>
      <c r="E248" s="28" t="s">
        <v>328</v>
      </c>
      <c r="F248" s="18" t="str">
        <f t="shared" si="8"/>
        <v/>
      </c>
      <c r="G248" s="18" t="str">
        <f t="shared" si="2"/>
        <v>immx</v>
      </c>
      <c r="H248" s="18" t="s">
        <v>121</v>
      </c>
      <c r="I248" s="76" t="s">
        <v>99</v>
      </c>
      <c r="J248" s="30"/>
      <c r="K248" s="80"/>
      <c r="L248" s="81" t="s">
        <v>31</v>
      </c>
      <c r="M248" s="81" t="s">
        <v>31</v>
      </c>
      <c r="N248" s="61" t="s">
        <v>30</v>
      </c>
      <c r="O248" s="61" t="s">
        <v>30</v>
      </c>
      <c r="P248" s="45" t="s">
        <v>30</v>
      </c>
      <c r="Q248" s="32" t="s">
        <v>31</v>
      </c>
      <c r="R248" s="45" t="s">
        <v>31</v>
      </c>
      <c r="S248" s="61" t="s">
        <v>30</v>
      </c>
      <c r="T248" s="71" t="s">
        <v>30</v>
      </c>
      <c r="U248" s="71" t="s">
        <v>31</v>
      </c>
      <c r="V248" s="71" t="s">
        <v>53</v>
      </c>
      <c r="AH248" s="62" t="s">
        <v>45</v>
      </c>
      <c r="AM248" s="32" t="s">
        <v>35</v>
      </c>
      <c r="AR248" s="23"/>
      <c r="AS248" s="24" t="str">
        <f t="shared" si="3"/>
        <v>-:-:-:-:-:-:-:-:-:-:imm12::::::::::::Rn:::::Rt::::</v>
      </c>
      <c r="AT248" s="23"/>
      <c r="AU248" s="24" t="str">
        <f t="shared" si="4"/>
        <v>0x39800000</v>
      </c>
      <c r="AV248" s="25"/>
      <c r="AW248" s="26" t="str">
        <f t="shared" si="5"/>
        <v>ldrsbimmx,                                              </v>
      </c>
      <c r="AX248" s="26" t="str">
        <f t="shared" si="6"/>
        <v>		ldrsbimmx,                                              	/* 0x39800000	LDRSB     	 */</v>
      </c>
      <c r="AY248" s="26" t="str">
        <f t="shared" si="7"/>
        <v>		0x39800000,	/* LDRSB     	ldrsbimmx	 */</v>
      </c>
    </row>
    <row r="249" ht="12.75" customHeight="1">
      <c r="A249" s="9" t="s">
        <v>434</v>
      </c>
      <c r="B249" s="16"/>
      <c r="C249" s="16"/>
      <c r="D249" s="17"/>
      <c r="E249" s="28" t="s">
        <v>328</v>
      </c>
      <c r="F249" s="18" t="str">
        <f t="shared" si="8"/>
        <v/>
      </c>
      <c r="G249" s="18" t="str">
        <f t="shared" si="2"/>
        <v>immw</v>
      </c>
      <c r="H249" s="18" t="s">
        <v>121</v>
      </c>
      <c r="I249" s="76" t="s">
        <v>97</v>
      </c>
      <c r="J249" s="30"/>
      <c r="K249" s="80"/>
      <c r="L249" s="81" t="s">
        <v>31</v>
      </c>
      <c r="M249" s="81" t="s">
        <v>31</v>
      </c>
      <c r="N249" s="61" t="s">
        <v>30</v>
      </c>
      <c r="O249" s="61" t="s">
        <v>30</v>
      </c>
      <c r="P249" s="45" t="s">
        <v>30</v>
      </c>
      <c r="Q249" s="32" t="s">
        <v>31</v>
      </c>
      <c r="R249" s="45" t="s">
        <v>31</v>
      </c>
      <c r="S249" s="61" t="s">
        <v>30</v>
      </c>
      <c r="T249" s="71" t="s">
        <v>30</v>
      </c>
      <c r="U249" s="71" t="s">
        <v>30</v>
      </c>
      <c r="V249" s="71" t="s">
        <v>53</v>
      </c>
      <c r="AH249" s="62" t="s">
        <v>45</v>
      </c>
      <c r="AM249" s="32" t="s">
        <v>35</v>
      </c>
      <c r="AR249" s="23"/>
      <c r="AS249" s="24" t="str">
        <f t="shared" si="3"/>
        <v>-:-:-:-:-:-:-:-:-:-:imm12::::::::::::Rn:::::Rt::::</v>
      </c>
      <c r="AT249" s="23"/>
      <c r="AU249" s="24" t="str">
        <f t="shared" si="4"/>
        <v>0x39C00000</v>
      </c>
      <c r="AV249" s="25"/>
      <c r="AW249" s="26" t="str">
        <f t="shared" si="5"/>
        <v>ldrsbimmw,                                              </v>
      </c>
      <c r="AX249" s="26" t="str">
        <f t="shared" si="6"/>
        <v>		ldrsbimmw,                                              	/* 0x39C00000	LDRSB     	 */</v>
      </c>
      <c r="AY249" s="26" t="str">
        <f t="shared" si="7"/>
        <v>		0x39C00000,	/* LDRSB     	ldrsbimmw	 */</v>
      </c>
    </row>
    <row r="250" ht="12.75" customHeight="1">
      <c r="A250" s="15" t="s">
        <v>435</v>
      </c>
      <c r="B250" s="16"/>
      <c r="C250" s="16"/>
      <c r="D250" s="17"/>
      <c r="E250" s="28" t="s">
        <v>331</v>
      </c>
      <c r="F250" s="18" t="str">
        <f t="shared" si="8"/>
        <v>v</v>
      </c>
      <c r="G250" s="18" t="str">
        <f t="shared" si="2"/>
        <v>immb</v>
      </c>
      <c r="H250" s="18" t="s">
        <v>121</v>
      </c>
      <c r="I250" s="76" t="s">
        <v>151</v>
      </c>
      <c r="J250" s="30"/>
      <c r="K250" s="80"/>
      <c r="L250" s="81" t="s">
        <v>31</v>
      </c>
      <c r="M250" s="81" t="s">
        <v>31</v>
      </c>
      <c r="N250" s="61" t="s">
        <v>30</v>
      </c>
      <c r="O250" s="61" t="s">
        <v>30</v>
      </c>
      <c r="P250" s="45" t="s">
        <v>30</v>
      </c>
      <c r="Q250" s="32" t="s">
        <v>30</v>
      </c>
      <c r="R250" s="45" t="s">
        <v>31</v>
      </c>
      <c r="S250" s="61" t="s">
        <v>30</v>
      </c>
      <c r="T250" s="71" t="s">
        <v>31</v>
      </c>
      <c r="U250" s="71" t="s">
        <v>31</v>
      </c>
      <c r="V250" s="71" t="s">
        <v>53</v>
      </c>
      <c r="AH250" s="62" t="s">
        <v>45</v>
      </c>
      <c r="AM250" s="32" t="s">
        <v>35</v>
      </c>
      <c r="AR250" s="23"/>
      <c r="AS250" s="24" t="str">
        <f t="shared" si="3"/>
        <v>-:-:-:-:-:-:-:-:-:-:imm12::::::::::::Rn:::::Rt::::</v>
      </c>
      <c r="AT250" s="23"/>
      <c r="AU250" s="24" t="str">
        <f t="shared" si="4"/>
        <v>0x3D000000</v>
      </c>
      <c r="AV250" s="25"/>
      <c r="AW250" s="26" t="str">
        <f t="shared" si="5"/>
        <v>vstrimmb,                                               </v>
      </c>
      <c r="AX250" s="26" t="str">
        <f t="shared" si="6"/>
        <v>		vstrimmb,                                               	/* 0x3D000000	STR       	 */</v>
      </c>
      <c r="AY250" s="26" t="str">
        <f t="shared" si="7"/>
        <v>		0x3D000000,	/* STR       	vstrimmb	 */</v>
      </c>
    </row>
    <row r="251" ht="12.75" customHeight="1">
      <c r="A251" s="15" t="s">
        <v>436</v>
      </c>
      <c r="B251" s="16"/>
      <c r="C251" s="16"/>
      <c r="D251" s="17"/>
      <c r="E251" s="28" t="s">
        <v>215</v>
      </c>
      <c r="F251" s="18" t="str">
        <f t="shared" si="8"/>
        <v>v</v>
      </c>
      <c r="G251" s="18" t="str">
        <f t="shared" si="2"/>
        <v>immb</v>
      </c>
      <c r="H251" s="18" t="s">
        <v>121</v>
      </c>
      <c r="I251" s="76" t="s">
        <v>151</v>
      </c>
      <c r="J251" s="30"/>
      <c r="K251" s="80"/>
      <c r="L251" s="81" t="s">
        <v>31</v>
      </c>
      <c r="M251" s="81" t="s">
        <v>31</v>
      </c>
      <c r="N251" s="61" t="s">
        <v>30</v>
      </c>
      <c r="O251" s="61" t="s">
        <v>30</v>
      </c>
      <c r="P251" s="45" t="s">
        <v>30</v>
      </c>
      <c r="Q251" s="32" t="s">
        <v>30</v>
      </c>
      <c r="R251" s="45" t="s">
        <v>31</v>
      </c>
      <c r="S251" s="61" t="s">
        <v>30</v>
      </c>
      <c r="T251" s="71" t="s">
        <v>31</v>
      </c>
      <c r="U251" s="71" t="s">
        <v>30</v>
      </c>
      <c r="V251" s="71" t="s">
        <v>53</v>
      </c>
      <c r="AH251" s="62" t="s">
        <v>45</v>
      </c>
      <c r="AM251" s="32" t="s">
        <v>35</v>
      </c>
      <c r="AR251" s="23"/>
      <c r="AS251" s="24" t="str">
        <f t="shared" si="3"/>
        <v>-:-:-:-:-:-:-:-:-:-:imm12::::::::::::Rn:::::Rt::::</v>
      </c>
      <c r="AT251" s="23"/>
      <c r="AU251" s="24" t="str">
        <f t="shared" si="4"/>
        <v>0x3D400000</v>
      </c>
      <c r="AV251" s="25"/>
      <c r="AW251" s="26" t="str">
        <f t="shared" si="5"/>
        <v>vldrimmb,                                               </v>
      </c>
      <c r="AX251" s="26" t="str">
        <f t="shared" si="6"/>
        <v>		vldrimmb,                                               	/* 0x3D400000	LDR       	 */</v>
      </c>
      <c r="AY251" s="26" t="str">
        <f t="shared" si="7"/>
        <v>		0x3D400000,	/* LDR       	vldrimmb	 */</v>
      </c>
    </row>
    <row r="252" ht="12.75" customHeight="1">
      <c r="A252" s="9" t="s">
        <v>437</v>
      </c>
      <c r="B252" s="16"/>
      <c r="C252" s="16"/>
      <c r="D252" s="17"/>
      <c r="E252" s="28" t="s">
        <v>331</v>
      </c>
      <c r="F252" s="18" t="str">
        <f t="shared" si="8"/>
        <v>v</v>
      </c>
      <c r="G252" s="18" t="str">
        <f t="shared" si="2"/>
        <v>immq</v>
      </c>
      <c r="H252" s="18" t="s">
        <v>121</v>
      </c>
      <c r="I252" s="76" t="s">
        <v>71</v>
      </c>
      <c r="J252" s="30"/>
      <c r="K252" s="80"/>
      <c r="L252" s="81" t="s">
        <v>31</v>
      </c>
      <c r="M252" s="81" t="s">
        <v>31</v>
      </c>
      <c r="N252" s="61" t="s">
        <v>30</v>
      </c>
      <c r="O252" s="61" t="s">
        <v>30</v>
      </c>
      <c r="P252" s="45" t="s">
        <v>30</v>
      </c>
      <c r="Q252" s="32" t="s">
        <v>30</v>
      </c>
      <c r="R252" s="45" t="s">
        <v>31</v>
      </c>
      <c r="S252" s="61" t="s">
        <v>30</v>
      </c>
      <c r="T252" s="71" t="s">
        <v>30</v>
      </c>
      <c r="U252" s="71" t="s">
        <v>31</v>
      </c>
      <c r="V252" s="71" t="s">
        <v>53</v>
      </c>
      <c r="AH252" s="62" t="s">
        <v>45</v>
      </c>
      <c r="AM252" s="32" t="s">
        <v>35</v>
      </c>
      <c r="AR252" s="23"/>
      <c r="AS252" s="24" t="str">
        <f t="shared" si="3"/>
        <v>-:-:-:-:-:-:-:-:-:-:imm12::::::::::::Rn:::::Rt::::</v>
      </c>
      <c r="AT252" s="23"/>
      <c r="AU252" s="24" t="str">
        <f t="shared" si="4"/>
        <v>0x3D800000</v>
      </c>
      <c r="AV252" s="25"/>
      <c r="AW252" s="26" t="str">
        <f t="shared" si="5"/>
        <v>vstrimmq,                                               </v>
      </c>
      <c r="AX252" s="26" t="str">
        <f t="shared" si="6"/>
        <v>		vstrimmq,                                               	/* 0x3D800000	STR       	 */</v>
      </c>
      <c r="AY252" s="26" t="str">
        <f t="shared" si="7"/>
        <v>		0x3D800000,	/* STR       	vstrimmq	 */</v>
      </c>
    </row>
    <row r="253" ht="12.75" customHeight="1">
      <c r="A253" s="9" t="s">
        <v>438</v>
      </c>
      <c r="B253" s="16"/>
      <c r="C253" s="16"/>
      <c r="D253" s="17"/>
      <c r="E253" s="28" t="s">
        <v>215</v>
      </c>
      <c r="F253" s="18" t="str">
        <f t="shared" si="8"/>
        <v>v</v>
      </c>
      <c r="G253" s="18" t="str">
        <f t="shared" si="2"/>
        <v>immq</v>
      </c>
      <c r="H253" s="18" t="s">
        <v>121</v>
      </c>
      <c r="I253" s="76" t="s">
        <v>71</v>
      </c>
      <c r="J253" s="30"/>
      <c r="K253" s="80"/>
      <c r="L253" s="81" t="s">
        <v>31</v>
      </c>
      <c r="M253" s="81" t="s">
        <v>31</v>
      </c>
      <c r="N253" s="61" t="s">
        <v>30</v>
      </c>
      <c r="O253" s="61" t="s">
        <v>30</v>
      </c>
      <c r="P253" s="45" t="s">
        <v>30</v>
      </c>
      <c r="Q253" s="32" t="s">
        <v>30</v>
      </c>
      <c r="R253" s="45" t="s">
        <v>31</v>
      </c>
      <c r="S253" s="61" t="s">
        <v>30</v>
      </c>
      <c r="T253" s="71" t="s">
        <v>30</v>
      </c>
      <c r="U253" s="71" t="s">
        <v>30</v>
      </c>
      <c r="V253" s="71" t="s">
        <v>53</v>
      </c>
      <c r="AH253" s="62" t="s">
        <v>45</v>
      </c>
      <c r="AM253" s="32" t="s">
        <v>35</v>
      </c>
      <c r="AR253" s="23"/>
      <c r="AS253" s="24" t="str">
        <f t="shared" si="3"/>
        <v>-:-:-:-:-:-:-:-:-:-:imm12::::::::::::Rn:::::Rt::::</v>
      </c>
      <c r="AT253" s="23"/>
      <c r="AU253" s="24" t="str">
        <f t="shared" si="4"/>
        <v>0x3DC00000</v>
      </c>
      <c r="AV253" s="25"/>
      <c r="AW253" s="26" t="str">
        <f t="shared" si="5"/>
        <v>vldrimmq,                                               </v>
      </c>
      <c r="AX253" s="26" t="str">
        <f t="shared" si="6"/>
        <v>		vldrimmq,                                               	/* 0x3DC00000	LDR       	 */</v>
      </c>
      <c r="AY253" s="26" t="str">
        <f t="shared" si="7"/>
        <v>		0x3DC00000,	/* LDR       	vldrimmq	 */</v>
      </c>
    </row>
    <row r="254" ht="12.75" customHeight="1">
      <c r="A254" s="15" t="s">
        <v>439</v>
      </c>
      <c r="B254" s="16"/>
      <c r="C254" s="16"/>
      <c r="D254" s="17"/>
      <c r="E254" s="28" t="s">
        <v>336</v>
      </c>
      <c r="F254" s="18" t="str">
        <f t="shared" si="8"/>
        <v/>
      </c>
      <c r="G254" s="18" t="str">
        <f t="shared" si="2"/>
        <v>imm</v>
      </c>
      <c r="H254" s="18" t="s">
        <v>121</v>
      </c>
      <c r="I254" s="76"/>
      <c r="J254" s="30"/>
      <c r="K254" s="31"/>
      <c r="L254" s="32" t="s">
        <v>31</v>
      </c>
      <c r="M254" s="32" t="s">
        <v>30</v>
      </c>
      <c r="N254" s="61" t="s">
        <v>30</v>
      </c>
      <c r="O254" s="61" t="s">
        <v>30</v>
      </c>
      <c r="P254" s="45" t="s">
        <v>30</v>
      </c>
      <c r="Q254" s="32" t="s">
        <v>31</v>
      </c>
      <c r="R254" s="45" t="s">
        <v>31</v>
      </c>
      <c r="S254" s="61" t="s">
        <v>30</v>
      </c>
      <c r="T254" s="71" t="s">
        <v>31</v>
      </c>
      <c r="U254" s="71" t="s">
        <v>31</v>
      </c>
      <c r="V254" s="71" t="s">
        <v>53</v>
      </c>
      <c r="AH254" s="62" t="s">
        <v>45</v>
      </c>
      <c r="AM254" s="32" t="s">
        <v>35</v>
      </c>
      <c r="AR254" s="23"/>
      <c r="AS254" s="24" t="str">
        <f t="shared" si="3"/>
        <v>-:-:-:-:-:-:-:-:-:-:imm12::::::::::::Rn:::::Rt::::</v>
      </c>
      <c r="AT254" s="23"/>
      <c r="AU254" s="24" t="str">
        <f t="shared" si="4"/>
        <v>0x79000000</v>
      </c>
      <c r="AV254" s="25"/>
      <c r="AW254" s="26" t="str">
        <f t="shared" si="5"/>
        <v>strhimm,                                                </v>
      </c>
      <c r="AX254" s="26" t="str">
        <f t="shared" si="6"/>
        <v>		strhimm,                                                	/* 0x79000000	STRH      	 */</v>
      </c>
      <c r="AY254" s="26" t="str">
        <f t="shared" si="7"/>
        <v>		0x79000000,	/* STRH      	strhimm	 */</v>
      </c>
    </row>
    <row r="255" ht="12.75" customHeight="1">
      <c r="A255" s="15" t="s">
        <v>440</v>
      </c>
      <c r="B255" s="16"/>
      <c r="C255" s="16"/>
      <c r="D255" s="17"/>
      <c r="E255" s="28" t="s">
        <v>338</v>
      </c>
      <c r="F255" s="18" t="str">
        <f t="shared" si="8"/>
        <v/>
      </c>
      <c r="G255" s="18" t="str">
        <f t="shared" si="2"/>
        <v>imm</v>
      </c>
      <c r="H255" s="18" t="s">
        <v>121</v>
      </c>
      <c r="I255" s="76"/>
      <c r="J255" s="30"/>
      <c r="K255" s="31"/>
      <c r="L255" s="32" t="s">
        <v>31</v>
      </c>
      <c r="M255" s="32" t="s">
        <v>30</v>
      </c>
      <c r="N255" s="61" t="s">
        <v>30</v>
      </c>
      <c r="O255" s="61" t="s">
        <v>30</v>
      </c>
      <c r="P255" s="45" t="s">
        <v>30</v>
      </c>
      <c r="Q255" s="32" t="s">
        <v>31</v>
      </c>
      <c r="R255" s="45" t="s">
        <v>31</v>
      </c>
      <c r="S255" s="61" t="s">
        <v>30</v>
      </c>
      <c r="T255" s="71" t="s">
        <v>31</v>
      </c>
      <c r="U255" s="71" t="s">
        <v>30</v>
      </c>
      <c r="V255" s="71" t="s">
        <v>53</v>
      </c>
      <c r="AH255" s="62" t="s">
        <v>45</v>
      </c>
      <c r="AM255" s="32" t="s">
        <v>35</v>
      </c>
      <c r="AR255" s="23"/>
      <c r="AS255" s="24" t="str">
        <f t="shared" si="3"/>
        <v>-:-:-:-:-:-:-:-:-:-:imm12::::::::::::Rn:::::Rt::::</v>
      </c>
      <c r="AT255" s="23"/>
      <c r="AU255" s="24" t="str">
        <f t="shared" si="4"/>
        <v>0x79400000</v>
      </c>
      <c r="AV255" s="25"/>
      <c r="AW255" s="26" t="str">
        <f t="shared" si="5"/>
        <v>ldrhimm,                                                </v>
      </c>
      <c r="AX255" s="26" t="str">
        <f t="shared" si="6"/>
        <v>		ldrhimm,                                                	/* 0x79400000	LDRH      	 */</v>
      </c>
      <c r="AY255" s="26" t="str">
        <f t="shared" si="7"/>
        <v>		0x79400000,	/* LDRH      	ldrhimm	 */</v>
      </c>
    </row>
    <row r="256" ht="12.75" customHeight="1">
      <c r="A256" s="9" t="s">
        <v>441</v>
      </c>
      <c r="B256" s="16"/>
      <c r="C256" s="16"/>
      <c r="D256" s="17"/>
      <c r="E256" s="28" t="s">
        <v>340</v>
      </c>
      <c r="F256" s="18" t="str">
        <f t="shared" si="8"/>
        <v/>
      </c>
      <c r="G256" s="18" t="str">
        <f t="shared" si="2"/>
        <v>immx</v>
      </c>
      <c r="H256" s="18" t="s">
        <v>121</v>
      </c>
      <c r="I256" s="76" t="s">
        <v>99</v>
      </c>
      <c r="J256" s="30"/>
      <c r="K256" s="31"/>
      <c r="L256" s="32" t="s">
        <v>31</v>
      </c>
      <c r="M256" s="32" t="s">
        <v>30</v>
      </c>
      <c r="N256" s="61" t="s">
        <v>30</v>
      </c>
      <c r="O256" s="61" t="s">
        <v>30</v>
      </c>
      <c r="P256" s="45" t="s">
        <v>30</v>
      </c>
      <c r="Q256" s="32" t="s">
        <v>31</v>
      </c>
      <c r="R256" s="45" t="s">
        <v>31</v>
      </c>
      <c r="S256" s="61" t="s">
        <v>30</v>
      </c>
      <c r="T256" s="71" t="s">
        <v>30</v>
      </c>
      <c r="U256" s="71" t="s">
        <v>31</v>
      </c>
      <c r="V256" s="71" t="s">
        <v>53</v>
      </c>
      <c r="AH256" s="62" t="s">
        <v>45</v>
      </c>
      <c r="AM256" s="32" t="s">
        <v>35</v>
      </c>
      <c r="AR256" s="23"/>
      <c r="AS256" s="24" t="str">
        <f t="shared" si="3"/>
        <v>-:-:-:-:-:-:-:-:-:-:imm12::::::::::::Rn:::::Rt::::</v>
      </c>
      <c r="AT256" s="23"/>
      <c r="AU256" s="24" t="str">
        <f t="shared" si="4"/>
        <v>0x79800000</v>
      </c>
      <c r="AV256" s="25"/>
      <c r="AW256" s="26" t="str">
        <f t="shared" si="5"/>
        <v>ldrshimmx,                                              </v>
      </c>
      <c r="AX256" s="26" t="str">
        <f t="shared" si="6"/>
        <v>		ldrshimmx,                                              	/* 0x79800000	LDRSH     	 */</v>
      </c>
      <c r="AY256" s="26" t="str">
        <f t="shared" si="7"/>
        <v>		0x79800000,	/* LDRSH     	ldrshimmx	 */</v>
      </c>
    </row>
    <row r="257" ht="12.75" customHeight="1">
      <c r="A257" s="15" t="s">
        <v>442</v>
      </c>
      <c r="B257" s="16"/>
      <c r="C257" s="16"/>
      <c r="D257" s="17"/>
      <c r="E257" s="28" t="s">
        <v>340</v>
      </c>
      <c r="F257" s="18" t="str">
        <f t="shared" si="8"/>
        <v/>
      </c>
      <c r="G257" s="18" t="str">
        <f t="shared" si="2"/>
        <v>immw</v>
      </c>
      <c r="H257" s="18" t="s">
        <v>121</v>
      </c>
      <c r="I257" s="76" t="s">
        <v>97</v>
      </c>
      <c r="J257" s="30"/>
      <c r="K257" s="31"/>
      <c r="L257" s="32" t="s">
        <v>31</v>
      </c>
      <c r="M257" s="32" t="s">
        <v>30</v>
      </c>
      <c r="N257" s="61" t="s">
        <v>30</v>
      </c>
      <c r="O257" s="61" t="s">
        <v>30</v>
      </c>
      <c r="P257" s="45" t="s">
        <v>30</v>
      </c>
      <c r="Q257" s="32" t="s">
        <v>31</v>
      </c>
      <c r="R257" s="45" t="s">
        <v>31</v>
      </c>
      <c r="S257" s="61" t="s">
        <v>30</v>
      </c>
      <c r="T257" s="71" t="s">
        <v>30</v>
      </c>
      <c r="U257" s="71" t="s">
        <v>30</v>
      </c>
      <c r="V257" s="71" t="s">
        <v>53</v>
      </c>
      <c r="AH257" s="62" t="s">
        <v>45</v>
      </c>
      <c r="AM257" s="32" t="s">
        <v>35</v>
      </c>
      <c r="AR257" s="23"/>
      <c r="AS257" s="24" t="str">
        <f t="shared" si="3"/>
        <v>-:-:-:-:-:-:-:-:-:-:imm12::::::::::::Rn:::::Rt::::</v>
      </c>
      <c r="AT257" s="23"/>
      <c r="AU257" s="24" t="str">
        <f t="shared" si="4"/>
        <v>0x79C00000</v>
      </c>
      <c r="AV257" s="25"/>
      <c r="AW257" s="26" t="str">
        <f t="shared" si="5"/>
        <v>ldrshimmw,                                              </v>
      </c>
      <c r="AX257" s="26" t="str">
        <f t="shared" si="6"/>
        <v>		ldrshimmw,                                              	/* 0x79C00000	LDRSH     	 */</v>
      </c>
      <c r="AY257" s="26" t="str">
        <f t="shared" si="7"/>
        <v>		0x79C00000,	/* LDRSH     	ldrshimmw	 */</v>
      </c>
    </row>
    <row r="258" ht="12.75" customHeight="1">
      <c r="A258" s="15" t="s">
        <v>443</v>
      </c>
      <c r="B258" s="16"/>
      <c r="C258" s="16"/>
      <c r="D258" s="17"/>
      <c r="E258" s="28" t="s">
        <v>331</v>
      </c>
      <c r="F258" s="18" t="str">
        <f t="shared" si="8"/>
        <v>v</v>
      </c>
      <c r="G258" s="18" t="str">
        <f t="shared" si="2"/>
        <v>immh</v>
      </c>
      <c r="H258" s="18" t="s">
        <v>121</v>
      </c>
      <c r="I258" s="76" t="s">
        <v>68</v>
      </c>
      <c r="J258" s="30"/>
      <c r="K258" s="31"/>
      <c r="L258" s="32" t="s">
        <v>31</v>
      </c>
      <c r="M258" s="32" t="s">
        <v>30</v>
      </c>
      <c r="N258" s="61" t="s">
        <v>30</v>
      </c>
      <c r="O258" s="61" t="s">
        <v>30</v>
      </c>
      <c r="P258" s="45" t="s">
        <v>30</v>
      </c>
      <c r="Q258" s="32" t="s">
        <v>30</v>
      </c>
      <c r="R258" s="45" t="s">
        <v>31</v>
      </c>
      <c r="S258" s="61" t="s">
        <v>30</v>
      </c>
      <c r="T258" s="71" t="s">
        <v>31</v>
      </c>
      <c r="U258" s="71" t="s">
        <v>31</v>
      </c>
      <c r="V258" s="71" t="s">
        <v>53</v>
      </c>
      <c r="AH258" s="62" t="s">
        <v>45</v>
      </c>
      <c r="AM258" s="32" t="s">
        <v>35</v>
      </c>
      <c r="AR258" s="23"/>
      <c r="AS258" s="24" t="str">
        <f t="shared" si="3"/>
        <v>-:-:-:-:-:-:-:-:-:-:imm12::::::::::::Rn:::::Rt::::</v>
      </c>
      <c r="AT258" s="23"/>
      <c r="AU258" s="24" t="str">
        <f t="shared" si="4"/>
        <v>0x7D000000</v>
      </c>
      <c r="AV258" s="25"/>
      <c r="AW258" s="26" t="str">
        <f t="shared" si="5"/>
        <v>vstrimmh,                                               </v>
      </c>
      <c r="AX258" s="26" t="str">
        <f t="shared" si="6"/>
        <v>		vstrimmh,                                               	/* 0x7D000000	STR       	 */</v>
      </c>
      <c r="AY258" s="26" t="str">
        <f t="shared" si="7"/>
        <v>		0x7D000000,	/* STR       	vstrimmh	 */</v>
      </c>
    </row>
    <row r="259" ht="12.75" customHeight="1">
      <c r="A259" s="9" t="s">
        <v>444</v>
      </c>
      <c r="B259" s="16"/>
      <c r="C259" s="16"/>
      <c r="D259" s="17"/>
      <c r="E259" s="28" t="s">
        <v>215</v>
      </c>
      <c r="F259" s="18" t="str">
        <f t="shared" si="8"/>
        <v>v</v>
      </c>
      <c r="G259" s="18" t="str">
        <f t="shared" si="2"/>
        <v>immh</v>
      </c>
      <c r="H259" s="18" t="s">
        <v>121</v>
      </c>
      <c r="I259" s="76" t="s">
        <v>68</v>
      </c>
      <c r="J259" s="30"/>
      <c r="K259" s="31"/>
      <c r="L259" s="32" t="s">
        <v>31</v>
      </c>
      <c r="M259" s="32" t="s">
        <v>30</v>
      </c>
      <c r="N259" s="61" t="s">
        <v>30</v>
      </c>
      <c r="O259" s="61" t="s">
        <v>30</v>
      </c>
      <c r="P259" s="45" t="s">
        <v>30</v>
      </c>
      <c r="Q259" s="32" t="s">
        <v>30</v>
      </c>
      <c r="R259" s="45" t="s">
        <v>31</v>
      </c>
      <c r="S259" s="61" t="s">
        <v>30</v>
      </c>
      <c r="T259" s="71" t="s">
        <v>31</v>
      </c>
      <c r="U259" s="71" t="s">
        <v>30</v>
      </c>
      <c r="V259" s="71" t="s">
        <v>53</v>
      </c>
      <c r="AH259" s="62" t="s">
        <v>45</v>
      </c>
      <c r="AM259" s="32" t="s">
        <v>35</v>
      </c>
      <c r="AR259" s="23"/>
      <c r="AS259" s="24" t="str">
        <f t="shared" si="3"/>
        <v>-:-:-:-:-:-:-:-:-:-:imm12::::::::::::Rn:::::Rt::::</v>
      </c>
      <c r="AT259" s="23"/>
      <c r="AU259" s="24" t="str">
        <f t="shared" si="4"/>
        <v>0x7D400000</v>
      </c>
      <c r="AV259" s="25"/>
      <c r="AW259" s="26" t="str">
        <f t="shared" si="5"/>
        <v>vldrimmh,                                               </v>
      </c>
      <c r="AX259" s="26" t="str">
        <f t="shared" si="6"/>
        <v>		vldrimmh,                                               	/* 0x7D400000	LDR       	 */</v>
      </c>
      <c r="AY259" s="26" t="str">
        <f t="shared" si="7"/>
        <v>		0x7D400000,	/* LDR       	vldrimmh	 */</v>
      </c>
    </row>
    <row r="260" ht="12.75" customHeight="1">
      <c r="A260" s="9" t="s">
        <v>445</v>
      </c>
      <c r="B260" s="16"/>
      <c r="C260" s="16"/>
      <c r="D260" s="17"/>
      <c r="E260" s="28" t="s">
        <v>331</v>
      </c>
      <c r="F260" s="18" t="str">
        <f t="shared" si="8"/>
        <v/>
      </c>
      <c r="G260" s="18" t="str">
        <f t="shared" si="2"/>
        <v>immw</v>
      </c>
      <c r="H260" s="18" t="s">
        <v>121</v>
      </c>
      <c r="I260" s="76" t="s">
        <v>97</v>
      </c>
      <c r="J260" s="30"/>
      <c r="K260" s="31"/>
      <c r="L260" s="32" t="s">
        <v>30</v>
      </c>
      <c r="M260" s="32" t="s">
        <v>31</v>
      </c>
      <c r="N260" s="61" t="s">
        <v>30</v>
      </c>
      <c r="O260" s="61" t="s">
        <v>30</v>
      </c>
      <c r="P260" s="45" t="s">
        <v>30</v>
      </c>
      <c r="Q260" s="32" t="s">
        <v>31</v>
      </c>
      <c r="R260" s="45" t="s">
        <v>31</v>
      </c>
      <c r="S260" s="61" t="s">
        <v>30</v>
      </c>
      <c r="T260" s="71" t="s">
        <v>31</v>
      </c>
      <c r="U260" s="71" t="s">
        <v>31</v>
      </c>
      <c r="V260" s="71" t="s">
        <v>53</v>
      </c>
      <c r="AH260" s="62" t="s">
        <v>45</v>
      </c>
      <c r="AM260" s="32" t="s">
        <v>35</v>
      </c>
      <c r="AR260" s="23"/>
      <c r="AS260" s="24" t="str">
        <f t="shared" si="3"/>
        <v>-:-:-:-:-:-:-:-:-:-:imm12::::::::::::Rn:::::Rt::::</v>
      </c>
      <c r="AT260" s="23"/>
      <c r="AU260" s="24" t="str">
        <f t="shared" si="4"/>
        <v>0xB9000000</v>
      </c>
      <c r="AV260" s="25"/>
      <c r="AW260" s="26" t="str">
        <f t="shared" si="5"/>
        <v>strimmw,                                                </v>
      </c>
      <c r="AX260" s="26" t="str">
        <f t="shared" si="6"/>
        <v>		strimmw,                                                	/* 0xB9000000	STR       	 */</v>
      </c>
      <c r="AY260" s="26" t="str">
        <f t="shared" si="7"/>
        <v>		0xB9000000,	/* STR       	strimmw	 */</v>
      </c>
    </row>
    <row r="261" ht="12.75" customHeight="1">
      <c r="A261" s="15" t="s">
        <v>446</v>
      </c>
      <c r="B261" s="16"/>
      <c r="C261" s="16"/>
      <c r="D261" s="17"/>
      <c r="E261" s="28" t="s">
        <v>215</v>
      </c>
      <c r="F261" s="18" t="str">
        <f t="shared" si="8"/>
        <v/>
      </c>
      <c r="G261" s="18" t="str">
        <f t="shared" si="2"/>
        <v>immw</v>
      </c>
      <c r="H261" s="18" t="s">
        <v>121</v>
      </c>
      <c r="I261" s="76" t="s">
        <v>97</v>
      </c>
      <c r="J261" s="30"/>
      <c r="K261" s="31"/>
      <c r="L261" s="32" t="s">
        <v>30</v>
      </c>
      <c r="M261" s="32" t="s">
        <v>31</v>
      </c>
      <c r="N261" s="61" t="s">
        <v>30</v>
      </c>
      <c r="O261" s="61" t="s">
        <v>30</v>
      </c>
      <c r="P261" s="45" t="s">
        <v>30</v>
      </c>
      <c r="Q261" s="32" t="s">
        <v>31</v>
      </c>
      <c r="R261" s="45" t="s">
        <v>31</v>
      </c>
      <c r="S261" s="61" t="s">
        <v>30</v>
      </c>
      <c r="T261" s="71" t="s">
        <v>31</v>
      </c>
      <c r="U261" s="71" t="s">
        <v>30</v>
      </c>
      <c r="V261" s="71" t="s">
        <v>53</v>
      </c>
      <c r="AH261" s="62" t="s">
        <v>45</v>
      </c>
      <c r="AM261" s="32" t="s">
        <v>35</v>
      </c>
      <c r="AR261" s="23"/>
      <c r="AS261" s="24" t="str">
        <f t="shared" si="3"/>
        <v>-:-:-:-:-:-:-:-:-:-:imm12::::::::::::Rn:::::Rt::::</v>
      </c>
      <c r="AT261" s="23"/>
      <c r="AU261" s="24" t="str">
        <f t="shared" si="4"/>
        <v>0xB9400000</v>
      </c>
      <c r="AV261" s="25"/>
      <c r="AW261" s="26" t="str">
        <f t="shared" si="5"/>
        <v>ldrimmw,                                                </v>
      </c>
      <c r="AX261" s="26" t="str">
        <f t="shared" si="6"/>
        <v>		ldrimmw,                                                	/* 0xB9400000	LDR       	 */</v>
      </c>
      <c r="AY261" s="26" t="str">
        <f t="shared" si="7"/>
        <v>		0xB9400000,	/* LDR       	ldrimmw	 */</v>
      </c>
    </row>
    <row r="262" ht="12.75" customHeight="1">
      <c r="A262" s="15" t="s">
        <v>447</v>
      </c>
      <c r="B262" s="16"/>
      <c r="C262" s="16"/>
      <c r="D262" s="17"/>
      <c r="E262" s="28" t="s">
        <v>221</v>
      </c>
      <c r="F262" s="18" t="str">
        <f t="shared" si="8"/>
        <v/>
      </c>
      <c r="G262" s="18" t="str">
        <f t="shared" si="2"/>
        <v>imm</v>
      </c>
      <c r="H262" s="18" t="s">
        <v>121</v>
      </c>
      <c r="I262" s="76"/>
      <c r="J262" s="30"/>
      <c r="K262" s="31"/>
      <c r="L262" s="32" t="s">
        <v>30</v>
      </c>
      <c r="M262" s="32" t="s">
        <v>31</v>
      </c>
      <c r="N262" s="61" t="s">
        <v>30</v>
      </c>
      <c r="O262" s="61" t="s">
        <v>30</v>
      </c>
      <c r="P262" s="45" t="s">
        <v>30</v>
      </c>
      <c r="Q262" s="32" t="s">
        <v>31</v>
      </c>
      <c r="R262" s="45" t="s">
        <v>31</v>
      </c>
      <c r="S262" s="61" t="s">
        <v>30</v>
      </c>
      <c r="T262" s="71" t="s">
        <v>30</v>
      </c>
      <c r="U262" s="71" t="s">
        <v>31</v>
      </c>
      <c r="V262" s="71" t="s">
        <v>53</v>
      </c>
      <c r="AH262" s="62" t="s">
        <v>45</v>
      </c>
      <c r="AM262" s="32" t="s">
        <v>35</v>
      </c>
      <c r="AR262" s="23"/>
      <c r="AS262" s="24" t="str">
        <f t="shared" si="3"/>
        <v>-:-:-:-:-:-:-:-:-:-:imm12::::::::::::Rn:::::Rt::::</v>
      </c>
      <c r="AT262" s="23"/>
      <c r="AU262" s="24" t="str">
        <f t="shared" si="4"/>
        <v>0xB9800000</v>
      </c>
      <c r="AV262" s="25"/>
      <c r="AW262" s="26" t="str">
        <f t="shared" si="5"/>
        <v>ldrswimm,                                               </v>
      </c>
      <c r="AX262" s="26" t="str">
        <f t="shared" si="6"/>
        <v>		ldrswimm,                                               	/* 0xB9800000	LDRSW     	 */</v>
      </c>
      <c r="AY262" s="26" t="str">
        <f t="shared" si="7"/>
        <v>		0xB9800000,	/* LDRSW     	ldrswimm	 */</v>
      </c>
    </row>
    <row r="263" ht="12.75" customHeight="1">
      <c r="A263" s="9" t="s">
        <v>448</v>
      </c>
      <c r="B263" s="16"/>
      <c r="C263" s="16"/>
      <c r="D263" s="17"/>
      <c r="E263" s="28" t="s">
        <v>331</v>
      </c>
      <c r="F263" s="18" t="str">
        <f t="shared" si="8"/>
        <v>v</v>
      </c>
      <c r="G263" s="18" t="str">
        <f t="shared" si="2"/>
        <v>imms</v>
      </c>
      <c r="H263" s="18" t="s">
        <v>121</v>
      </c>
      <c r="I263" s="76" t="s">
        <v>52</v>
      </c>
      <c r="J263" s="30"/>
      <c r="K263" s="31"/>
      <c r="L263" s="32" t="s">
        <v>30</v>
      </c>
      <c r="M263" s="32" t="s">
        <v>31</v>
      </c>
      <c r="N263" s="61" t="s">
        <v>30</v>
      </c>
      <c r="O263" s="61" t="s">
        <v>30</v>
      </c>
      <c r="P263" s="45" t="s">
        <v>30</v>
      </c>
      <c r="Q263" s="32" t="s">
        <v>30</v>
      </c>
      <c r="R263" s="45" t="s">
        <v>31</v>
      </c>
      <c r="S263" s="61" t="s">
        <v>30</v>
      </c>
      <c r="T263" s="71" t="s">
        <v>31</v>
      </c>
      <c r="U263" s="71" t="s">
        <v>31</v>
      </c>
      <c r="V263" s="71" t="s">
        <v>53</v>
      </c>
      <c r="AH263" s="62" t="s">
        <v>45</v>
      </c>
      <c r="AM263" s="32" t="s">
        <v>35</v>
      </c>
      <c r="AR263" s="23"/>
      <c r="AS263" s="24" t="str">
        <f t="shared" si="3"/>
        <v>-:-:-:-:-:-:-:-:-:-:imm12::::::::::::Rn:::::Rt::::</v>
      </c>
      <c r="AT263" s="23"/>
      <c r="AU263" s="24" t="str">
        <f t="shared" si="4"/>
        <v>0xBD000000</v>
      </c>
      <c r="AV263" s="25"/>
      <c r="AW263" s="26" t="str">
        <f t="shared" si="5"/>
        <v>vstrimms,                                               </v>
      </c>
      <c r="AX263" s="26" t="str">
        <f t="shared" si="6"/>
        <v>		vstrimms,                                               	/* 0xBD000000	STR       	 */</v>
      </c>
      <c r="AY263" s="26" t="str">
        <f t="shared" si="7"/>
        <v>		0xBD000000,	/* STR       	vstrimms	 */</v>
      </c>
    </row>
    <row r="264" ht="12.75" customHeight="1">
      <c r="A264" s="15" t="s">
        <v>449</v>
      </c>
      <c r="B264" s="16"/>
      <c r="C264" s="16"/>
      <c r="D264" s="17"/>
      <c r="E264" s="28" t="s">
        <v>215</v>
      </c>
      <c r="F264" s="18" t="str">
        <f t="shared" si="8"/>
        <v>v</v>
      </c>
      <c r="G264" s="18" t="str">
        <f t="shared" si="2"/>
        <v>imms</v>
      </c>
      <c r="H264" s="18" t="s">
        <v>121</v>
      </c>
      <c r="I264" s="76" t="s">
        <v>52</v>
      </c>
      <c r="J264" s="30"/>
      <c r="K264" s="31"/>
      <c r="L264" s="32" t="s">
        <v>30</v>
      </c>
      <c r="M264" s="32" t="s">
        <v>31</v>
      </c>
      <c r="N264" s="61" t="s">
        <v>30</v>
      </c>
      <c r="O264" s="61" t="s">
        <v>30</v>
      </c>
      <c r="P264" s="45" t="s">
        <v>30</v>
      </c>
      <c r="Q264" s="32" t="s">
        <v>30</v>
      </c>
      <c r="R264" s="45" t="s">
        <v>31</v>
      </c>
      <c r="S264" s="61" t="s">
        <v>30</v>
      </c>
      <c r="T264" s="71" t="s">
        <v>31</v>
      </c>
      <c r="U264" s="71" t="s">
        <v>30</v>
      </c>
      <c r="V264" s="71" t="s">
        <v>53</v>
      </c>
      <c r="AH264" s="62" t="s">
        <v>45</v>
      </c>
      <c r="AM264" s="32" t="s">
        <v>35</v>
      </c>
      <c r="AR264" s="23"/>
      <c r="AS264" s="24" t="str">
        <f t="shared" si="3"/>
        <v>-:-:-:-:-:-:-:-:-:-:imm12::::::::::::Rn:::::Rt::::</v>
      </c>
      <c r="AT264" s="23"/>
      <c r="AU264" s="24" t="str">
        <f t="shared" si="4"/>
        <v>0xBD400000</v>
      </c>
      <c r="AV264" s="25"/>
      <c r="AW264" s="26" t="str">
        <f t="shared" si="5"/>
        <v>vldrimms,                                               </v>
      </c>
      <c r="AX264" s="26" t="str">
        <f t="shared" si="6"/>
        <v>		vldrimms,                                               	/* 0xBD400000	LDR       	 */</v>
      </c>
      <c r="AY264" s="26" t="str">
        <f t="shared" si="7"/>
        <v>		0xBD400000,	/* LDR       	vldrimms	 */</v>
      </c>
    </row>
    <row r="265" ht="12.75" customHeight="1">
      <c r="A265" s="15" t="s">
        <v>450</v>
      </c>
      <c r="B265" s="16"/>
      <c r="C265" s="16"/>
      <c r="D265" s="17"/>
      <c r="E265" s="28" t="s">
        <v>331</v>
      </c>
      <c r="F265" s="18" t="str">
        <f t="shared" si="8"/>
        <v/>
      </c>
      <c r="G265" s="18" t="str">
        <f t="shared" si="2"/>
        <v>immx</v>
      </c>
      <c r="H265" s="18" t="s">
        <v>121</v>
      </c>
      <c r="I265" s="76" t="s">
        <v>99</v>
      </c>
      <c r="J265" s="30"/>
      <c r="K265" s="31"/>
      <c r="L265" s="32" t="s">
        <v>30</v>
      </c>
      <c r="M265" s="32" t="s">
        <v>30</v>
      </c>
      <c r="N265" s="61" t="s">
        <v>30</v>
      </c>
      <c r="O265" s="61" t="s">
        <v>30</v>
      </c>
      <c r="P265" s="45" t="s">
        <v>30</v>
      </c>
      <c r="Q265" s="32" t="s">
        <v>31</v>
      </c>
      <c r="R265" s="45" t="s">
        <v>31</v>
      </c>
      <c r="S265" s="61" t="s">
        <v>30</v>
      </c>
      <c r="T265" s="71" t="s">
        <v>31</v>
      </c>
      <c r="U265" s="71" t="s">
        <v>31</v>
      </c>
      <c r="V265" s="71" t="s">
        <v>53</v>
      </c>
      <c r="AH265" s="62" t="s">
        <v>45</v>
      </c>
      <c r="AM265" s="32" t="s">
        <v>35</v>
      </c>
      <c r="AR265" s="23"/>
      <c r="AS265" s="24" t="str">
        <f t="shared" si="3"/>
        <v>-:-:-:-:-:-:-:-:-:-:imm12::::::::::::Rn:::::Rt::::</v>
      </c>
      <c r="AT265" s="23"/>
      <c r="AU265" s="24" t="str">
        <f t="shared" si="4"/>
        <v>0xF9000000</v>
      </c>
      <c r="AV265" s="25"/>
      <c r="AW265" s="26" t="str">
        <f t="shared" si="5"/>
        <v>strimmx,                                                </v>
      </c>
      <c r="AX265" s="26" t="str">
        <f t="shared" si="6"/>
        <v>		strimmx,                                                	/* 0xF9000000	STR       	 */</v>
      </c>
      <c r="AY265" s="26" t="str">
        <f t="shared" si="7"/>
        <v>		0xF9000000,	/* STR       	strimmx	 */</v>
      </c>
    </row>
    <row r="266" ht="12.75" customHeight="1">
      <c r="A266" s="9" t="s">
        <v>451</v>
      </c>
      <c r="B266" s="16"/>
      <c r="C266" s="16"/>
      <c r="D266" s="17"/>
      <c r="E266" s="28" t="s">
        <v>215</v>
      </c>
      <c r="F266" s="18" t="str">
        <f t="shared" si="8"/>
        <v/>
      </c>
      <c r="G266" s="18" t="str">
        <f t="shared" si="2"/>
        <v>immx</v>
      </c>
      <c r="H266" s="18" t="s">
        <v>121</v>
      </c>
      <c r="I266" s="76" t="s">
        <v>99</v>
      </c>
      <c r="J266" s="30"/>
      <c r="K266" s="31"/>
      <c r="L266" s="32" t="s">
        <v>30</v>
      </c>
      <c r="M266" s="32" t="s">
        <v>30</v>
      </c>
      <c r="N266" s="61" t="s">
        <v>30</v>
      </c>
      <c r="O266" s="61" t="s">
        <v>30</v>
      </c>
      <c r="P266" s="45" t="s">
        <v>30</v>
      </c>
      <c r="Q266" s="32" t="s">
        <v>31</v>
      </c>
      <c r="R266" s="45" t="s">
        <v>31</v>
      </c>
      <c r="S266" s="61" t="s">
        <v>30</v>
      </c>
      <c r="T266" s="71" t="s">
        <v>31</v>
      </c>
      <c r="U266" s="71" t="s">
        <v>30</v>
      </c>
      <c r="V266" s="71" t="s">
        <v>53</v>
      </c>
      <c r="AH266" s="62" t="s">
        <v>45</v>
      </c>
      <c r="AM266" s="32" t="s">
        <v>35</v>
      </c>
      <c r="AR266" s="23"/>
      <c r="AS266" s="24" t="str">
        <f t="shared" si="3"/>
        <v>-:-:-:-:-:-:-:-:-:-:imm12::::::::::::Rn:::::Rt::::</v>
      </c>
      <c r="AT266" s="23"/>
      <c r="AU266" s="24" t="str">
        <f t="shared" si="4"/>
        <v>0xF9400000</v>
      </c>
      <c r="AV266" s="25"/>
      <c r="AW266" s="26" t="str">
        <f t="shared" si="5"/>
        <v>ldrimmx,                                                </v>
      </c>
      <c r="AX266" s="26" t="str">
        <f t="shared" si="6"/>
        <v>		ldrimmx,                                                	/* 0xF9400000	LDR       	 */</v>
      </c>
      <c r="AY266" s="26" t="str">
        <f t="shared" si="7"/>
        <v>		0xF9400000,	/* LDR       	ldrimmx	 */</v>
      </c>
    </row>
    <row r="267" ht="12.75" customHeight="1">
      <c r="A267" s="15" t="s">
        <v>452</v>
      </c>
      <c r="B267" s="16"/>
      <c r="C267" s="16"/>
      <c r="D267" s="17"/>
      <c r="E267" s="28" t="s">
        <v>331</v>
      </c>
      <c r="F267" s="18" t="str">
        <f t="shared" si="8"/>
        <v>v</v>
      </c>
      <c r="G267" s="18" t="str">
        <f t="shared" si="2"/>
        <v>immd</v>
      </c>
      <c r="H267" s="18" t="s">
        <v>121</v>
      </c>
      <c r="I267" s="76" t="s">
        <v>219</v>
      </c>
      <c r="J267" s="30"/>
      <c r="K267" s="31"/>
      <c r="L267" s="32" t="s">
        <v>30</v>
      </c>
      <c r="M267" s="32" t="s">
        <v>30</v>
      </c>
      <c r="N267" s="61" t="s">
        <v>30</v>
      </c>
      <c r="O267" s="61" t="s">
        <v>30</v>
      </c>
      <c r="P267" s="45" t="s">
        <v>30</v>
      </c>
      <c r="Q267" s="32" t="s">
        <v>30</v>
      </c>
      <c r="R267" s="45" t="s">
        <v>31</v>
      </c>
      <c r="S267" s="61" t="s">
        <v>30</v>
      </c>
      <c r="T267" s="71" t="s">
        <v>31</v>
      </c>
      <c r="U267" s="71" t="s">
        <v>31</v>
      </c>
      <c r="V267" s="71" t="s">
        <v>53</v>
      </c>
      <c r="AH267" s="62" t="s">
        <v>45</v>
      </c>
      <c r="AM267" s="32" t="s">
        <v>35</v>
      </c>
      <c r="AR267" s="23"/>
      <c r="AS267" s="24" t="str">
        <f t="shared" si="3"/>
        <v>-:-:-:-:-:-:-:-:-:-:imm12::::::::::::Rn:::::Rt::::</v>
      </c>
      <c r="AT267" s="23"/>
      <c r="AU267" s="24" t="str">
        <f t="shared" si="4"/>
        <v>0xFD000000</v>
      </c>
      <c r="AV267" s="25"/>
      <c r="AW267" s="26" t="str">
        <f t="shared" si="5"/>
        <v>vstrimmd,                                               </v>
      </c>
      <c r="AX267" s="26" t="str">
        <f t="shared" si="6"/>
        <v>		vstrimmd,                                               	/* 0xFD000000	STR       	 */</v>
      </c>
      <c r="AY267" s="26" t="str">
        <f t="shared" si="7"/>
        <v>		0xFD000000,	/* STR       	vstrimmd	 */</v>
      </c>
    </row>
    <row r="268" ht="12.75" customHeight="1">
      <c r="A268" s="15" t="s">
        <v>453</v>
      </c>
      <c r="B268" s="16"/>
      <c r="C268" s="16"/>
      <c r="D268" s="17"/>
      <c r="E268" s="28" t="s">
        <v>215</v>
      </c>
      <c r="F268" s="18" t="str">
        <f t="shared" si="8"/>
        <v>v</v>
      </c>
      <c r="G268" s="18" t="str">
        <f t="shared" si="2"/>
        <v>immd</v>
      </c>
      <c r="H268" s="18" t="s">
        <v>121</v>
      </c>
      <c r="I268" s="76" t="s">
        <v>219</v>
      </c>
      <c r="J268" s="30"/>
      <c r="K268" s="31"/>
      <c r="L268" s="32" t="s">
        <v>30</v>
      </c>
      <c r="M268" s="32" t="s">
        <v>30</v>
      </c>
      <c r="N268" s="61" t="s">
        <v>30</v>
      </c>
      <c r="O268" s="61" t="s">
        <v>30</v>
      </c>
      <c r="P268" s="45" t="s">
        <v>30</v>
      </c>
      <c r="Q268" s="32" t="s">
        <v>30</v>
      </c>
      <c r="R268" s="45" t="s">
        <v>31</v>
      </c>
      <c r="S268" s="61" t="s">
        <v>30</v>
      </c>
      <c r="T268" s="71" t="s">
        <v>31</v>
      </c>
      <c r="U268" s="71" t="s">
        <v>30</v>
      </c>
      <c r="V268" s="71" t="s">
        <v>53</v>
      </c>
      <c r="AH268" s="62" t="s">
        <v>45</v>
      </c>
      <c r="AM268" s="32" t="s">
        <v>35</v>
      </c>
      <c r="AR268" s="23"/>
      <c r="AS268" s="24" t="str">
        <f t="shared" si="3"/>
        <v>-:-:-:-:-:-:-:-:-:-:imm12::::::::::::Rn:::::Rt::::</v>
      </c>
      <c r="AT268" s="23"/>
      <c r="AU268" s="24" t="str">
        <f t="shared" si="4"/>
        <v>0xFD400000</v>
      </c>
      <c r="AV268" s="25"/>
      <c r="AW268" s="26" t="str">
        <f t="shared" si="5"/>
        <v>vldrimmd,                                               </v>
      </c>
      <c r="AX268" s="26" t="str">
        <f t="shared" si="6"/>
        <v>		vldrimmd,                                               	/* 0xFD400000	LDR       	 */</v>
      </c>
      <c r="AY268" s="26" t="str">
        <f t="shared" si="7"/>
        <v>		0xFD400000,	/* LDR       	vldrimmd	 */</v>
      </c>
    </row>
    <row r="269" ht="12.75" customHeight="1">
      <c r="A269" s="9" t="s">
        <v>454</v>
      </c>
      <c r="B269" s="16"/>
      <c r="C269" s="16"/>
      <c r="D269" s="17"/>
      <c r="E269" s="28" t="s">
        <v>224</v>
      </c>
      <c r="F269" s="18" t="str">
        <f t="shared" si="8"/>
        <v/>
      </c>
      <c r="G269" s="18" t="str">
        <f t="shared" si="2"/>
        <v>imm</v>
      </c>
      <c r="H269" s="18" t="s">
        <v>121</v>
      </c>
      <c r="I269" s="29"/>
      <c r="J269" s="30"/>
      <c r="K269" s="31"/>
      <c r="L269" s="32" t="s">
        <v>30</v>
      </c>
      <c r="M269" s="32" t="s">
        <v>30</v>
      </c>
      <c r="N269" s="61" t="s">
        <v>30</v>
      </c>
      <c r="O269" s="61" t="s">
        <v>30</v>
      </c>
      <c r="P269" s="45" t="s">
        <v>30</v>
      </c>
      <c r="Q269" s="32" t="s">
        <v>31</v>
      </c>
      <c r="R269" s="45" t="s">
        <v>31</v>
      </c>
      <c r="S269" s="61" t="s">
        <v>30</v>
      </c>
      <c r="T269" s="71" t="s">
        <v>30</v>
      </c>
      <c r="U269" s="71" t="s">
        <v>31</v>
      </c>
      <c r="V269" s="71" t="s">
        <v>53</v>
      </c>
      <c r="AH269" s="62" t="s">
        <v>45</v>
      </c>
      <c r="AM269" s="32" t="s">
        <v>35</v>
      </c>
      <c r="AR269" s="23"/>
      <c r="AS269" s="24" t="str">
        <f t="shared" si="3"/>
        <v>-:-:-:-:-:-:-:-:-:-:imm12::::::::::::Rn:::::Rt::::</v>
      </c>
      <c r="AT269" s="23"/>
      <c r="AU269" s="24" t="str">
        <f t="shared" si="4"/>
        <v>0xF9800000</v>
      </c>
      <c r="AV269" s="25"/>
      <c r="AW269" s="26" t="str">
        <f t="shared" si="5"/>
        <v>prfmimm,                                                </v>
      </c>
      <c r="AX269" s="26" t="str">
        <f t="shared" si="6"/>
        <v>		prfmimm,                                                	/* 0xF9800000	PRFM      	 */</v>
      </c>
      <c r="AY269" s="26" t="str">
        <f t="shared" si="7"/>
        <v>		0xF9800000,	/* PRFM      	prfmimm	 */</v>
      </c>
    </row>
    <row r="270" ht="12.75" customHeight="1">
      <c r="A270" s="9" t="s">
        <v>455</v>
      </c>
      <c r="B270" s="16"/>
      <c r="C270" s="16" t="s">
        <v>456</v>
      </c>
      <c r="F270" s="18" t="str">
        <f t="shared" si="8"/>
        <v/>
      </c>
      <c r="G270" s="18" t="str">
        <f t="shared" si="2"/>
        <v/>
      </c>
      <c r="H270" s="19"/>
      <c r="I270" s="20"/>
      <c r="J270" s="20"/>
      <c r="K270" s="21"/>
      <c r="L270" s="22"/>
      <c r="M270" s="22"/>
      <c r="N270" s="22"/>
      <c r="O270" s="22" t="s">
        <v>30</v>
      </c>
      <c r="P270" s="22" t="s">
        <v>31</v>
      </c>
      <c r="Q270" s="22" t="s">
        <v>31</v>
      </c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3"/>
      <c r="AS270" s="24" t="str">
        <f t="shared" si="3"/>
        <v/>
      </c>
      <c r="AT270" s="23"/>
      <c r="AU270" s="24" t="str">
        <f t="shared" si="4"/>
        <v/>
      </c>
      <c r="AV270" s="25"/>
      <c r="AW270" s="26" t="str">
        <f t="shared" si="5"/>
        <v/>
      </c>
      <c r="AX270" s="26" t="str">
        <f t="shared" si="6"/>
        <v>/* Data processing – Immediate */</v>
      </c>
      <c r="AY270" s="26" t="str">
        <f t="shared" si="7"/>
        <v>/* Data processing – Immediate */</v>
      </c>
    </row>
    <row r="271" ht="12.75" customHeight="1">
      <c r="A271" s="15" t="s">
        <v>457</v>
      </c>
      <c r="B271" s="16"/>
      <c r="C271" s="16"/>
      <c r="D271" s="17" t="s">
        <v>458</v>
      </c>
      <c r="F271" s="18" t="str">
        <f t="shared" si="8"/>
        <v/>
      </c>
      <c r="G271" s="18" t="str">
        <f t="shared" si="2"/>
        <v/>
      </c>
      <c r="H271" s="19"/>
      <c r="I271" s="20"/>
      <c r="J271" s="20"/>
      <c r="K271" s="37"/>
      <c r="L271" s="38" t="s">
        <v>459</v>
      </c>
      <c r="M271" s="38" t="s">
        <v>54</v>
      </c>
      <c r="O271" s="39" t="s">
        <v>30</v>
      </c>
      <c r="P271" s="39" t="s">
        <v>31</v>
      </c>
      <c r="Q271" s="39" t="s">
        <v>31</v>
      </c>
      <c r="R271" s="22" t="s">
        <v>31</v>
      </c>
      <c r="S271" s="22" t="s">
        <v>31</v>
      </c>
      <c r="T271" s="66" t="s">
        <v>55</v>
      </c>
      <c r="AM271" s="38" t="s">
        <v>56</v>
      </c>
      <c r="AR271" s="23"/>
      <c r="AS271" s="24" t="str">
        <f t="shared" si="3"/>
        <v/>
      </c>
      <c r="AT271" s="23"/>
      <c r="AU271" s="24" t="str">
        <f t="shared" si="4"/>
        <v/>
      </c>
      <c r="AV271" s="25"/>
      <c r="AW271" s="26" t="str">
        <f t="shared" si="5"/>
        <v/>
      </c>
      <c r="AX271" s="26" t="str">
        <f t="shared" si="6"/>
        <v>	/* PC-rel. addressing */</v>
      </c>
      <c r="AY271" s="26" t="str">
        <f t="shared" si="7"/>
        <v>	/* PC-rel. addressing */</v>
      </c>
    </row>
    <row r="272" ht="12.75" customHeight="1">
      <c r="A272" s="15" t="s">
        <v>460</v>
      </c>
      <c r="B272" s="27"/>
      <c r="C272" s="27"/>
      <c r="D272" s="26"/>
      <c r="E272" s="28" t="s">
        <v>461</v>
      </c>
      <c r="F272" s="18" t="str">
        <f t="shared" si="8"/>
        <v/>
      </c>
      <c r="G272" s="18" t="str">
        <f t="shared" si="2"/>
        <v/>
      </c>
      <c r="H272" s="19"/>
      <c r="I272" s="30"/>
      <c r="J272" s="30"/>
      <c r="K272" s="31"/>
      <c r="L272" s="32" t="s">
        <v>31</v>
      </c>
      <c r="M272" s="32" t="s">
        <v>54</v>
      </c>
      <c r="O272" s="45" t="s">
        <v>30</v>
      </c>
      <c r="P272" s="45" t="s">
        <v>31</v>
      </c>
      <c r="Q272" s="45" t="s">
        <v>31</v>
      </c>
      <c r="R272" s="45" t="s">
        <v>31</v>
      </c>
      <c r="S272" s="45" t="s">
        <v>31</v>
      </c>
      <c r="T272" s="71" t="s">
        <v>55</v>
      </c>
      <c r="AM272" s="32" t="s">
        <v>56</v>
      </c>
      <c r="AR272" s="23"/>
      <c r="AS272" s="24" t="str">
        <f t="shared" si="3"/>
        <v>-:immlo::-:-:-:-:-:immhi:::::::::::::::::::Rd::::</v>
      </c>
      <c r="AT272" s="23"/>
      <c r="AU272" s="24" t="str">
        <f t="shared" si="4"/>
        <v>0x10000000</v>
      </c>
      <c r="AV272" s="25"/>
      <c r="AW272" s="26" t="str">
        <f t="shared" si="5"/>
        <v>adr,                                                    </v>
      </c>
      <c r="AX272" s="26" t="str">
        <f t="shared" si="6"/>
        <v>		adr,                                                    	/* 0x10000000	ADR       	 */</v>
      </c>
      <c r="AY272" s="26" t="str">
        <f t="shared" si="7"/>
        <v>		0x10000000,	/* ADR       	adr	 */</v>
      </c>
    </row>
    <row r="273" ht="12.75" customHeight="1">
      <c r="A273" s="9" t="s">
        <v>462</v>
      </c>
      <c r="B273" s="27"/>
      <c r="C273" s="27"/>
      <c r="D273" s="26"/>
      <c r="E273" s="28" t="s">
        <v>463</v>
      </c>
      <c r="F273" s="18" t="str">
        <f t="shared" si="8"/>
        <v/>
      </c>
      <c r="G273" s="18" t="str">
        <f t="shared" si="2"/>
        <v/>
      </c>
      <c r="H273" s="19"/>
      <c r="I273" s="30"/>
      <c r="J273" s="30"/>
      <c r="K273" s="31"/>
      <c r="L273" s="32" t="s">
        <v>30</v>
      </c>
      <c r="M273" s="32" t="s">
        <v>54</v>
      </c>
      <c r="O273" s="45" t="s">
        <v>30</v>
      </c>
      <c r="P273" s="45" t="s">
        <v>31</v>
      </c>
      <c r="Q273" s="45" t="s">
        <v>31</v>
      </c>
      <c r="R273" s="45" t="s">
        <v>31</v>
      </c>
      <c r="S273" s="45" t="s">
        <v>31</v>
      </c>
      <c r="T273" s="71" t="s">
        <v>55</v>
      </c>
      <c r="AM273" s="32" t="s">
        <v>56</v>
      </c>
      <c r="AR273" s="23"/>
      <c r="AS273" s="24" t="str">
        <f t="shared" si="3"/>
        <v>-:immlo::-:-:-:-:-:immhi:::::::::::::::::::Rd::::</v>
      </c>
      <c r="AT273" s="23"/>
      <c r="AU273" s="24" t="str">
        <f t="shared" si="4"/>
        <v>0x90000000</v>
      </c>
      <c r="AV273" s="25"/>
      <c r="AW273" s="26" t="str">
        <f t="shared" si="5"/>
        <v>adrp,                                                   </v>
      </c>
      <c r="AX273" s="26" t="str">
        <f t="shared" si="6"/>
        <v>		adrp,                                                   	/* 0x90000000	ADRP      	 */</v>
      </c>
      <c r="AY273" s="26" t="str">
        <f t="shared" si="7"/>
        <v>		0x90000000,	/* ADRP      	adrp	 */</v>
      </c>
    </row>
    <row r="274" ht="12.75" customHeight="1">
      <c r="A274" s="9" t="s">
        <v>464</v>
      </c>
      <c r="B274" s="16"/>
      <c r="C274" s="16"/>
      <c r="D274" s="17" t="s">
        <v>465</v>
      </c>
      <c r="F274" s="18" t="str">
        <f t="shared" si="8"/>
        <v/>
      </c>
      <c r="G274" s="18" t="str">
        <f t="shared" si="2"/>
        <v/>
      </c>
      <c r="H274" s="19"/>
      <c r="I274" s="20"/>
      <c r="J274" s="20"/>
      <c r="K274" s="37"/>
      <c r="L274" s="38" t="s">
        <v>466</v>
      </c>
      <c r="M274" s="38" t="s">
        <v>459</v>
      </c>
      <c r="N274" s="38" t="s">
        <v>52</v>
      </c>
      <c r="O274" s="39" t="s">
        <v>30</v>
      </c>
      <c r="P274" s="39" t="s">
        <v>31</v>
      </c>
      <c r="Q274" s="39" t="s">
        <v>31</v>
      </c>
      <c r="R274" s="22" t="s">
        <v>31</v>
      </c>
      <c r="S274" s="22" t="s">
        <v>30</v>
      </c>
      <c r="T274" s="38" t="s">
        <v>59</v>
      </c>
      <c r="V274" s="66" t="s">
        <v>53</v>
      </c>
      <c r="AH274" s="40" t="s">
        <v>45</v>
      </c>
      <c r="AM274" s="38" t="s">
        <v>56</v>
      </c>
      <c r="AR274" s="23"/>
      <c r="AS274" s="24" t="str">
        <f t="shared" si="3"/>
        <v/>
      </c>
      <c r="AT274" s="23"/>
      <c r="AU274" s="24" t="str">
        <f t="shared" si="4"/>
        <v/>
      </c>
      <c r="AV274" s="25"/>
      <c r="AW274" s="26" t="str">
        <f t="shared" si="5"/>
        <v/>
      </c>
      <c r="AX274" s="26" t="str">
        <f t="shared" si="6"/>
        <v>	/* Add/subtract (immediate) */</v>
      </c>
      <c r="AY274" s="26" t="str">
        <f t="shared" si="7"/>
        <v>	/* Add/subtract (immediate) */</v>
      </c>
    </row>
    <row r="275" ht="12.75" customHeight="1">
      <c r="A275" s="15" t="s">
        <v>467</v>
      </c>
      <c r="B275" s="16"/>
      <c r="C275" s="16"/>
      <c r="D275" s="17"/>
      <c r="E275" s="28" t="s">
        <v>468</v>
      </c>
      <c r="F275" s="18" t="str">
        <f t="shared" si="8"/>
        <v/>
      </c>
      <c r="G275" s="18" t="str">
        <f t="shared" si="2"/>
        <v>immw</v>
      </c>
      <c r="H275" s="18" t="s">
        <v>121</v>
      </c>
      <c r="I275" s="30" t="s">
        <v>97</v>
      </c>
      <c r="J275" s="30"/>
      <c r="K275" s="31"/>
      <c r="L275" s="32" t="s">
        <v>31</v>
      </c>
      <c r="M275" s="32" t="s">
        <v>31</v>
      </c>
      <c r="N275" s="32" t="s">
        <v>31</v>
      </c>
      <c r="O275" s="45" t="s">
        <v>30</v>
      </c>
      <c r="P275" s="45" t="s">
        <v>31</v>
      </c>
      <c r="Q275" s="45" t="s">
        <v>31</v>
      </c>
      <c r="R275" s="45" t="s">
        <v>31</v>
      </c>
      <c r="S275" s="45" t="s">
        <v>30</v>
      </c>
      <c r="T275" s="32" t="s">
        <v>33</v>
      </c>
      <c r="U275" s="32" t="s">
        <v>33</v>
      </c>
      <c r="V275" s="71" t="s">
        <v>53</v>
      </c>
      <c r="AH275" s="46" t="s">
        <v>45</v>
      </c>
      <c r="AM275" s="32" t="s">
        <v>56</v>
      </c>
      <c r="AR275" s="23"/>
      <c r="AS275" s="24" t="str">
        <f t="shared" si="3"/>
        <v>-:-:-:-:-:-:-:-:-:-:imm12::::::::::::Rn:::::Rd::::</v>
      </c>
      <c r="AT275" s="23"/>
      <c r="AU275" s="24" t="str">
        <f t="shared" si="4"/>
        <v>0x11000000</v>
      </c>
      <c r="AV275" s="25"/>
      <c r="AW275" s="26" t="str">
        <f t="shared" si="5"/>
        <v>addimmw,                                                </v>
      </c>
      <c r="AX275" s="26" t="str">
        <f t="shared" si="6"/>
        <v>		addimmw,                                                	/* 0x11000000	ADD       	 */</v>
      </c>
      <c r="AY275" s="26" t="str">
        <f t="shared" si="7"/>
        <v>		0x11000000,	/* ADD       	addimmw	 */</v>
      </c>
    </row>
    <row r="276" ht="12.75" customHeight="1">
      <c r="A276" s="15" t="s">
        <v>469</v>
      </c>
      <c r="B276" s="16"/>
      <c r="C276" s="16"/>
      <c r="D276" s="17"/>
      <c r="E276" s="28" t="s">
        <v>470</v>
      </c>
      <c r="F276" s="18" t="str">
        <f t="shared" si="8"/>
        <v/>
      </c>
      <c r="G276" s="18" t="str">
        <f t="shared" si="2"/>
        <v>immw</v>
      </c>
      <c r="H276" s="18" t="s">
        <v>121</v>
      </c>
      <c r="I276" s="30" t="s">
        <v>97</v>
      </c>
      <c r="J276" s="30"/>
      <c r="K276" s="31"/>
      <c r="L276" s="32" t="s">
        <v>31</v>
      </c>
      <c r="M276" s="32" t="s">
        <v>31</v>
      </c>
      <c r="N276" s="32" t="s">
        <v>30</v>
      </c>
      <c r="O276" s="45" t="s">
        <v>30</v>
      </c>
      <c r="P276" s="45" t="s">
        <v>31</v>
      </c>
      <c r="Q276" s="45" t="s">
        <v>31</v>
      </c>
      <c r="R276" s="45" t="s">
        <v>31</v>
      </c>
      <c r="S276" s="45" t="s">
        <v>30</v>
      </c>
      <c r="T276" s="32" t="s">
        <v>33</v>
      </c>
      <c r="U276" s="32" t="s">
        <v>33</v>
      </c>
      <c r="V276" s="71" t="s">
        <v>53</v>
      </c>
      <c r="AH276" s="46" t="s">
        <v>45</v>
      </c>
      <c r="AM276" s="32" t="s">
        <v>56</v>
      </c>
      <c r="AR276" s="23"/>
      <c r="AS276" s="24" t="str">
        <f t="shared" si="3"/>
        <v>-:-:-:-:-:-:-:-:-:-:imm12::::::::::::Rn:::::Rd::::</v>
      </c>
      <c r="AT276" s="23"/>
      <c r="AU276" s="24" t="str">
        <f t="shared" si="4"/>
        <v>0x31000000</v>
      </c>
      <c r="AV276" s="25"/>
      <c r="AW276" s="26" t="str">
        <f t="shared" si="5"/>
        <v>addsimmw,                                               </v>
      </c>
      <c r="AX276" s="26" t="str">
        <f t="shared" si="6"/>
        <v>		addsimmw,                                               	/* 0x31000000	ADDS      	 */</v>
      </c>
      <c r="AY276" s="26" t="str">
        <f t="shared" si="7"/>
        <v>		0x31000000,	/* ADDS      	addsimmw	 */</v>
      </c>
    </row>
    <row r="277" ht="12.75" customHeight="1">
      <c r="A277" s="9" t="s">
        <v>471</v>
      </c>
      <c r="B277" s="16"/>
      <c r="C277" s="16"/>
      <c r="D277" s="17"/>
      <c r="E277" s="28" t="s">
        <v>472</v>
      </c>
      <c r="F277" s="18" t="str">
        <f t="shared" si="8"/>
        <v/>
      </c>
      <c r="G277" s="18" t="str">
        <f t="shared" si="2"/>
        <v>immw</v>
      </c>
      <c r="H277" s="18" t="s">
        <v>121</v>
      </c>
      <c r="I277" s="30" t="s">
        <v>97</v>
      </c>
      <c r="J277" s="30"/>
      <c r="K277" s="31"/>
      <c r="L277" s="32" t="s">
        <v>31</v>
      </c>
      <c r="M277" s="32" t="s">
        <v>30</v>
      </c>
      <c r="N277" s="32" t="s">
        <v>31</v>
      </c>
      <c r="O277" s="45" t="s">
        <v>30</v>
      </c>
      <c r="P277" s="45" t="s">
        <v>31</v>
      </c>
      <c r="Q277" s="45" t="s">
        <v>31</v>
      </c>
      <c r="R277" s="45" t="s">
        <v>31</v>
      </c>
      <c r="S277" s="45" t="s">
        <v>30</v>
      </c>
      <c r="T277" s="32" t="s">
        <v>33</v>
      </c>
      <c r="U277" s="32" t="s">
        <v>33</v>
      </c>
      <c r="V277" s="71" t="s">
        <v>53</v>
      </c>
      <c r="AH277" s="46" t="s">
        <v>45</v>
      </c>
      <c r="AM277" s="32" t="s">
        <v>56</v>
      </c>
      <c r="AR277" s="23"/>
      <c r="AS277" s="24" t="str">
        <f t="shared" si="3"/>
        <v>-:-:-:-:-:-:-:-:-:-:imm12::::::::::::Rn:::::Rd::::</v>
      </c>
      <c r="AT277" s="23"/>
      <c r="AU277" s="24" t="str">
        <f t="shared" si="4"/>
        <v>0x51000000</v>
      </c>
      <c r="AV277" s="25"/>
      <c r="AW277" s="26" t="str">
        <f t="shared" si="5"/>
        <v>subimmw,                                                </v>
      </c>
      <c r="AX277" s="26" t="str">
        <f t="shared" si="6"/>
        <v>		subimmw,                                                	/* 0x51000000	SUB       	 */</v>
      </c>
      <c r="AY277" s="26" t="str">
        <f t="shared" si="7"/>
        <v>		0x51000000,	/* SUB       	subimmw	 */</v>
      </c>
    </row>
    <row r="278" ht="12.75" customHeight="1">
      <c r="A278" s="15" t="s">
        <v>473</v>
      </c>
      <c r="B278" s="16"/>
      <c r="C278" s="16"/>
      <c r="D278" s="17"/>
      <c r="E278" s="28" t="s">
        <v>474</v>
      </c>
      <c r="F278" s="18" t="str">
        <f t="shared" si="8"/>
        <v/>
      </c>
      <c r="G278" s="18" t="str">
        <f t="shared" si="2"/>
        <v>immw</v>
      </c>
      <c r="H278" s="18" t="s">
        <v>121</v>
      </c>
      <c r="I278" s="30" t="s">
        <v>97</v>
      </c>
      <c r="J278" s="30"/>
      <c r="K278" s="31"/>
      <c r="L278" s="32" t="s">
        <v>31</v>
      </c>
      <c r="M278" s="32" t="s">
        <v>30</v>
      </c>
      <c r="N278" s="32" t="s">
        <v>30</v>
      </c>
      <c r="O278" s="45" t="s">
        <v>30</v>
      </c>
      <c r="P278" s="45" t="s">
        <v>31</v>
      </c>
      <c r="Q278" s="45" t="s">
        <v>31</v>
      </c>
      <c r="R278" s="45" t="s">
        <v>31</v>
      </c>
      <c r="S278" s="45" t="s">
        <v>30</v>
      </c>
      <c r="T278" s="32" t="s">
        <v>33</v>
      </c>
      <c r="U278" s="32" t="s">
        <v>33</v>
      </c>
      <c r="V278" s="71" t="s">
        <v>53</v>
      </c>
      <c r="AH278" s="46" t="s">
        <v>45</v>
      </c>
      <c r="AM278" s="32" t="s">
        <v>56</v>
      </c>
      <c r="AR278" s="23"/>
      <c r="AS278" s="24" t="str">
        <f t="shared" si="3"/>
        <v>-:-:-:-:-:-:-:-:-:-:imm12::::::::::::Rn:::::Rd::::</v>
      </c>
      <c r="AT278" s="23"/>
      <c r="AU278" s="24" t="str">
        <f t="shared" si="4"/>
        <v>0x71000000</v>
      </c>
      <c r="AV278" s="25"/>
      <c r="AW278" s="26" t="str">
        <f t="shared" si="5"/>
        <v>subsimmw,                                               </v>
      </c>
      <c r="AX278" s="26" t="str">
        <f t="shared" si="6"/>
        <v>		subsimmw,                                               	/* 0x71000000	SUBS      	 */</v>
      </c>
      <c r="AY278" s="26" t="str">
        <f t="shared" si="7"/>
        <v>		0x71000000,	/* SUBS      	subsimmw	 */</v>
      </c>
    </row>
    <row r="279" ht="12.75" customHeight="1">
      <c r="A279" s="15" t="s">
        <v>475</v>
      </c>
      <c r="B279" s="16"/>
      <c r="C279" s="16"/>
      <c r="D279" s="17"/>
      <c r="E279" s="28" t="s">
        <v>468</v>
      </c>
      <c r="F279" s="18" t="str">
        <f t="shared" si="8"/>
        <v/>
      </c>
      <c r="G279" s="18" t="str">
        <f t="shared" si="2"/>
        <v>immx</v>
      </c>
      <c r="H279" s="18" t="s">
        <v>121</v>
      </c>
      <c r="I279" s="30" t="s">
        <v>99</v>
      </c>
      <c r="J279" s="30"/>
      <c r="K279" s="31"/>
      <c r="L279" s="32" t="s">
        <v>30</v>
      </c>
      <c r="M279" s="32" t="s">
        <v>31</v>
      </c>
      <c r="N279" s="32" t="s">
        <v>31</v>
      </c>
      <c r="O279" s="45" t="s">
        <v>30</v>
      </c>
      <c r="P279" s="45" t="s">
        <v>31</v>
      </c>
      <c r="Q279" s="45" t="s">
        <v>31</v>
      </c>
      <c r="R279" s="45" t="s">
        <v>31</v>
      </c>
      <c r="S279" s="45" t="s">
        <v>30</v>
      </c>
      <c r="T279" s="32" t="s">
        <v>33</v>
      </c>
      <c r="U279" s="32" t="s">
        <v>33</v>
      </c>
      <c r="V279" s="71" t="s">
        <v>53</v>
      </c>
      <c r="AH279" s="46" t="s">
        <v>45</v>
      </c>
      <c r="AM279" s="32" t="s">
        <v>56</v>
      </c>
      <c r="AR279" s="23"/>
      <c r="AS279" s="24" t="str">
        <f t="shared" si="3"/>
        <v>-:-:-:-:-:-:-:-:-:-:imm12::::::::::::Rn:::::Rd::::</v>
      </c>
      <c r="AT279" s="23"/>
      <c r="AU279" s="24" t="str">
        <f t="shared" si="4"/>
        <v>0x91000000</v>
      </c>
      <c r="AV279" s="25"/>
      <c r="AW279" s="26" t="str">
        <f t="shared" si="5"/>
        <v>addimmx,                                                </v>
      </c>
      <c r="AX279" s="26" t="str">
        <f t="shared" si="6"/>
        <v>		addimmx,                                                	/* 0x91000000	ADD       	 */</v>
      </c>
      <c r="AY279" s="26" t="str">
        <f t="shared" si="7"/>
        <v>		0x91000000,	/* ADD       	addimmx	 */</v>
      </c>
    </row>
    <row r="280" ht="12.75" customHeight="1">
      <c r="A280" s="9" t="s">
        <v>476</v>
      </c>
      <c r="B280" s="16"/>
      <c r="C280" s="16"/>
      <c r="D280" s="17"/>
      <c r="E280" s="28" t="s">
        <v>470</v>
      </c>
      <c r="F280" s="18" t="str">
        <f t="shared" si="8"/>
        <v/>
      </c>
      <c r="G280" s="18" t="str">
        <f t="shared" si="2"/>
        <v>immx</v>
      </c>
      <c r="H280" s="18" t="s">
        <v>121</v>
      </c>
      <c r="I280" s="30" t="s">
        <v>99</v>
      </c>
      <c r="J280" s="30"/>
      <c r="K280" s="31"/>
      <c r="L280" s="32" t="s">
        <v>30</v>
      </c>
      <c r="M280" s="32" t="s">
        <v>31</v>
      </c>
      <c r="N280" s="32" t="s">
        <v>30</v>
      </c>
      <c r="O280" s="45" t="s">
        <v>30</v>
      </c>
      <c r="P280" s="45" t="s">
        <v>31</v>
      </c>
      <c r="Q280" s="45" t="s">
        <v>31</v>
      </c>
      <c r="R280" s="45" t="s">
        <v>31</v>
      </c>
      <c r="S280" s="45" t="s">
        <v>30</v>
      </c>
      <c r="T280" s="32" t="s">
        <v>33</v>
      </c>
      <c r="U280" s="32" t="s">
        <v>33</v>
      </c>
      <c r="V280" s="71" t="s">
        <v>53</v>
      </c>
      <c r="AH280" s="46" t="s">
        <v>45</v>
      </c>
      <c r="AM280" s="32" t="s">
        <v>56</v>
      </c>
      <c r="AR280" s="23"/>
      <c r="AS280" s="24" t="str">
        <f t="shared" si="3"/>
        <v>-:-:-:-:-:-:-:-:-:-:imm12::::::::::::Rn:::::Rd::::</v>
      </c>
      <c r="AT280" s="23"/>
      <c r="AU280" s="24" t="str">
        <f t="shared" si="4"/>
        <v>0xB1000000</v>
      </c>
      <c r="AV280" s="25"/>
      <c r="AW280" s="26" t="str">
        <f t="shared" si="5"/>
        <v>addsimmx,                                               </v>
      </c>
      <c r="AX280" s="26" t="str">
        <f t="shared" si="6"/>
        <v>		addsimmx,                                               	/* 0xB1000000	ADDS      	 */</v>
      </c>
      <c r="AY280" s="26" t="str">
        <f t="shared" si="7"/>
        <v>		0xB1000000,	/* ADDS      	addsimmx	 */</v>
      </c>
    </row>
    <row r="281" ht="12.75" customHeight="1">
      <c r="A281" s="9" t="s">
        <v>477</v>
      </c>
      <c r="B281" s="16"/>
      <c r="C281" s="16"/>
      <c r="D281" s="17"/>
      <c r="E281" s="28" t="s">
        <v>472</v>
      </c>
      <c r="F281" s="18" t="str">
        <f t="shared" si="8"/>
        <v/>
      </c>
      <c r="G281" s="18" t="str">
        <f t="shared" si="2"/>
        <v>immx</v>
      </c>
      <c r="H281" s="18" t="s">
        <v>121</v>
      </c>
      <c r="I281" s="30" t="s">
        <v>99</v>
      </c>
      <c r="J281" s="30"/>
      <c r="K281" s="31"/>
      <c r="L281" s="32" t="s">
        <v>30</v>
      </c>
      <c r="M281" s="32" t="s">
        <v>30</v>
      </c>
      <c r="N281" s="32" t="s">
        <v>31</v>
      </c>
      <c r="O281" s="45" t="s">
        <v>30</v>
      </c>
      <c r="P281" s="45" t="s">
        <v>31</v>
      </c>
      <c r="Q281" s="45" t="s">
        <v>31</v>
      </c>
      <c r="R281" s="45" t="s">
        <v>31</v>
      </c>
      <c r="S281" s="45" t="s">
        <v>30</v>
      </c>
      <c r="T281" s="32" t="s">
        <v>33</v>
      </c>
      <c r="U281" s="32" t="s">
        <v>33</v>
      </c>
      <c r="V281" s="71" t="s">
        <v>53</v>
      </c>
      <c r="AH281" s="46" t="s">
        <v>45</v>
      </c>
      <c r="AM281" s="32" t="s">
        <v>56</v>
      </c>
      <c r="AR281" s="23"/>
      <c r="AS281" s="24" t="str">
        <f t="shared" si="3"/>
        <v>-:-:-:-:-:-:-:-:-:-:imm12::::::::::::Rn:::::Rd::::</v>
      </c>
      <c r="AT281" s="23"/>
      <c r="AU281" s="24" t="str">
        <f t="shared" si="4"/>
        <v>0xD1000000</v>
      </c>
      <c r="AV281" s="25"/>
      <c r="AW281" s="26" t="str">
        <f t="shared" si="5"/>
        <v>subimmx,                                                </v>
      </c>
      <c r="AX281" s="26" t="str">
        <f t="shared" si="6"/>
        <v>		subimmx,                                                	/* 0xD1000000	SUB       	 */</v>
      </c>
      <c r="AY281" s="26" t="str">
        <f t="shared" si="7"/>
        <v>		0xD1000000,	/* SUB       	subimmx	 */</v>
      </c>
    </row>
    <row r="282" ht="12.75" customHeight="1">
      <c r="A282" s="15" t="s">
        <v>478</v>
      </c>
      <c r="B282" s="16"/>
      <c r="C282" s="16"/>
      <c r="D282" s="17"/>
      <c r="E282" s="28" t="s">
        <v>474</v>
      </c>
      <c r="F282" s="18" t="str">
        <f t="shared" si="8"/>
        <v/>
      </c>
      <c r="G282" s="18" t="str">
        <f t="shared" si="2"/>
        <v>immx</v>
      </c>
      <c r="H282" s="18" t="s">
        <v>121</v>
      </c>
      <c r="I282" s="30" t="s">
        <v>99</v>
      </c>
      <c r="J282" s="30"/>
      <c r="K282" s="31"/>
      <c r="L282" s="32" t="s">
        <v>30</v>
      </c>
      <c r="M282" s="32" t="s">
        <v>30</v>
      </c>
      <c r="N282" s="32" t="s">
        <v>30</v>
      </c>
      <c r="O282" s="45" t="s">
        <v>30</v>
      </c>
      <c r="P282" s="45" t="s">
        <v>31</v>
      </c>
      <c r="Q282" s="45" t="s">
        <v>31</v>
      </c>
      <c r="R282" s="45" t="s">
        <v>31</v>
      </c>
      <c r="S282" s="45" t="s">
        <v>30</v>
      </c>
      <c r="T282" s="32" t="s">
        <v>33</v>
      </c>
      <c r="U282" s="32" t="s">
        <v>33</v>
      </c>
      <c r="V282" s="71" t="s">
        <v>53</v>
      </c>
      <c r="AH282" s="46" t="s">
        <v>45</v>
      </c>
      <c r="AM282" s="32" t="s">
        <v>56</v>
      </c>
      <c r="AR282" s="23"/>
      <c r="AS282" s="24" t="str">
        <f t="shared" si="3"/>
        <v>-:-:-:-:-:-:-:-:-:-:imm12::::::::::::Rn:::::Rd::::</v>
      </c>
      <c r="AT282" s="23"/>
      <c r="AU282" s="24" t="str">
        <f t="shared" si="4"/>
        <v>0xF1000000</v>
      </c>
      <c r="AV282" s="25"/>
      <c r="AW282" s="26" t="str">
        <f t="shared" si="5"/>
        <v>subsimmx,                                               </v>
      </c>
      <c r="AX282" s="26" t="str">
        <f t="shared" si="6"/>
        <v>		subsimmx,                                               	/* 0xF1000000	SUBS      	 */</v>
      </c>
      <c r="AY282" s="26" t="str">
        <f t="shared" si="7"/>
        <v>		0xF1000000,	/* SUBS      	subsimmx	 */</v>
      </c>
    </row>
    <row r="283" ht="12.75" customHeight="1">
      <c r="A283" s="15" t="s">
        <v>479</v>
      </c>
      <c r="B283" s="16"/>
      <c r="C283" s="16"/>
      <c r="D283" s="17" t="s">
        <v>480</v>
      </c>
      <c r="F283" s="18" t="str">
        <f t="shared" si="8"/>
        <v/>
      </c>
      <c r="G283" s="18" t="str">
        <f t="shared" si="2"/>
        <v>imm</v>
      </c>
      <c r="H283" s="18" t="s">
        <v>121</v>
      </c>
      <c r="I283" s="20"/>
      <c r="J283" s="20"/>
      <c r="K283" s="37"/>
      <c r="L283" s="38" t="s">
        <v>466</v>
      </c>
      <c r="M283" s="38" t="s">
        <v>135</v>
      </c>
      <c r="O283" s="39" t="s">
        <v>30</v>
      </c>
      <c r="P283" s="39" t="s">
        <v>31</v>
      </c>
      <c r="Q283" s="39" t="s">
        <v>31</v>
      </c>
      <c r="R283" s="22" t="s">
        <v>30</v>
      </c>
      <c r="S283" s="22" t="s">
        <v>31</v>
      </c>
      <c r="T283" s="22" t="s">
        <v>31</v>
      </c>
      <c r="U283" s="38" t="s">
        <v>481</v>
      </c>
      <c r="V283" s="38" t="s">
        <v>57</v>
      </c>
      <c r="AB283" s="38" t="s">
        <v>58</v>
      </c>
      <c r="AH283" s="40" t="s">
        <v>45</v>
      </c>
      <c r="AM283" s="38" t="s">
        <v>56</v>
      </c>
      <c r="AR283" s="23"/>
      <c r="AS283" s="24" t="str">
        <f t="shared" si="3"/>
        <v/>
      </c>
      <c r="AT283" s="23"/>
      <c r="AU283" s="24" t="str">
        <f t="shared" si="4"/>
        <v/>
      </c>
      <c r="AV283" s="25"/>
      <c r="AW283" s="26" t="str">
        <f t="shared" si="5"/>
        <v/>
      </c>
      <c r="AX283" s="26" t="str">
        <f t="shared" si="6"/>
        <v>	/* Logical (immediate) */</v>
      </c>
      <c r="AY283" s="26" t="str">
        <f t="shared" si="7"/>
        <v>	/* Logical (immediate) */</v>
      </c>
    </row>
    <row r="284" ht="12.75" customHeight="1">
      <c r="A284" s="9" t="s">
        <v>482</v>
      </c>
      <c r="B284" s="16"/>
      <c r="C284" s="16"/>
      <c r="D284" s="17"/>
      <c r="E284" s="28" t="s">
        <v>483</v>
      </c>
      <c r="F284" s="18" t="str">
        <f t="shared" si="8"/>
        <v/>
      </c>
      <c r="G284" s="18" t="str">
        <f t="shared" si="2"/>
        <v>immw</v>
      </c>
      <c r="H284" s="18" t="s">
        <v>121</v>
      </c>
      <c r="I284" s="30" t="s">
        <v>97</v>
      </c>
      <c r="J284" s="30"/>
      <c r="K284" s="31"/>
      <c r="L284" s="32" t="s">
        <v>31</v>
      </c>
      <c r="M284" s="32" t="s">
        <v>31</v>
      </c>
      <c r="N284" s="32" t="s">
        <v>31</v>
      </c>
      <c r="O284" s="45" t="s">
        <v>30</v>
      </c>
      <c r="P284" s="45" t="s">
        <v>31</v>
      </c>
      <c r="Q284" s="45" t="s">
        <v>31</v>
      </c>
      <c r="R284" s="61" t="s">
        <v>30</v>
      </c>
      <c r="S284" s="61" t="s">
        <v>31</v>
      </c>
      <c r="T284" s="61" t="s">
        <v>31</v>
      </c>
      <c r="U284" s="32" t="s">
        <v>31</v>
      </c>
      <c r="V284" s="32" t="s">
        <v>57</v>
      </c>
      <c r="AB284" s="32" t="s">
        <v>58</v>
      </c>
      <c r="AH284" s="46" t="s">
        <v>45</v>
      </c>
      <c r="AM284" s="32" t="s">
        <v>56</v>
      </c>
      <c r="AR284" s="23"/>
      <c r="AS284" s="24" t="str">
        <f t="shared" si="3"/>
        <v>-:-:-:-:-:-:-:-:-:-:immr::::::imms::::::Rn:::::Rd::::</v>
      </c>
      <c r="AT284" s="23"/>
      <c r="AU284" s="24" t="str">
        <f t="shared" si="4"/>
        <v>0x12000000</v>
      </c>
      <c r="AV284" s="25"/>
      <c r="AW284" s="26" t="str">
        <f t="shared" si="5"/>
        <v>andimmw,                                                </v>
      </c>
      <c r="AX284" s="26" t="str">
        <f t="shared" si="6"/>
        <v>		andimmw,                                                	/* 0x12000000	AND       	 */</v>
      </c>
      <c r="AY284" s="26" t="str">
        <f t="shared" si="7"/>
        <v>		0x12000000,	/* AND       	andimmw	 */</v>
      </c>
    </row>
    <row r="285" ht="12.75" customHeight="1">
      <c r="A285" s="15" t="s">
        <v>484</v>
      </c>
      <c r="B285" s="16"/>
      <c r="C285" s="16"/>
      <c r="D285" s="17"/>
      <c r="E285" s="28" t="s">
        <v>485</v>
      </c>
      <c r="F285" s="18" t="str">
        <f t="shared" si="8"/>
        <v/>
      </c>
      <c r="G285" s="18" t="str">
        <f t="shared" si="2"/>
        <v>immw</v>
      </c>
      <c r="H285" s="18" t="s">
        <v>121</v>
      </c>
      <c r="I285" s="30" t="s">
        <v>97</v>
      </c>
      <c r="J285" s="30"/>
      <c r="K285" s="31"/>
      <c r="L285" s="32" t="s">
        <v>31</v>
      </c>
      <c r="M285" s="32" t="s">
        <v>31</v>
      </c>
      <c r="N285" s="32" t="s">
        <v>30</v>
      </c>
      <c r="O285" s="45" t="s">
        <v>30</v>
      </c>
      <c r="P285" s="45" t="s">
        <v>31</v>
      </c>
      <c r="Q285" s="45" t="s">
        <v>31</v>
      </c>
      <c r="R285" s="61" t="s">
        <v>30</v>
      </c>
      <c r="S285" s="61" t="s">
        <v>31</v>
      </c>
      <c r="T285" s="61" t="s">
        <v>31</v>
      </c>
      <c r="U285" s="32" t="s">
        <v>31</v>
      </c>
      <c r="V285" s="32" t="s">
        <v>57</v>
      </c>
      <c r="AB285" s="32" t="s">
        <v>58</v>
      </c>
      <c r="AH285" s="46" t="s">
        <v>45</v>
      </c>
      <c r="AM285" s="32" t="s">
        <v>56</v>
      </c>
      <c r="AR285" s="23"/>
      <c r="AS285" s="24" t="str">
        <f t="shared" si="3"/>
        <v>-:-:-:-:-:-:-:-:-:-:immr::::::imms::::::Rn:::::Rd::::</v>
      </c>
      <c r="AT285" s="23"/>
      <c r="AU285" s="24" t="str">
        <f t="shared" si="4"/>
        <v>0x32000000</v>
      </c>
      <c r="AV285" s="25"/>
      <c r="AW285" s="26" t="str">
        <f t="shared" si="5"/>
        <v>orrimmw,                                                </v>
      </c>
      <c r="AX285" s="26" t="str">
        <f t="shared" si="6"/>
        <v>		orrimmw,                                                	/* 0x32000000	ORR       	 */</v>
      </c>
      <c r="AY285" s="26" t="str">
        <f t="shared" si="7"/>
        <v>		0x32000000,	/* ORR       	orrimmw	 */</v>
      </c>
    </row>
    <row r="286" ht="12.75" customHeight="1">
      <c r="A286" s="15" t="s">
        <v>486</v>
      </c>
      <c r="B286" s="16"/>
      <c r="C286" s="16"/>
      <c r="D286" s="17"/>
      <c r="E286" s="28" t="s">
        <v>487</v>
      </c>
      <c r="F286" s="18" t="str">
        <f t="shared" si="8"/>
        <v/>
      </c>
      <c r="G286" s="18" t="str">
        <f t="shared" si="2"/>
        <v>immw</v>
      </c>
      <c r="H286" s="18" t="s">
        <v>121</v>
      </c>
      <c r="I286" s="30" t="s">
        <v>97</v>
      </c>
      <c r="J286" s="30"/>
      <c r="K286" s="31"/>
      <c r="L286" s="32" t="s">
        <v>31</v>
      </c>
      <c r="M286" s="32" t="s">
        <v>30</v>
      </c>
      <c r="N286" s="32" t="s">
        <v>31</v>
      </c>
      <c r="O286" s="45" t="s">
        <v>30</v>
      </c>
      <c r="P286" s="45" t="s">
        <v>31</v>
      </c>
      <c r="Q286" s="45" t="s">
        <v>31</v>
      </c>
      <c r="R286" s="61" t="s">
        <v>30</v>
      </c>
      <c r="S286" s="61" t="s">
        <v>31</v>
      </c>
      <c r="T286" s="61" t="s">
        <v>31</v>
      </c>
      <c r="U286" s="32" t="s">
        <v>31</v>
      </c>
      <c r="V286" s="32" t="s">
        <v>57</v>
      </c>
      <c r="AB286" s="32" t="s">
        <v>58</v>
      </c>
      <c r="AH286" s="46" t="s">
        <v>45</v>
      </c>
      <c r="AM286" s="32" t="s">
        <v>56</v>
      </c>
      <c r="AR286" s="23"/>
      <c r="AS286" s="24" t="str">
        <f t="shared" si="3"/>
        <v>-:-:-:-:-:-:-:-:-:-:immr::::::imms::::::Rn:::::Rd::::</v>
      </c>
      <c r="AT286" s="23"/>
      <c r="AU286" s="24" t="str">
        <f t="shared" si="4"/>
        <v>0x52000000</v>
      </c>
      <c r="AV286" s="25"/>
      <c r="AW286" s="26" t="str">
        <f t="shared" si="5"/>
        <v>eorimmw,                                                </v>
      </c>
      <c r="AX286" s="26" t="str">
        <f t="shared" si="6"/>
        <v>		eorimmw,                                                	/* 0x52000000	EOR       	 */</v>
      </c>
      <c r="AY286" s="26" t="str">
        <f t="shared" si="7"/>
        <v>		0x52000000,	/* EOR       	eorimmw	 */</v>
      </c>
    </row>
    <row r="287" ht="12.75" customHeight="1">
      <c r="A287" s="9" t="s">
        <v>488</v>
      </c>
      <c r="B287" s="16"/>
      <c r="C287" s="16"/>
      <c r="D287" s="17"/>
      <c r="E287" s="28" t="s">
        <v>489</v>
      </c>
      <c r="F287" s="18" t="str">
        <f t="shared" si="8"/>
        <v/>
      </c>
      <c r="G287" s="18" t="str">
        <f t="shared" si="2"/>
        <v>immw</v>
      </c>
      <c r="H287" s="18" t="s">
        <v>121</v>
      </c>
      <c r="I287" s="30" t="s">
        <v>97</v>
      </c>
      <c r="J287" s="30"/>
      <c r="K287" s="31"/>
      <c r="L287" s="32" t="s">
        <v>31</v>
      </c>
      <c r="M287" s="32" t="s">
        <v>30</v>
      </c>
      <c r="N287" s="32" t="s">
        <v>30</v>
      </c>
      <c r="O287" s="45" t="s">
        <v>30</v>
      </c>
      <c r="P287" s="45" t="s">
        <v>31</v>
      </c>
      <c r="Q287" s="45" t="s">
        <v>31</v>
      </c>
      <c r="R287" s="61" t="s">
        <v>30</v>
      </c>
      <c r="S287" s="61" t="s">
        <v>31</v>
      </c>
      <c r="T287" s="61" t="s">
        <v>31</v>
      </c>
      <c r="U287" s="32" t="s">
        <v>31</v>
      </c>
      <c r="V287" s="32" t="s">
        <v>57</v>
      </c>
      <c r="AB287" s="32" t="s">
        <v>58</v>
      </c>
      <c r="AH287" s="46" t="s">
        <v>45</v>
      </c>
      <c r="AM287" s="32" t="s">
        <v>56</v>
      </c>
      <c r="AR287" s="23"/>
      <c r="AS287" s="24" t="str">
        <f t="shared" si="3"/>
        <v>-:-:-:-:-:-:-:-:-:-:immr::::::imms::::::Rn:::::Rd::::</v>
      </c>
      <c r="AT287" s="23"/>
      <c r="AU287" s="24" t="str">
        <f t="shared" si="4"/>
        <v>0x72000000</v>
      </c>
      <c r="AV287" s="25"/>
      <c r="AW287" s="26" t="str">
        <f t="shared" si="5"/>
        <v>andsimmw,                                               </v>
      </c>
      <c r="AX287" s="26" t="str">
        <f t="shared" si="6"/>
        <v>		andsimmw,                                               	/* 0x72000000	ANDS      	 */</v>
      </c>
      <c r="AY287" s="26" t="str">
        <f t="shared" si="7"/>
        <v>		0x72000000,	/* ANDS      	andsimmw	 */</v>
      </c>
    </row>
    <row r="288" ht="12.75" customHeight="1">
      <c r="A288" s="9" t="s">
        <v>490</v>
      </c>
      <c r="B288" s="16"/>
      <c r="C288" s="16"/>
      <c r="D288" s="17"/>
      <c r="E288" s="28" t="s">
        <v>483</v>
      </c>
      <c r="F288" s="18" t="str">
        <f t="shared" si="8"/>
        <v/>
      </c>
      <c r="G288" s="18" t="str">
        <f t="shared" si="2"/>
        <v>immx</v>
      </c>
      <c r="H288" s="18" t="s">
        <v>121</v>
      </c>
      <c r="I288" s="30" t="s">
        <v>99</v>
      </c>
      <c r="J288" s="30"/>
      <c r="K288" s="31"/>
      <c r="L288" s="32" t="s">
        <v>30</v>
      </c>
      <c r="M288" s="32" t="s">
        <v>31</v>
      </c>
      <c r="N288" s="32" t="s">
        <v>31</v>
      </c>
      <c r="O288" s="45" t="s">
        <v>30</v>
      </c>
      <c r="P288" s="45" t="s">
        <v>31</v>
      </c>
      <c r="Q288" s="45" t="s">
        <v>31</v>
      </c>
      <c r="R288" s="61" t="s">
        <v>30</v>
      </c>
      <c r="S288" s="61" t="s">
        <v>31</v>
      </c>
      <c r="T288" s="61" t="s">
        <v>31</v>
      </c>
      <c r="U288" s="32" t="s">
        <v>33</v>
      </c>
      <c r="V288" s="32" t="s">
        <v>57</v>
      </c>
      <c r="AB288" s="32" t="s">
        <v>58</v>
      </c>
      <c r="AH288" s="46" t="s">
        <v>45</v>
      </c>
      <c r="AM288" s="32" t="s">
        <v>56</v>
      </c>
      <c r="AR288" s="23"/>
      <c r="AS288" s="24" t="str">
        <f t="shared" si="3"/>
        <v>-:-:-:-:-:-:-:-:-:-:immr::::::imms::::::Rn:::::Rd::::</v>
      </c>
      <c r="AT288" s="23"/>
      <c r="AU288" s="24" t="str">
        <f t="shared" si="4"/>
        <v>0x92000000</v>
      </c>
      <c r="AV288" s="25"/>
      <c r="AW288" s="26" t="str">
        <f t="shared" si="5"/>
        <v>andimmx,                                                </v>
      </c>
      <c r="AX288" s="26" t="str">
        <f t="shared" si="6"/>
        <v>		andimmx,                                                	/* 0x92000000	AND       	 */</v>
      </c>
      <c r="AY288" s="26" t="str">
        <f t="shared" si="7"/>
        <v>		0x92000000,	/* AND       	andimmx	 */</v>
      </c>
    </row>
    <row r="289" ht="12.75" customHeight="1">
      <c r="A289" s="15" t="s">
        <v>491</v>
      </c>
      <c r="B289" s="16"/>
      <c r="C289" s="16"/>
      <c r="D289" s="17"/>
      <c r="E289" s="28" t="s">
        <v>485</v>
      </c>
      <c r="F289" s="18" t="str">
        <f t="shared" si="8"/>
        <v/>
      </c>
      <c r="G289" s="18" t="str">
        <f t="shared" si="2"/>
        <v>immx</v>
      </c>
      <c r="H289" s="18" t="s">
        <v>121</v>
      </c>
      <c r="I289" s="30" t="s">
        <v>99</v>
      </c>
      <c r="J289" s="30"/>
      <c r="K289" s="31"/>
      <c r="L289" s="32" t="s">
        <v>30</v>
      </c>
      <c r="M289" s="32" t="s">
        <v>31</v>
      </c>
      <c r="N289" s="32" t="s">
        <v>30</v>
      </c>
      <c r="O289" s="45" t="s">
        <v>30</v>
      </c>
      <c r="P289" s="45" t="s">
        <v>31</v>
      </c>
      <c r="Q289" s="45" t="s">
        <v>31</v>
      </c>
      <c r="R289" s="61" t="s">
        <v>30</v>
      </c>
      <c r="S289" s="61" t="s">
        <v>31</v>
      </c>
      <c r="T289" s="61" t="s">
        <v>31</v>
      </c>
      <c r="U289" s="32" t="s">
        <v>33</v>
      </c>
      <c r="V289" s="32" t="s">
        <v>57</v>
      </c>
      <c r="AB289" s="32" t="s">
        <v>58</v>
      </c>
      <c r="AH289" s="46" t="s">
        <v>45</v>
      </c>
      <c r="AM289" s="32" t="s">
        <v>56</v>
      </c>
      <c r="AR289" s="23"/>
      <c r="AS289" s="24" t="str">
        <f t="shared" si="3"/>
        <v>-:-:-:-:-:-:-:-:-:-:immr::::::imms::::::Rn:::::Rd::::</v>
      </c>
      <c r="AT289" s="23"/>
      <c r="AU289" s="24" t="str">
        <f t="shared" si="4"/>
        <v>0xB2000000</v>
      </c>
      <c r="AV289" s="25"/>
      <c r="AW289" s="26" t="str">
        <f t="shared" si="5"/>
        <v>orrimmx,                                                </v>
      </c>
      <c r="AX289" s="26" t="str">
        <f t="shared" si="6"/>
        <v>		orrimmx,                                                	/* 0xB2000000	ORR       	 */</v>
      </c>
      <c r="AY289" s="26" t="str">
        <f t="shared" si="7"/>
        <v>		0xB2000000,	/* ORR       	orrimmx	 */</v>
      </c>
    </row>
    <row r="290" ht="12.75" customHeight="1">
      <c r="A290" s="15" t="s">
        <v>492</v>
      </c>
      <c r="B290" s="16"/>
      <c r="C290" s="16"/>
      <c r="D290" s="17"/>
      <c r="E290" s="28" t="s">
        <v>487</v>
      </c>
      <c r="F290" s="18" t="str">
        <f t="shared" si="8"/>
        <v/>
      </c>
      <c r="G290" s="18" t="str">
        <f t="shared" si="2"/>
        <v>immx</v>
      </c>
      <c r="H290" s="18" t="s">
        <v>121</v>
      </c>
      <c r="I290" s="30" t="s">
        <v>99</v>
      </c>
      <c r="J290" s="30"/>
      <c r="K290" s="31"/>
      <c r="L290" s="32" t="s">
        <v>30</v>
      </c>
      <c r="M290" s="32" t="s">
        <v>30</v>
      </c>
      <c r="N290" s="32" t="s">
        <v>31</v>
      </c>
      <c r="O290" s="45" t="s">
        <v>30</v>
      </c>
      <c r="P290" s="45" t="s">
        <v>31</v>
      </c>
      <c r="Q290" s="45" t="s">
        <v>31</v>
      </c>
      <c r="R290" s="61" t="s">
        <v>30</v>
      </c>
      <c r="S290" s="61" t="s">
        <v>31</v>
      </c>
      <c r="T290" s="61" t="s">
        <v>31</v>
      </c>
      <c r="U290" s="32" t="s">
        <v>33</v>
      </c>
      <c r="V290" s="32" t="s">
        <v>57</v>
      </c>
      <c r="AB290" s="32" t="s">
        <v>58</v>
      </c>
      <c r="AH290" s="46" t="s">
        <v>45</v>
      </c>
      <c r="AM290" s="32" t="s">
        <v>56</v>
      </c>
      <c r="AR290" s="23"/>
      <c r="AS290" s="24" t="str">
        <f t="shared" si="3"/>
        <v>-:-:-:-:-:-:-:-:-:-:immr::::::imms::::::Rn:::::Rd::::</v>
      </c>
      <c r="AT290" s="23"/>
      <c r="AU290" s="24" t="str">
        <f t="shared" si="4"/>
        <v>0xD2000000</v>
      </c>
      <c r="AV290" s="25"/>
      <c r="AW290" s="26" t="str">
        <f t="shared" si="5"/>
        <v>eorimmx,                                                </v>
      </c>
      <c r="AX290" s="26" t="str">
        <f t="shared" si="6"/>
        <v>		eorimmx,                                                	/* 0xD2000000	EOR       	 */</v>
      </c>
      <c r="AY290" s="26" t="str">
        <f t="shared" si="7"/>
        <v>		0xD2000000,	/* EOR       	eorimmx	 */</v>
      </c>
    </row>
    <row r="291" ht="12.75" customHeight="1">
      <c r="A291" s="9" t="s">
        <v>493</v>
      </c>
      <c r="B291" s="16"/>
      <c r="C291" s="16"/>
      <c r="D291" s="17"/>
      <c r="E291" s="28" t="s">
        <v>489</v>
      </c>
      <c r="F291" s="18" t="str">
        <f t="shared" si="8"/>
        <v/>
      </c>
      <c r="G291" s="18" t="str">
        <f t="shared" si="2"/>
        <v>immx</v>
      </c>
      <c r="H291" s="18" t="s">
        <v>121</v>
      </c>
      <c r="I291" s="30" t="s">
        <v>99</v>
      </c>
      <c r="J291" s="30"/>
      <c r="K291" s="31"/>
      <c r="L291" s="32" t="s">
        <v>30</v>
      </c>
      <c r="M291" s="32" t="s">
        <v>30</v>
      </c>
      <c r="N291" s="32" t="s">
        <v>30</v>
      </c>
      <c r="O291" s="45" t="s">
        <v>30</v>
      </c>
      <c r="P291" s="45" t="s">
        <v>31</v>
      </c>
      <c r="Q291" s="45" t="s">
        <v>31</v>
      </c>
      <c r="R291" s="61" t="s">
        <v>30</v>
      </c>
      <c r="S291" s="61" t="s">
        <v>31</v>
      </c>
      <c r="T291" s="61" t="s">
        <v>31</v>
      </c>
      <c r="U291" s="32" t="s">
        <v>33</v>
      </c>
      <c r="V291" s="32" t="s">
        <v>57</v>
      </c>
      <c r="AB291" s="32" t="s">
        <v>58</v>
      </c>
      <c r="AH291" s="46" t="s">
        <v>45</v>
      </c>
      <c r="AM291" s="32" t="s">
        <v>56</v>
      </c>
      <c r="AR291" s="23"/>
      <c r="AS291" s="24" t="str">
        <f t="shared" si="3"/>
        <v>-:-:-:-:-:-:-:-:-:-:immr::::::imms::::::Rn:::::Rd::::</v>
      </c>
      <c r="AT291" s="23"/>
      <c r="AU291" s="24" t="str">
        <f t="shared" si="4"/>
        <v>0xF2000000</v>
      </c>
      <c r="AV291" s="25"/>
      <c r="AW291" s="26" t="str">
        <f t="shared" si="5"/>
        <v>andsimmx,                                               </v>
      </c>
      <c r="AX291" s="26" t="str">
        <f t="shared" si="6"/>
        <v>		andsimmx,                                               	/* 0xF2000000	ANDS      	 */</v>
      </c>
      <c r="AY291" s="26" t="str">
        <f t="shared" si="7"/>
        <v>		0xF2000000,	/* ANDS      	andsimmx	 */</v>
      </c>
    </row>
    <row r="292" ht="12.75" customHeight="1">
      <c r="A292" s="15" t="s">
        <v>494</v>
      </c>
      <c r="B292" s="16"/>
      <c r="C292" s="16"/>
      <c r="D292" s="17" t="s">
        <v>495</v>
      </c>
      <c r="F292" s="18" t="str">
        <f t="shared" si="8"/>
        <v/>
      </c>
      <c r="G292" s="18" t="str">
        <f t="shared" si="2"/>
        <v/>
      </c>
      <c r="H292" s="19"/>
      <c r="I292" s="20"/>
      <c r="J292" s="20"/>
      <c r="K292" s="37"/>
      <c r="L292" s="38" t="s">
        <v>466</v>
      </c>
      <c r="M292" s="38" t="s">
        <v>135</v>
      </c>
      <c r="O292" s="39" t="s">
        <v>30</v>
      </c>
      <c r="P292" s="39" t="s">
        <v>31</v>
      </c>
      <c r="Q292" s="39" t="s">
        <v>31</v>
      </c>
      <c r="R292" s="22" t="s">
        <v>30</v>
      </c>
      <c r="S292" s="22" t="s">
        <v>31</v>
      </c>
      <c r="T292" s="22" t="s">
        <v>30</v>
      </c>
      <c r="U292" s="38" t="s">
        <v>496</v>
      </c>
      <c r="W292" s="66" t="s">
        <v>40</v>
      </c>
      <c r="AM292" s="38" t="s">
        <v>56</v>
      </c>
      <c r="AR292" s="23"/>
      <c r="AS292" s="24" t="str">
        <f t="shared" si="3"/>
        <v/>
      </c>
      <c r="AT292" s="23"/>
      <c r="AU292" s="24" t="str">
        <f t="shared" si="4"/>
        <v/>
      </c>
      <c r="AV292" s="25"/>
      <c r="AW292" s="26" t="str">
        <f t="shared" si="5"/>
        <v/>
      </c>
      <c r="AX292" s="26" t="str">
        <f t="shared" si="6"/>
        <v>	/* Move wide (immediate) */</v>
      </c>
      <c r="AY292" s="26" t="str">
        <f t="shared" si="7"/>
        <v>	/* Move wide (immediate) */</v>
      </c>
    </row>
    <row r="293" ht="12.75" customHeight="1">
      <c r="A293" s="15" t="s">
        <v>497</v>
      </c>
      <c r="B293" s="16"/>
      <c r="C293" s="16"/>
      <c r="D293" s="17"/>
      <c r="E293" s="28" t="s">
        <v>498</v>
      </c>
      <c r="F293" s="18" t="str">
        <f t="shared" si="8"/>
        <v/>
      </c>
      <c r="G293" s="18" t="str">
        <f t="shared" si="2"/>
        <v>w</v>
      </c>
      <c r="H293" s="19"/>
      <c r="I293" s="30" t="s">
        <v>97</v>
      </c>
      <c r="J293" s="77"/>
      <c r="K293" s="31"/>
      <c r="L293" s="32" t="s">
        <v>31</v>
      </c>
      <c r="M293" s="32" t="s">
        <v>31</v>
      </c>
      <c r="N293" s="32" t="s">
        <v>31</v>
      </c>
      <c r="O293" s="45" t="s">
        <v>30</v>
      </c>
      <c r="P293" s="45" t="s">
        <v>31</v>
      </c>
      <c r="Q293" s="45" t="s">
        <v>31</v>
      </c>
      <c r="R293" s="45" t="s">
        <v>30</v>
      </c>
      <c r="S293" s="45" t="s">
        <v>31</v>
      </c>
      <c r="T293" s="45" t="s">
        <v>30</v>
      </c>
      <c r="U293" s="32" t="s">
        <v>33</v>
      </c>
      <c r="V293" s="32" t="s">
        <v>33</v>
      </c>
      <c r="W293" s="71" t="s">
        <v>40</v>
      </c>
      <c r="AM293" s="32" t="s">
        <v>56</v>
      </c>
      <c r="AR293" s="23"/>
      <c r="AS293" s="24" t="str">
        <f t="shared" si="3"/>
        <v>-:-:-:-:-:-:-:-:-:-:-:imm16::::::::::::::::Rd::::</v>
      </c>
      <c r="AT293" s="23"/>
      <c r="AU293" s="24" t="str">
        <f t="shared" si="4"/>
        <v>0x12800000</v>
      </c>
      <c r="AV293" s="25"/>
      <c r="AW293" s="26" t="str">
        <f t="shared" si="5"/>
        <v>movnw,                                                  </v>
      </c>
      <c r="AX293" s="26" t="str">
        <f t="shared" si="6"/>
        <v>		movnw,                                                  	/* 0x12800000	MOVN      	 */</v>
      </c>
      <c r="AY293" s="26" t="str">
        <f t="shared" si="7"/>
        <v>		0x12800000,	/* MOVN      	movnw	 */</v>
      </c>
    </row>
    <row r="294" ht="12.75" customHeight="1">
      <c r="A294" s="9" t="s">
        <v>499</v>
      </c>
      <c r="B294" s="16"/>
      <c r="C294" s="16"/>
      <c r="D294" s="17"/>
      <c r="E294" s="28" t="s">
        <v>500</v>
      </c>
      <c r="F294" s="18" t="str">
        <f t="shared" si="8"/>
        <v/>
      </c>
      <c r="G294" s="18" t="str">
        <f t="shared" si="2"/>
        <v>w</v>
      </c>
      <c r="H294" s="19"/>
      <c r="I294" s="30" t="s">
        <v>97</v>
      </c>
      <c r="J294" s="77"/>
      <c r="K294" s="31"/>
      <c r="L294" s="32" t="s">
        <v>31</v>
      </c>
      <c r="M294" s="32" t="s">
        <v>30</v>
      </c>
      <c r="N294" s="32" t="s">
        <v>31</v>
      </c>
      <c r="O294" s="45" t="s">
        <v>30</v>
      </c>
      <c r="P294" s="45" t="s">
        <v>31</v>
      </c>
      <c r="Q294" s="45" t="s">
        <v>31</v>
      </c>
      <c r="R294" s="45" t="s">
        <v>30</v>
      </c>
      <c r="S294" s="45" t="s">
        <v>31</v>
      </c>
      <c r="T294" s="45" t="s">
        <v>30</v>
      </c>
      <c r="U294" s="32" t="s">
        <v>33</v>
      </c>
      <c r="V294" s="32" t="s">
        <v>33</v>
      </c>
      <c r="W294" s="71" t="s">
        <v>40</v>
      </c>
      <c r="AM294" s="32" t="s">
        <v>56</v>
      </c>
      <c r="AR294" s="23"/>
      <c r="AS294" s="24" t="str">
        <f t="shared" si="3"/>
        <v>-:-:-:-:-:-:-:-:-:-:-:imm16::::::::::::::::Rd::::</v>
      </c>
      <c r="AT294" s="23"/>
      <c r="AU294" s="24" t="str">
        <f t="shared" si="4"/>
        <v>0x52800000</v>
      </c>
      <c r="AV294" s="25"/>
      <c r="AW294" s="26" t="str">
        <f t="shared" si="5"/>
        <v>movzw,                                                  </v>
      </c>
      <c r="AX294" s="26" t="str">
        <f t="shared" si="6"/>
        <v>		movzw,                                                  	/* 0x52800000	MOVZ      	 */</v>
      </c>
      <c r="AY294" s="26" t="str">
        <f t="shared" si="7"/>
        <v>		0x52800000,	/* MOVZ      	movzw	 */</v>
      </c>
    </row>
    <row r="295" ht="12.75" customHeight="1">
      <c r="A295" s="9" t="s">
        <v>501</v>
      </c>
      <c r="B295" s="16"/>
      <c r="C295" s="16"/>
      <c r="D295" s="17"/>
      <c r="E295" s="28" t="s">
        <v>502</v>
      </c>
      <c r="F295" s="18" t="str">
        <f t="shared" si="8"/>
        <v/>
      </c>
      <c r="G295" s="18" t="str">
        <f t="shared" si="2"/>
        <v>w</v>
      </c>
      <c r="H295" s="19"/>
      <c r="I295" s="30" t="s">
        <v>97</v>
      </c>
      <c r="J295" s="77"/>
      <c r="K295" s="31"/>
      <c r="L295" s="32" t="s">
        <v>31</v>
      </c>
      <c r="M295" s="32" t="s">
        <v>30</v>
      </c>
      <c r="N295" s="32" t="s">
        <v>30</v>
      </c>
      <c r="O295" s="45" t="s">
        <v>30</v>
      </c>
      <c r="P295" s="45" t="s">
        <v>31</v>
      </c>
      <c r="Q295" s="45" t="s">
        <v>31</v>
      </c>
      <c r="R295" s="45" t="s">
        <v>30</v>
      </c>
      <c r="S295" s="45" t="s">
        <v>31</v>
      </c>
      <c r="T295" s="45" t="s">
        <v>30</v>
      </c>
      <c r="U295" s="32" t="s">
        <v>33</v>
      </c>
      <c r="V295" s="32" t="s">
        <v>33</v>
      </c>
      <c r="W295" s="71" t="s">
        <v>40</v>
      </c>
      <c r="AM295" s="32" t="s">
        <v>56</v>
      </c>
      <c r="AR295" s="23"/>
      <c r="AS295" s="24" t="str">
        <f t="shared" si="3"/>
        <v>-:-:-:-:-:-:-:-:-:-:-:imm16::::::::::::::::Rd::::</v>
      </c>
      <c r="AT295" s="23"/>
      <c r="AU295" s="24" t="str">
        <f t="shared" si="4"/>
        <v>0x72800000</v>
      </c>
      <c r="AV295" s="25"/>
      <c r="AW295" s="26" t="str">
        <f t="shared" si="5"/>
        <v>movkw,                                                  </v>
      </c>
      <c r="AX295" s="26" t="str">
        <f t="shared" si="6"/>
        <v>		movkw,                                                  	/* 0x72800000	MOVK      	 */</v>
      </c>
      <c r="AY295" s="26" t="str">
        <f t="shared" si="7"/>
        <v>		0x72800000,	/* MOVK      	movkw	 */</v>
      </c>
    </row>
    <row r="296" ht="12.75" customHeight="1">
      <c r="A296" s="15" t="s">
        <v>503</v>
      </c>
      <c r="B296" s="16"/>
      <c r="C296" s="16"/>
      <c r="D296" s="17"/>
      <c r="E296" s="28" t="s">
        <v>498</v>
      </c>
      <c r="F296" s="18" t="str">
        <f t="shared" si="8"/>
        <v/>
      </c>
      <c r="G296" s="18" t="str">
        <f t="shared" si="2"/>
        <v>x</v>
      </c>
      <c r="H296" s="19"/>
      <c r="I296" s="30" t="s">
        <v>99</v>
      </c>
      <c r="J296" s="77"/>
      <c r="K296" s="31"/>
      <c r="L296" s="32" t="s">
        <v>30</v>
      </c>
      <c r="M296" s="32" t="s">
        <v>31</v>
      </c>
      <c r="N296" s="32" t="s">
        <v>31</v>
      </c>
      <c r="O296" s="45" t="s">
        <v>30</v>
      </c>
      <c r="P296" s="45" t="s">
        <v>31</v>
      </c>
      <c r="Q296" s="45" t="s">
        <v>31</v>
      </c>
      <c r="R296" s="45" t="s">
        <v>30</v>
      </c>
      <c r="S296" s="45" t="s">
        <v>31</v>
      </c>
      <c r="T296" s="45" t="s">
        <v>30</v>
      </c>
      <c r="U296" s="32" t="s">
        <v>33</v>
      </c>
      <c r="V296" s="32" t="s">
        <v>33</v>
      </c>
      <c r="W296" s="71" t="s">
        <v>40</v>
      </c>
      <c r="AM296" s="32" t="s">
        <v>56</v>
      </c>
      <c r="AR296" s="23"/>
      <c r="AS296" s="24" t="str">
        <f t="shared" si="3"/>
        <v>-:-:-:-:-:-:-:-:-:-:-:imm16::::::::::::::::Rd::::</v>
      </c>
      <c r="AT296" s="23"/>
      <c r="AU296" s="24" t="str">
        <f t="shared" si="4"/>
        <v>0x92800000</v>
      </c>
      <c r="AV296" s="25"/>
      <c r="AW296" s="26" t="str">
        <f t="shared" si="5"/>
        <v>movnx,                                                  </v>
      </c>
      <c r="AX296" s="26" t="str">
        <f t="shared" si="6"/>
        <v>		movnx,                                                  	/* 0x92800000	MOVN      	 */</v>
      </c>
      <c r="AY296" s="26" t="str">
        <f t="shared" si="7"/>
        <v>		0x92800000,	/* MOVN      	movnx	 */</v>
      </c>
    </row>
    <row r="297" ht="12.75" customHeight="1">
      <c r="A297" s="15" t="s">
        <v>504</v>
      </c>
      <c r="B297" s="16"/>
      <c r="C297" s="16"/>
      <c r="D297" s="17"/>
      <c r="E297" s="28" t="s">
        <v>500</v>
      </c>
      <c r="F297" s="18" t="str">
        <f t="shared" si="8"/>
        <v/>
      </c>
      <c r="G297" s="18" t="str">
        <f t="shared" si="2"/>
        <v>x</v>
      </c>
      <c r="H297" s="19"/>
      <c r="I297" s="30" t="s">
        <v>99</v>
      </c>
      <c r="J297" s="77"/>
      <c r="K297" s="31"/>
      <c r="L297" s="32" t="s">
        <v>30</v>
      </c>
      <c r="M297" s="32" t="s">
        <v>30</v>
      </c>
      <c r="N297" s="32" t="s">
        <v>31</v>
      </c>
      <c r="O297" s="45" t="s">
        <v>30</v>
      </c>
      <c r="P297" s="45" t="s">
        <v>31</v>
      </c>
      <c r="Q297" s="45" t="s">
        <v>31</v>
      </c>
      <c r="R297" s="45" t="s">
        <v>30</v>
      </c>
      <c r="S297" s="45" t="s">
        <v>31</v>
      </c>
      <c r="T297" s="45" t="s">
        <v>30</v>
      </c>
      <c r="U297" s="32" t="s">
        <v>33</v>
      </c>
      <c r="V297" s="32" t="s">
        <v>33</v>
      </c>
      <c r="W297" s="71" t="s">
        <v>40</v>
      </c>
      <c r="AM297" s="32" t="s">
        <v>56</v>
      </c>
      <c r="AR297" s="23"/>
      <c r="AS297" s="24" t="str">
        <f t="shared" si="3"/>
        <v>-:-:-:-:-:-:-:-:-:-:-:imm16::::::::::::::::Rd::::</v>
      </c>
      <c r="AT297" s="23"/>
      <c r="AU297" s="24" t="str">
        <f t="shared" si="4"/>
        <v>0xD2800000</v>
      </c>
      <c r="AV297" s="25"/>
      <c r="AW297" s="26" t="str">
        <f t="shared" si="5"/>
        <v>movzx,                                                  </v>
      </c>
      <c r="AX297" s="26" t="str">
        <f t="shared" si="6"/>
        <v>		movzx,                                                  	/* 0xD2800000	MOVZ      	 */</v>
      </c>
      <c r="AY297" s="26" t="str">
        <f t="shared" si="7"/>
        <v>		0xD2800000,	/* MOVZ      	movzx	 */</v>
      </c>
    </row>
    <row r="298" ht="12.75" customHeight="1">
      <c r="A298" s="9" t="s">
        <v>505</v>
      </c>
      <c r="B298" s="16"/>
      <c r="C298" s="16"/>
      <c r="D298" s="17"/>
      <c r="E298" s="28" t="s">
        <v>502</v>
      </c>
      <c r="F298" s="18" t="str">
        <f t="shared" si="8"/>
        <v/>
      </c>
      <c r="G298" s="18" t="str">
        <f t="shared" si="2"/>
        <v>x</v>
      </c>
      <c r="H298" s="19"/>
      <c r="I298" s="30" t="s">
        <v>99</v>
      </c>
      <c r="J298" s="77"/>
      <c r="K298" s="31"/>
      <c r="L298" s="32" t="s">
        <v>30</v>
      </c>
      <c r="M298" s="32" t="s">
        <v>30</v>
      </c>
      <c r="N298" s="32" t="s">
        <v>30</v>
      </c>
      <c r="O298" s="45" t="s">
        <v>30</v>
      </c>
      <c r="P298" s="45" t="s">
        <v>31</v>
      </c>
      <c r="Q298" s="45" t="s">
        <v>31</v>
      </c>
      <c r="R298" s="45" t="s">
        <v>30</v>
      </c>
      <c r="S298" s="45" t="s">
        <v>31</v>
      </c>
      <c r="T298" s="45" t="s">
        <v>30</v>
      </c>
      <c r="U298" s="32" t="s">
        <v>33</v>
      </c>
      <c r="V298" s="32" t="s">
        <v>33</v>
      </c>
      <c r="W298" s="71" t="s">
        <v>40</v>
      </c>
      <c r="AM298" s="32" t="s">
        <v>56</v>
      </c>
      <c r="AR298" s="23"/>
      <c r="AS298" s="24" t="str">
        <f t="shared" si="3"/>
        <v>-:-:-:-:-:-:-:-:-:-:-:imm16::::::::::::::::Rd::::</v>
      </c>
      <c r="AT298" s="23"/>
      <c r="AU298" s="24" t="str">
        <f t="shared" si="4"/>
        <v>0xF2800000</v>
      </c>
      <c r="AV298" s="25"/>
      <c r="AW298" s="26" t="str">
        <f t="shared" si="5"/>
        <v>movkx,                                                  </v>
      </c>
      <c r="AX298" s="26" t="str">
        <f t="shared" si="6"/>
        <v>		movkx,                                                  	/* 0xF2800000	MOVK      	 */</v>
      </c>
      <c r="AY298" s="26" t="str">
        <f t="shared" si="7"/>
        <v>		0xF2800000,	/* MOVK      	movkx	 */</v>
      </c>
    </row>
    <row r="299" ht="12.75" customHeight="1">
      <c r="A299" s="15" t="s">
        <v>506</v>
      </c>
      <c r="B299" s="16"/>
      <c r="C299" s="16"/>
      <c r="D299" s="17" t="s">
        <v>507</v>
      </c>
      <c r="F299" s="18" t="str">
        <f t="shared" si="8"/>
        <v/>
      </c>
      <c r="G299" s="18" t="str">
        <f t="shared" si="2"/>
        <v/>
      </c>
      <c r="H299" s="19"/>
      <c r="I299" s="20"/>
      <c r="J299" s="20"/>
      <c r="K299" s="37"/>
      <c r="L299" s="38" t="s">
        <v>466</v>
      </c>
      <c r="M299" s="38" t="s">
        <v>135</v>
      </c>
      <c r="O299" s="39" t="s">
        <v>30</v>
      </c>
      <c r="P299" s="39" t="s">
        <v>31</v>
      </c>
      <c r="Q299" s="39" t="s">
        <v>31</v>
      </c>
      <c r="R299" s="22" t="s">
        <v>30</v>
      </c>
      <c r="S299" s="22" t="s">
        <v>30</v>
      </c>
      <c r="T299" s="22" t="s">
        <v>31</v>
      </c>
      <c r="U299" s="38" t="s">
        <v>481</v>
      </c>
      <c r="V299" s="38" t="s">
        <v>57</v>
      </c>
      <c r="AB299" s="38" t="s">
        <v>58</v>
      </c>
      <c r="AH299" s="40" t="s">
        <v>45</v>
      </c>
      <c r="AM299" s="38" t="s">
        <v>56</v>
      </c>
      <c r="AR299" s="23"/>
      <c r="AS299" s="24" t="str">
        <f t="shared" si="3"/>
        <v/>
      </c>
      <c r="AT299" s="23"/>
      <c r="AU299" s="24" t="str">
        <f t="shared" si="4"/>
        <v/>
      </c>
      <c r="AV299" s="25"/>
      <c r="AW299" s="26" t="str">
        <f t="shared" si="5"/>
        <v/>
      </c>
      <c r="AX299" s="26" t="str">
        <f t="shared" si="6"/>
        <v>	/* Bitfield */</v>
      </c>
      <c r="AY299" s="26" t="str">
        <f t="shared" si="7"/>
        <v>	/* Bitfield */</v>
      </c>
    </row>
    <row r="300" ht="12.75" customHeight="1">
      <c r="A300" s="15" t="s">
        <v>508</v>
      </c>
      <c r="B300" s="16"/>
      <c r="C300" s="16"/>
      <c r="D300" s="17"/>
      <c r="E300" s="28" t="s">
        <v>509</v>
      </c>
      <c r="F300" s="18" t="str">
        <f t="shared" si="8"/>
        <v/>
      </c>
      <c r="G300" s="18" t="str">
        <f t="shared" si="2"/>
        <v>w</v>
      </c>
      <c r="H300" s="19"/>
      <c r="I300" s="30" t="s">
        <v>97</v>
      </c>
      <c r="J300" s="77"/>
      <c r="K300" s="31"/>
      <c r="L300" s="32" t="s">
        <v>31</v>
      </c>
      <c r="M300" s="32" t="s">
        <v>31</v>
      </c>
      <c r="N300" s="32" t="s">
        <v>31</v>
      </c>
      <c r="O300" s="45" t="s">
        <v>30</v>
      </c>
      <c r="P300" s="45" t="s">
        <v>31</v>
      </c>
      <c r="Q300" s="45" t="s">
        <v>31</v>
      </c>
      <c r="R300" s="45" t="s">
        <v>30</v>
      </c>
      <c r="S300" s="45" t="s">
        <v>30</v>
      </c>
      <c r="T300" s="45" t="s">
        <v>31</v>
      </c>
      <c r="U300" s="32" t="s">
        <v>31</v>
      </c>
      <c r="V300" s="32" t="s">
        <v>57</v>
      </c>
      <c r="AB300" s="32" t="s">
        <v>58</v>
      </c>
      <c r="AH300" s="46" t="s">
        <v>45</v>
      </c>
      <c r="AM300" s="32" t="s">
        <v>56</v>
      </c>
      <c r="AR300" s="23"/>
      <c r="AS300" s="24" t="str">
        <f t="shared" si="3"/>
        <v>-:-:-:-:-:-:-:-:-:-:immr::::::imms::::::Rn:::::Rd::::</v>
      </c>
      <c r="AT300" s="23"/>
      <c r="AU300" s="24" t="str">
        <f t="shared" si="4"/>
        <v>0x13000000</v>
      </c>
      <c r="AV300" s="25"/>
      <c r="AW300" s="26" t="str">
        <f t="shared" si="5"/>
        <v>sbfmw,                                                  </v>
      </c>
      <c r="AX300" s="26" t="str">
        <f t="shared" si="6"/>
        <v>		sbfmw,                                                  	/* 0x13000000	SBFM      	 */</v>
      </c>
      <c r="AY300" s="26" t="str">
        <f t="shared" si="7"/>
        <v>		0x13000000,	/* SBFM      	sbfmw	 */</v>
      </c>
    </row>
    <row r="301" ht="12.75" customHeight="1">
      <c r="A301" s="9" t="s">
        <v>510</v>
      </c>
      <c r="B301" s="16"/>
      <c r="C301" s="16"/>
      <c r="D301" s="17"/>
      <c r="E301" s="28" t="s">
        <v>511</v>
      </c>
      <c r="F301" s="18" t="str">
        <f t="shared" si="8"/>
        <v/>
      </c>
      <c r="G301" s="18" t="str">
        <f t="shared" si="2"/>
        <v>w</v>
      </c>
      <c r="H301" s="19"/>
      <c r="I301" s="30" t="s">
        <v>97</v>
      </c>
      <c r="J301" s="77"/>
      <c r="K301" s="31"/>
      <c r="L301" s="32" t="s">
        <v>31</v>
      </c>
      <c r="M301" s="32" t="s">
        <v>31</v>
      </c>
      <c r="N301" s="32" t="s">
        <v>30</v>
      </c>
      <c r="O301" s="45" t="s">
        <v>30</v>
      </c>
      <c r="P301" s="45" t="s">
        <v>31</v>
      </c>
      <c r="Q301" s="45" t="s">
        <v>31</v>
      </c>
      <c r="R301" s="45" t="s">
        <v>30</v>
      </c>
      <c r="S301" s="45" t="s">
        <v>30</v>
      </c>
      <c r="T301" s="45" t="s">
        <v>31</v>
      </c>
      <c r="U301" s="32" t="s">
        <v>31</v>
      </c>
      <c r="V301" s="32" t="s">
        <v>57</v>
      </c>
      <c r="AB301" s="32" t="s">
        <v>58</v>
      </c>
      <c r="AH301" s="46" t="s">
        <v>45</v>
      </c>
      <c r="AM301" s="32" t="s">
        <v>56</v>
      </c>
      <c r="AR301" s="23"/>
      <c r="AS301" s="24" t="str">
        <f t="shared" si="3"/>
        <v>-:-:-:-:-:-:-:-:-:-:immr::::::imms::::::Rn:::::Rd::::</v>
      </c>
      <c r="AT301" s="23"/>
      <c r="AU301" s="24" t="str">
        <f t="shared" si="4"/>
        <v>0x33000000</v>
      </c>
      <c r="AV301" s="25"/>
      <c r="AW301" s="26" t="str">
        <f t="shared" si="5"/>
        <v>bfmw,                                                   </v>
      </c>
      <c r="AX301" s="26" t="str">
        <f t="shared" si="6"/>
        <v>		bfmw,                                                   	/* 0x33000000	BFM       	 */</v>
      </c>
      <c r="AY301" s="26" t="str">
        <f t="shared" si="7"/>
        <v>		0x33000000,	/* BFM       	bfmw	 */</v>
      </c>
    </row>
    <row r="302" ht="12.75" customHeight="1">
      <c r="A302" s="9" t="s">
        <v>512</v>
      </c>
      <c r="B302" s="16"/>
      <c r="C302" s="16"/>
      <c r="D302" s="17"/>
      <c r="E302" s="28" t="s">
        <v>513</v>
      </c>
      <c r="F302" s="18" t="str">
        <f t="shared" si="8"/>
        <v/>
      </c>
      <c r="G302" s="18" t="str">
        <f t="shared" si="2"/>
        <v>w</v>
      </c>
      <c r="H302" s="19"/>
      <c r="I302" s="30" t="s">
        <v>97</v>
      </c>
      <c r="J302" s="77"/>
      <c r="K302" s="31"/>
      <c r="L302" s="32" t="s">
        <v>31</v>
      </c>
      <c r="M302" s="32" t="s">
        <v>30</v>
      </c>
      <c r="N302" s="32" t="s">
        <v>31</v>
      </c>
      <c r="O302" s="45" t="s">
        <v>30</v>
      </c>
      <c r="P302" s="45" t="s">
        <v>31</v>
      </c>
      <c r="Q302" s="45" t="s">
        <v>31</v>
      </c>
      <c r="R302" s="45" t="s">
        <v>30</v>
      </c>
      <c r="S302" s="45" t="s">
        <v>30</v>
      </c>
      <c r="T302" s="45" t="s">
        <v>31</v>
      </c>
      <c r="U302" s="32" t="s">
        <v>31</v>
      </c>
      <c r="V302" s="32" t="s">
        <v>57</v>
      </c>
      <c r="AB302" s="32" t="s">
        <v>58</v>
      </c>
      <c r="AH302" s="46" t="s">
        <v>45</v>
      </c>
      <c r="AM302" s="32" t="s">
        <v>56</v>
      </c>
      <c r="AR302" s="23"/>
      <c r="AS302" s="24" t="str">
        <f t="shared" si="3"/>
        <v>-:-:-:-:-:-:-:-:-:-:immr::::::imms::::::Rn:::::Rd::::</v>
      </c>
      <c r="AT302" s="23"/>
      <c r="AU302" s="24" t="str">
        <f t="shared" si="4"/>
        <v>0x53000000</v>
      </c>
      <c r="AV302" s="25"/>
      <c r="AW302" s="26" t="str">
        <f t="shared" si="5"/>
        <v>ubfmw,                                                  </v>
      </c>
      <c r="AX302" s="26" t="str">
        <f t="shared" si="6"/>
        <v>		ubfmw,                                                  	/* 0x53000000	UBFM      	 */</v>
      </c>
      <c r="AY302" s="26" t="str">
        <f t="shared" si="7"/>
        <v>		0x53000000,	/* UBFM      	ubfmw	 */</v>
      </c>
    </row>
    <row r="303" ht="12.75" customHeight="1">
      <c r="A303" s="15" t="s">
        <v>514</v>
      </c>
      <c r="B303" s="16"/>
      <c r="C303" s="16"/>
      <c r="D303" s="17"/>
      <c r="E303" s="28" t="s">
        <v>509</v>
      </c>
      <c r="F303" s="18" t="str">
        <f t="shared" si="8"/>
        <v/>
      </c>
      <c r="G303" s="18" t="str">
        <f t="shared" si="2"/>
        <v>x</v>
      </c>
      <c r="H303" s="19"/>
      <c r="I303" s="30" t="s">
        <v>99</v>
      </c>
      <c r="J303" s="77"/>
      <c r="K303" s="31"/>
      <c r="L303" s="32" t="s">
        <v>30</v>
      </c>
      <c r="M303" s="32" t="s">
        <v>31</v>
      </c>
      <c r="N303" s="32" t="s">
        <v>31</v>
      </c>
      <c r="O303" s="45" t="s">
        <v>30</v>
      </c>
      <c r="P303" s="45" t="s">
        <v>31</v>
      </c>
      <c r="Q303" s="45" t="s">
        <v>31</v>
      </c>
      <c r="R303" s="45" t="s">
        <v>30</v>
      </c>
      <c r="S303" s="45" t="s">
        <v>30</v>
      </c>
      <c r="T303" s="45" t="s">
        <v>31</v>
      </c>
      <c r="U303" s="32" t="s">
        <v>30</v>
      </c>
      <c r="V303" s="32" t="s">
        <v>57</v>
      </c>
      <c r="AB303" s="32" t="s">
        <v>58</v>
      </c>
      <c r="AH303" s="46" t="s">
        <v>45</v>
      </c>
      <c r="AM303" s="32" t="s">
        <v>56</v>
      </c>
      <c r="AR303" s="23"/>
      <c r="AS303" s="24" t="str">
        <f t="shared" si="3"/>
        <v>-:-:-:-:-:-:-:-:-:-:immr::::::imms::::::Rn:::::Rd::::</v>
      </c>
      <c r="AT303" s="23"/>
      <c r="AU303" s="24" t="str">
        <f t="shared" si="4"/>
        <v>0x93400000</v>
      </c>
      <c r="AV303" s="25"/>
      <c r="AW303" s="26" t="str">
        <f t="shared" si="5"/>
        <v>sbfmx,                                                  </v>
      </c>
      <c r="AX303" s="26" t="str">
        <f t="shared" si="6"/>
        <v>		sbfmx,                                                  	/* 0x93400000	SBFM      	 */</v>
      </c>
      <c r="AY303" s="26" t="str">
        <f t="shared" si="7"/>
        <v>		0x93400000,	/* SBFM      	sbfmx	 */</v>
      </c>
    </row>
    <row r="304" ht="12.75" customHeight="1">
      <c r="A304" s="15" t="s">
        <v>515</v>
      </c>
      <c r="B304" s="16"/>
      <c r="C304" s="16"/>
      <c r="D304" s="17"/>
      <c r="E304" s="28" t="s">
        <v>511</v>
      </c>
      <c r="F304" s="18" t="str">
        <f t="shared" si="8"/>
        <v/>
      </c>
      <c r="G304" s="18" t="str">
        <f t="shared" si="2"/>
        <v>x</v>
      </c>
      <c r="H304" s="19"/>
      <c r="I304" s="30" t="s">
        <v>99</v>
      </c>
      <c r="J304" s="77"/>
      <c r="K304" s="31"/>
      <c r="L304" s="32" t="s">
        <v>30</v>
      </c>
      <c r="M304" s="32" t="s">
        <v>31</v>
      </c>
      <c r="N304" s="32" t="s">
        <v>30</v>
      </c>
      <c r="O304" s="45" t="s">
        <v>30</v>
      </c>
      <c r="P304" s="45" t="s">
        <v>31</v>
      </c>
      <c r="Q304" s="45" t="s">
        <v>31</v>
      </c>
      <c r="R304" s="45" t="s">
        <v>30</v>
      </c>
      <c r="S304" s="45" t="s">
        <v>30</v>
      </c>
      <c r="T304" s="45" t="s">
        <v>31</v>
      </c>
      <c r="U304" s="32" t="s">
        <v>30</v>
      </c>
      <c r="V304" s="32" t="s">
        <v>57</v>
      </c>
      <c r="AB304" s="32" t="s">
        <v>58</v>
      </c>
      <c r="AH304" s="46" t="s">
        <v>45</v>
      </c>
      <c r="AM304" s="32" t="s">
        <v>56</v>
      </c>
      <c r="AR304" s="23"/>
      <c r="AS304" s="24" t="str">
        <f t="shared" si="3"/>
        <v>-:-:-:-:-:-:-:-:-:-:immr::::::imms::::::Rn:::::Rd::::</v>
      </c>
      <c r="AT304" s="23"/>
      <c r="AU304" s="24" t="str">
        <f t="shared" si="4"/>
        <v>0xB3400000</v>
      </c>
      <c r="AV304" s="25"/>
      <c r="AW304" s="26" t="str">
        <f t="shared" si="5"/>
        <v>bfmx,                                                   </v>
      </c>
      <c r="AX304" s="26" t="str">
        <f t="shared" si="6"/>
        <v>		bfmx,                                                   	/* 0xB3400000	BFM       	 */</v>
      </c>
      <c r="AY304" s="26" t="str">
        <f t="shared" si="7"/>
        <v>		0xB3400000,	/* BFM       	bfmx	 */</v>
      </c>
    </row>
    <row r="305" ht="12.75" customHeight="1">
      <c r="A305" s="9" t="s">
        <v>516</v>
      </c>
      <c r="B305" s="16"/>
      <c r="C305" s="16"/>
      <c r="D305" s="17"/>
      <c r="E305" s="28" t="s">
        <v>513</v>
      </c>
      <c r="F305" s="18" t="str">
        <f t="shared" si="8"/>
        <v/>
      </c>
      <c r="G305" s="18" t="str">
        <f t="shared" si="2"/>
        <v>x</v>
      </c>
      <c r="H305" s="19"/>
      <c r="I305" s="30" t="s">
        <v>99</v>
      </c>
      <c r="J305" s="77"/>
      <c r="K305" s="31"/>
      <c r="L305" s="32" t="s">
        <v>30</v>
      </c>
      <c r="M305" s="32" t="s">
        <v>30</v>
      </c>
      <c r="N305" s="32" t="s">
        <v>31</v>
      </c>
      <c r="O305" s="45" t="s">
        <v>30</v>
      </c>
      <c r="P305" s="45" t="s">
        <v>31</v>
      </c>
      <c r="Q305" s="45" t="s">
        <v>31</v>
      </c>
      <c r="R305" s="45" t="s">
        <v>30</v>
      </c>
      <c r="S305" s="45" t="s">
        <v>30</v>
      </c>
      <c r="T305" s="45" t="s">
        <v>31</v>
      </c>
      <c r="U305" s="32" t="s">
        <v>30</v>
      </c>
      <c r="V305" s="32" t="s">
        <v>57</v>
      </c>
      <c r="AB305" s="32" t="s">
        <v>58</v>
      </c>
      <c r="AH305" s="46" t="s">
        <v>45</v>
      </c>
      <c r="AM305" s="32" t="s">
        <v>56</v>
      </c>
      <c r="AR305" s="23"/>
      <c r="AS305" s="24" t="str">
        <f t="shared" si="3"/>
        <v>-:-:-:-:-:-:-:-:-:-:immr::::::imms::::::Rn:::::Rd::::</v>
      </c>
      <c r="AT305" s="23"/>
      <c r="AU305" s="24" t="str">
        <f t="shared" si="4"/>
        <v>0xD3400000</v>
      </c>
      <c r="AV305" s="25"/>
      <c r="AW305" s="26" t="str">
        <f t="shared" si="5"/>
        <v>ubfmx,                                                  </v>
      </c>
      <c r="AX305" s="26" t="str">
        <f t="shared" si="6"/>
        <v>		ubfmx,                                                  	/* 0xD3400000	UBFM      	 */</v>
      </c>
      <c r="AY305" s="26" t="str">
        <f t="shared" si="7"/>
        <v>		0xD3400000,	/* UBFM      	ubfmx	 */</v>
      </c>
    </row>
    <row r="306" ht="12.75" customHeight="1">
      <c r="A306" s="15" t="s">
        <v>517</v>
      </c>
      <c r="B306" s="16"/>
      <c r="C306" s="16"/>
      <c r="D306" s="47" t="s">
        <v>518</v>
      </c>
      <c r="F306" s="18" t="str">
        <f t="shared" si="8"/>
        <v/>
      </c>
      <c r="G306" s="18" t="str">
        <f t="shared" si="2"/>
        <v/>
      </c>
      <c r="H306" s="19"/>
      <c r="I306" s="82"/>
      <c r="J306" s="82"/>
      <c r="K306" s="37"/>
      <c r="L306" s="38" t="s">
        <v>466</v>
      </c>
      <c r="M306" s="38" t="s">
        <v>519</v>
      </c>
      <c r="O306" s="39" t="s">
        <v>30</v>
      </c>
      <c r="P306" s="39" t="s">
        <v>31</v>
      </c>
      <c r="Q306" s="39" t="s">
        <v>31</v>
      </c>
      <c r="R306" s="22" t="s">
        <v>30</v>
      </c>
      <c r="S306" s="22" t="s">
        <v>30</v>
      </c>
      <c r="T306" s="22" t="s">
        <v>30</v>
      </c>
      <c r="U306" s="38" t="s">
        <v>481</v>
      </c>
      <c r="V306" s="38" t="s">
        <v>520</v>
      </c>
      <c r="W306" s="60" t="s">
        <v>51</v>
      </c>
      <c r="AB306" s="38" t="s">
        <v>58</v>
      </c>
      <c r="AH306" s="40" t="s">
        <v>45</v>
      </c>
      <c r="AM306" s="38" t="s">
        <v>56</v>
      </c>
      <c r="AR306" s="23"/>
      <c r="AS306" s="24" t="str">
        <f t="shared" si="3"/>
        <v/>
      </c>
      <c r="AT306" s="23"/>
      <c r="AU306" s="24" t="str">
        <f t="shared" si="4"/>
        <v/>
      </c>
      <c r="AV306" s="25"/>
      <c r="AW306" s="26" t="str">
        <f t="shared" si="5"/>
        <v/>
      </c>
      <c r="AX306" s="26" t="str">
        <f t="shared" si="6"/>
        <v>	/* Extract */</v>
      </c>
      <c r="AY306" s="26" t="str">
        <f t="shared" si="7"/>
        <v>	/* Extract */</v>
      </c>
    </row>
    <row r="307" ht="12.75" customHeight="1">
      <c r="A307" s="15" t="s">
        <v>521</v>
      </c>
      <c r="B307" s="16"/>
      <c r="C307" s="16"/>
      <c r="D307" s="47"/>
      <c r="E307" s="28" t="s">
        <v>522</v>
      </c>
      <c r="F307" s="18" t="str">
        <f t="shared" si="8"/>
        <v/>
      </c>
      <c r="G307" s="18" t="str">
        <f t="shared" si="2"/>
        <v>w</v>
      </c>
      <c r="H307" s="19"/>
      <c r="I307" s="30" t="s">
        <v>97</v>
      </c>
      <c r="J307" s="30"/>
      <c r="K307" s="31"/>
      <c r="L307" s="32" t="s">
        <v>31</v>
      </c>
      <c r="M307" s="32" t="s">
        <v>31</v>
      </c>
      <c r="N307" s="32" t="s">
        <v>31</v>
      </c>
      <c r="O307" s="45" t="s">
        <v>30</v>
      </c>
      <c r="P307" s="45" t="s">
        <v>31</v>
      </c>
      <c r="Q307" s="45" t="s">
        <v>31</v>
      </c>
      <c r="R307" s="45" t="s">
        <v>30</v>
      </c>
      <c r="S307" s="45" t="s">
        <v>30</v>
      </c>
      <c r="T307" s="45" t="s">
        <v>30</v>
      </c>
      <c r="U307" s="32" t="s">
        <v>31</v>
      </c>
      <c r="V307" s="32" t="s">
        <v>31</v>
      </c>
      <c r="W307" s="62" t="s">
        <v>51</v>
      </c>
      <c r="AB307" s="32" t="s">
        <v>31</v>
      </c>
      <c r="AC307" s="32" t="s">
        <v>33</v>
      </c>
      <c r="AD307" s="32" t="s">
        <v>33</v>
      </c>
      <c r="AE307" s="32" t="s">
        <v>33</v>
      </c>
      <c r="AF307" s="32" t="s">
        <v>33</v>
      </c>
      <c r="AG307" s="32" t="s">
        <v>33</v>
      </c>
      <c r="AH307" s="46" t="s">
        <v>45</v>
      </c>
      <c r="AM307" s="32" t="s">
        <v>56</v>
      </c>
      <c r="AR307" s="23"/>
      <c r="AS307" s="24" t="str">
        <f t="shared" si="3"/>
        <v>-:-:-:-:-:-:-:-:-:-:-:Rm:::::-:-:-:-:-:-:Rn:::::Rd::::</v>
      </c>
      <c r="AT307" s="23"/>
      <c r="AU307" s="24" t="str">
        <f t="shared" si="4"/>
        <v>0x13800000</v>
      </c>
      <c r="AV307" s="25"/>
      <c r="AW307" s="26" t="str">
        <f t="shared" si="5"/>
        <v>extrw,                                                  </v>
      </c>
      <c r="AX307" s="26" t="str">
        <f t="shared" si="6"/>
        <v>		extrw,                                                  	/* 0x13800000	EXTR      	 */</v>
      </c>
      <c r="AY307" s="26" t="str">
        <f t="shared" si="7"/>
        <v>		0x13800000,	/* EXTR      	extrw	 */</v>
      </c>
    </row>
    <row r="308" ht="12.75" customHeight="1">
      <c r="A308" s="9" t="s">
        <v>523</v>
      </c>
      <c r="B308" s="16"/>
      <c r="C308" s="16"/>
      <c r="D308" s="47"/>
      <c r="E308" s="28" t="s">
        <v>522</v>
      </c>
      <c r="F308" s="18" t="str">
        <f t="shared" si="8"/>
        <v/>
      </c>
      <c r="G308" s="18" t="str">
        <f t="shared" si="2"/>
        <v>x</v>
      </c>
      <c r="H308" s="19"/>
      <c r="I308" s="30" t="s">
        <v>99</v>
      </c>
      <c r="J308" s="30"/>
      <c r="K308" s="31"/>
      <c r="L308" s="32" t="s">
        <v>30</v>
      </c>
      <c r="M308" s="32" t="s">
        <v>31</v>
      </c>
      <c r="N308" s="32" t="s">
        <v>31</v>
      </c>
      <c r="O308" s="45" t="s">
        <v>30</v>
      </c>
      <c r="P308" s="45" t="s">
        <v>31</v>
      </c>
      <c r="Q308" s="45" t="s">
        <v>31</v>
      </c>
      <c r="R308" s="45" t="s">
        <v>30</v>
      </c>
      <c r="S308" s="45" t="s">
        <v>30</v>
      </c>
      <c r="T308" s="45" t="s">
        <v>30</v>
      </c>
      <c r="U308" s="32" t="s">
        <v>30</v>
      </c>
      <c r="V308" s="32" t="s">
        <v>31</v>
      </c>
      <c r="W308" s="62" t="s">
        <v>51</v>
      </c>
      <c r="AB308" s="32" t="s">
        <v>30</v>
      </c>
      <c r="AC308" s="32" t="s">
        <v>33</v>
      </c>
      <c r="AD308" s="32" t="s">
        <v>33</v>
      </c>
      <c r="AE308" s="32" t="s">
        <v>33</v>
      </c>
      <c r="AF308" s="32" t="s">
        <v>33</v>
      </c>
      <c r="AG308" s="32" t="s">
        <v>33</v>
      </c>
      <c r="AH308" s="46" t="s">
        <v>45</v>
      </c>
      <c r="AM308" s="32" t="s">
        <v>56</v>
      </c>
      <c r="AR308" s="23"/>
      <c r="AS308" s="24" t="str">
        <f t="shared" si="3"/>
        <v>-:-:-:-:-:-:-:-:-:-:-:Rm:::::-:-:-:-:-:-:Rn:::::Rd::::</v>
      </c>
      <c r="AT308" s="23"/>
      <c r="AU308" s="24" t="str">
        <f t="shared" si="4"/>
        <v>0x93C08000</v>
      </c>
      <c r="AV308" s="25"/>
      <c r="AW308" s="26" t="str">
        <f t="shared" si="5"/>
        <v>extrx,                                                  </v>
      </c>
      <c r="AX308" s="26" t="str">
        <f t="shared" si="6"/>
        <v>		extrx,                                                  	/* 0x93C08000	EXTR      	 */</v>
      </c>
      <c r="AY308" s="26" t="str">
        <f t="shared" si="7"/>
        <v>		0x93C08000,	/* EXTR      	extrx	 */</v>
      </c>
    </row>
    <row r="309" ht="12.75" customHeight="1">
      <c r="A309" s="9" t="s">
        <v>524</v>
      </c>
      <c r="B309" s="16"/>
      <c r="C309" s="16" t="s">
        <v>525</v>
      </c>
      <c r="F309" s="18" t="str">
        <f t="shared" si="8"/>
        <v/>
      </c>
      <c r="G309" s="18" t="str">
        <f t="shared" si="2"/>
        <v/>
      </c>
      <c r="H309" s="19"/>
      <c r="I309" s="20"/>
      <c r="J309" s="20"/>
      <c r="K309" s="21"/>
      <c r="L309" s="22"/>
      <c r="M309" s="22"/>
      <c r="N309" s="22"/>
      <c r="O309" s="22"/>
      <c r="P309" s="22" t="s">
        <v>30</v>
      </c>
      <c r="Q309" s="22" t="s">
        <v>31</v>
      </c>
      <c r="R309" s="22" t="s">
        <v>30</v>
      </c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3"/>
      <c r="AS309" s="24" t="str">
        <f t="shared" si="3"/>
        <v/>
      </c>
      <c r="AT309" s="23"/>
      <c r="AU309" s="24" t="str">
        <f t="shared" si="4"/>
        <v/>
      </c>
      <c r="AV309" s="25"/>
      <c r="AW309" s="26" t="str">
        <f t="shared" si="5"/>
        <v/>
      </c>
      <c r="AX309" s="26" t="str">
        <f t="shared" si="6"/>
        <v>/* Data Processing – register */</v>
      </c>
      <c r="AY309" s="26" t="str">
        <f t="shared" si="7"/>
        <v>/* Data Processing – register */</v>
      </c>
    </row>
    <row r="310" ht="12.75" customHeight="1">
      <c r="A310" s="15" t="s">
        <v>526</v>
      </c>
      <c r="B310" s="16"/>
      <c r="C310" s="16"/>
      <c r="D310" s="17" t="s">
        <v>527</v>
      </c>
      <c r="F310" s="18" t="str">
        <f t="shared" si="8"/>
        <v/>
      </c>
      <c r="G310" s="18" t="str">
        <f t="shared" si="2"/>
        <v/>
      </c>
      <c r="H310" s="19"/>
      <c r="I310" s="20"/>
      <c r="J310" s="20"/>
      <c r="K310" s="37"/>
      <c r="L310" s="38" t="s">
        <v>466</v>
      </c>
      <c r="M310" s="38" t="s">
        <v>135</v>
      </c>
      <c r="O310" s="22" t="s">
        <v>31</v>
      </c>
      <c r="P310" s="39" t="s">
        <v>30</v>
      </c>
      <c r="Q310" s="39" t="s">
        <v>31</v>
      </c>
      <c r="R310" s="39" t="s">
        <v>30</v>
      </c>
      <c r="S310" s="22" t="s">
        <v>31</v>
      </c>
      <c r="T310" s="38" t="s">
        <v>59</v>
      </c>
      <c r="V310" s="38" t="s">
        <v>481</v>
      </c>
      <c r="W310" s="60" t="s">
        <v>51</v>
      </c>
      <c r="AB310" s="38" t="s">
        <v>528</v>
      </c>
      <c r="AH310" s="40" t="s">
        <v>45</v>
      </c>
      <c r="AM310" s="38" t="s">
        <v>56</v>
      </c>
      <c r="AR310" s="23"/>
      <c r="AS310" s="24" t="str">
        <f t="shared" si="3"/>
        <v/>
      </c>
      <c r="AT310" s="23"/>
      <c r="AU310" s="24" t="str">
        <f t="shared" si="4"/>
        <v/>
      </c>
      <c r="AV310" s="25"/>
      <c r="AW310" s="26" t="str">
        <f t="shared" si="5"/>
        <v/>
      </c>
      <c r="AX310" s="26" t="str">
        <f t="shared" si="6"/>
        <v>	/* Logical (shifted register) */</v>
      </c>
      <c r="AY310" s="26" t="str">
        <f t="shared" si="7"/>
        <v>	/* Logical (shifted register) */</v>
      </c>
    </row>
    <row r="311" ht="12.75" customHeight="1">
      <c r="A311" s="15" t="s">
        <v>529</v>
      </c>
      <c r="B311" s="16"/>
      <c r="C311" s="16"/>
      <c r="D311" s="17"/>
      <c r="E311" s="28" t="s">
        <v>483</v>
      </c>
      <c r="F311" s="18" t="str">
        <f t="shared" si="8"/>
        <v/>
      </c>
      <c r="G311" s="18" t="str">
        <f t="shared" si="2"/>
        <v>w</v>
      </c>
      <c r="H311" s="18"/>
      <c r="I311" s="30" t="s">
        <v>97</v>
      </c>
      <c r="J311" s="30"/>
      <c r="K311" s="31"/>
      <c r="L311" s="32" t="s">
        <v>31</v>
      </c>
      <c r="M311" s="32" t="s">
        <v>31</v>
      </c>
      <c r="N311" s="32" t="s">
        <v>31</v>
      </c>
      <c r="O311" s="45" t="s">
        <v>31</v>
      </c>
      <c r="P311" s="45" t="s">
        <v>30</v>
      </c>
      <c r="Q311" s="45" t="s">
        <v>31</v>
      </c>
      <c r="R311" s="45" t="s">
        <v>30</v>
      </c>
      <c r="S311" s="45" t="s">
        <v>31</v>
      </c>
      <c r="T311" s="32" t="s">
        <v>59</v>
      </c>
      <c r="V311" s="32" t="s">
        <v>31</v>
      </c>
      <c r="W311" s="62" t="s">
        <v>51</v>
      </c>
      <c r="AB311" s="32" t="s">
        <v>33</v>
      </c>
      <c r="AC311" s="32" t="s">
        <v>33</v>
      </c>
      <c r="AD311" s="32" t="s">
        <v>33</v>
      </c>
      <c r="AE311" s="32" t="s">
        <v>33</v>
      </c>
      <c r="AF311" s="32" t="s">
        <v>33</v>
      </c>
      <c r="AG311" s="32" t="s">
        <v>33</v>
      </c>
      <c r="AH311" s="46" t="s">
        <v>45</v>
      </c>
      <c r="AM311" s="32" t="s">
        <v>56</v>
      </c>
      <c r="AR311" s="23"/>
      <c r="AS311" s="24" t="str">
        <f t="shared" si="3"/>
        <v>-:-:-:-:-:-:-:-:shift::-:Rm:::::-:-:-:-:-:-:Rn:::::Rd::::</v>
      </c>
      <c r="AT311" s="23"/>
      <c r="AU311" s="24" t="str">
        <f t="shared" si="4"/>
        <v>0x0A000000</v>
      </c>
      <c r="AV311" s="25"/>
      <c r="AW311" s="26" t="str">
        <f t="shared" si="5"/>
        <v>andw,                                                   </v>
      </c>
      <c r="AX311" s="26" t="str">
        <f t="shared" si="6"/>
        <v>		andw,                                                   	/* 0x0A000000	AND       	 */</v>
      </c>
      <c r="AY311" s="26" t="str">
        <f t="shared" si="7"/>
        <v>		0x0A000000,	/* AND       	andw	 */</v>
      </c>
    </row>
    <row r="312" ht="12.75" customHeight="1">
      <c r="A312" s="9" t="s">
        <v>530</v>
      </c>
      <c r="B312" s="16"/>
      <c r="C312" s="16"/>
      <c r="D312" s="17"/>
      <c r="E312" s="28" t="s">
        <v>531</v>
      </c>
      <c r="F312" s="18" t="str">
        <f t="shared" si="8"/>
        <v/>
      </c>
      <c r="G312" s="18" t="str">
        <f t="shared" si="2"/>
        <v>w</v>
      </c>
      <c r="H312" s="18"/>
      <c r="I312" s="30" t="s">
        <v>97</v>
      </c>
      <c r="J312" s="30"/>
      <c r="K312" s="31"/>
      <c r="L312" s="32" t="s">
        <v>31</v>
      </c>
      <c r="M312" s="32" t="s">
        <v>31</v>
      </c>
      <c r="N312" s="32" t="s">
        <v>31</v>
      </c>
      <c r="O312" s="45" t="s">
        <v>31</v>
      </c>
      <c r="P312" s="45" t="s">
        <v>30</v>
      </c>
      <c r="Q312" s="45" t="s">
        <v>31</v>
      </c>
      <c r="R312" s="45" t="s">
        <v>30</v>
      </c>
      <c r="S312" s="45" t="s">
        <v>31</v>
      </c>
      <c r="T312" s="32" t="s">
        <v>59</v>
      </c>
      <c r="V312" s="32" t="s">
        <v>30</v>
      </c>
      <c r="W312" s="62" t="s">
        <v>51</v>
      </c>
      <c r="AB312" s="32" t="s">
        <v>33</v>
      </c>
      <c r="AC312" s="32" t="s">
        <v>33</v>
      </c>
      <c r="AD312" s="32" t="s">
        <v>33</v>
      </c>
      <c r="AE312" s="32" t="s">
        <v>33</v>
      </c>
      <c r="AF312" s="32" t="s">
        <v>33</v>
      </c>
      <c r="AG312" s="32" t="s">
        <v>33</v>
      </c>
      <c r="AH312" s="46" t="s">
        <v>45</v>
      </c>
      <c r="AM312" s="32" t="s">
        <v>56</v>
      </c>
      <c r="AR312" s="23"/>
      <c r="AS312" s="24" t="str">
        <f t="shared" si="3"/>
        <v>-:-:-:-:-:-:-:-:shift::-:Rm:::::-:-:-:-:-:-:Rn:::::Rd::::</v>
      </c>
      <c r="AT312" s="23"/>
      <c r="AU312" s="24" t="str">
        <f t="shared" si="4"/>
        <v>0x0A200000</v>
      </c>
      <c r="AV312" s="25"/>
      <c r="AW312" s="26" t="str">
        <f t="shared" si="5"/>
        <v>bicw,                                                   </v>
      </c>
      <c r="AX312" s="26" t="str">
        <f t="shared" si="6"/>
        <v>		bicw,                                                   	/* 0x0A200000	BIC       	 */</v>
      </c>
      <c r="AY312" s="26" t="str">
        <f t="shared" si="7"/>
        <v>		0x0A200000,	/* BIC       	bicw	 */</v>
      </c>
    </row>
    <row r="313" ht="12.75" customHeight="1">
      <c r="A313" s="15" t="s">
        <v>532</v>
      </c>
      <c r="B313" s="16"/>
      <c r="C313" s="16"/>
      <c r="D313" s="17"/>
      <c r="E313" s="28" t="s">
        <v>485</v>
      </c>
      <c r="F313" s="18" t="str">
        <f t="shared" si="8"/>
        <v/>
      </c>
      <c r="G313" s="18" t="str">
        <f t="shared" si="2"/>
        <v>w</v>
      </c>
      <c r="H313" s="18"/>
      <c r="I313" s="30" t="s">
        <v>97</v>
      </c>
      <c r="J313" s="30"/>
      <c r="K313" s="31"/>
      <c r="L313" s="32" t="s">
        <v>31</v>
      </c>
      <c r="M313" s="32" t="s">
        <v>31</v>
      </c>
      <c r="N313" s="32" t="s">
        <v>30</v>
      </c>
      <c r="O313" s="45" t="s">
        <v>31</v>
      </c>
      <c r="P313" s="45" t="s">
        <v>30</v>
      </c>
      <c r="Q313" s="45" t="s">
        <v>31</v>
      </c>
      <c r="R313" s="45" t="s">
        <v>30</v>
      </c>
      <c r="S313" s="45" t="s">
        <v>31</v>
      </c>
      <c r="T313" s="32" t="s">
        <v>59</v>
      </c>
      <c r="V313" s="32" t="s">
        <v>31</v>
      </c>
      <c r="W313" s="62" t="s">
        <v>51</v>
      </c>
      <c r="AB313" s="32" t="s">
        <v>33</v>
      </c>
      <c r="AC313" s="32" t="s">
        <v>33</v>
      </c>
      <c r="AD313" s="32" t="s">
        <v>33</v>
      </c>
      <c r="AE313" s="32" t="s">
        <v>33</v>
      </c>
      <c r="AF313" s="32" t="s">
        <v>33</v>
      </c>
      <c r="AG313" s="32" t="s">
        <v>33</v>
      </c>
      <c r="AH313" s="46" t="s">
        <v>45</v>
      </c>
      <c r="AM313" s="32" t="s">
        <v>56</v>
      </c>
      <c r="AR313" s="23"/>
      <c r="AS313" s="24" t="str">
        <f t="shared" si="3"/>
        <v>-:-:-:-:-:-:-:-:shift::-:Rm:::::-:-:-:-:-:-:Rn:::::Rd::::</v>
      </c>
      <c r="AT313" s="23"/>
      <c r="AU313" s="24" t="str">
        <f t="shared" si="4"/>
        <v>0x2A000000</v>
      </c>
      <c r="AV313" s="25"/>
      <c r="AW313" s="26" t="str">
        <f t="shared" si="5"/>
        <v>orrw,                                                   </v>
      </c>
      <c r="AX313" s="26" t="str">
        <f t="shared" si="6"/>
        <v>		orrw,                                                   	/* 0x2A000000	ORR       	 */</v>
      </c>
      <c r="AY313" s="26" t="str">
        <f t="shared" si="7"/>
        <v>		0x2A000000,	/* ORR       	orrw	 */</v>
      </c>
    </row>
    <row r="314" ht="12.75" customHeight="1">
      <c r="A314" s="15" t="s">
        <v>533</v>
      </c>
      <c r="B314" s="16"/>
      <c r="C314" s="16"/>
      <c r="D314" s="17"/>
      <c r="E314" s="28" t="s">
        <v>534</v>
      </c>
      <c r="F314" s="18" t="str">
        <f t="shared" si="8"/>
        <v/>
      </c>
      <c r="G314" s="18" t="str">
        <f t="shared" si="2"/>
        <v>w</v>
      </c>
      <c r="H314" s="18"/>
      <c r="I314" s="30" t="s">
        <v>97</v>
      </c>
      <c r="J314" s="30"/>
      <c r="K314" s="31"/>
      <c r="L314" s="32" t="s">
        <v>31</v>
      </c>
      <c r="M314" s="32" t="s">
        <v>31</v>
      </c>
      <c r="N314" s="32" t="s">
        <v>30</v>
      </c>
      <c r="O314" s="45" t="s">
        <v>31</v>
      </c>
      <c r="P314" s="45" t="s">
        <v>30</v>
      </c>
      <c r="Q314" s="45" t="s">
        <v>31</v>
      </c>
      <c r="R314" s="45" t="s">
        <v>30</v>
      </c>
      <c r="S314" s="45" t="s">
        <v>31</v>
      </c>
      <c r="T314" s="32" t="s">
        <v>59</v>
      </c>
      <c r="V314" s="32" t="s">
        <v>30</v>
      </c>
      <c r="W314" s="62" t="s">
        <v>51</v>
      </c>
      <c r="AB314" s="32" t="s">
        <v>33</v>
      </c>
      <c r="AC314" s="32" t="s">
        <v>33</v>
      </c>
      <c r="AD314" s="32" t="s">
        <v>33</v>
      </c>
      <c r="AE314" s="32" t="s">
        <v>33</v>
      </c>
      <c r="AF314" s="32" t="s">
        <v>33</v>
      </c>
      <c r="AG314" s="32" t="s">
        <v>33</v>
      </c>
      <c r="AH314" s="46" t="s">
        <v>45</v>
      </c>
      <c r="AM314" s="32" t="s">
        <v>56</v>
      </c>
      <c r="AR314" s="23"/>
      <c r="AS314" s="24" t="str">
        <f t="shared" si="3"/>
        <v>-:-:-:-:-:-:-:-:shift::-:Rm:::::-:-:-:-:-:-:Rn:::::Rd::::</v>
      </c>
      <c r="AT314" s="23"/>
      <c r="AU314" s="24" t="str">
        <f t="shared" si="4"/>
        <v>0x2A200000</v>
      </c>
      <c r="AV314" s="25"/>
      <c r="AW314" s="26" t="str">
        <f t="shared" si="5"/>
        <v>ornw,                                                   </v>
      </c>
      <c r="AX314" s="26" t="str">
        <f t="shared" si="6"/>
        <v>		ornw,                                                   	/* 0x2A200000	ORN       	 */</v>
      </c>
      <c r="AY314" s="26" t="str">
        <f t="shared" si="7"/>
        <v>		0x2A200000,	/* ORN       	ornw	 */</v>
      </c>
    </row>
    <row r="315" ht="12.75" customHeight="1">
      <c r="A315" s="9" t="s">
        <v>535</v>
      </c>
      <c r="B315" s="16"/>
      <c r="C315" s="16"/>
      <c r="D315" s="17"/>
      <c r="E315" s="28" t="s">
        <v>487</v>
      </c>
      <c r="F315" s="18" t="str">
        <f t="shared" si="8"/>
        <v/>
      </c>
      <c r="G315" s="18" t="str">
        <f t="shared" si="2"/>
        <v>w</v>
      </c>
      <c r="H315" s="18"/>
      <c r="I315" s="30" t="s">
        <v>97</v>
      </c>
      <c r="J315" s="30"/>
      <c r="K315" s="31"/>
      <c r="L315" s="32" t="s">
        <v>31</v>
      </c>
      <c r="M315" s="32" t="s">
        <v>30</v>
      </c>
      <c r="N315" s="32" t="s">
        <v>31</v>
      </c>
      <c r="O315" s="45" t="s">
        <v>31</v>
      </c>
      <c r="P315" s="45" t="s">
        <v>30</v>
      </c>
      <c r="Q315" s="45" t="s">
        <v>31</v>
      </c>
      <c r="R315" s="45" t="s">
        <v>30</v>
      </c>
      <c r="S315" s="45" t="s">
        <v>31</v>
      </c>
      <c r="T315" s="32" t="s">
        <v>59</v>
      </c>
      <c r="V315" s="32" t="s">
        <v>31</v>
      </c>
      <c r="W315" s="62" t="s">
        <v>51</v>
      </c>
      <c r="AB315" s="32" t="s">
        <v>33</v>
      </c>
      <c r="AC315" s="32" t="s">
        <v>33</v>
      </c>
      <c r="AD315" s="32" t="s">
        <v>33</v>
      </c>
      <c r="AE315" s="32" t="s">
        <v>33</v>
      </c>
      <c r="AF315" s="32" t="s">
        <v>33</v>
      </c>
      <c r="AG315" s="32" t="s">
        <v>33</v>
      </c>
      <c r="AH315" s="46" t="s">
        <v>45</v>
      </c>
      <c r="AM315" s="32" t="s">
        <v>56</v>
      </c>
      <c r="AR315" s="23"/>
      <c r="AS315" s="24" t="str">
        <f t="shared" si="3"/>
        <v>-:-:-:-:-:-:-:-:shift::-:Rm:::::-:-:-:-:-:-:Rn:::::Rd::::</v>
      </c>
      <c r="AT315" s="23"/>
      <c r="AU315" s="24" t="str">
        <f t="shared" si="4"/>
        <v>0x4A000000</v>
      </c>
      <c r="AV315" s="25"/>
      <c r="AW315" s="26" t="str">
        <f t="shared" si="5"/>
        <v>eorw,                                                   </v>
      </c>
      <c r="AX315" s="26" t="str">
        <f t="shared" si="6"/>
        <v>		eorw,                                                   	/* 0x4A000000	EOR       	 */</v>
      </c>
      <c r="AY315" s="26" t="str">
        <f t="shared" si="7"/>
        <v>		0x4A000000,	/* EOR       	eorw	 */</v>
      </c>
    </row>
    <row r="316" ht="12.75" customHeight="1">
      <c r="A316" s="9" t="s">
        <v>536</v>
      </c>
      <c r="B316" s="16"/>
      <c r="C316" s="16"/>
      <c r="D316" s="17"/>
      <c r="E316" s="28" t="s">
        <v>537</v>
      </c>
      <c r="F316" s="18" t="str">
        <f t="shared" si="8"/>
        <v/>
      </c>
      <c r="G316" s="18" t="str">
        <f t="shared" si="2"/>
        <v>w</v>
      </c>
      <c r="H316" s="18"/>
      <c r="I316" s="30" t="s">
        <v>97</v>
      </c>
      <c r="J316" s="30"/>
      <c r="K316" s="31"/>
      <c r="L316" s="32" t="s">
        <v>31</v>
      </c>
      <c r="M316" s="32" t="s">
        <v>30</v>
      </c>
      <c r="N316" s="32" t="s">
        <v>31</v>
      </c>
      <c r="O316" s="45" t="s">
        <v>31</v>
      </c>
      <c r="P316" s="45" t="s">
        <v>30</v>
      </c>
      <c r="Q316" s="45" t="s">
        <v>31</v>
      </c>
      <c r="R316" s="45" t="s">
        <v>30</v>
      </c>
      <c r="S316" s="45" t="s">
        <v>31</v>
      </c>
      <c r="T316" s="32" t="s">
        <v>59</v>
      </c>
      <c r="V316" s="32" t="s">
        <v>30</v>
      </c>
      <c r="W316" s="62" t="s">
        <v>51</v>
      </c>
      <c r="AB316" s="32" t="s">
        <v>33</v>
      </c>
      <c r="AC316" s="32" t="s">
        <v>33</v>
      </c>
      <c r="AD316" s="32" t="s">
        <v>33</v>
      </c>
      <c r="AE316" s="32" t="s">
        <v>33</v>
      </c>
      <c r="AF316" s="32" t="s">
        <v>33</v>
      </c>
      <c r="AG316" s="32" t="s">
        <v>33</v>
      </c>
      <c r="AH316" s="46" t="s">
        <v>45</v>
      </c>
      <c r="AM316" s="32" t="s">
        <v>56</v>
      </c>
      <c r="AR316" s="23"/>
      <c r="AS316" s="24" t="str">
        <f t="shared" si="3"/>
        <v>-:-:-:-:-:-:-:-:shift::-:Rm:::::-:-:-:-:-:-:Rn:::::Rd::::</v>
      </c>
      <c r="AT316" s="23"/>
      <c r="AU316" s="24" t="str">
        <f t="shared" si="4"/>
        <v>0x4A200000</v>
      </c>
      <c r="AV316" s="25"/>
      <c r="AW316" s="26" t="str">
        <f t="shared" si="5"/>
        <v>eonw,                                                   </v>
      </c>
      <c r="AX316" s="26" t="str">
        <f t="shared" si="6"/>
        <v>		eonw,                                                   	/* 0x4A200000	EON       	 */</v>
      </c>
      <c r="AY316" s="26" t="str">
        <f t="shared" si="7"/>
        <v>		0x4A200000,	/* EON       	eonw	 */</v>
      </c>
    </row>
    <row r="317" ht="12.75" customHeight="1">
      <c r="A317" s="15" t="s">
        <v>538</v>
      </c>
      <c r="B317" s="16"/>
      <c r="C317" s="16"/>
      <c r="D317" s="17"/>
      <c r="E317" s="28" t="s">
        <v>489</v>
      </c>
      <c r="F317" s="18" t="str">
        <f t="shared" si="8"/>
        <v/>
      </c>
      <c r="G317" s="18" t="str">
        <f t="shared" si="2"/>
        <v>w</v>
      </c>
      <c r="H317" s="18"/>
      <c r="I317" s="30" t="s">
        <v>97</v>
      </c>
      <c r="J317" s="30"/>
      <c r="K317" s="31"/>
      <c r="L317" s="32" t="s">
        <v>31</v>
      </c>
      <c r="M317" s="32" t="s">
        <v>30</v>
      </c>
      <c r="N317" s="32" t="s">
        <v>30</v>
      </c>
      <c r="O317" s="45" t="s">
        <v>31</v>
      </c>
      <c r="P317" s="45" t="s">
        <v>30</v>
      </c>
      <c r="Q317" s="45" t="s">
        <v>31</v>
      </c>
      <c r="R317" s="45" t="s">
        <v>30</v>
      </c>
      <c r="S317" s="45" t="s">
        <v>31</v>
      </c>
      <c r="T317" s="32" t="s">
        <v>59</v>
      </c>
      <c r="V317" s="32" t="s">
        <v>31</v>
      </c>
      <c r="W317" s="62" t="s">
        <v>51</v>
      </c>
      <c r="AB317" s="32" t="s">
        <v>33</v>
      </c>
      <c r="AC317" s="32" t="s">
        <v>33</v>
      </c>
      <c r="AD317" s="32" t="s">
        <v>33</v>
      </c>
      <c r="AE317" s="32" t="s">
        <v>33</v>
      </c>
      <c r="AF317" s="32" t="s">
        <v>33</v>
      </c>
      <c r="AG317" s="32" t="s">
        <v>33</v>
      </c>
      <c r="AH317" s="46" t="s">
        <v>45</v>
      </c>
      <c r="AM317" s="32" t="s">
        <v>56</v>
      </c>
      <c r="AR317" s="23"/>
      <c r="AS317" s="24" t="str">
        <f t="shared" si="3"/>
        <v>-:-:-:-:-:-:-:-:shift::-:Rm:::::-:-:-:-:-:-:Rn:::::Rd::::</v>
      </c>
      <c r="AT317" s="23"/>
      <c r="AU317" s="24" t="str">
        <f t="shared" si="4"/>
        <v>0x6A000000</v>
      </c>
      <c r="AV317" s="25"/>
      <c r="AW317" s="26" t="str">
        <f t="shared" si="5"/>
        <v>andsw,                                                  </v>
      </c>
      <c r="AX317" s="26" t="str">
        <f t="shared" si="6"/>
        <v>		andsw,                                                  	/* 0x6A000000	ANDS      	 */</v>
      </c>
      <c r="AY317" s="26" t="str">
        <f t="shared" si="7"/>
        <v>		0x6A000000,	/* ANDS      	andsw	 */</v>
      </c>
    </row>
    <row r="318" ht="12.75" customHeight="1">
      <c r="A318" s="15" t="s">
        <v>539</v>
      </c>
      <c r="B318" s="16"/>
      <c r="C318" s="16"/>
      <c r="D318" s="17"/>
      <c r="E318" s="28" t="s">
        <v>540</v>
      </c>
      <c r="F318" s="18" t="str">
        <f t="shared" si="8"/>
        <v/>
      </c>
      <c r="G318" s="18" t="str">
        <f t="shared" si="2"/>
        <v>w</v>
      </c>
      <c r="H318" s="18"/>
      <c r="I318" s="30" t="s">
        <v>97</v>
      </c>
      <c r="J318" s="30"/>
      <c r="K318" s="31"/>
      <c r="L318" s="32" t="s">
        <v>31</v>
      </c>
      <c r="M318" s="32" t="s">
        <v>30</v>
      </c>
      <c r="N318" s="32" t="s">
        <v>30</v>
      </c>
      <c r="O318" s="45" t="s">
        <v>31</v>
      </c>
      <c r="P318" s="45" t="s">
        <v>30</v>
      </c>
      <c r="Q318" s="45" t="s">
        <v>31</v>
      </c>
      <c r="R318" s="45" t="s">
        <v>30</v>
      </c>
      <c r="S318" s="45" t="s">
        <v>31</v>
      </c>
      <c r="T318" s="32" t="s">
        <v>59</v>
      </c>
      <c r="V318" s="32" t="s">
        <v>30</v>
      </c>
      <c r="W318" s="62" t="s">
        <v>51</v>
      </c>
      <c r="AB318" s="32" t="s">
        <v>33</v>
      </c>
      <c r="AC318" s="32" t="s">
        <v>33</v>
      </c>
      <c r="AD318" s="32" t="s">
        <v>33</v>
      </c>
      <c r="AE318" s="32" t="s">
        <v>33</v>
      </c>
      <c r="AF318" s="32" t="s">
        <v>33</v>
      </c>
      <c r="AG318" s="32" t="s">
        <v>33</v>
      </c>
      <c r="AH318" s="46" t="s">
        <v>45</v>
      </c>
      <c r="AM318" s="32" t="s">
        <v>56</v>
      </c>
      <c r="AR318" s="23"/>
      <c r="AS318" s="24" t="str">
        <f t="shared" si="3"/>
        <v>-:-:-:-:-:-:-:-:shift::-:Rm:::::-:-:-:-:-:-:Rn:::::Rd::::</v>
      </c>
      <c r="AT318" s="23"/>
      <c r="AU318" s="24" t="str">
        <f t="shared" si="4"/>
        <v>0x6A200000</v>
      </c>
      <c r="AV318" s="25"/>
      <c r="AW318" s="26" t="str">
        <f t="shared" si="5"/>
        <v>bicsw,                                                  </v>
      </c>
      <c r="AX318" s="26" t="str">
        <f t="shared" si="6"/>
        <v>		bicsw,                                                  	/* 0x6A200000	BICS      	 */</v>
      </c>
      <c r="AY318" s="26" t="str">
        <f t="shared" si="7"/>
        <v>		0x6A200000,	/* BICS      	bicsw	 */</v>
      </c>
    </row>
    <row r="319" ht="12.75" customHeight="1">
      <c r="A319" s="9" t="s">
        <v>541</v>
      </c>
      <c r="B319" s="16"/>
      <c r="C319" s="16"/>
      <c r="D319" s="17"/>
      <c r="E319" s="28" t="s">
        <v>483</v>
      </c>
      <c r="F319" s="18" t="str">
        <f t="shared" si="8"/>
        <v/>
      </c>
      <c r="G319" s="18" t="str">
        <f t="shared" si="2"/>
        <v>x</v>
      </c>
      <c r="H319" s="18"/>
      <c r="I319" s="30" t="s">
        <v>99</v>
      </c>
      <c r="J319" s="30"/>
      <c r="K319" s="31"/>
      <c r="L319" s="32" t="s">
        <v>30</v>
      </c>
      <c r="M319" s="32" t="s">
        <v>31</v>
      </c>
      <c r="N319" s="32" t="s">
        <v>31</v>
      </c>
      <c r="O319" s="45" t="s">
        <v>31</v>
      </c>
      <c r="P319" s="45" t="s">
        <v>30</v>
      </c>
      <c r="Q319" s="45" t="s">
        <v>31</v>
      </c>
      <c r="R319" s="45" t="s">
        <v>30</v>
      </c>
      <c r="S319" s="45" t="s">
        <v>31</v>
      </c>
      <c r="T319" s="32" t="s">
        <v>59</v>
      </c>
      <c r="V319" s="32" t="s">
        <v>31</v>
      </c>
      <c r="W319" s="62" t="s">
        <v>51</v>
      </c>
      <c r="AB319" s="32" t="s">
        <v>33</v>
      </c>
      <c r="AC319" s="32" t="s">
        <v>33</v>
      </c>
      <c r="AD319" s="32" t="s">
        <v>33</v>
      </c>
      <c r="AE319" s="32" t="s">
        <v>33</v>
      </c>
      <c r="AF319" s="32" t="s">
        <v>33</v>
      </c>
      <c r="AG319" s="32" t="s">
        <v>33</v>
      </c>
      <c r="AH319" s="46" t="s">
        <v>45</v>
      </c>
      <c r="AM319" s="32" t="s">
        <v>56</v>
      </c>
      <c r="AR319" s="23"/>
      <c r="AS319" s="24" t="str">
        <f t="shared" si="3"/>
        <v>-:-:-:-:-:-:-:-:shift::-:Rm:::::-:-:-:-:-:-:Rn:::::Rd::::</v>
      </c>
      <c r="AT319" s="23"/>
      <c r="AU319" s="24" t="str">
        <f t="shared" si="4"/>
        <v>0x8A000000</v>
      </c>
      <c r="AV319" s="25"/>
      <c r="AW319" s="26" t="str">
        <f t="shared" si="5"/>
        <v>andx,                                                   </v>
      </c>
      <c r="AX319" s="26" t="str">
        <f t="shared" si="6"/>
        <v>		andx,                                                   	/* 0x8A000000	AND       	 */</v>
      </c>
      <c r="AY319" s="26" t="str">
        <f t="shared" si="7"/>
        <v>		0x8A000000,	/* AND       	andx	 */</v>
      </c>
    </row>
    <row r="320" ht="12.75" customHeight="1">
      <c r="A320" s="15" t="s">
        <v>542</v>
      </c>
      <c r="B320" s="16"/>
      <c r="C320" s="16"/>
      <c r="D320" s="17"/>
      <c r="E320" s="28" t="s">
        <v>531</v>
      </c>
      <c r="F320" s="18" t="str">
        <f t="shared" si="8"/>
        <v/>
      </c>
      <c r="G320" s="18" t="str">
        <f t="shared" si="2"/>
        <v>x</v>
      </c>
      <c r="H320" s="18"/>
      <c r="I320" s="30" t="s">
        <v>99</v>
      </c>
      <c r="J320" s="30"/>
      <c r="K320" s="31"/>
      <c r="L320" s="32" t="s">
        <v>30</v>
      </c>
      <c r="M320" s="32" t="s">
        <v>31</v>
      </c>
      <c r="N320" s="32" t="s">
        <v>31</v>
      </c>
      <c r="O320" s="45" t="s">
        <v>31</v>
      </c>
      <c r="P320" s="45" t="s">
        <v>30</v>
      </c>
      <c r="Q320" s="45" t="s">
        <v>31</v>
      </c>
      <c r="R320" s="45" t="s">
        <v>30</v>
      </c>
      <c r="S320" s="45" t="s">
        <v>31</v>
      </c>
      <c r="T320" s="32" t="s">
        <v>59</v>
      </c>
      <c r="V320" s="32" t="s">
        <v>30</v>
      </c>
      <c r="W320" s="62" t="s">
        <v>51</v>
      </c>
      <c r="AB320" s="32" t="s">
        <v>33</v>
      </c>
      <c r="AC320" s="32" t="s">
        <v>33</v>
      </c>
      <c r="AD320" s="32" t="s">
        <v>33</v>
      </c>
      <c r="AE320" s="32" t="s">
        <v>33</v>
      </c>
      <c r="AF320" s="32" t="s">
        <v>33</v>
      </c>
      <c r="AG320" s="32" t="s">
        <v>33</v>
      </c>
      <c r="AH320" s="46" t="s">
        <v>45</v>
      </c>
      <c r="AM320" s="32" t="s">
        <v>56</v>
      </c>
      <c r="AR320" s="23"/>
      <c r="AS320" s="24" t="str">
        <f t="shared" si="3"/>
        <v>-:-:-:-:-:-:-:-:shift::-:Rm:::::-:-:-:-:-:-:Rn:::::Rd::::</v>
      </c>
      <c r="AT320" s="23"/>
      <c r="AU320" s="24" t="str">
        <f t="shared" si="4"/>
        <v>0x8A200000</v>
      </c>
      <c r="AV320" s="25"/>
      <c r="AW320" s="26" t="str">
        <f t="shared" si="5"/>
        <v>bicx,                                                   </v>
      </c>
      <c r="AX320" s="26" t="str">
        <f t="shared" si="6"/>
        <v>		bicx,                                                   	/* 0x8A200000	BIC       	 */</v>
      </c>
      <c r="AY320" s="26" t="str">
        <f t="shared" si="7"/>
        <v>		0x8A200000,	/* BIC       	bicx	 */</v>
      </c>
    </row>
    <row r="321" ht="12.75" customHeight="1">
      <c r="A321" s="15" t="s">
        <v>543</v>
      </c>
      <c r="B321" s="16"/>
      <c r="C321" s="16"/>
      <c r="D321" s="17"/>
      <c r="E321" s="28" t="s">
        <v>485</v>
      </c>
      <c r="F321" s="18" t="str">
        <f t="shared" si="8"/>
        <v/>
      </c>
      <c r="G321" s="18" t="str">
        <f t="shared" si="2"/>
        <v>x</v>
      </c>
      <c r="H321" s="18"/>
      <c r="I321" s="30" t="s">
        <v>99</v>
      </c>
      <c r="J321" s="30"/>
      <c r="K321" s="31"/>
      <c r="L321" s="32" t="s">
        <v>30</v>
      </c>
      <c r="M321" s="32" t="s">
        <v>31</v>
      </c>
      <c r="N321" s="32" t="s">
        <v>30</v>
      </c>
      <c r="O321" s="45" t="s">
        <v>31</v>
      </c>
      <c r="P321" s="45" t="s">
        <v>30</v>
      </c>
      <c r="Q321" s="45" t="s">
        <v>31</v>
      </c>
      <c r="R321" s="45" t="s">
        <v>30</v>
      </c>
      <c r="S321" s="45" t="s">
        <v>31</v>
      </c>
      <c r="T321" s="32" t="s">
        <v>59</v>
      </c>
      <c r="V321" s="32" t="s">
        <v>31</v>
      </c>
      <c r="W321" s="62" t="s">
        <v>51</v>
      </c>
      <c r="AB321" s="32" t="s">
        <v>33</v>
      </c>
      <c r="AC321" s="32" t="s">
        <v>33</v>
      </c>
      <c r="AD321" s="32" t="s">
        <v>33</v>
      </c>
      <c r="AE321" s="32" t="s">
        <v>33</v>
      </c>
      <c r="AF321" s="32" t="s">
        <v>33</v>
      </c>
      <c r="AG321" s="32" t="s">
        <v>33</v>
      </c>
      <c r="AH321" s="46" t="s">
        <v>45</v>
      </c>
      <c r="AM321" s="32" t="s">
        <v>56</v>
      </c>
      <c r="AR321" s="23"/>
      <c r="AS321" s="24" t="str">
        <f t="shared" si="3"/>
        <v>-:-:-:-:-:-:-:-:shift::-:Rm:::::-:-:-:-:-:-:Rn:::::Rd::::</v>
      </c>
      <c r="AT321" s="23"/>
      <c r="AU321" s="24" t="str">
        <f t="shared" si="4"/>
        <v>0xAA000000</v>
      </c>
      <c r="AV321" s="25"/>
      <c r="AW321" s="26" t="str">
        <f t="shared" si="5"/>
        <v>orrx,                                                   </v>
      </c>
      <c r="AX321" s="26" t="str">
        <f t="shared" si="6"/>
        <v>		orrx,                                                   	/* 0xAA000000	ORR       	 */</v>
      </c>
      <c r="AY321" s="26" t="str">
        <f t="shared" si="7"/>
        <v>		0xAA000000,	/* ORR       	orrx	 */</v>
      </c>
    </row>
    <row r="322" ht="12.75" customHeight="1">
      <c r="A322" s="9" t="s">
        <v>544</v>
      </c>
      <c r="B322" s="16"/>
      <c r="C322" s="16"/>
      <c r="D322" s="17"/>
      <c r="E322" s="28" t="s">
        <v>534</v>
      </c>
      <c r="F322" s="18" t="str">
        <f t="shared" si="8"/>
        <v/>
      </c>
      <c r="G322" s="18" t="str">
        <f t="shared" si="2"/>
        <v>x</v>
      </c>
      <c r="H322" s="18"/>
      <c r="I322" s="30" t="s">
        <v>99</v>
      </c>
      <c r="J322" s="30"/>
      <c r="K322" s="31"/>
      <c r="L322" s="32" t="s">
        <v>30</v>
      </c>
      <c r="M322" s="32" t="s">
        <v>31</v>
      </c>
      <c r="N322" s="32" t="s">
        <v>30</v>
      </c>
      <c r="O322" s="45" t="s">
        <v>31</v>
      </c>
      <c r="P322" s="45" t="s">
        <v>30</v>
      </c>
      <c r="Q322" s="45" t="s">
        <v>31</v>
      </c>
      <c r="R322" s="45" t="s">
        <v>30</v>
      </c>
      <c r="S322" s="45" t="s">
        <v>31</v>
      </c>
      <c r="T322" s="32" t="s">
        <v>59</v>
      </c>
      <c r="V322" s="32" t="s">
        <v>30</v>
      </c>
      <c r="W322" s="62" t="s">
        <v>51</v>
      </c>
      <c r="AB322" s="32" t="s">
        <v>33</v>
      </c>
      <c r="AC322" s="32" t="s">
        <v>33</v>
      </c>
      <c r="AD322" s="32" t="s">
        <v>33</v>
      </c>
      <c r="AE322" s="32" t="s">
        <v>33</v>
      </c>
      <c r="AF322" s="32" t="s">
        <v>33</v>
      </c>
      <c r="AG322" s="32" t="s">
        <v>33</v>
      </c>
      <c r="AH322" s="46" t="s">
        <v>45</v>
      </c>
      <c r="AM322" s="32" t="s">
        <v>56</v>
      </c>
      <c r="AR322" s="23"/>
      <c r="AS322" s="24" t="str">
        <f t="shared" si="3"/>
        <v>-:-:-:-:-:-:-:-:shift::-:Rm:::::-:-:-:-:-:-:Rn:::::Rd::::</v>
      </c>
      <c r="AT322" s="23"/>
      <c r="AU322" s="24" t="str">
        <f t="shared" si="4"/>
        <v>0xAA200000</v>
      </c>
      <c r="AV322" s="25"/>
      <c r="AW322" s="26" t="str">
        <f t="shared" si="5"/>
        <v>ornx,                                                   </v>
      </c>
      <c r="AX322" s="26" t="str">
        <f t="shared" si="6"/>
        <v>		ornx,                                                   	/* 0xAA200000	ORN       	 */</v>
      </c>
      <c r="AY322" s="26" t="str">
        <f t="shared" si="7"/>
        <v>		0xAA200000,	/* ORN       	ornx	 */</v>
      </c>
    </row>
    <row r="323" ht="12.75" customHeight="1">
      <c r="A323" s="9" t="s">
        <v>545</v>
      </c>
      <c r="B323" s="16"/>
      <c r="C323" s="16"/>
      <c r="D323" s="17"/>
      <c r="E323" s="28" t="s">
        <v>487</v>
      </c>
      <c r="F323" s="18" t="str">
        <f t="shared" si="8"/>
        <v/>
      </c>
      <c r="G323" s="18" t="str">
        <f t="shared" si="2"/>
        <v>x</v>
      </c>
      <c r="H323" s="18"/>
      <c r="I323" s="30" t="s">
        <v>99</v>
      </c>
      <c r="J323" s="30"/>
      <c r="K323" s="31"/>
      <c r="L323" s="32" t="s">
        <v>30</v>
      </c>
      <c r="M323" s="32" t="s">
        <v>30</v>
      </c>
      <c r="N323" s="32" t="s">
        <v>31</v>
      </c>
      <c r="O323" s="45" t="s">
        <v>31</v>
      </c>
      <c r="P323" s="45" t="s">
        <v>30</v>
      </c>
      <c r="Q323" s="45" t="s">
        <v>31</v>
      </c>
      <c r="R323" s="45" t="s">
        <v>30</v>
      </c>
      <c r="S323" s="45" t="s">
        <v>31</v>
      </c>
      <c r="T323" s="32" t="s">
        <v>59</v>
      </c>
      <c r="V323" s="32" t="s">
        <v>31</v>
      </c>
      <c r="W323" s="62" t="s">
        <v>51</v>
      </c>
      <c r="AB323" s="32" t="s">
        <v>33</v>
      </c>
      <c r="AC323" s="32" t="s">
        <v>33</v>
      </c>
      <c r="AD323" s="32" t="s">
        <v>33</v>
      </c>
      <c r="AE323" s="32" t="s">
        <v>33</v>
      </c>
      <c r="AF323" s="32" t="s">
        <v>33</v>
      </c>
      <c r="AG323" s="32" t="s">
        <v>33</v>
      </c>
      <c r="AH323" s="46" t="s">
        <v>45</v>
      </c>
      <c r="AM323" s="32" t="s">
        <v>56</v>
      </c>
      <c r="AR323" s="23"/>
      <c r="AS323" s="24" t="str">
        <f t="shared" si="3"/>
        <v>-:-:-:-:-:-:-:-:shift::-:Rm:::::-:-:-:-:-:-:Rn:::::Rd::::</v>
      </c>
      <c r="AT323" s="23"/>
      <c r="AU323" s="24" t="str">
        <f t="shared" si="4"/>
        <v>0xCA000000</v>
      </c>
      <c r="AV323" s="25"/>
      <c r="AW323" s="26" t="str">
        <f t="shared" si="5"/>
        <v>eorx,                                                   </v>
      </c>
      <c r="AX323" s="26" t="str">
        <f t="shared" si="6"/>
        <v>		eorx,                                                   	/* 0xCA000000	EOR       	 */</v>
      </c>
      <c r="AY323" s="26" t="str">
        <f t="shared" si="7"/>
        <v>		0xCA000000,	/* EOR       	eorx	 */</v>
      </c>
    </row>
    <row r="324" ht="12.75" customHeight="1">
      <c r="A324" s="15" t="s">
        <v>546</v>
      </c>
      <c r="B324" s="16"/>
      <c r="C324" s="16"/>
      <c r="D324" s="17"/>
      <c r="E324" s="28" t="s">
        <v>537</v>
      </c>
      <c r="F324" s="18" t="str">
        <f t="shared" si="8"/>
        <v/>
      </c>
      <c r="G324" s="18" t="str">
        <f t="shared" si="2"/>
        <v>x</v>
      </c>
      <c r="H324" s="18"/>
      <c r="I324" s="30" t="s">
        <v>99</v>
      </c>
      <c r="J324" s="30"/>
      <c r="K324" s="31"/>
      <c r="L324" s="32" t="s">
        <v>30</v>
      </c>
      <c r="M324" s="32" t="s">
        <v>30</v>
      </c>
      <c r="N324" s="32" t="s">
        <v>31</v>
      </c>
      <c r="O324" s="45" t="s">
        <v>31</v>
      </c>
      <c r="P324" s="45" t="s">
        <v>30</v>
      </c>
      <c r="Q324" s="45" t="s">
        <v>31</v>
      </c>
      <c r="R324" s="45" t="s">
        <v>30</v>
      </c>
      <c r="S324" s="45" t="s">
        <v>31</v>
      </c>
      <c r="T324" s="32" t="s">
        <v>59</v>
      </c>
      <c r="V324" s="32" t="s">
        <v>30</v>
      </c>
      <c r="W324" s="62" t="s">
        <v>51</v>
      </c>
      <c r="AB324" s="32" t="s">
        <v>33</v>
      </c>
      <c r="AC324" s="32" t="s">
        <v>33</v>
      </c>
      <c r="AD324" s="32" t="s">
        <v>33</v>
      </c>
      <c r="AE324" s="32" t="s">
        <v>33</v>
      </c>
      <c r="AF324" s="32" t="s">
        <v>33</v>
      </c>
      <c r="AG324" s="32" t="s">
        <v>33</v>
      </c>
      <c r="AH324" s="46" t="s">
        <v>45</v>
      </c>
      <c r="AM324" s="32" t="s">
        <v>56</v>
      </c>
      <c r="AR324" s="23"/>
      <c r="AS324" s="24" t="str">
        <f t="shared" si="3"/>
        <v>-:-:-:-:-:-:-:-:shift::-:Rm:::::-:-:-:-:-:-:Rn:::::Rd::::</v>
      </c>
      <c r="AT324" s="23"/>
      <c r="AU324" s="24" t="str">
        <f t="shared" si="4"/>
        <v>0xCA200000</v>
      </c>
      <c r="AV324" s="25"/>
      <c r="AW324" s="26" t="str">
        <f t="shared" si="5"/>
        <v>eonx,                                                   </v>
      </c>
      <c r="AX324" s="26" t="str">
        <f t="shared" si="6"/>
        <v>		eonx,                                                   	/* 0xCA200000	EON       	 */</v>
      </c>
      <c r="AY324" s="26" t="str">
        <f t="shared" si="7"/>
        <v>		0xCA200000,	/* EON       	eonx	 */</v>
      </c>
    </row>
    <row r="325" ht="12.75" customHeight="1">
      <c r="A325" s="15" t="s">
        <v>547</v>
      </c>
      <c r="B325" s="16"/>
      <c r="C325" s="16"/>
      <c r="D325" s="17"/>
      <c r="E325" s="28" t="s">
        <v>489</v>
      </c>
      <c r="F325" s="18" t="str">
        <f t="shared" si="8"/>
        <v/>
      </c>
      <c r="G325" s="18" t="str">
        <f t="shared" si="2"/>
        <v>x</v>
      </c>
      <c r="H325" s="18"/>
      <c r="I325" s="30" t="s">
        <v>99</v>
      </c>
      <c r="J325" s="30"/>
      <c r="K325" s="31"/>
      <c r="L325" s="32" t="s">
        <v>30</v>
      </c>
      <c r="M325" s="32" t="s">
        <v>30</v>
      </c>
      <c r="N325" s="32" t="s">
        <v>30</v>
      </c>
      <c r="O325" s="45" t="s">
        <v>31</v>
      </c>
      <c r="P325" s="45" t="s">
        <v>30</v>
      </c>
      <c r="Q325" s="45" t="s">
        <v>31</v>
      </c>
      <c r="R325" s="45" t="s">
        <v>30</v>
      </c>
      <c r="S325" s="45" t="s">
        <v>31</v>
      </c>
      <c r="T325" s="32" t="s">
        <v>59</v>
      </c>
      <c r="V325" s="32" t="s">
        <v>31</v>
      </c>
      <c r="W325" s="62" t="s">
        <v>51</v>
      </c>
      <c r="AB325" s="32" t="s">
        <v>33</v>
      </c>
      <c r="AC325" s="32" t="s">
        <v>33</v>
      </c>
      <c r="AD325" s="32" t="s">
        <v>33</v>
      </c>
      <c r="AE325" s="32" t="s">
        <v>33</v>
      </c>
      <c r="AF325" s="32" t="s">
        <v>33</v>
      </c>
      <c r="AG325" s="32" t="s">
        <v>33</v>
      </c>
      <c r="AH325" s="46" t="s">
        <v>45</v>
      </c>
      <c r="AM325" s="32" t="s">
        <v>56</v>
      </c>
      <c r="AR325" s="23"/>
      <c r="AS325" s="24" t="str">
        <f t="shared" si="3"/>
        <v>-:-:-:-:-:-:-:-:shift::-:Rm:::::-:-:-:-:-:-:Rn:::::Rd::::</v>
      </c>
      <c r="AT325" s="23"/>
      <c r="AU325" s="24" t="str">
        <f t="shared" si="4"/>
        <v>0xEA000000</v>
      </c>
      <c r="AV325" s="25"/>
      <c r="AW325" s="26" t="str">
        <f t="shared" si="5"/>
        <v>andsx,                                                  </v>
      </c>
      <c r="AX325" s="26" t="str">
        <f t="shared" si="6"/>
        <v>		andsx,                                                  	/* 0xEA000000	ANDS      	 */</v>
      </c>
      <c r="AY325" s="26" t="str">
        <f t="shared" si="7"/>
        <v>		0xEA000000,	/* ANDS      	andsx	 */</v>
      </c>
    </row>
    <row r="326" ht="12.75" customHeight="1">
      <c r="A326" s="9" t="s">
        <v>548</v>
      </c>
      <c r="B326" s="16"/>
      <c r="C326" s="16"/>
      <c r="D326" s="17"/>
      <c r="E326" s="28" t="s">
        <v>540</v>
      </c>
      <c r="F326" s="18" t="str">
        <f t="shared" si="8"/>
        <v/>
      </c>
      <c r="G326" s="18" t="str">
        <f t="shared" si="2"/>
        <v>x</v>
      </c>
      <c r="H326" s="18"/>
      <c r="I326" s="30" t="s">
        <v>99</v>
      </c>
      <c r="J326" s="30"/>
      <c r="K326" s="31"/>
      <c r="L326" s="32" t="s">
        <v>30</v>
      </c>
      <c r="M326" s="32" t="s">
        <v>30</v>
      </c>
      <c r="N326" s="32" t="s">
        <v>30</v>
      </c>
      <c r="O326" s="45" t="s">
        <v>31</v>
      </c>
      <c r="P326" s="45" t="s">
        <v>30</v>
      </c>
      <c r="Q326" s="45" t="s">
        <v>31</v>
      </c>
      <c r="R326" s="45" t="s">
        <v>30</v>
      </c>
      <c r="S326" s="45" t="s">
        <v>31</v>
      </c>
      <c r="T326" s="32" t="s">
        <v>59</v>
      </c>
      <c r="V326" s="32" t="s">
        <v>30</v>
      </c>
      <c r="W326" s="62" t="s">
        <v>51</v>
      </c>
      <c r="AB326" s="32" t="s">
        <v>33</v>
      </c>
      <c r="AC326" s="32" t="s">
        <v>33</v>
      </c>
      <c r="AD326" s="32" t="s">
        <v>33</v>
      </c>
      <c r="AE326" s="32" t="s">
        <v>33</v>
      </c>
      <c r="AF326" s="32" t="s">
        <v>33</v>
      </c>
      <c r="AG326" s="32" t="s">
        <v>33</v>
      </c>
      <c r="AH326" s="46" t="s">
        <v>45</v>
      </c>
      <c r="AM326" s="32" t="s">
        <v>56</v>
      </c>
      <c r="AR326" s="23"/>
      <c r="AS326" s="24" t="str">
        <f t="shared" si="3"/>
        <v>-:-:-:-:-:-:-:-:shift::-:Rm:::::-:-:-:-:-:-:Rn:::::Rd::::</v>
      </c>
      <c r="AT326" s="23"/>
      <c r="AU326" s="24" t="str">
        <f t="shared" si="4"/>
        <v>0xEA200000</v>
      </c>
      <c r="AV326" s="25"/>
      <c r="AW326" s="26" t="str">
        <f t="shared" si="5"/>
        <v>bicsx,                                                  </v>
      </c>
      <c r="AX326" s="26" t="str">
        <f t="shared" si="6"/>
        <v>		bicsx,                                                  	/* 0xEA200000	BICS      	 */</v>
      </c>
      <c r="AY326" s="26" t="str">
        <f t="shared" si="7"/>
        <v>		0xEA200000,	/* BICS      	bicsx	 */</v>
      </c>
    </row>
    <row r="327" ht="12.75" customHeight="1">
      <c r="A327" s="15" t="s">
        <v>549</v>
      </c>
      <c r="B327" s="16"/>
      <c r="C327" s="16"/>
      <c r="D327" s="17" t="s">
        <v>550</v>
      </c>
      <c r="F327" s="18" t="str">
        <f t="shared" si="8"/>
        <v/>
      </c>
      <c r="G327" s="18" t="str">
        <f t="shared" si="2"/>
        <v/>
      </c>
      <c r="H327" s="19"/>
      <c r="I327" s="20"/>
      <c r="J327" s="20"/>
      <c r="K327" s="37"/>
      <c r="L327" s="38" t="s">
        <v>466</v>
      </c>
      <c r="M327" s="38" t="s">
        <v>459</v>
      </c>
      <c r="N327" s="38" t="s">
        <v>52</v>
      </c>
      <c r="O327" s="22" t="s">
        <v>31</v>
      </c>
      <c r="P327" s="39" t="s">
        <v>30</v>
      </c>
      <c r="Q327" s="39" t="s">
        <v>31</v>
      </c>
      <c r="R327" s="39" t="s">
        <v>30</v>
      </c>
      <c r="S327" s="22" t="s">
        <v>30</v>
      </c>
      <c r="T327" s="38" t="s">
        <v>59</v>
      </c>
      <c r="V327" s="22" t="s">
        <v>31</v>
      </c>
      <c r="W327" s="60" t="s">
        <v>51</v>
      </c>
      <c r="AB327" s="38" t="s">
        <v>528</v>
      </c>
      <c r="AH327" s="40" t="s">
        <v>45</v>
      </c>
      <c r="AM327" s="38" t="s">
        <v>56</v>
      </c>
      <c r="AR327" s="23"/>
      <c r="AS327" s="24" t="str">
        <f t="shared" si="3"/>
        <v/>
      </c>
      <c r="AT327" s="23"/>
      <c r="AU327" s="24" t="str">
        <f t="shared" si="4"/>
        <v/>
      </c>
      <c r="AV327" s="25"/>
      <c r="AW327" s="26" t="str">
        <f t="shared" si="5"/>
        <v/>
      </c>
      <c r="AX327" s="26" t="str">
        <f t="shared" si="6"/>
        <v>	/* Add/subtract (shifted register) */</v>
      </c>
      <c r="AY327" s="26" t="str">
        <f t="shared" si="7"/>
        <v>	/* Add/subtract (shifted register) */</v>
      </c>
    </row>
    <row r="328" ht="12.75" customHeight="1">
      <c r="A328" s="15" t="s">
        <v>551</v>
      </c>
      <c r="B328" s="16"/>
      <c r="C328" s="16"/>
      <c r="D328" s="17"/>
      <c r="E328" s="28" t="s">
        <v>468</v>
      </c>
      <c r="F328" s="18" t="str">
        <f t="shared" si="8"/>
        <v/>
      </c>
      <c r="G328" s="18" t="str">
        <f t="shared" si="2"/>
        <v>w</v>
      </c>
      <c r="H328" s="18"/>
      <c r="I328" s="30" t="s">
        <v>97</v>
      </c>
      <c r="J328" s="30"/>
      <c r="K328" s="31"/>
      <c r="L328" s="32" t="s">
        <v>31</v>
      </c>
      <c r="M328" s="32" t="s">
        <v>31</v>
      </c>
      <c r="N328" s="32" t="s">
        <v>31</v>
      </c>
      <c r="O328" s="45" t="s">
        <v>31</v>
      </c>
      <c r="P328" s="45" t="s">
        <v>30</v>
      </c>
      <c r="Q328" s="45" t="s">
        <v>31</v>
      </c>
      <c r="R328" s="45" t="s">
        <v>30</v>
      </c>
      <c r="S328" s="45" t="s">
        <v>30</v>
      </c>
      <c r="T328" s="32" t="s">
        <v>33</v>
      </c>
      <c r="U328" s="32" t="s">
        <v>33</v>
      </c>
      <c r="V328" s="45" t="s">
        <v>31</v>
      </c>
      <c r="W328" s="62" t="s">
        <v>51</v>
      </c>
      <c r="AB328" s="32" t="s">
        <v>33</v>
      </c>
      <c r="AC328" s="32" t="s">
        <v>33</v>
      </c>
      <c r="AD328" s="32" t="s">
        <v>33</v>
      </c>
      <c r="AE328" s="32" t="s">
        <v>33</v>
      </c>
      <c r="AF328" s="32" t="s">
        <v>33</v>
      </c>
      <c r="AG328" s="32" t="s">
        <v>33</v>
      </c>
      <c r="AH328" s="46" t="s">
        <v>45</v>
      </c>
      <c r="AM328" s="32" t="s">
        <v>56</v>
      </c>
      <c r="AR328" s="23"/>
      <c r="AS328" s="24" t="str">
        <f t="shared" si="3"/>
        <v>-:-:-:-:-:-:-:-:-:-:-:Rm:::::-:-:-:-:-:-:Rn:::::Rd::::</v>
      </c>
      <c r="AT328" s="23"/>
      <c r="AU328" s="24" t="str">
        <f t="shared" si="4"/>
        <v>0x0B000000</v>
      </c>
      <c r="AV328" s="25"/>
      <c r="AW328" s="26" t="str">
        <f t="shared" si="5"/>
        <v>addw,                                                   </v>
      </c>
      <c r="AX328" s="26" t="str">
        <f t="shared" si="6"/>
        <v>		addw,                                                   	/* 0x0B000000	ADD       	 */</v>
      </c>
      <c r="AY328" s="26" t="str">
        <f t="shared" si="7"/>
        <v>		0x0B000000,	/* ADD       	addw	 */</v>
      </c>
    </row>
    <row r="329" ht="12.75" customHeight="1">
      <c r="A329" s="9" t="s">
        <v>552</v>
      </c>
      <c r="B329" s="16"/>
      <c r="C329" s="16"/>
      <c r="D329" s="17"/>
      <c r="E329" s="28" t="s">
        <v>470</v>
      </c>
      <c r="F329" s="18" t="str">
        <f t="shared" si="8"/>
        <v/>
      </c>
      <c r="G329" s="18" t="str">
        <f t="shared" si="2"/>
        <v>w</v>
      </c>
      <c r="H329" s="18"/>
      <c r="I329" s="30" t="s">
        <v>97</v>
      </c>
      <c r="J329" s="30"/>
      <c r="K329" s="31"/>
      <c r="L329" s="32" t="s">
        <v>31</v>
      </c>
      <c r="M329" s="32" t="s">
        <v>31</v>
      </c>
      <c r="N329" s="32" t="s">
        <v>30</v>
      </c>
      <c r="O329" s="45" t="s">
        <v>31</v>
      </c>
      <c r="P329" s="45" t="s">
        <v>30</v>
      </c>
      <c r="Q329" s="45" t="s">
        <v>31</v>
      </c>
      <c r="R329" s="45" t="s">
        <v>30</v>
      </c>
      <c r="S329" s="45" t="s">
        <v>30</v>
      </c>
      <c r="T329" s="32" t="s">
        <v>33</v>
      </c>
      <c r="U329" s="32" t="s">
        <v>33</v>
      </c>
      <c r="V329" s="45" t="s">
        <v>31</v>
      </c>
      <c r="W329" s="62" t="s">
        <v>51</v>
      </c>
      <c r="AB329" s="32" t="s">
        <v>33</v>
      </c>
      <c r="AC329" s="32" t="s">
        <v>33</v>
      </c>
      <c r="AD329" s="32" t="s">
        <v>33</v>
      </c>
      <c r="AE329" s="32" t="s">
        <v>33</v>
      </c>
      <c r="AF329" s="32" t="s">
        <v>33</v>
      </c>
      <c r="AG329" s="32" t="s">
        <v>33</v>
      </c>
      <c r="AH329" s="46" t="s">
        <v>45</v>
      </c>
      <c r="AM329" s="32" t="s">
        <v>56</v>
      </c>
      <c r="AR329" s="23"/>
      <c r="AS329" s="24" t="str">
        <f t="shared" si="3"/>
        <v>-:-:-:-:-:-:-:-:-:-:-:Rm:::::-:-:-:-:-:-:Rn:::::Rd::::</v>
      </c>
      <c r="AT329" s="23"/>
      <c r="AU329" s="24" t="str">
        <f t="shared" si="4"/>
        <v>0x2B000000</v>
      </c>
      <c r="AV329" s="25"/>
      <c r="AW329" s="26" t="str">
        <f t="shared" si="5"/>
        <v>addsw,                                                  </v>
      </c>
      <c r="AX329" s="26" t="str">
        <f t="shared" si="6"/>
        <v>		addsw,                                                  	/* 0x2B000000	ADDS      	 */</v>
      </c>
      <c r="AY329" s="26" t="str">
        <f t="shared" si="7"/>
        <v>		0x2B000000,	/* ADDS      	addsw	 */</v>
      </c>
    </row>
    <row r="330" ht="12.75" customHeight="1">
      <c r="A330" s="9" t="s">
        <v>553</v>
      </c>
      <c r="B330" s="16"/>
      <c r="C330" s="16"/>
      <c r="D330" s="17"/>
      <c r="E330" s="28" t="s">
        <v>472</v>
      </c>
      <c r="F330" s="18" t="str">
        <f t="shared" si="8"/>
        <v/>
      </c>
      <c r="G330" s="18" t="str">
        <f t="shared" si="2"/>
        <v>w</v>
      </c>
      <c r="H330" s="18"/>
      <c r="I330" s="30" t="s">
        <v>97</v>
      </c>
      <c r="J330" s="30"/>
      <c r="K330" s="31"/>
      <c r="L330" s="32" t="s">
        <v>31</v>
      </c>
      <c r="M330" s="32" t="s">
        <v>30</v>
      </c>
      <c r="N330" s="32" t="s">
        <v>31</v>
      </c>
      <c r="O330" s="45" t="s">
        <v>31</v>
      </c>
      <c r="P330" s="45" t="s">
        <v>30</v>
      </c>
      <c r="Q330" s="45" t="s">
        <v>31</v>
      </c>
      <c r="R330" s="45" t="s">
        <v>30</v>
      </c>
      <c r="S330" s="45" t="s">
        <v>30</v>
      </c>
      <c r="T330" s="32" t="s">
        <v>33</v>
      </c>
      <c r="U330" s="32" t="s">
        <v>33</v>
      </c>
      <c r="V330" s="45" t="s">
        <v>31</v>
      </c>
      <c r="W330" s="62" t="s">
        <v>51</v>
      </c>
      <c r="AB330" s="32" t="s">
        <v>33</v>
      </c>
      <c r="AC330" s="32" t="s">
        <v>33</v>
      </c>
      <c r="AD330" s="32" t="s">
        <v>33</v>
      </c>
      <c r="AE330" s="32" t="s">
        <v>33</v>
      </c>
      <c r="AF330" s="32" t="s">
        <v>33</v>
      </c>
      <c r="AG330" s="32" t="s">
        <v>33</v>
      </c>
      <c r="AH330" s="46" t="s">
        <v>45</v>
      </c>
      <c r="AM330" s="32" t="s">
        <v>56</v>
      </c>
      <c r="AR330" s="23"/>
      <c r="AS330" s="24" t="str">
        <f t="shared" si="3"/>
        <v>-:-:-:-:-:-:-:-:-:-:-:Rm:::::-:-:-:-:-:-:Rn:::::Rd::::</v>
      </c>
      <c r="AT330" s="23"/>
      <c r="AU330" s="24" t="str">
        <f t="shared" si="4"/>
        <v>0x4B000000</v>
      </c>
      <c r="AV330" s="25"/>
      <c r="AW330" s="26" t="str">
        <f t="shared" si="5"/>
        <v>subw,                                                   </v>
      </c>
      <c r="AX330" s="26" t="str">
        <f t="shared" si="6"/>
        <v>		subw,                                                   	/* 0x4B000000	SUB       	 */</v>
      </c>
      <c r="AY330" s="26" t="str">
        <f t="shared" si="7"/>
        <v>		0x4B000000,	/* SUB       	subw	 */</v>
      </c>
    </row>
    <row r="331" ht="12.75" customHeight="1">
      <c r="A331" s="15" t="s">
        <v>554</v>
      </c>
      <c r="B331" s="16"/>
      <c r="C331" s="16"/>
      <c r="D331" s="17"/>
      <c r="E331" s="28" t="s">
        <v>474</v>
      </c>
      <c r="F331" s="18" t="str">
        <f t="shared" si="8"/>
        <v/>
      </c>
      <c r="G331" s="18" t="str">
        <f t="shared" si="2"/>
        <v>w</v>
      </c>
      <c r="H331" s="18"/>
      <c r="I331" s="30" t="s">
        <v>97</v>
      </c>
      <c r="J331" s="30"/>
      <c r="K331" s="31"/>
      <c r="L331" s="32" t="s">
        <v>31</v>
      </c>
      <c r="M331" s="32" t="s">
        <v>30</v>
      </c>
      <c r="N331" s="32" t="s">
        <v>30</v>
      </c>
      <c r="O331" s="45" t="s">
        <v>31</v>
      </c>
      <c r="P331" s="45" t="s">
        <v>30</v>
      </c>
      <c r="Q331" s="45" t="s">
        <v>31</v>
      </c>
      <c r="R331" s="45" t="s">
        <v>30</v>
      </c>
      <c r="S331" s="45" t="s">
        <v>30</v>
      </c>
      <c r="T331" s="32" t="s">
        <v>33</v>
      </c>
      <c r="U331" s="32" t="s">
        <v>33</v>
      </c>
      <c r="V331" s="45" t="s">
        <v>31</v>
      </c>
      <c r="W331" s="62" t="s">
        <v>51</v>
      </c>
      <c r="AB331" s="32" t="s">
        <v>33</v>
      </c>
      <c r="AC331" s="32" t="s">
        <v>33</v>
      </c>
      <c r="AD331" s="32" t="s">
        <v>33</v>
      </c>
      <c r="AE331" s="32" t="s">
        <v>33</v>
      </c>
      <c r="AF331" s="32" t="s">
        <v>33</v>
      </c>
      <c r="AG331" s="32" t="s">
        <v>33</v>
      </c>
      <c r="AH331" s="46" t="s">
        <v>45</v>
      </c>
      <c r="AM331" s="32" t="s">
        <v>56</v>
      </c>
      <c r="AR331" s="23"/>
      <c r="AS331" s="24" t="str">
        <f t="shared" si="3"/>
        <v>-:-:-:-:-:-:-:-:-:-:-:Rm:::::-:-:-:-:-:-:Rn:::::Rd::::</v>
      </c>
      <c r="AT331" s="23"/>
      <c r="AU331" s="24" t="str">
        <f t="shared" si="4"/>
        <v>0x6B000000</v>
      </c>
      <c r="AV331" s="25"/>
      <c r="AW331" s="26" t="str">
        <f t="shared" si="5"/>
        <v>subsw,                                                  </v>
      </c>
      <c r="AX331" s="26" t="str">
        <f t="shared" si="6"/>
        <v>		subsw,                                                  	/* 0x6B000000	SUBS      	 */</v>
      </c>
      <c r="AY331" s="26" t="str">
        <f t="shared" si="7"/>
        <v>		0x6B000000,	/* SUBS      	subsw	 */</v>
      </c>
    </row>
    <row r="332" ht="12.75" customHeight="1">
      <c r="A332" s="15" t="s">
        <v>555</v>
      </c>
      <c r="B332" s="16"/>
      <c r="C332" s="16"/>
      <c r="D332" s="17"/>
      <c r="E332" s="28" t="s">
        <v>468</v>
      </c>
      <c r="F332" s="18" t="str">
        <f t="shared" si="8"/>
        <v/>
      </c>
      <c r="G332" s="18" t="str">
        <f t="shared" si="2"/>
        <v>x</v>
      </c>
      <c r="H332" s="18"/>
      <c r="I332" s="30" t="s">
        <v>99</v>
      </c>
      <c r="J332" s="30"/>
      <c r="K332" s="31"/>
      <c r="L332" s="32" t="s">
        <v>30</v>
      </c>
      <c r="M332" s="32" t="s">
        <v>31</v>
      </c>
      <c r="N332" s="32" t="s">
        <v>31</v>
      </c>
      <c r="O332" s="45" t="s">
        <v>31</v>
      </c>
      <c r="P332" s="45" t="s">
        <v>30</v>
      </c>
      <c r="Q332" s="45" t="s">
        <v>31</v>
      </c>
      <c r="R332" s="45" t="s">
        <v>30</v>
      </c>
      <c r="S332" s="45" t="s">
        <v>30</v>
      </c>
      <c r="T332" s="32" t="s">
        <v>33</v>
      </c>
      <c r="U332" s="32" t="s">
        <v>33</v>
      </c>
      <c r="V332" s="45" t="s">
        <v>31</v>
      </c>
      <c r="W332" s="62" t="s">
        <v>51</v>
      </c>
      <c r="AB332" s="32" t="s">
        <v>33</v>
      </c>
      <c r="AC332" s="32" t="s">
        <v>33</v>
      </c>
      <c r="AD332" s="32" t="s">
        <v>33</v>
      </c>
      <c r="AE332" s="32" t="s">
        <v>33</v>
      </c>
      <c r="AF332" s="32" t="s">
        <v>33</v>
      </c>
      <c r="AG332" s="32" t="s">
        <v>33</v>
      </c>
      <c r="AH332" s="46" t="s">
        <v>45</v>
      </c>
      <c r="AM332" s="32" t="s">
        <v>56</v>
      </c>
      <c r="AR332" s="23"/>
      <c r="AS332" s="24" t="str">
        <f t="shared" si="3"/>
        <v>-:-:-:-:-:-:-:-:-:-:-:Rm:::::-:-:-:-:-:-:Rn:::::Rd::::</v>
      </c>
      <c r="AT332" s="23"/>
      <c r="AU332" s="24" t="str">
        <f t="shared" si="4"/>
        <v>0x8B000000</v>
      </c>
      <c r="AV332" s="25"/>
      <c r="AW332" s="26" t="str">
        <f t="shared" si="5"/>
        <v>addx,                                                   </v>
      </c>
      <c r="AX332" s="26" t="str">
        <f t="shared" si="6"/>
        <v>		addx,                                                   	/* 0x8B000000	ADD       	 */</v>
      </c>
      <c r="AY332" s="26" t="str">
        <f t="shared" si="7"/>
        <v>		0x8B000000,	/* ADD       	addx	 */</v>
      </c>
    </row>
    <row r="333" ht="12.75" customHeight="1">
      <c r="A333" s="9" t="s">
        <v>556</v>
      </c>
      <c r="B333" s="16"/>
      <c r="C333" s="16"/>
      <c r="D333" s="17"/>
      <c r="E333" s="28" t="s">
        <v>470</v>
      </c>
      <c r="F333" s="18" t="str">
        <f t="shared" si="8"/>
        <v/>
      </c>
      <c r="G333" s="18" t="str">
        <f t="shared" si="2"/>
        <v>x</v>
      </c>
      <c r="H333" s="18"/>
      <c r="I333" s="30" t="s">
        <v>99</v>
      </c>
      <c r="J333" s="30"/>
      <c r="K333" s="31"/>
      <c r="L333" s="32" t="s">
        <v>30</v>
      </c>
      <c r="M333" s="32" t="s">
        <v>31</v>
      </c>
      <c r="N333" s="32" t="s">
        <v>30</v>
      </c>
      <c r="O333" s="45" t="s">
        <v>31</v>
      </c>
      <c r="P333" s="45" t="s">
        <v>30</v>
      </c>
      <c r="Q333" s="45" t="s">
        <v>31</v>
      </c>
      <c r="R333" s="45" t="s">
        <v>30</v>
      </c>
      <c r="S333" s="45" t="s">
        <v>30</v>
      </c>
      <c r="T333" s="32" t="s">
        <v>33</v>
      </c>
      <c r="U333" s="32" t="s">
        <v>33</v>
      </c>
      <c r="V333" s="45" t="s">
        <v>31</v>
      </c>
      <c r="W333" s="62" t="s">
        <v>51</v>
      </c>
      <c r="AB333" s="32" t="s">
        <v>33</v>
      </c>
      <c r="AC333" s="32" t="s">
        <v>33</v>
      </c>
      <c r="AD333" s="32" t="s">
        <v>33</v>
      </c>
      <c r="AE333" s="32" t="s">
        <v>33</v>
      </c>
      <c r="AF333" s="32" t="s">
        <v>33</v>
      </c>
      <c r="AG333" s="32" t="s">
        <v>33</v>
      </c>
      <c r="AH333" s="46" t="s">
        <v>45</v>
      </c>
      <c r="AM333" s="32" t="s">
        <v>56</v>
      </c>
      <c r="AR333" s="23"/>
      <c r="AS333" s="24" t="str">
        <f t="shared" si="3"/>
        <v>-:-:-:-:-:-:-:-:-:-:-:Rm:::::-:-:-:-:-:-:Rn:::::Rd::::</v>
      </c>
      <c r="AT333" s="23"/>
      <c r="AU333" s="24" t="str">
        <f t="shared" si="4"/>
        <v>0xAB000000</v>
      </c>
      <c r="AV333" s="25"/>
      <c r="AW333" s="26" t="str">
        <f t="shared" si="5"/>
        <v>addsx,                                                  </v>
      </c>
      <c r="AX333" s="26" t="str">
        <f t="shared" si="6"/>
        <v>		addsx,                                                  	/* 0xAB000000	ADDS      	 */</v>
      </c>
      <c r="AY333" s="26" t="str">
        <f t="shared" si="7"/>
        <v>		0xAB000000,	/* ADDS      	addsx	 */</v>
      </c>
    </row>
    <row r="334" ht="12.75" customHeight="1">
      <c r="A334" s="15" t="s">
        <v>557</v>
      </c>
      <c r="B334" s="16"/>
      <c r="C334" s="16"/>
      <c r="D334" s="17"/>
      <c r="E334" s="28" t="s">
        <v>472</v>
      </c>
      <c r="F334" s="18" t="str">
        <f t="shared" si="8"/>
        <v/>
      </c>
      <c r="G334" s="18" t="str">
        <f t="shared" si="2"/>
        <v>x</v>
      </c>
      <c r="H334" s="18"/>
      <c r="I334" s="30" t="s">
        <v>99</v>
      </c>
      <c r="J334" s="30"/>
      <c r="K334" s="31"/>
      <c r="L334" s="32" t="s">
        <v>30</v>
      </c>
      <c r="M334" s="32" t="s">
        <v>30</v>
      </c>
      <c r="N334" s="32" t="s">
        <v>31</v>
      </c>
      <c r="O334" s="45" t="s">
        <v>31</v>
      </c>
      <c r="P334" s="45" t="s">
        <v>30</v>
      </c>
      <c r="Q334" s="45" t="s">
        <v>31</v>
      </c>
      <c r="R334" s="45" t="s">
        <v>30</v>
      </c>
      <c r="S334" s="45" t="s">
        <v>30</v>
      </c>
      <c r="T334" s="32" t="s">
        <v>33</v>
      </c>
      <c r="U334" s="32" t="s">
        <v>33</v>
      </c>
      <c r="V334" s="45" t="s">
        <v>31</v>
      </c>
      <c r="W334" s="62" t="s">
        <v>51</v>
      </c>
      <c r="AB334" s="32" t="s">
        <v>33</v>
      </c>
      <c r="AC334" s="32" t="s">
        <v>33</v>
      </c>
      <c r="AD334" s="32" t="s">
        <v>33</v>
      </c>
      <c r="AE334" s="32" t="s">
        <v>33</v>
      </c>
      <c r="AF334" s="32" t="s">
        <v>33</v>
      </c>
      <c r="AG334" s="32" t="s">
        <v>33</v>
      </c>
      <c r="AH334" s="46" t="s">
        <v>45</v>
      </c>
      <c r="AM334" s="32" t="s">
        <v>56</v>
      </c>
      <c r="AR334" s="23"/>
      <c r="AS334" s="24" t="str">
        <f t="shared" si="3"/>
        <v>-:-:-:-:-:-:-:-:-:-:-:Rm:::::-:-:-:-:-:-:Rn:::::Rd::::</v>
      </c>
      <c r="AT334" s="23"/>
      <c r="AU334" s="24" t="str">
        <f t="shared" si="4"/>
        <v>0xCB000000</v>
      </c>
      <c r="AV334" s="25"/>
      <c r="AW334" s="26" t="str">
        <f t="shared" si="5"/>
        <v>subx,                                                   </v>
      </c>
      <c r="AX334" s="26" t="str">
        <f t="shared" si="6"/>
        <v>		subx,                                                   	/* 0xCB000000	SUB       	 */</v>
      </c>
      <c r="AY334" s="26" t="str">
        <f t="shared" si="7"/>
        <v>		0xCB000000,	/* SUB       	subx	 */</v>
      </c>
    </row>
    <row r="335" ht="12.75" customHeight="1">
      <c r="A335" s="15" t="s">
        <v>558</v>
      </c>
      <c r="B335" s="16"/>
      <c r="C335" s="16"/>
      <c r="D335" s="17"/>
      <c r="E335" s="28" t="s">
        <v>474</v>
      </c>
      <c r="F335" s="18" t="str">
        <f t="shared" si="8"/>
        <v/>
      </c>
      <c r="G335" s="18" t="str">
        <f t="shared" si="2"/>
        <v>x</v>
      </c>
      <c r="H335" s="18"/>
      <c r="I335" s="30" t="s">
        <v>99</v>
      </c>
      <c r="J335" s="30"/>
      <c r="K335" s="31"/>
      <c r="L335" s="32" t="s">
        <v>30</v>
      </c>
      <c r="M335" s="32" t="s">
        <v>30</v>
      </c>
      <c r="N335" s="32" t="s">
        <v>30</v>
      </c>
      <c r="O335" s="45" t="s">
        <v>31</v>
      </c>
      <c r="P335" s="45" t="s">
        <v>30</v>
      </c>
      <c r="Q335" s="45" t="s">
        <v>31</v>
      </c>
      <c r="R335" s="45" t="s">
        <v>30</v>
      </c>
      <c r="S335" s="45" t="s">
        <v>30</v>
      </c>
      <c r="T335" s="32" t="s">
        <v>33</v>
      </c>
      <c r="U335" s="32" t="s">
        <v>33</v>
      </c>
      <c r="V335" s="45" t="s">
        <v>31</v>
      </c>
      <c r="W335" s="62" t="s">
        <v>51</v>
      </c>
      <c r="AB335" s="32" t="s">
        <v>33</v>
      </c>
      <c r="AC335" s="32" t="s">
        <v>33</v>
      </c>
      <c r="AD335" s="32" t="s">
        <v>33</v>
      </c>
      <c r="AE335" s="32" t="s">
        <v>33</v>
      </c>
      <c r="AF335" s="32" t="s">
        <v>33</v>
      </c>
      <c r="AG335" s="32" t="s">
        <v>33</v>
      </c>
      <c r="AH335" s="46" t="s">
        <v>45</v>
      </c>
      <c r="AM335" s="32" t="s">
        <v>56</v>
      </c>
      <c r="AR335" s="23"/>
      <c r="AS335" s="24" t="str">
        <f t="shared" si="3"/>
        <v>-:-:-:-:-:-:-:-:-:-:-:Rm:::::-:-:-:-:-:-:Rn:::::Rd::::</v>
      </c>
      <c r="AT335" s="23"/>
      <c r="AU335" s="24" t="str">
        <f t="shared" si="4"/>
        <v>0xEB000000</v>
      </c>
      <c r="AV335" s="25"/>
      <c r="AW335" s="26" t="str">
        <f t="shared" si="5"/>
        <v>subsx,                                                  </v>
      </c>
      <c r="AX335" s="26" t="str">
        <f t="shared" si="6"/>
        <v>		subsx,                                                  	/* 0xEB000000	SUBS      	 */</v>
      </c>
      <c r="AY335" s="26" t="str">
        <f t="shared" si="7"/>
        <v>		0xEB000000,	/* SUBS      	subsx	 */</v>
      </c>
    </row>
    <row r="336" ht="12.75" customHeight="1">
      <c r="A336" s="9" t="s">
        <v>559</v>
      </c>
      <c r="B336" s="16"/>
      <c r="C336" s="16"/>
      <c r="D336" s="17" t="s">
        <v>560</v>
      </c>
      <c r="F336" s="18" t="str">
        <f t="shared" si="8"/>
        <v/>
      </c>
      <c r="G336" s="18" t="str">
        <f t="shared" si="2"/>
        <v/>
      </c>
      <c r="H336" s="19"/>
      <c r="I336" s="20"/>
      <c r="J336" s="20"/>
      <c r="K336" s="37"/>
      <c r="L336" s="38" t="s">
        <v>466</v>
      </c>
      <c r="M336" s="38" t="s">
        <v>459</v>
      </c>
      <c r="N336" s="38" t="s">
        <v>52</v>
      </c>
      <c r="O336" s="22" t="s">
        <v>31</v>
      </c>
      <c r="P336" s="39" t="s">
        <v>30</v>
      </c>
      <c r="Q336" s="39" t="s">
        <v>31</v>
      </c>
      <c r="R336" s="39" t="s">
        <v>30</v>
      </c>
      <c r="S336" s="22" t="s">
        <v>30</v>
      </c>
      <c r="T336" s="38" t="s">
        <v>561</v>
      </c>
      <c r="V336" s="22" t="s">
        <v>30</v>
      </c>
      <c r="W336" s="60" t="s">
        <v>51</v>
      </c>
      <c r="AB336" s="38" t="s">
        <v>60</v>
      </c>
      <c r="AE336" s="38" t="s">
        <v>562</v>
      </c>
      <c r="AH336" s="40" t="s">
        <v>45</v>
      </c>
      <c r="AM336" s="38" t="s">
        <v>56</v>
      </c>
      <c r="AR336" s="23"/>
      <c r="AS336" s="24" t="str">
        <f t="shared" si="3"/>
        <v/>
      </c>
      <c r="AT336" s="23"/>
      <c r="AU336" s="24" t="str">
        <f t="shared" si="4"/>
        <v/>
      </c>
      <c r="AV336" s="25"/>
      <c r="AW336" s="26" t="str">
        <f t="shared" si="5"/>
        <v/>
      </c>
      <c r="AX336" s="26" t="str">
        <f t="shared" si="6"/>
        <v>	/* Add/subtract (extended register) */</v>
      </c>
      <c r="AY336" s="26" t="str">
        <f t="shared" si="7"/>
        <v>	/* Add/subtract (extended register) */</v>
      </c>
    </row>
    <row r="337" ht="12.75" customHeight="1">
      <c r="A337" s="9" t="s">
        <v>563</v>
      </c>
      <c r="B337" s="16"/>
      <c r="C337" s="16"/>
      <c r="D337" s="17"/>
      <c r="E337" s="28" t="s">
        <v>468</v>
      </c>
      <c r="F337" s="18" t="str">
        <f t="shared" si="8"/>
        <v/>
      </c>
      <c r="G337" s="18" t="str">
        <f t="shared" si="2"/>
        <v>extw</v>
      </c>
      <c r="H337" s="18" t="s">
        <v>564</v>
      </c>
      <c r="I337" s="30" t="s">
        <v>97</v>
      </c>
      <c r="J337" s="30"/>
      <c r="K337" s="31"/>
      <c r="L337" s="32" t="s">
        <v>31</v>
      </c>
      <c r="M337" s="32" t="s">
        <v>31</v>
      </c>
      <c r="N337" s="32" t="s">
        <v>31</v>
      </c>
      <c r="O337" s="45" t="s">
        <v>31</v>
      </c>
      <c r="P337" s="45" t="s">
        <v>30</v>
      </c>
      <c r="Q337" s="45" t="s">
        <v>31</v>
      </c>
      <c r="R337" s="45" t="s">
        <v>30</v>
      </c>
      <c r="S337" s="45" t="s">
        <v>30</v>
      </c>
      <c r="T337" s="32" t="s">
        <v>31</v>
      </c>
      <c r="U337" s="32" t="s">
        <v>31</v>
      </c>
      <c r="V337" s="61" t="s">
        <v>30</v>
      </c>
      <c r="W337" s="62" t="s">
        <v>51</v>
      </c>
      <c r="AB337" s="32" t="s">
        <v>60</v>
      </c>
      <c r="AE337" s="32" t="s">
        <v>33</v>
      </c>
      <c r="AF337" s="32" t="s">
        <v>33</v>
      </c>
      <c r="AG337" s="32" t="s">
        <v>33</v>
      </c>
      <c r="AH337" s="46" t="s">
        <v>45</v>
      </c>
      <c r="AM337" s="32" t="s">
        <v>56</v>
      </c>
      <c r="AR337" s="23"/>
      <c r="AS337" s="24" t="str">
        <f t="shared" si="3"/>
        <v>-:-:-:-:-:-:-:-:-:-:-:Rm:::::option:::-:-:-:Rn:::::Rd::::</v>
      </c>
      <c r="AT337" s="23"/>
      <c r="AU337" s="24" t="str">
        <f t="shared" si="4"/>
        <v>0x0B200000</v>
      </c>
      <c r="AV337" s="25"/>
      <c r="AW337" s="26" t="str">
        <f t="shared" si="5"/>
        <v>addextw,                                                </v>
      </c>
      <c r="AX337" s="26" t="str">
        <f t="shared" si="6"/>
        <v>		addextw,                                                	/* 0x0B200000	ADD       	 */</v>
      </c>
      <c r="AY337" s="26" t="str">
        <f t="shared" si="7"/>
        <v>		0x0B200000,	/* ADD       	addextw	 */</v>
      </c>
    </row>
    <row r="338" ht="12.75" customHeight="1">
      <c r="A338" s="15" t="s">
        <v>565</v>
      </c>
      <c r="B338" s="16"/>
      <c r="C338" s="16"/>
      <c r="D338" s="17"/>
      <c r="E338" s="28" t="s">
        <v>470</v>
      </c>
      <c r="F338" s="18" t="str">
        <f t="shared" si="8"/>
        <v/>
      </c>
      <c r="G338" s="18" t="str">
        <f t="shared" si="2"/>
        <v>extw</v>
      </c>
      <c r="H338" s="18" t="s">
        <v>564</v>
      </c>
      <c r="I338" s="30" t="s">
        <v>97</v>
      </c>
      <c r="J338" s="30"/>
      <c r="K338" s="31"/>
      <c r="L338" s="32" t="s">
        <v>31</v>
      </c>
      <c r="M338" s="32" t="s">
        <v>31</v>
      </c>
      <c r="N338" s="32" t="s">
        <v>30</v>
      </c>
      <c r="O338" s="45" t="s">
        <v>31</v>
      </c>
      <c r="P338" s="45" t="s">
        <v>30</v>
      </c>
      <c r="Q338" s="45" t="s">
        <v>31</v>
      </c>
      <c r="R338" s="45" t="s">
        <v>30</v>
      </c>
      <c r="S338" s="45" t="s">
        <v>30</v>
      </c>
      <c r="T338" s="32" t="s">
        <v>31</v>
      </c>
      <c r="U338" s="32" t="s">
        <v>31</v>
      </c>
      <c r="V338" s="61" t="s">
        <v>30</v>
      </c>
      <c r="W338" s="62" t="s">
        <v>51</v>
      </c>
      <c r="AB338" s="32" t="s">
        <v>60</v>
      </c>
      <c r="AE338" s="32" t="s">
        <v>33</v>
      </c>
      <c r="AF338" s="32" t="s">
        <v>33</v>
      </c>
      <c r="AG338" s="32" t="s">
        <v>33</v>
      </c>
      <c r="AH338" s="46" t="s">
        <v>45</v>
      </c>
      <c r="AM338" s="32" t="s">
        <v>56</v>
      </c>
      <c r="AR338" s="23"/>
      <c r="AS338" s="24" t="str">
        <f t="shared" si="3"/>
        <v>-:-:-:-:-:-:-:-:-:-:-:Rm:::::option:::-:-:-:Rn:::::Rd::::</v>
      </c>
      <c r="AT338" s="23"/>
      <c r="AU338" s="24" t="str">
        <f t="shared" si="4"/>
        <v>0x2B200000</v>
      </c>
      <c r="AV338" s="25"/>
      <c r="AW338" s="26" t="str">
        <f t="shared" si="5"/>
        <v>addsextw,                                               </v>
      </c>
      <c r="AX338" s="26" t="str">
        <f t="shared" si="6"/>
        <v>		addsextw,                                               	/* 0x2B200000	ADDS      	 */</v>
      </c>
      <c r="AY338" s="26" t="str">
        <f t="shared" si="7"/>
        <v>		0x2B200000,	/* ADDS      	addsextw	 */</v>
      </c>
    </row>
    <row r="339" ht="12.75" customHeight="1">
      <c r="A339" s="15" t="s">
        <v>566</v>
      </c>
      <c r="B339" s="16"/>
      <c r="C339" s="16"/>
      <c r="D339" s="17"/>
      <c r="E339" s="28" t="s">
        <v>472</v>
      </c>
      <c r="F339" s="18" t="str">
        <f t="shared" si="8"/>
        <v/>
      </c>
      <c r="G339" s="18" t="str">
        <f t="shared" si="2"/>
        <v>extw</v>
      </c>
      <c r="H339" s="18" t="s">
        <v>564</v>
      </c>
      <c r="I339" s="30" t="s">
        <v>97</v>
      </c>
      <c r="J339" s="30"/>
      <c r="K339" s="31"/>
      <c r="L339" s="32" t="s">
        <v>31</v>
      </c>
      <c r="M339" s="32" t="s">
        <v>30</v>
      </c>
      <c r="N339" s="32" t="s">
        <v>31</v>
      </c>
      <c r="O339" s="45" t="s">
        <v>31</v>
      </c>
      <c r="P339" s="45" t="s">
        <v>30</v>
      </c>
      <c r="Q339" s="45" t="s">
        <v>31</v>
      </c>
      <c r="R339" s="45" t="s">
        <v>30</v>
      </c>
      <c r="S339" s="45" t="s">
        <v>30</v>
      </c>
      <c r="T339" s="32" t="s">
        <v>31</v>
      </c>
      <c r="U339" s="32" t="s">
        <v>31</v>
      </c>
      <c r="V339" s="61" t="s">
        <v>30</v>
      </c>
      <c r="W339" s="62" t="s">
        <v>51</v>
      </c>
      <c r="AB339" s="32" t="s">
        <v>60</v>
      </c>
      <c r="AE339" s="32" t="s">
        <v>33</v>
      </c>
      <c r="AF339" s="32" t="s">
        <v>33</v>
      </c>
      <c r="AG339" s="32" t="s">
        <v>33</v>
      </c>
      <c r="AH339" s="46" t="s">
        <v>45</v>
      </c>
      <c r="AM339" s="32" t="s">
        <v>56</v>
      </c>
      <c r="AR339" s="23"/>
      <c r="AS339" s="24" t="str">
        <f t="shared" si="3"/>
        <v>-:-:-:-:-:-:-:-:-:-:-:Rm:::::option:::-:-:-:Rn:::::Rd::::</v>
      </c>
      <c r="AT339" s="23"/>
      <c r="AU339" s="24" t="str">
        <f t="shared" si="4"/>
        <v>0x4B200000</v>
      </c>
      <c r="AV339" s="25"/>
      <c r="AW339" s="26" t="str">
        <f t="shared" si="5"/>
        <v>subextw,                                                </v>
      </c>
      <c r="AX339" s="26" t="str">
        <f t="shared" si="6"/>
        <v>		subextw,                                                	/* 0x4B200000	SUB       	 */</v>
      </c>
      <c r="AY339" s="26" t="str">
        <f t="shared" si="7"/>
        <v>		0x4B200000,	/* SUB       	subextw	 */</v>
      </c>
    </row>
    <row r="340" ht="12.75" customHeight="1">
      <c r="A340" s="9" t="s">
        <v>567</v>
      </c>
      <c r="B340" s="16"/>
      <c r="C340" s="16"/>
      <c r="D340" s="17"/>
      <c r="E340" s="28" t="s">
        <v>474</v>
      </c>
      <c r="F340" s="18" t="str">
        <f t="shared" si="8"/>
        <v/>
      </c>
      <c r="G340" s="18" t="str">
        <f t="shared" si="2"/>
        <v>extw</v>
      </c>
      <c r="H340" s="18" t="s">
        <v>564</v>
      </c>
      <c r="I340" s="30" t="s">
        <v>97</v>
      </c>
      <c r="J340" s="30"/>
      <c r="K340" s="31"/>
      <c r="L340" s="32" t="s">
        <v>31</v>
      </c>
      <c r="M340" s="32" t="s">
        <v>30</v>
      </c>
      <c r="N340" s="32" t="s">
        <v>30</v>
      </c>
      <c r="O340" s="45" t="s">
        <v>31</v>
      </c>
      <c r="P340" s="45" t="s">
        <v>30</v>
      </c>
      <c r="Q340" s="45" t="s">
        <v>31</v>
      </c>
      <c r="R340" s="45" t="s">
        <v>30</v>
      </c>
      <c r="S340" s="45" t="s">
        <v>30</v>
      </c>
      <c r="T340" s="32" t="s">
        <v>31</v>
      </c>
      <c r="U340" s="32" t="s">
        <v>31</v>
      </c>
      <c r="V340" s="61" t="s">
        <v>30</v>
      </c>
      <c r="W340" s="62" t="s">
        <v>51</v>
      </c>
      <c r="AB340" s="32" t="s">
        <v>60</v>
      </c>
      <c r="AE340" s="32" t="s">
        <v>33</v>
      </c>
      <c r="AF340" s="32" t="s">
        <v>33</v>
      </c>
      <c r="AG340" s="32" t="s">
        <v>33</v>
      </c>
      <c r="AH340" s="46" t="s">
        <v>45</v>
      </c>
      <c r="AM340" s="32" t="s">
        <v>56</v>
      </c>
      <c r="AR340" s="23"/>
      <c r="AS340" s="24" t="str">
        <f t="shared" si="3"/>
        <v>-:-:-:-:-:-:-:-:-:-:-:Rm:::::option:::-:-:-:Rn:::::Rd::::</v>
      </c>
      <c r="AT340" s="23"/>
      <c r="AU340" s="24" t="str">
        <f t="shared" si="4"/>
        <v>0x6B200000</v>
      </c>
      <c r="AV340" s="25"/>
      <c r="AW340" s="26" t="str">
        <f t="shared" si="5"/>
        <v>subsextw,                                               </v>
      </c>
      <c r="AX340" s="26" t="str">
        <f t="shared" si="6"/>
        <v>		subsextw,                                               	/* 0x6B200000	SUBS      	 */</v>
      </c>
      <c r="AY340" s="26" t="str">
        <f t="shared" si="7"/>
        <v>		0x6B200000,	/* SUBS      	subsextw	 */</v>
      </c>
    </row>
    <row r="341" ht="12.75" customHeight="1">
      <c r="A341" s="15" t="s">
        <v>568</v>
      </c>
      <c r="B341" s="16"/>
      <c r="C341" s="16"/>
      <c r="D341" s="17"/>
      <c r="E341" s="28" t="s">
        <v>468</v>
      </c>
      <c r="F341" s="18" t="str">
        <f t="shared" si="8"/>
        <v/>
      </c>
      <c r="G341" s="18" t="str">
        <f t="shared" si="2"/>
        <v>extx</v>
      </c>
      <c r="H341" s="18" t="s">
        <v>564</v>
      </c>
      <c r="I341" s="30" t="s">
        <v>99</v>
      </c>
      <c r="J341" s="30"/>
      <c r="K341" s="31"/>
      <c r="L341" s="32" t="s">
        <v>30</v>
      </c>
      <c r="M341" s="32" t="s">
        <v>31</v>
      </c>
      <c r="N341" s="32" t="s">
        <v>31</v>
      </c>
      <c r="O341" s="45" t="s">
        <v>31</v>
      </c>
      <c r="P341" s="45" t="s">
        <v>30</v>
      </c>
      <c r="Q341" s="45" t="s">
        <v>31</v>
      </c>
      <c r="R341" s="45" t="s">
        <v>30</v>
      </c>
      <c r="S341" s="45" t="s">
        <v>30</v>
      </c>
      <c r="T341" s="32" t="s">
        <v>31</v>
      </c>
      <c r="U341" s="32" t="s">
        <v>31</v>
      </c>
      <c r="V341" s="61" t="s">
        <v>30</v>
      </c>
      <c r="W341" s="62" t="s">
        <v>51</v>
      </c>
      <c r="AB341" s="32" t="s">
        <v>60</v>
      </c>
      <c r="AE341" s="32" t="s">
        <v>33</v>
      </c>
      <c r="AF341" s="32" t="s">
        <v>33</v>
      </c>
      <c r="AG341" s="32" t="s">
        <v>33</v>
      </c>
      <c r="AH341" s="46" t="s">
        <v>45</v>
      </c>
      <c r="AM341" s="32" t="s">
        <v>56</v>
      </c>
      <c r="AR341" s="23"/>
      <c r="AS341" s="24" t="str">
        <f t="shared" si="3"/>
        <v>-:-:-:-:-:-:-:-:-:-:-:Rm:::::option:::-:-:-:Rn:::::Rd::::</v>
      </c>
      <c r="AT341" s="23"/>
      <c r="AU341" s="24" t="str">
        <f t="shared" si="4"/>
        <v>0x8B200000</v>
      </c>
      <c r="AV341" s="25"/>
      <c r="AW341" s="26" t="str">
        <f t="shared" si="5"/>
        <v>addextx,                                                </v>
      </c>
      <c r="AX341" s="26" t="str">
        <f t="shared" si="6"/>
        <v>		addextx,                                                	/* 0x8B200000	ADD       	 */</v>
      </c>
      <c r="AY341" s="26" t="str">
        <f t="shared" si="7"/>
        <v>		0x8B200000,	/* ADD       	addextx	 */</v>
      </c>
    </row>
    <row r="342" ht="12.75" customHeight="1">
      <c r="A342" s="15" t="s">
        <v>570</v>
      </c>
      <c r="B342" s="16"/>
      <c r="C342" s="16"/>
      <c r="D342" s="17"/>
      <c r="E342" s="28" t="s">
        <v>470</v>
      </c>
      <c r="F342" s="18" t="str">
        <f t="shared" si="8"/>
        <v/>
      </c>
      <c r="G342" s="18" t="str">
        <f t="shared" si="2"/>
        <v>extx</v>
      </c>
      <c r="H342" s="18" t="s">
        <v>564</v>
      </c>
      <c r="I342" s="30" t="s">
        <v>99</v>
      </c>
      <c r="J342" s="30"/>
      <c r="K342" s="31"/>
      <c r="L342" s="32" t="s">
        <v>30</v>
      </c>
      <c r="M342" s="32" t="s">
        <v>31</v>
      </c>
      <c r="N342" s="32" t="s">
        <v>30</v>
      </c>
      <c r="O342" s="45" t="s">
        <v>31</v>
      </c>
      <c r="P342" s="45" t="s">
        <v>30</v>
      </c>
      <c r="Q342" s="45" t="s">
        <v>31</v>
      </c>
      <c r="R342" s="45" t="s">
        <v>30</v>
      </c>
      <c r="S342" s="45" t="s">
        <v>30</v>
      </c>
      <c r="T342" s="32" t="s">
        <v>31</v>
      </c>
      <c r="U342" s="32" t="s">
        <v>31</v>
      </c>
      <c r="V342" s="61" t="s">
        <v>30</v>
      </c>
      <c r="W342" s="62" t="s">
        <v>51</v>
      </c>
      <c r="AB342" s="32" t="s">
        <v>60</v>
      </c>
      <c r="AE342" s="32" t="s">
        <v>33</v>
      </c>
      <c r="AF342" s="32" t="s">
        <v>33</v>
      </c>
      <c r="AG342" s="32" t="s">
        <v>33</v>
      </c>
      <c r="AH342" s="46" t="s">
        <v>45</v>
      </c>
      <c r="AM342" s="32" t="s">
        <v>56</v>
      </c>
      <c r="AR342" s="23"/>
      <c r="AS342" s="24" t="str">
        <f t="shared" si="3"/>
        <v>-:-:-:-:-:-:-:-:-:-:-:Rm:::::option:::-:-:-:Rn:::::Rd::::</v>
      </c>
      <c r="AT342" s="23"/>
      <c r="AU342" s="24" t="str">
        <f t="shared" si="4"/>
        <v>0xAB200000</v>
      </c>
      <c r="AV342" s="25"/>
      <c r="AW342" s="26" t="str">
        <f t="shared" si="5"/>
        <v>addsextx,                                               </v>
      </c>
      <c r="AX342" s="26" t="str">
        <f t="shared" si="6"/>
        <v>		addsextx,                                               	/* 0xAB200000	ADDS      	 */</v>
      </c>
      <c r="AY342" s="26" t="str">
        <f t="shared" si="7"/>
        <v>		0xAB200000,	/* ADDS      	addsextx	 */</v>
      </c>
    </row>
    <row r="343" ht="12.75" customHeight="1">
      <c r="A343" s="9" t="s">
        <v>571</v>
      </c>
      <c r="B343" s="16"/>
      <c r="C343" s="16"/>
      <c r="D343" s="17"/>
      <c r="E343" s="28" t="s">
        <v>472</v>
      </c>
      <c r="F343" s="18" t="str">
        <f t="shared" si="8"/>
        <v/>
      </c>
      <c r="G343" s="18" t="str">
        <f t="shared" si="2"/>
        <v>extx</v>
      </c>
      <c r="H343" s="18" t="s">
        <v>564</v>
      </c>
      <c r="I343" s="30" t="s">
        <v>99</v>
      </c>
      <c r="J343" s="30"/>
      <c r="K343" s="31"/>
      <c r="L343" s="32" t="s">
        <v>30</v>
      </c>
      <c r="M343" s="32" t="s">
        <v>30</v>
      </c>
      <c r="N343" s="32" t="s">
        <v>31</v>
      </c>
      <c r="O343" s="45" t="s">
        <v>31</v>
      </c>
      <c r="P343" s="45" t="s">
        <v>30</v>
      </c>
      <c r="Q343" s="45" t="s">
        <v>31</v>
      </c>
      <c r="R343" s="45" t="s">
        <v>30</v>
      </c>
      <c r="S343" s="45" t="s">
        <v>30</v>
      </c>
      <c r="T343" s="32" t="s">
        <v>31</v>
      </c>
      <c r="U343" s="32" t="s">
        <v>31</v>
      </c>
      <c r="V343" s="61" t="s">
        <v>30</v>
      </c>
      <c r="W343" s="62" t="s">
        <v>51</v>
      </c>
      <c r="AB343" s="32" t="s">
        <v>60</v>
      </c>
      <c r="AE343" s="32" t="s">
        <v>33</v>
      </c>
      <c r="AF343" s="32" t="s">
        <v>33</v>
      </c>
      <c r="AG343" s="32" t="s">
        <v>33</v>
      </c>
      <c r="AH343" s="46" t="s">
        <v>45</v>
      </c>
      <c r="AM343" s="32" t="s">
        <v>56</v>
      </c>
      <c r="AR343" s="23"/>
      <c r="AS343" s="24" t="str">
        <f t="shared" si="3"/>
        <v>-:-:-:-:-:-:-:-:-:-:-:Rm:::::option:::-:-:-:Rn:::::Rd::::</v>
      </c>
      <c r="AT343" s="23"/>
      <c r="AU343" s="24" t="str">
        <f t="shared" si="4"/>
        <v>0xCB200000</v>
      </c>
      <c r="AV343" s="25"/>
      <c r="AW343" s="26" t="str">
        <f t="shared" si="5"/>
        <v>subextx,                                                </v>
      </c>
      <c r="AX343" s="26" t="str">
        <f t="shared" si="6"/>
        <v>		subextx,                                                	/* 0xCB200000	SUB       	 */</v>
      </c>
      <c r="AY343" s="26" t="str">
        <f t="shared" si="7"/>
        <v>		0xCB200000,	/* SUB       	subextx	 */</v>
      </c>
    </row>
    <row r="344" ht="12.75" customHeight="1">
      <c r="A344" s="9" t="s">
        <v>572</v>
      </c>
      <c r="B344" s="16"/>
      <c r="C344" s="16"/>
      <c r="D344" s="17"/>
      <c r="E344" s="28" t="s">
        <v>474</v>
      </c>
      <c r="F344" s="18" t="str">
        <f t="shared" si="8"/>
        <v/>
      </c>
      <c r="G344" s="18" t="str">
        <f t="shared" si="2"/>
        <v>extx</v>
      </c>
      <c r="H344" s="18" t="s">
        <v>564</v>
      </c>
      <c r="I344" s="30" t="s">
        <v>99</v>
      </c>
      <c r="J344" s="30"/>
      <c r="K344" s="31"/>
      <c r="L344" s="32" t="s">
        <v>30</v>
      </c>
      <c r="M344" s="32" t="s">
        <v>30</v>
      </c>
      <c r="N344" s="32" t="s">
        <v>30</v>
      </c>
      <c r="O344" s="45" t="s">
        <v>31</v>
      </c>
      <c r="P344" s="45" t="s">
        <v>30</v>
      </c>
      <c r="Q344" s="45" t="s">
        <v>31</v>
      </c>
      <c r="R344" s="45" t="s">
        <v>30</v>
      </c>
      <c r="S344" s="45" t="s">
        <v>30</v>
      </c>
      <c r="T344" s="32" t="s">
        <v>31</v>
      </c>
      <c r="U344" s="32" t="s">
        <v>31</v>
      </c>
      <c r="V344" s="61" t="s">
        <v>30</v>
      </c>
      <c r="W344" s="62" t="s">
        <v>51</v>
      </c>
      <c r="AB344" s="32" t="s">
        <v>60</v>
      </c>
      <c r="AE344" s="32" t="s">
        <v>33</v>
      </c>
      <c r="AF344" s="32" t="s">
        <v>33</v>
      </c>
      <c r="AG344" s="32" t="s">
        <v>33</v>
      </c>
      <c r="AH344" s="46" t="s">
        <v>45</v>
      </c>
      <c r="AM344" s="32" t="s">
        <v>56</v>
      </c>
      <c r="AR344" s="23"/>
      <c r="AS344" s="24" t="str">
        <f t="shared" si="3"/>
        <v>-:-:-:-:-:-:-:-:-:-:-:Rm:::::option:::-:-:-:Rn:::::Rd::::</v>
      </c>
      <c r="AT344" s="23"/>
      <c r="AU344" s="24" t="str">
        <f t="shared" si="4"/>
        <v>0xEB200000</v>
      </c>
      <c r="AV344" s="25"/>
      <c r="AW344" s="26" t="str">
        <f t="shared" si="5"/>
        <v>subsextx,                                               </v>
      </c>
      <c r="AX344" s="26" t="str">
        <f t="shared" si="6"/>
        <v>		subsextx,                                               	/* 0xEB200000	SUBS      	 */</v>
      </c>
      <c r="AY344" s="26" t="str">
        <f t="shared" si="7"/>
        <v>		0xEB200000,	/* SUBS      	subsextx	 */</v>
      </c>
    </row>
    <row r="345" ht="12.75" customHeight="1">
      <c r="A345" s="15" t="s">
        <v>573</v>
      </c>
      <c r="B345" s="16"/>
      <c r="C345" s="16"/>
      <c r="D345" s="17" t="s">
        <v>574</v>
      </c>
      <c r="F345" s="18" t="str">
        <f t="shared" si="8"/>
        <v/>
      </c>
      <c r="G345" s="18" t="str">
        <f t="shared" si="2"/>
        <v/>
      </c>
      <c r="H345" s="19"/>
      <c r="I345" s="20"/>
      <c r="J345" s="20"/>
      <c r="K345" s="37"/>
      <c r="L345" s="38" t="s">
        <v>466</v>
      </c>
      <c r="M345" s="38" t="s">
        <v>459</v>
      </c>
      <c r="N345" s="38" t="s">
        <v>52</v>
      </c>
      <c r="O345" s="22" t="s">
        <v>30</v>
      </c>
      <c r="P345" s="39" t="s">
        <v>30</v>
      </c>
      <c r="Q345" s="39" t="s">
        <v>31</v>
      </c>
      <c r="R345" s="39" t="s">
        <v>30</v>
      </c>
      <c r="S345" s="22" t="s">
        <v>31</v>
      </c>
      <c r="T345" s="22" t="s">
        <v>31</v>
      </c>
      <c r="U345" s="22" t="s">
        <v>31</v>
      </c>
      <c r="V345" s="22" t="s">
        <v>31</v>
      </c>
      <c r="W345" s="62" t="s">
        <v>51</v>
      </c>
      <c r="AB345" s="38" t="s">
        <v>575</v>
      </c>
      <c r="AH345" s="40" t="s">
        <v>45</v>
      </c>
      <c r="AM345" s="38" t="s">
        <v>56</v>
      </c>
      <c r="AR345" s="23"/>
      <c r="AS345" s="24" t="str">
        <f t="shared" si="3"/>
        <v/>
      </c>
      <c r="AT345" s="23"/>
      <c r="AU345" s="24" t="str">
        <f t="shared" si="4"/>
        <v/>
      </c>
      <c r="AV345" s="25"/>
      <c r="AW345" s="26" t="str">
        <f t="shared" si="5"/>
        <v/>
      </c>
      <c r="AX345" s="26" t="str">
        <f t="shared" si="6"/>
        <v>	/* Add/subtract (with carry) */</v>
      </c>
      <c r="AY345" s="26" t="str">
        <f t="shared" si="7"/>
        <v>	/* Add/subtract (with carry) */</v>
      </c>
    </row>
    <row r="346" ht="12.75" customHeight="1">
      <c r="A346" s="15" t="s">
        <v>576</v>
      </c>
      <c r="B346" s="16"/>
      <c r="C346" s="16"/>
      <c r="D346" s="17"/>
      <c r="E346" s="28" t="s">
        <v>577</v>
      </c>
      <c r="F346" s="18" t="str">
        <f t="shared" si="8"/>
        <v/>
      </c>
      <c r="G346" s="18" t="str">
        <f t="shared" si="2"/>
        <v>w</v>
      </c>
      <c r="H346" s="19"/>
      <c r="I346" s="30" t="s">
        <v>97</v>
      </c>
      <c r="J346" s="30"/>
      <c r="K346" s="31"/>
      <c r="L346" s="32" t="s">
        <v>31</v>
      </c>
      <c r="M346" s="32" t="s">
        <v>31</v>
      </c>
      <c r="N346" s="32" t="s">
        <v>31</v>
      </c>
      <c r="O346" s="45" t="s">
        <v>30</v>
      </c>
      <c r="P346" s="45" t="s">
        <v>30</v>
      </c>
      <c r="Q346" s="45" t="s">
        <v>31</v>
      </c>
      <c r="R346" s="45" t="s">
        <v>30</v>
      </c>
      <c r="S346" s="45" t="s">
        <v>31</v>
      </c>
      <c r="T346" s="45" t="s">
        <v>31</v>
      </c>
      <c r="U346" s="45" t="s">
        <v>31</v>
      </c>
      <c r="V346" s="45" t="s">
        <v>31</v>
      </c>
      <c r="W346" s="62" t="s">
        <v>51</v>
      </c>
      <c r="AB346" s="32" t="s">
        <v>31</v>
      </c>
      <c r="AC346" s="32" t="s">
        <v>31</v>
      </c>
      <c r="AD346" s="32" t="s">
        <v>31</v>
      </c>
      <c r="AE346" s="32" t="s">
        <v>31</v>
      </c>
      <c r="AF346" s="32" t="s">
        <v>31</v>
      </c>
      <c r="AG346" s="32" t="s">
        <v>31</v>
      </c>
      <c r="AH346" s="46" t="s">
        <v>45</v>
      </c>
      <c r="AM346" s="32" t="s">
        <v>56</v>
      </c>
      <c r="AR346" s="23"/>
      <c r="AS346" s="24" t="str">
        <f t="shared" si="3"/>
        <v>-:-:-:-:-:-:-:-:-:-:-:Rm:::::-:-:-:-:-:-:Rn:::::Rd::::</v>
      </c>
      <c r="AT346" s="23"/>
      <c r="AU346" s="24" t="str">
        <f t="shared" si="4"/>
        <v>0x1A000000</v>
      </c>
      <c r="AV346" s="25"/>
      <c r="AW346" s="26" t="str">
        <f t="shared" si="5"/>
        <v>adcw,                                                   </v>
      </c>
      <c r="AX346" s="26" t="str">
        <f t="shared" si="6"/>
        <v>		adcw,                                                   	/* 0x1A000000	ADC       	 */</v>
      </c>
      <c r="AY346" s="26" t="str">
        <f t="shared" si="7"/>
        <v>		0x1A000000,	/* ADC       	adcw	 */</v>
      </c>
    </row>
    <row r="347" ht="12.75" customHeight="1">
      <c r="A347" s="9" t="s">
        <v>578</v>
      </c>
      <c r="B347" s="16"/>
      <c r="C347" s="16"/>
      <c r="D347" s="17"/>
      <c r="E347" s="28" t="s">
        <v>579</v>
      </c>
      <c r="F347" s="18" t="str">
        <f t="shared" si="8"/>
        <v/>
      </c>
      <c r="G347" s="18" t="str">
        <f t="shared" si="2"/>
        <v>w</v>
      </c>
      <c r="H347" s="19"/>
      <c r="I347" s="30" t="s">
        <v>97</v>
      </c>
      <c r="J347" s="30"/>
      <c r="K347" s="31"/>
      <c r="L347" s="32" t="s">
        <v>31</v>
      </c>
      <c r="M347" s="32" t="s">
        <v>31</v>
      </c>
      <c r="N347" s="32" t="s">
        <v>30</v>
      </c>
      <c r="O347" s="45" t="s">
        <v>30</v>
      </c>
      <c r="P347" s="45" t="s">
        <v>30</v>
      </c>
      <c r="Q347" s="45" t="s">
        <v>31</v>
      </c>
      <c r="R347" s="45" t="s">
        <v>30</v>
      </c>
      <c r="S347" s="45" t="s">
        <v>31</v>
      </c>
      <c r="T347" s="45" t="s">
        <v>31</v>
      </c>
      <c r="U347" s="45" t="s">
        <v>31</v>
      </c>
      <c r="V347" s="45" t="s">
        <v>31</v>
      </c>
      <c r="W347" s="62" t="s">
        <v>51</v>
      </c>
      <c r="AB347" s="32" t="s">
        <v>31</v>
      </c>
      <c r="AC347" s="32" t="s">
        <v>31</v>
      </c>
      <c r="AD347" s="32" t="s">
        <v>31</v>
      </c>
      <c r="AE347" s="32" t="s">
        <v>31</v>
      </c>
      <c r="AF347" s="32" t="s">
        <v>31</v>
      </c>
      <c r="AG347" s="32" t="s">
        <v>31</v>
      </c>
      <c r="AH347" s="46" t="s">
        <v>45</v>
      </c>
      <c r="AM347" s="32" t="s">
        <v>56</v>
      </c>
      <c r="AR347" s="23"/>
      <c r="AS347" s="24" t="str">
        <f t="shared" si="3"/>
        <v>-:-:-:-:-:-:-:-:-:-:-:Rm:::::-:-:-:-:-:-:Rn:::::Rd::::</v>
      </c>
      <c r="AT347" s="23"/>
      <c r="AU347" s="24" t="str">
        <f t="shared" si="4"/>
        <v>0x3A000000</v>
      </c>
      <c r="AV347" s="25"/>
      <c r="AW347" s="26" t="str">
        <f t="shared" si="5"/>
        <v>adcsw,                                                  </v>
      </c>
      <c r="AX347" s="26" t="str">
        <f t="shared" si="6"/>
        <v>		adcsw,                                                  	/* 0x3A000000	ADCS      	 */</v>
      </c>
      <c r="AY347" s="26" t="str">
        <f t="shared" si="7"/>
        <v>		0x3A000000,	/* ADCS      	adcsw	 */</v>
      </c>
    </row>
    <row r="348" ht="12.75" customHeight="1">
      <c r="A348" s="15" t="s">
        <v>580</v>
      </c>
      <c r="B348" s="16"/>
      <c r="C348" s="16"/>
      <c r="D348" s="17"/>
      <c r="E348" s="28" t="s">
        <v>581</v>
      </c>
      <c r="F348" s="18" t="str">
        <f t="shared" si="8"/>
        <v/>
      </c>
      <c r="G348" s="18" t="str">
        <f t="shared" si="2"/>
        <v>w</v>
      </c>
      <c r="H348" s="19"/>
      <c r="I348" s="30" t="s">
        <v>97</v>
      </c>
      <c r="J348" s="30"/>
      <c r="K348" s="31"/>
      <c r="L348" s="32" t="s">
        <v>31</v>
      </c>
      <c r="M348" s="32" t="s">
        <v>30</v>
      </c>
      <c r="N348" s="32" t="s">
        <v>31</v>
      </c>
      <c r="O348" s="45" t="s">
        <v>30</v>
      </c>
      <c r="P348" s="45" t="s">
        <v>30</v>
      </c>
      <c r="Q348" s="45" t="s">
        <v>31</v>
      </c>
      <c r="R348" s="45" t="s">
        <v>30</v>
      </c>
      <c r="S348" s="45" t="s">
        <v>31</v>
      </c>
      <c r="T348" s="45" t="s">
        <v>31</v>
      </c>
      <c r="U348" s="45" t="s">
        <v>31</v>
      </c>
      <c r="V348" s="45" t="s">
        <v>31</v>
      </c>
      <c r="W348" s="62" t="s">
        <v>51</v>
      </c>
      <c r="AB348" s="32" t="s">
        <v>31</v>
      </c>
      <c r="AC348" s="32" t="s">
        <v>31</v>
      </c>
      <c r="AD348" s="32" t="s">
        <v>31</v>
      </c>
      <c r="AE348" s="32" t="s">
        <v>31</v>
      </c>
      <c r="AF348" s="32" t="s">
        <v>31</v>
      </c>
      <c r="AG348" s="32" t="s">
        <v>31</v>
      </c>
      <c r="AH348" s="46" t="s">
        <v>45</v>
      </c>
      <c r="AM348" s="32" t="s">
        <v>56</v>
      </c>
      <c r="AR348" s="23"/>
      <c r="AS348" s="24" t="str">
        <f t="shared" si="3"/>
        <v>-:-:-:-:-:-:-:-:-:-:-:Rm:::::-:-:-:-:-:-:Rn:::::Rd::::</v>
      </c>
      <c r="AT348" s="23"/>
      <c r="AU348" s="24" t="str">
        <f t="shared" si="4"/>
        <v>0x5A000000</v>
      </c>
      <c r="AV348" s="25"/>
      <c r="AW348" s="26" t="str">
        <f t="shared" si="5"/>
        <v>sbcw,                                                   </v>
      </c>
      <c r="AX348" s="26" t="str">
        <f t="shared" si="6"/>
        <v>		sbcw,                                                   	/* 0x5A000000	SBC       	 */</v>
      </c>
      <c r="AY348" s="26" t="str">
        <f t="shared" si="7"/>
        <v>		0x5A000000,	/* SBC       	sbcw	 */</v>
      </c>
    </row>
    <row r="349" ht="12.75" customHeight="1">
      <c r="A349" s="15" t="s">
        <v>582</v>
      </c>
      <c r="B349" s="16"/>
      <c r="C349" s="16"/>
      <c r="D349" s="17"/>
      <c r="E349" s="28" t="s">
        <v>583</v>
      </c>
      <c r="F349" s="18" t="str">
        <f t="shared" si="8"/>
        <v/>
      </c>
      <c r="G349" s="18" t="str">
        <f t="shared" si="2"/>
        <v>w</v>
      </c>
      <c r="H349" s="19"/>
      <c r="I349" s="30" t="s">
        <v>97</v>
      </c>
      <c r="J349" s="30"/>
      <c r="K349" s="31"/>
      <c r="L349" s="32" t="s">
        <v>31</v>
      </c>
      <c r="M349" s="32" t="s">
        <v>30</v>
      </c>
      <c r="N349" s="32" t="s">
        <v>30</v>
      </c>
      <c r="O349" s="45" t="s">
        <v>30</v>
      </c>
      <c r="P349" s="45" t="s">
        <v>30</v>
      </c>
      <c r="Q349" s="45" t="s">
        <v>31</v>
      </c>
      <c r="R349" s="45" t="s">
        <v>30</v>
      </c>
      <c r="S349" s="45" t="s">
        <v>31</v>
      </c>
      <c r="T349" s="45" t="s">
        <v>31</v>
      </c>
      <c r="U349" s="45" t="s">
        <v>31</v>
      </c>
      <c r="V349" s="45" t="s">
        <v>31</v>
      </c>
      <c r="W349" s="62" t="s">
        <v>51</v>
      </c>
      <c r="AB349" s="32" t="s">
        <v>31</v>
      </c>
      <c r="AC349" s="32" t="s">
        <v>31</v>
      </c>
      <c r="AD349" s="32" t="s">
        <v>31</v>
      </c>
      <c r="AE349" s="32" t="s">
        <v>31</v>
      </c>
      <c r="AF349" s="32" t="s">
        <v>31</v>
      </c>
      <c r="AG349" s="32" t="s">
        <v>31</v>
      </c>
      <c r="AH349" s="46" t="s">
        <v>45</v>
      </c>
      <c r="AM349" s="32" t="s">
        <v>56</v>
      </c>
      <c r="AR349" s="23"/>
      <c r="AS349" s="24" t="str">
        <f t="shared" si="3"/>
        <v>-:-:-:-:-:-:-:-:-:-:-:Rm:::::-:-:-:-:-:-:Rn:::::Rd::::</v>
      </c>
      <c r="AT349" s="23"/>
      <c r="AU349" s="24" t="str">
        <f t="shared" si="4"/>
        <v>0x7A000000</v>
      </c>
      <c r="AV349" s="25"/>
      <c r="AW349" s="26" t="str">
        <f t="shared" si="5"/>
        <v>sbcsw,                                                  </v>
      </c>
      <c r="AX349" s="26" t="str">
        <f t="shared" si="6"/>
        <v>		sbcsw,                                                  	/* 0x7A000000	SBCS      	 */</v>
      </c>
      <c r="AY349" s="26" t="str">
        <f t="shared" si="7"/>
        <v>		0x7A000000,	/* SBCS      	sbcsw	 */</v>
      </c>
    </row>
    <row r="350" ht="12.75" customHeight="1">
      <c r="A350" s="9" t="s">
        <v>584</v>
      </c>
      <c r="B350" s="16"/>
      <c r="C350" s="16"/>
      <c r="D350" s="17"/>
      <c r="E350" s="28" t="s">
        <v>577</v>
      </c>
      <c r="F350" s="18" t="str">
        <f t="shared" si="8"/>
        <v/>
      </c>
      <c r="G350" s="18" t="str">
        <f t="shared" si="2"/>
        <v>x</v>
      </c>
      <c r="H350" s="19"/>
      <c r="I350" s="30" t="s">
        <v>99</v>
      </c>
      <c r="J350" s="30"/>
      <c r="K350" s="31"/>
      <c r="L350" s="32" t="s">
        <v>30</v>
      </c>
      <c r="M350" s="32" t="s">
        <v>31</v>
      </c>
      <c r="N350" s="32" t="s">
        <v>31</v>
      </c>
      <c r="O350" s="45" t="s">
        <v>30</v>
      </c>
      <c r="P350" s="45" t="s">
        <v>30</v>
      </c>
      <c r="Q350" s="45" t="s">
        <v>31</v>
      </c>
      <c r="R350" s="45" t="s">
        <v>30</v>
      </c>
      <c r="S350" s="45" t="s">
        <v>31</v>
      </c>
      <c r="T350" s="45" t="s">
        <v>31</v>
      </c>
      <c r="U350" s="45" t="s">
        <v>31</v>
      </c>
      <c r="V350" s="45" t="s">
        <v>31</v>
      </c>
      <c r="W350" s="62" t="s">
        <v>51</v>
      </c>
      <c r="AB350" s="32" t="s">
        <v>31</v>
      </c>
      <c r="AC350" s="32" t="s">
        <v>31</v>
      </c>
      <c r="AD350" s="32" t="s">
        <v>31</v>
      </c>
      <c r="AE350" s="32" t="s">
        <v>31</v>
      </c>
      <c r="AF350" s="32" t="s">
        <v>31</v>
      </c>
      <c r="AG350" s="32" t="s">
        <v>31</v>
      </c>
      <c r="AH350" s="46" t="s">
        <v>45</v>
      </c>
      <c r="AM350" s="32" t="s">
        <v>56</v>
      </c>
      <c r="AR350" s="23"/>
      <c r="AS350" s="24" t="str">
        <f t="shared" si="3"/>
        <v>-:-:-:-:-:-:-:-:-:-:-:Rm:::::-:-:-:-:-:-:Rn:::::Rd::::</v>
      </c>
      <c r="AT350" s="23"/>
      <c r="AU350" s="24" t="str">
        <f t="shared" si="4"/>
        <v>0x9A000000</v>
      </c>
      <c r="AV350" s="25"/>
      <c r="AW350" s="26" t="str">
        <f t="shared" si="5"/>
        <v>adcx,                                                   </v>
      </c>
      <c r="AX350" s="26" t="str">
        <f t="shared" si="6"/>
        <v>		adcx,                                                   	/* 0x9A000000	ADC       	 */</v>
      </c>
      <c r="AY350" s="26" t="str">
        <f t="shared" si="7"/>
        <v>		0x9A000000,	/* ADC       	adcx	 */</v>
      </c>
    </row>
    <row r="351" ht="12.75" customHeight="1">
      <c r="A351" s="9" t="s">
        <v>585</v>
      </c>
      <c r="B351" s="16"/>
      <c r="C351" s="16"/>
      <c r="D351" s="17"/>
      <c r="E351" s="28" t="s">
        <v>579</v>
      </c>
      <c r="F351" s="18" t="str">
        <f t="shared" si="8"/>
        <v/>
      </c>
      <c r="G351" s="18" t="str">
        <f t="shared" si="2"/>
        <v>x</v>
      </c>
      <c r="H351" s="19"/>
      <c r="I351" s="30" t="s">
        <v>99</v>
      </c>
      <c r="J351" s="30"/>
      <c r="K351" s="31"/>
      <c r="L351" s="32" t="s">
        <v>30</v>
      </c>
      <c r="M351" s="32" t="s">
        <v>31</v>
      </c>
      <c r="N351" s="32" t="s">
        <v>30</v>
      </c>
      <c r="O351" s="45" t="s">
        <v>30</v>
      </c>
      <c r="P351" s="45" t="s">
        <v>30</v>
      </c>
      <c r="Q351" s="45" t="s">
        <v>31</v>
      </c>
      <c r="R351" s="45" t="s">
        <v>30</v>
      </c>
      <c r="S351" s="45" t="s">
        <v>31</v>
      </c>
      <c r="T351" s="45" t="s">
        <v>31</v>
      </c>
      <c r="U351" s="45" t="s">
        <v>31</v>
      </c>
      <c r="V351" s="45" t="s">
        <v>31</v>
      </c>
      <c r="W351" s="62" t="s">
        <v>51</v>
      </c>
      <c r="AB351" s="32" t="s">
        <v>31</v>
      </c>
      <c r="AC351" s="32" t="s">
        <v>31</v>
      </c>
      <c r="AD351" s="32" t="s">
        <v>31</v>
      </c>
      <c r="AE351" s="32" t="s">
        <v>31</v>
      </c>
      <c r="AF351" s="32" t="s">
        <v>31</v>
      </c>
      <c r="AG351" s="32" t="s">
        <v>31</v>
      </c>
      <c r="AH351" s="46" t="s">
        <v>45</v>
      </c>
      <c r="AM351" s="32" t="s">
        <v>56</v>
      </c>
      <c r="AR351" s="23"/>
      <c r="AS351" s="24" t="str">
        <f t="shared" si="3"/>
        <v>-:-:-:-:-:-:-:-:-:-:-:Rm:::::-:-:-:-:-:-:Rn:::::Rd::::</v>
      </c>
      <c r="AT351" s="23"/>
      <c r="AU351" s="24" t="str">
        <f t="shared" si="4"/>
        <v>0xBA000000</v>
      </c>
      <c r="AV351" s="25"/>
      <c r="AW351" s="26" t="str">
        <f t="shared" si="5"/>
        <v>adcsx,                                                  </v>
      </c>
      <c r="AX351" s="26" t="str">
        <f t="shared" si="6"/>
        <v>		adcsx,                                                  	/* 0xBA000000	ADCS      	 */</v>
      </c>
      <c r="AY351" s="26" t="str">
        <f t="shared" si="7"/>
        <v>		0xBA000000,	/* ADCS      	adcsx	 */</v>
      </c>
    </row>
    <row r="352" ht="12.75" customHeight="1">
      <c r="A352" s="15" t="s">
        <v>586</v>
      </c>
      <c r="B352" s="16"/>
      <c r="C352" s="16"/>
      <c r="D352" s="17"/>
      <c r="E352" s="28" t="s">
        <v>581</v>
      </c>
      <c r="F352" s="18" t="str">
        <f t="shared" si="8"/>
        <v/>
      </c>
      <c r="G352" s="18" t="str">
        <f t="shared" si="2"/>
        <v>x</v>
      </c>
      <c r="H352" s="19"/>
      <c r="I352" s="30" t="s">
        <v>99</v>
      </c>
      <c r="J352" s="30"/>
      <c r="K352" s="31"/>
      <c r="L352" s="32" t="s">
        <v>30</v>
      </c>
      <c r="M352" s="32" t="s">
        <v>30</v>
      </c>
      <c r="N352" s="32" t="s">
        <v>31</v>
      </c>
      <c r="O352" s="45" t="s">
        <v>30</v>
      </c>
      <c r="P352" s="45" t="s">
        <v>30</v>
      </c>
      <c r="Q352" s="45" t="s">
        <v>31</v>
      </c>
      <c r="R352" s="45" t="s">
        <v>30</v>
      </c>
      <c r="S352" s="45" t="s">
        <v>31</v>
      </c>
      <c r="T352" s="45" t="s">
        <v>31</v>
      </c>
      <c r="U352" s="45" t="s">
        <v>31</v>
      </c>
      <c r="V352" s="45" t="s">
        <v>31</v>
      </c>
      <c r="W352" s="62" t="s">
        <v>51</v>
      </c>
      <c r="AB352" s="32" t="s">
        <v>31</v>
      </c>
      <c r="AC352" s="32" t="s">
        <v>31</v>
      </c>
      <c r="AD352" s="32" t="s">
        <v>31</v>
      </c>
      <c r="AE352" s="32" t="s">
        <v>31</v>
      </c>
      <c r="AF352" s="32" t="s">
        <v>31</v>
      </c>
      <c r="AG352" s="32" t="s">
        <v>31</v>
      </c>
      <c r="AH352" s="46" t="s">
        <v>45</v>
      </c>
      <c r="AM352" s="32" t="s">
        <v>56</v>
      </c>
      <c r="AR352" s="23"/>
      <c r="AS352" s="24" t="str">
        <f t="shared" si="3"/>
        <v>-:-:-:-:-:-:-:-:-:-:-:Rm:::::-:-:-:-:-:-:Rn:::::Rd::::</v>
      </c>
      <c r="AT352" s="23"/>
      <c r="AU352" s="24" t="str">
        <f t="shared" si="4"/>
        <v>0xDA000000</v>
      </c>
      <c r="AV352" s="25"/>
      <c r="AW352" s="26" t="str">
        <f t="shared" si="5"/>
        <v>sbcx,                                                   </v>
      </c>
      <c r="AX352" s="26" t="str">
        <f t="shared" si="6"/>
        <v>		sbcx,                                                   	/* 0xDA000000	SBC       	 */</v>
      </c>
      <c r="AY352" s="26" t="str">
        <f t="shared" si="7"/>
        <v>		0xDA000000,	/* SBC       	sbcx	 */</v>
      </c>
    </row>
    <row r="353" ht="12.75" customHeight="1">
      <c r="A353" s="15" t="s">
        <v>587</v>
      </c>
      <c r="B353" s="16"/>
      <c r="C353" s="16"/>
      <c r="D353" s="17"/>
      <c r="E353" s="28" t="s">
        <v>583</v>
      </c>
      <c r="F353" s="18" t="str">
        <f t="shared" si="8"/>
        <v/>
      </c>
      <c r="G353" s="18" t="str">
        <f t="shared" si="2"/>
        <v>x</v>
      </c>
      <c r="H353" s="19"/>
      <c r="I353" s="30" t="s">
        <v>99</v>
      </c>
      <c r="J353" s="30"/>
      <c r="K353" s="31"/>
      <c r="L353" s="32" t="s">
        <v>30</v>
      </c>
      <c r="M353" s="32" t="s">
        <v>30</v>
      </c>
      <c r="N353" s="32" t="s">
        <v>30</v>
      </c>
      <c r="O353" s="45" t="s">
        <v>30</v>
      </c>
      <c r="P353" s="45" t="s">
        <v>30</v>
      </c>
      <c r="Q353" s="45" t="s">
        <v>31</v>
      </c>
      <c r="R353" s="45" t="s">
        <v>30</v>
      </c>
      <c r="S353" s="45" t="s">
        <v>31</v>
      </c>
      <c r="T353" s="45" t="s">
        <v>31</v>
      </c>
      <c r="U353" s="45" t="s">
        <v>31</v>
      </c>
      <c r="V353" s="45" t="s">
        <v>31</v>
      </c>
      <c r="W353" s="62" t="s">
        <v>51</v>
      </c>
      <c r="AB353" s="32" t="s">
        <v>31</v>
      </c>
      <c r="AC353" s="32" t="s">
        <v>31</v>
      </c>
      <c r="AD353" s="32" t="s">
        <v>31</v>
      </c>
      <c r="AE353" s="32" t="s">
        <v>31</v>
      </c>
      <c r="AF353" s="32" t="s">
        <v>31</v>
      </c>
      <c r="AG353" s="32" t="s">
        <v>31</v>
      </c>
      <c r="AH353" s="46" t="s">
        <v>45</v>
      </c>
      <c r="AM353" s="32" t="s">
        <v>56</v>
      </c>
      <c r="AR353" s="23"/>
      <c r="AS353" s="24" t="str">
        <f t="shared" si="3"/>
        <v>-:-:-:-:-:-:-:-:-:-:-:Rm:::::-:-:-:-:-:-:Rn:::::Rd::::</v>
      </c>
      <c r="AT353" s="23"/>
      <c r="AU353" s="24" t="str">
        <f t="shared" si="4"/>
        <v>0xFA000000</v>
      </c>
      <c r="AV353" s="25"/>
      <c r="AW353" s="26" t="str">
        <f t="shared" si="5"/>
        <v>sbcsx,                                                  </v>
      </c>
      <c r="AX353" s="26" t="str">
        <f t="shared" si="6"/>
        <v>		sbcsx,                                                  	/* 0xFA000000	SBCS      	 */</v>
      </c>
      <c r="AY353" s="26" t="str">
        <f t="shared" si="7"/>
        <v>		0xFA000000,	/* SBCS      	sbcsx	 */</v>
      </c>
    </row>
    <row r="354" ht="12.75" customHeight="1">
      <c r="A354" s="9" t="s">
        <v>588</v>
      </c>
      <c r="B354" s="16"/>
      <c r="C354" s="16"/>
      <c r="D354" s="17" t="s">
        <v>589</v>
      </c>
      <c r="F354" s="18" t="str">
        <f t="shared" si="8"/>
        <v/>
      </c>
      <c r="G354" s="18" t="str">
        <f t="shared" si="2"/>
        <v/>
      </c>
      <c r="H354" s="19"/>
      <c r="I354" s="20"/>
      <c r="J354" s="20"/>
      <c r="K354" s="37"/>
      <c r="L354" s="38" t="s">
        <v>466</v>
      </c>
      <c r="M354" s="38" t="s">
        <v>459</v>
      </c>
      <c r="N354" s="38" t="s">
        <v>52</v>
      </c>
      <c r="O354" s="22" t="s">
        <v>30</v>
      </c>
      <c r="P354" s="39" t="s">
        <v>30</v>
      </c>
      <c r="Q354" s="39" t="s">
        <v>31</v>
      </c>
      <c r="R354" s="39" t="s">
        <v>30</v>
      </c>
      <c r="S354" s="22" t="s">
        <v>31</v>
      </c>
      <c r="T354" s="22" t="s">
        <v>31</v>
      </c>
      <c r="U354" s="22" t="s">
        <v>30</v>
      </c>
      <c r="V354" s="22" t="s">
        <v>31</v>
      </c>
      <c r="W354" s="38" t="s">
        <v>61</v>
      </c>
      <c r="AB354" s="38" t="s">
        <v>39</v>
      </c>
      <c r="AF354" s="22" t="s">
        <v>31</v>
      </c>
      <c r="AG354" s="38" t="s">
        <v>590</v>
      </c>
      <c r="AH354" s="40" t="s">
        <v>45</v>
      </c>
      <c r="AM354" s="38" t="s">
        <v>591</v>
      </c>
      <c r="AN354" s="38" t="s">
        <v>62</v>
      </c>
      <c r="AR354" s="23"/>
      <c r="AS354" s="24" t="str">
        <f t="shared" si="3"/>
        <v/>
      </c>
      <c r="AT354" s="23"/>
      <c r="AU354" s="24" t="str">
        <f t="shared" si="4"/>
        <v/>
      </c>
      <c r="AV354" s="25"/>
      <c r="AW354" s="26" t="str">
        <f t="shared" si="5"/>
        <v/>
      </c>
      <c r="AX354" s="26" t="str">
        <f t="shared" si="6"/>
        <v>	/* Conditional compare (register) */</v>
      </c>
      <c r="AY354" s="26" t="str">
        <f t="shared" si="7"/>
        <v>	/* Conditional compare (register) */</v>
      </c>
    </row>
    <row r="355" ht="12.75" customHeight="1">
      <c r="A355" s="15" t="s">
        <v>592</v>
      </c>
      <c r="B355" s="16"/>
      <c r="C355" s="16"/>
      <c r="D355" s="17"/>
      <c r="E355" s="28" t="s">
        <v>593</v>
      </c>
      <c r="F355" s="18" t="str">
        <f t="shared" si="8"/>
        <v/>
      </c>
      <c r="G355" s="18" t="str">
        <f t="shared" si="2"/>
        <v>w</v>
      </c>
      <c r="H355" s="18"/>
      <c r="I355" s="30" t="s">
        <v>97</v>
      </c>
      <c r="J355" s="30"/>
      <c r="K355" s="31"/>
      <c r="L355" s="32" t="s">
        <v>31</v>
      </c>
      <c r="M355" s="32" t="s">
        <v>31</v>
      </c>
      <c r="N355" s="32" t="s">
        <v>30</v>
      </c>
      <c r="O355" s="45" t="s">
        <v>30</v>
      </c>
      <c r="P355" s="45" t="s">
        <v>30</v>
      </c>
      <c r="Q355" s="45" t="s">
        <v>31</v>
      </c>
      <c r="R355" s="45" t="s">
        <v>30</v>
      </c>
      <c r="S355" s="45" t="s">
        <v>31</v>
      </c>
      <c r="T355" s="45" t="s">
        <v>31</v>
      </c>
      <c r="U355" s="45" t="s">
        <v>30</v>
      </c>
      <c r="V355" s="45" t="s">
        <v>31</v>
      </c>
      <c r="W355" s="32" t="s">
        <v>61</v>
      </c>
      <c r="AB355" s="32" t="s">
        <v>39</v>
      </c>
      <c r="AF355" s="45" t="s">
        <v>31</v>
      </c>
      <c r="AG355" s="32" t="s">
        <v>31</v>
      </c>
      <c r="AH355" s="46" t="s">
        <v>45</v>
      </c>
      <c r="AM355" s="32" t="s">
        <v>31</v>
      </c>
      <c r="AN355" s="32" t="s">
        <v>62</v>
      </c>
      <c r="AR355" s="23"/>
      <c r="AS355" s="24" t="str">
        <f t="shared" si="3"/>
        <v>-:-:-:-:-:-:-:-:-:-:-:imm5:::::cond::::-:-:Rn:::::-:nzcv:::</v>
      </c>
      <c r="AT355" s="23"/>
      <c r="AU355" s="24" t="str">
        <f t="shared" si="4"/>
        <v>0x3A400000</v>
      </c>
      <c r="AV355" s="25"/>
      <c r="AW355" s="26" t="str">
        <f t="shared" si="5"/>
        <v>ccmnw,                                                  </v>
      </c>
      <c r="AX355" s="26" t="str">
        <f t="shared" si="6"/>
        <v>		ccmnw,                                                  	/* 0x3A400000	CCMN      	 */</v>
      </c>
      <c r="AY355" s="26" t="str">
        <f t="shared" si="7"/>
        <v>		0x3A400000,	/* CCMN      	ccmnw	 */</v>
      </c>
    </row>
    <row r="356" ht="12.75" customHeight="1">
      <c r="A356" s="15" t="s">
        <v>594</v>
      </c>
      <c r="B356" s="16"/>
      <c r="C356" s="16"/>
      <c r="D356" s="17"/>
      <c r="E356" s="28" t="s">
        <v>593</v>
      </c>
      <c r="F356" s="18" t="str">
        <f t="shared" si="8"/>
        <v/>
      </c>
      <c r="G356" s="18" t="str">
        <f t="shared" si="2"/>
        <v>x</v>
      </c>
      <c r="H356" s="18"/>
      <c r="I356" s="30" t="s">
        <v>99</v>
      </c>
      <c r="J356" s="30"/>
      <c r="K356" s="31"/>
      <c r="L356" s="32" t="s">
        <v>30</v>
      </c>
      <c r="M356" s="32" t="s">
        <v>31</v>
      </c>
      <c r="N356" s="32" t="s">
        <v>30</v>
      </c>
      <c r="O356" s="45" t="s">
        <v>30</v>
      </c>
      <c r="P356" s="45" t="s">
        <v>30</v>
      </c>
      <c r="Q356" s="45" t="s">
        <v>31</v>
      </c>
      <c r="R356" s="45" t="s">
        <v>30</v>
      </c>
      <c r="S356" s="45" t="s">
        <v>31</v>
      </c>
      <c r="T356" s="45" t="s">
        <v>31</v>
      </c>
      <c r="U356" s="45" t="s">
        <v>30</v>
      </c>
      <c r="V356" s="45" t="s">
        <v>31</v>
      </c>
      <c r="W356" s="32" t="s">
        <v>61</v>
      </c>
      <c r="AB356" s="32" t="s">
        <v>39</v>
      </c>
      <c r="AF356" s="45" t="s">
        <v>31</v>
      </c>
      <c r="AG356" s="32" t="s">
        <v>31</v>
      </c>
      <c r="AH356" s="46" t="s">
        <v>45</v>
      </c>
      <c r="AM356" s="32" t="s">
        <v>31</v>
      </c>
      <c r="AN356" s="32" t="s">
        <v>62</v>
      </c>
      <c r="AR356" s="23"/>
      <c r="AS356" s="24" t="str">
        <f t="shared" si="3"/>
        <v>-:-:-:-:-:-:-:-:-:-:-:imm5:::::cond::::-:-:Rn:::::-:nzcv:::</v>
      </c>
      <c r="AT356" s="23"/>
      <c r="AU356" s="24" t="str">
        <f t="shared" si="4"/>
        <v>0xBA400000</v>
      </c>
      <c r="AV356" s="25"/>
      <c r="AW356" s="26" t="str">
        <f t="shared" si="5"/>
        <v>ccmnx,                                                  </v>
      </c>
      <c r="AX356" s="26" t="str">
        <f t="shared" si="6"/>
        <v>		ccmnx,                                                  	/* 0xBA400000	CCMN      	 */</v>
      </c>
      <c r="AY356" s="26" t="str">
        <f t="shared" si="7"/>
        <v>		0xBA400000,	/* CCMN      	ccmnx	 */</v>
      </c>
    </row>
    <row r="357" ht="12.75" customHeight="1">
      <c r="A357" s="9" t="s">
        <v>595</v>
      </c>
      <c r="B357" s="16"/>
      <c r="C357" s="16"/>
      <c r="D357" s="17"/>
      <c r="E357" s="28" t="s">
        <v>596</v>
      </c>
      <c r="F357" s="18" t="str">
        <f t="shared" si="8"/>
        <v/>
      </c>
      <c r="G357" s="18" t="str">
        <f t="shared" si="2"/>
        <v>w</v>
      </c>
      <c r="H357" s="18"/>
      <c r="I357" s="30" t="s">
        <v>97</v>
      </c>
      <c r="J357" s="30"/>
      <c r="K357" s="31"/>
      <c r="L357" s="32" t="s">
        <v>31</v>
      </c>
      <c r="M357" s="32" t="s">
        <v>30</v>
      </c>
      <c r="N357" s="32" t="s">
        <v>30</v>
      </c>
      <c r="O357" s="45" t="s">
        <v>30</v>
      </c>
      <c r="P357" s="45" t="s">
        <v>30</v>
      </c>
      <c r="Q357" s="45" t="s">
        <v>31</v>
      </c>
      <c r="R357" s="45" t="s">
        <v>30</v>
      </c>
      <c r="S357" s="45" t="s">
        <v>31</v>
      </c>
      <c r="T357" s="45" t="s">
        <v>31</v>
      </c>
      <c r="U357" s="45" t="s">
        <v>30</v>
      </c>
      <c r="V357" s="45" t="s">
        <v>31</v>
      </c>
      <c r="W357" s="32" t="s">
        <v>61</v>
      </c>
      <c r="AB357" s="32" t="s">
        <v>39</v>
      </c>
      <c r="AF357" s="45" t="s">
        <v>31</v>
      </c>
      <c r="AG357" s="32" t="s">
        <v>31</v>
      </c>
      <c r="AH357" s="46" t="s">
        <v>45</v>
      </c>
      <c r="AM357" s="32" t="s">
        <v>31</v>
      </c>
      <c r="AN357" s="32" t="s">
        <v>62</v>
      </c>
      <c r="AR357" s="23"/>
      <c r="AS357" s="24" t="str">
        <f t="shared" si="3"/>
        <v>-:-:-:-:-:-:-:-:-:-:-:imm5:::::cond::::-:-:Rn:::::-:nzcv:::</v>
      </c>
      <c r="AT357" s="23"/>
      <c r="AU357" s="24" t="str">
        <f t="shared" si="4"/>
        <v>0x7A400000</v>
      </c>
      <c r="AV357" s="25"/>
      <c r="AW357" s="26" t="str">
        <f t="shared" si="5"/>
        <v>ccmpw,                                                  </v>
      </c>
      <c r="AX357" s="26" t="str">
        <f t="shared" si="6"/>
        <v>		ccmpw,                                                  	/* 0x7A400000	CCMP      	 */</v>
      </c>
      <c r="AY357" s="26" t="str">
        <f t="shared" si="7"/>
        <v>		0x7A400000,	/* CCMP      	ccmpw	 */</v>
      </c>
    </row>
    <row r="358" ht="12.75" customHeight="1">
      <c r="A358" s="9" t="s">
        <v>597</v>
      </c>
      <c r="B358" s="16"/>
      <c r="C358" s="16"/>
      <c r="D358" s="17"/>
      <c r="E358" s="28" t="s">
        <v>596</v>
      </c>
      <c r="F358" s="18" t="str">
        <f t="shared" si="8"/>
        <v/>
      </c>
      <c r="G358" s="18" t="str">
        <f t="shared" si="2"/>
        <v>x</v>
      </c>
      <c r="H358" s="18"/>
      <c r="I358" s="30" t="s">
        <v>99</v>
      </c>
      <c r="J358" s="30"/>
      <c r="K358" s="31"/>
      <c r="L358" s="32" t="s">
        <v>30</v>
      </c>
      <c r="M358" s="32" t="s">
        <v>30</v>
      </c>
      <c r="N358" s="32" t="s">
        <v>30</v>
      </c>
      <c r="O358" s="45" t="s">
        <v>30</v>
      </c>
      <c r="P358" s="45" t="s">
        <v>30</v>
      </c>
      <c r="Q358" s="45" t="s">
        <v>31</v>
      </c>
      <c r="R358" s="45" t="s">
        <v>30</v>
      </c>
      <c r="S358" s="45" t="s">
        <v>31</v>
      </c>
      <c r="T358" s="45" t="s">
        <v>31</v>
      </c>
      <c r="U358" s="45" t="s">
        <v>30</v>
      </c>
      <c r="V358" s="45" t="s">
        <v>31</v>
      </c>
      <c r="W358" s="32" t="s">
        <v>61</v>
      </c>
      <c r="AB358" s="32" t="s">
        <v>39</v>
      </c>
      <c r="AF358" s="45" t="s">
        <v>31</v>
      </c>
      <c r="AG358" s="32" t="s">
        <v>31</v>
      </c>
      <c r="AH358" s="46" t="s">
        <v>45</v>
      </c>
      <c r="AM358" s="32" t="s">
        <v>31</v>
      </c>
      <c r="AN358" s="32" t="s">
        <v>62</v>
      </c>
      <c r="AR358" s="23"/>
      <c r="AS358" s="24" t="str">
        <f t="shared" si="3"/>
        <v>-:-:-:-:-:-:-:-:-:-:-:imm5:::::cond::::-:-:Rn:::::-:nzcv:::</v>
      </c>
      <c r="AT358" s="23"/>
      <c r="AU358" s="24" t="str">
        <f t="shared" si="4"/>
        <v>0xFA400000</v>
      </c>
      <c r="AV358" s="25"/>
      <c r="AW358" s="26" t="str">
        <f t="shared" si="5"/>
        <v>ccmpx,                                                  </v>
      </c>
      <c r="AX358" s="26" t="str">
        <f t="shared" si="6"/>
        <v>		ccmpx,                                                  	/* 0xFA400000	CCMP      	 */</v>
      </c>
      <c r="AY358" s="26" t="str">
        <f t="shared" si="7"/>
        <v>		0xFA400000,	/* CCMP      	ccmpx	 */</v>
      </c>
    </row>
    <row r="359" ht="12.75" customHeight="1">
      <c r="A359" s="15" t="s">
        <v>598</v>
      </c>
      <c r="B359" s="16"/>
      <c r="C359" s="16"/>
      <c r="D359" s="17" t="s">
        <v>599</v>
      </c>
      <c r="F359" s="18" t="str">
        <f t="shared" si="8"/>
        <v/>
      </c>
      <c r="G359" s="18" t="str">
        <f t="shared" si="2"/>
        <v/>
      </c>
      <c r="H359" s="19"/>
      <c r="I359" s="20"/>
      <c r="J359" s="20"/>
      <c r="K359" s="37"/>
      <c r="L359" s="38" t="s">
        <v>466</v>
      </c>
      <c r="M359" s="38" t="s">
        <v>459</v>
      </c>
      <c r="N359" s="38" t="s">
        <v>52</v>
      </c>
      <c r="O359" s="22" t="s">
        <v>30</v>
      </c>
      <c r="P359" s="39" t="s">
        <v>30</v>
      </c>
      <c r="Q359" s="39" t="s">
        <v>31</v>
      </c>
      <c r="R359" s="39" t="s">
        <v>30</v>
      </c>
      <c r="S359" s="22" t="s">
        <v>31</v>
      </c>
      <c r="T359" s="22" t="s">
        <v>31</v>
      </c>
      <c r="U359" s="22" t="s">
        <v>30</v>
      </c>
      <c r="V359" s="22" t="s">
        <v>31</v>
      </c>
      <c r="W359" s="38" t="s">
        <v>61</v>
      </c>
      <c r="AB359" s="38" t="s">
        <v>39</v>
      </c>
      <c r="AF359" s="22" t="s">
        <v>30</v>
      </c>
      <c r="AG359" s="38" t="s">
        <v>590</v>
      </c>
      <c r="AH359" s="40" t="s">
        <v>45</v>
      </c>
      <c r="AM359" s="38" t="s">
        <v>591</v>
      </c>
      <c r="AN359" s="38" t="s">
        <v>62</v>
      </c>
      <c r="AR359" s="23"/>
      <c r="AS359" s="24" t="str">
        <f t="shared" si="3"/>
        <v/>
      </c>
      <c r="AT359" s="23"/>
      <c r="AU359" s="24" t="str">
        <f t="shared" si="4"/>
        <v/>
      </c>
      <c r="AV359" s="25"/>
      <c r="AW359" s="26" t="str">
        <f t="shared" si="5"/>
        <v/>
      </c>
      <c r="AX359" s="26" t="str">
        <f t="shared" si="6"/>
        <v>	/* Conditional compare (immediate) */</v>
      </c>
      <c r="AY359" s="26" t="str">
        <f t="shared" si="7"/>
        <v>	/* Conditional compare (immediate) */</v>
      </c>
    </row>
    <row r="360" ht="12.75" customHeight="1">
      <c r="A360" s="15" t="s">
        <v>600</v>
      </c>
      <c r="B360" s="16"/>
      <c r="C360" s="16"/>
      <c r="D360" s="17"/>
      <c r="E360" s="28" t="s">
        <v>593</v>
      </c>
      <c r="F360" s="18" t="str">
        <f t="shared" si="8"/>
        <v/>
      </c>
      <c r="G360" s="18" t="str">
        <f t="shared" si="2"/>
        <v>immw</v>
      </c>
      <c r="H360" s="18" t="s">
        <v>121</v>
      </c>
      <c r="I360" s="30" t="s">
        <v>97</v>
      </c>
      <c r="J360" s="30"/>
      <c r="K360" s="31"/>
      <c r="L360" s="32" t="s">
        <v>31</v>
      </c>
      <c r="M360" s="32" t="s">
        <v>31</v>
      </c>
      <c r="N360" s="32" t="s">
        <v>30</v>
      </c>
      <c r="O360" s="45" t="s">
        <v>30</v>
      </c>
      <c r="P360" s="45" t="s">
        <v>30</v>
      </c>
      <c r="Q360" s="45" t="s">
        <v>31</v>
      </c>
      <c r="R360" s="45" t="s">
        <v>30</v>
      </c>
      <c r="S360" s="45" t="s">
        <v>31</v>
      </c>
      <c r="T360" s="45" t="s">
        <v>31</v>
      </c>
      <c r="U360" s="45" t="s">
        <v>30</v>
      </c>
      <c r="V360" s="45" t="s">
        <v>31</v>
      </c>
      <c r="W360" s="32" t="s">
        <v>61</v>
      </c>
      <c r="AB360" s="32" t="s">
        <v>39</v>
      </c>
      <c r="AF360" s="78" t="s">
        <v>30</v>
      </c>
      <c r="AG360" s="32" t="s">
        <v>31</v>
      </c>
      <c r="AH360" s="46" t="s">
        <v>45</v>
      </c>
      <c r="AM360" s="32" t="s">
        <v>31</v>
      </c>
      <c r="AN360" s="32" t="s">
        <v>62</v>
      </c>
      <c r="AR360" s="23"/>
      <c r="AS360" s="24" t="str">
        <f t="shared" si="3"/>
        <v>-:-:-:-:-:-:-:-:-:-:-:imm5:::::cond::::-:-:Rn:::::-:nzcv:::</v>
      </c>
      <c r="AT360" s="23"/>
      <c r="AU360" s="24" t="str">
        <f t="shared" si="4"/>
        <v>0x3A400800</v>
      </c>
      <c r="AV360" s="25"/>
      <c r="AW360" s="26" t="str">
        <f t="shared" si="5"/>
        <v>ccmnimmw,                                               </v>
      </c>
      <c r="AX360" s="26" t="str">
        <f t="shared" si="6"/>
        <v>		ccmnimmw,                                               	/* 0x3A400800	CCMN      	 */</v>
      </c>
      <c r="AY360" s="26" t="str">
        <f t="shared" si="7"/>
        <v>		0x3A400800,	/* CCMN      	ccmnimmw	 */</v>
      </c>
    </row>
    <row r="361" ht="12.75" customHeight="1">
      <c r="A361" s="9" t="s">
        <v>601</v>
      </c>
      <c r="B361" s="16"/>
      <c r="C361" s="16"/>
      <c r="D361" s="17"/>
      <c r="E361" s="28" t="s">
        <v>593</v>
      </c>
      <c r="F361" s="18" t="str">
        <f t="shared" si="8"/>
        <v/>
      </c>
      <c r="G361" s="18" t="str">
        <f t="shared" si="2"/>
        <v>immx</v>
      </c>
      <c r="H361" s="18" t="s">
        <v>121</v>
      </c>
      <c r="I361" s="30" t="s">
        <v>99</v>
      </c>
      <c r="J361" s="30"/>
      <c r="K361" s="31"/>
      <c r="L361" s="32" t="s">
        <v>30</v>
      </c>
      <c r="M361" s="32" t="s">
        <v>31</v>
      </c>
      <c r="N361" s="32" t="s">
        <v>30</v>
      </c>
      <c r="O361" s="45" t="s">
        <v>30</v>
      </c>
      <c r="P361" s="45" t="s">
        <v>30</v>
      </c>
      <c r="Q361" s="45" t="s">
        <v>31</v>
      </c>
      <c r="R361" s="45" t="s">
        <v>30</v>
      </c>
      <c r="S361" s="45" t="s">
        <v>31</v>
      </c>
      <c r="T361" s="45" t="s">
        <v>31</v>
      </c>
      <c r="U361" s="45" t="s">
        <v>30</v>
      </c>
      <c r="V361" s="45" t="s">
        <v>31</v>
      </c>
      <c r="W361" s="32" t="s">
        <v>61</v>
      </c>
      <c r="AB361" s="32" t="s">
        <v>39</v>
      </c>
      <c r="AF361" s="78" t="s">
        <v>30</v>
      </c>
      <c r="AG361" s="32" t="s">
        <v>31</v>
      </c>
      <c r="AH361" s="46" t="s">
        <v>45</v>
      </c>
      <c r="AM361" s="32" t="s">
        <v>31</v>
      </c>
      <c r="AN361" s="32" t="s">
        <v>62</v>
      </c>
      <c r="AR361" s="23"/>
      <c r="AS361" s="24" t="str">
        <f t="shared" si="3"/>
        <v>-:-:-:-:-:-:-:-:-:-:-:imm5:::::cond::::-:-:Rn:::::-:nzcv:::</v>
      </c>
      <c r="AT361" s="23"/>
      <c r="AU361" s="24" t="str">
        <f t="shared" si="4"/>
        <v>0xBA400800</v>
      </c>
      <c r="AV361" s="25"/>
      <c r="AW361" s="26" t="str">
        <f t="shared" si="5"/>
        <v>ccmnimmx,                                               </v>
      </c>
      <c r="AX361" s="26" t="str">
        <f t="shared" si="6"/>
        <v>		ccmnimmx,                                               	/* 0xBA400800	CCMN      	 */</v>
      </c>
      <c r="AY361" s="26" t="str">
        <f t="shared" si="7"/>
        <v>		0xBA400800,	/* CCMN      	ccmnimmx	 */</v>
      </c>
    </row>
    <row r="362" ht="12.75" customHeight="1">
      <c r="A362" s="15" t="s">
        <v>602</v>
      </c>
      <c r="B362" s="16"/>
      <c r="C362" s="16"/>
      <c r="D362" s="17"/>
      <c r="E362" s="28" t="s">
        <v>596</v>
      </c>
      <c r="F362" s="18" t="str">
        <f t="shared" si="8"/>
        <v/>
      </c>
      <c r="G362" s="18" t="str">
        <f t="shared" si="2"/>
        <v>immw</v>
      </c>
      <c r="H362" s="18" t="s">
        <v>121</v>
      </c>
      <c r="I362" s="30" t="s">
        <v>97</v>
      </c>
      <c r="J362" s="30"/>
      <c r="K362" s="31"/>
      <c r="L362" s="32" t="s">
        <v>31</v>
      </c>
      <c r="M362" s="32" t="s">
        <v>30</v>
      </c>
      <c r="N362" s="32" t="s">
        <v>30</v>
      </c>
      <c r="O362" s="45" t="s">
        <v>30</v>
      </c>
      <c r="P362" s="45" t="s">
        <v>30</v>
      </c>
      <c r="Q362" s="45" t="s">
        <v>31</v>
      </c>
      <c r="R362" s="45" t="s">
        <v>30</v>
      </c>
      <c r="S362" s="45" t="s">
        <v>31</v>
      </c>
      <c r="T362" s="45" t="s">
        <v>31</v>
      </c>
      <c r="U362" s="45" t="s">
        <v>30</v>
      </c>
      <c r="V362" s="45" t="s">
        <v>31</v>
      </c>
      <c r="W362" s="32" t="s">
        <v>61</v>
      </c>
      <c r="AB362" s="32" t="s">
        <v>39</v>
      </c>
      <c r="AF362" s="78" t="s">
        <v>30</v>
      </c>
      <c r="AG362" s="32" t="s">
        <v>31</v>
      </c>
      <c r="AH362" s="46" t="s">
        <v>45</v>
      </c>
      <c r="AM362" s="32" t="s">
        <v>31</v>
      </c>
      <c r="AN362" s="32" t="s">
        <v>62</v>
      </c>
      <c r="AR362" s="23"/>
      <c r="AS362" s="24" t="str">
        <f t="shared" si="3"/>
        <v>-:-:-:-:-:-:-:-:-:-:-:imm5:::::cond::::-:-:Rn:::::-:nzcv:::</v>
      </c>
      <c r="AT362" s="23"/>
      <c r="AU362" s="24" t="str">
        <f t="shared" si="4"/>
        <v>0x7A400800</v>
      </c>
      <c r="AV362" s="25"/>
      <c r="AW362" s="26" t="str">
        <f t="shared" si="5"/>
        <v>ccmpimmw,                                               </v>
      </c>
      <c r="AX362" s="26" t="str">
        <f t="shared" si="6"/>
        <v>		ccmpimmw,                                               	/* 0x7A400800	CCMP      	 */</v>
      </c>
      <c r="AY362" s="26" t="str">
        <f t="shared" si="7"/>
        <v>		0x7A400800,	/* CCMP      	ccmpimmw	 */</v>
      </c>
    </row>
    <row r="363" ht="12.75" customHeight="1">
      <c r="A363" s="15" t="s">
        <v>603</v>
      </c>
      <c r="B363" s="16"/>
      <c r="C363" s="16"/>
      <c r="D363" s="17"/>
      <c r="E363" s="28" t="s">
        <v>596</v>
      </c>
      <c r="F363" s="18" t="str">
        <f t="shared" si="8"/>
        <v/>
      </c>
      <c r="G363" s="18" t="str">
        <f t="shared" si="2"/>
        <v>immx</v>
      </c>
      <c r="H363" s="18" t="s">
        <v>121</v>
      </c>
      <c r="I363" s="30" t="s">
        <v>99</v>
      </c>
      <c r="J363" s="30"/>
      <c r="K363" s="31"/>
      <c r="L363" s="32" t="s">
        <v>30</v>
      </c>
      <c r="M363" s="32" t="s">
        <v>30</v>
      </c>
      <c r="N363" s="32" t="s">
        <v>30</v>
      </c>
      <c r="O363" s="45" t="s">
        <v>30</v>
      </c>
      <c r="P363" s="45" t="s">
        <v>30</v>
      </c>
      <c r="Q363" s="45" t="s">
        <v>31</v>
      </c>
      <c r="R363" s="45" t="s">
        <v>30</v>
      </c>
      <c r="S363" s="45" t="s">
        <v>31</v>
      </c>
      <c r="T363" s="45" t="s">
        <v>31</v>
      </c>
      <c r="U363" s="45" t="s">
        <v>30</v>
      </c>
      <c r="V363" s="45" t="s">
        <v>31</v>
      </c>
      <c r="W363" s="32" t="s">
        <v>61</v>
      </c>
      <c r="AB363" s="32" t="s">
        <v>39</v>
      </c>
      <c r="AF363" s="78" t="s">
        <v>30</v>
      </c>
      <c r="AG363" s="32" t="s">
        <v>31</v>
      </c>
      <c r="AH363" s="46" t="s">
        <v>45</v>
      </c>
      <c r="AM363" s="32" t="s">
        <v>31</v>
      </c>
      <c r="AN363" s="32" t="s">
        <v>62</v>
      </c>
      <c r="AR363" s="23"/>
      <c r="AS363" s="24" t="str">
        <f t="shared" si="3"/>
        <v>-:-:-:-:-:-:-:-:-:-:-:imm5:::::cond::::-:-:Rn:::::-:nzcv:::</v>
      </c>
      <c r="AT363" s="23"/>
      <c r="AU363" s="24" t="str">
        <f t="shared" si="4"/>
        <v>0xFA400800</v>
      </c>
      <c r="AV363" s="25"/>
      <c r="AW363" s="26" t="str">
        <f t="shared" si="5"/>
        <v>ccmpimmx,                                               </v>
      </c>
      <c r="AX363" s="26" t="str">
        <f t="shared" si="6"/>
        <v>		ccmpimmx,                                               	/* 0xFA400800	CCMP      	 */</v>
      </c>
      <c r="AY363" s="26" t="str">
        <f t="shared" si="7"/>
        <v>		0xFA400800,	/* CCMP      	ccmpimmx	 */</v>
      </c>
    </row>
    <row r="364" ht="12.75" customHeight="1">
      <c r="A364" s="9" t="s">
        <v>604</v>
      </c>
      <c r="B364" s="16"/>
      <c r="C364" s="16"/>
      <c r="D364" s="17" t="s">
        <v>605</v>
      </c>
      <c r="F364" s="18" t="str">
        <f t="shared" si="8"/>
        <v/>
      </c>
      <c r="G364" s="18" t="str">
        <f t="shared" si="2"/>
        <v/>
      </c>
      <c r="H364" s="19"/>
      <c r="I364" s="20"/>
      <c r="J364" s="20"/>
      <c r="K364" s="37"/>
      <c r="L364" s="38" t="s">
        <v>466</v>
      </c>
      <c r="M364" s="38" t="s">
        <v>459</v>
      </c>
      <c r="N364" s="38" t="s">
        <v>52</v>
      </c>
      <c r="O364" s="22" t="s">
        <v>30</v>
      </c>
      <c r="P364" s="39" t="s">
        <v>30</v>
      </c>
      <c r="Q364" s="39" t="s">
        <v>31</v>
      </c>
      <c r="R364" s="39" t="s">
        <v>30</v>
      </c>
      <c r="S364" s="22" t="s">
        <v>31</v>
      </c>
      <c r="T364" s="22" t="s">
        <v>30</v>
      </c>
      <c r="U364" s="22" t="s">
        <v>31</v>
      </c>
      <c r="V364" s="22" t="s">
        <v>31</v>
      </c>
      <c r="W364" s="60" t="s">
        <v>51</v>
      </c>
      <c r="AB364" s="38" t="s">
        <v>39</v>
      </c>
      <c r="AF364" s="38" t="s">
        <v>43</v>
      </c>
      <c r="AH364" s="40" t="s">
        <v>45</v>
      </c>
      <c r="AM364" s="38" t="s">
        <v>56</v>
      </c>
      <c r="AR364" s="23"/>
      <c r="AS364" s="24" t="str">
        <f t="shared" si="3"/>
        <v/>
      </c>
      <c r="AT364" s="23"/>
      <c r="AU364" s="24" t="str">
        <f t="shared" si="4"/>
        <v/>
      </c>
      <c r="AV364" s="25"/>
      <c r="AW364" s="26" t="str">
        <f t="shared" si="5"/>
        <v/>
      </c>
      <c r="AX364" s="26" t="str">
        <f t="shared" si="6"/>
        <v>	/* Conditional select */</v>
      </c>
      <c r="AY364" s="26" t="str">
        <f t="shared" si="7"/>
        <v>	/* Conditional select */</v>
      </c>
    </row>
    <row r="365" ht="12.75" customHeight="1">
      <c r="A365" s="9" t="s">
        <v>606</v>
      </c>
      <c r="B365" s="16"/>
      <c r="C365" s="16"/>
      <c r="D365" s="17"/>
      <c r="E365" s="28" t="s">
        <v>607</v>
      </c>
      <c r="F365" s="18" t="str">
        <f t="shared" si="8"/>
        <v/>
      </c>
      <c r="G365" s="18" t="str">
        <f t="shared" si="2"/>
        <v>w</v>
      </c>
      <c r="H365" s="19"/>
      <c r="I365" s="30" t="s">
        <v>97</v>
      </c>
      <c r="J365" s="77"/>
      <c r="K365" s="31"/>
      <c r="L365" s="32" t="s">
        <v>31</v>
      </c>
      <c r="M365" s="32" t="s">
        <v>31</v>
      </c>
      <c r="N365" s="32" t="s">
        <v>31</v>
      </c>
      <c r="O365" s="45" t="s">
        <v>30</v>
      </c>
      <c r="P365" s="45" t="s">
        <v>30</v>
      </c>
      <c r="Q365" s="45" t="s">
        <v>31</v>
      </c>
      <c r="R365" s="45" t="s">
        <v>30</v>
      </c>
      <c r="S365" s="45" t="s">
        <v>31</v>
      </c>
      <c r="T365" s="45" t="s">
        <v>30</v>
      </c>
      <c r="U365" s="45" t="s">
        <v>31</v>
      </c>
      <c r="V365" s="45" t="s">
        <v>31</v>
      </c>
      <c r="W365" s="62" t="s">
        <v>51</v>
      </c>
      <c r="AB365" s="32" t="s">
        <v>39</v>
      </c>
      <c r="AF365" s="32" t="s">
        <v>31</v>
      </c>
      <c r="AG365" s="32" t="s">
        <v>31</v>
      </c>
      <c r="AH365" s="46" t="s">
        <v>45</v>
      </c>
      <c r="AM365" s="32" t="s">
        <v>56</v>
      </c>
      <c r="AR365" s="23"/>
      <c r="AS365" s="24" t="str">
        <f t="shared" si="3"/>
        <v>-:-:-:-:-:-:-:-:-:-:-:Rm:::::cond::::-:-:Rn:::::Rd::::</v>
      </c>
      <c r="AT365" s="23"/>
      <c r="AU365" s="24" t="str">
        <f t="shared" si="4"/>
        <v>0x1A800000</v>
      </c>
      <c r="AV365" s="25"/>
      <c r="AW365" s="26" t="str">
        <f t="shared" si="5"/>
        <v>cselw,                                                  </v>
      </c>
      <c r="AX365" s="26" t="str">
        <f t="shared" si="6"/>
        <v>		cselw,                                                  	/* 0x1A800000	CSEL      	 */</v>
      </c>
      <c r="AY365" s="26" t="str">
        <f t="shared" si="7"/>
        <v>		0x1A800000,	/* CSEL      	cselw	 */</v>
      </c>
    </row>
    <row r="366" ht="12.75" customHeight="1">
      <c r="A366" s="15" t="s">
        <v>608</v>
      </c>
      <c r="B366" s="16"/>
      <c r="C366" s="16"/>
      <c r="D366" s="17"/>
      <c r="E366" s="28" t="s">
        <v>609</v>
      </c>
      <c r="F366" s="18" t="str">
        <f t="shared" si="8"/>
        <v/>
      </c>
      <c r="G366" s="18" t="str">
        <f t="shared" si="2"/>
        <v>w</v>
      </c>
      <c r="H366" s="19"/>
      <c r="I366" s="30" t="s">
        <v>97</v>
      </c>
      <c r="J366" s="77"/>
      <c r="K366" s="31"/>
      <c r="L366" s="32" t="s">
        <v>31</v>
      </c>
      <c r="M366" s="32" t="s">
        <v>31</v>
      </c>
      <c r="N366" s="32" t="s">
        <v>31</v>
      </c>
      <c r="O366" s="45" t="s">
        <v>30</v>
      </c>
      <c r="P366" s="45" t="s">
        <v>30</v>
      </c>
      <c r="Q366" s="45" t="s">
        <v>31</v>
      </c>
      <c r="R366" s="45" t="s">
        <v>30</v>
      </c>
      <c r="S366" s="45" t="s">
        <v>31</v>
      </c>
      <c r="T366" s="45" t="s">
        <v>30</v>
      </c>
      <c r="U366" s="45" t="s">
        <v>31</v>
      </c>
      <c r="V366" s="45" t="s">
        <v>31</v>
      </c>
      <c r="W366" s="62" t="s">
        <v>51</v>
      </c>
      <c r="AB366" s="32" t="s">
        <v>39</v>
      </c>
      <c r="AF366" s="32" t="s">
        <v>31</v>
      </c>
      <c r="AG366" s="32" t="s">
        <v>30</v>
      </c>
      <c r="AH366" s="46" t="s">
        <v>45</v>
      </c>
      <c r="AM366" s="32" t="s">
        <v>56</v>
      </c>
      <c r="AR366" s="23"/>
      <c r="AS366" s="24" t="str">
        <f t="shared" si="3"/>
        <v>-:-:-:-:-:-:-:-:-:-:-:Rm:::::cond::::-:-:Rn:::::Rd::::</v>
      </c>
      <c r="AT366" s="23"/>
      <c r="AU366" s="24" t="str">
        <f t="shared" si="4"/>
        <v>0x1A800400</v>
      </c>
      <c r="AV366" s="25"/>
      <c r="AW366" s="26" t="str">
        <f t="shared" si="5"/>
        <v>csincw,                                                 </v>
      </c>
      <c r="AX366" s="26" t="str">
        <f t="shared" si="6"/>
        <v>		csincw,                                                 	/* 0x1A800400	CSINC     	 */</v>
      </c>
      <c r="AY366" s="26" t="str">
        <f t="shared" si="7"/>
        <v>		0x1A800400,	/* CSINC     	csincw	 */</v>
      </c>
    </row>
    <row r="367" ht="12.75" customHeight="1">
      <c r="A367" s="15" t="s">
        <v>610</v>
      </c>
      <c r="B367" s="16"/>
      <c r="C367" s="16"/>
      <c r="D367" s="17"/>
      <c r="E367" s="28" t="s">
        <v>611</v>
      </c>
      <c r="F367" s="18" t="str">
        <f t="shared" si="8"/>
        <v/>
      </c>
      <c r="G367" s="18" t="str">
        <f t="shared" si="2"/>
        <v>w</v>
      </c>
      <c r="H367" s="19"/>
      <c r="I367" s="30" t="s">
        <v>97</v>
      </c>
      <c r="J367" s="77"/>
      <c r="K367" s="31"/>
      <c r="L367" s="32" t="s">
        <v>31</v>
      </c>
      <c r="M367" s="32" t="s">
        <v>30</v>
      </c>
      <c r="N367" s="32" t="s">
        <v>31</v>
      </c>
      <c r="O367" s="45" t="s">
        <v>30</v>
      </c>
      <c r="P367" s="45" t="s">
        <v>30</v>
      </c>
      <c r="Q367" s="45" t="s">
        <v>31</v>
      </c>
      <c r="R367" s="45" t="s">
        <v>30</v>
      </c>
      <c r="S367" s="45" t="s">
        <v>31</v>
      </c>
      <c r="T367" s="45" t="s">
        <v>30</v>
      </c>
      <c r="U367" s="45" t="s">
        <v>31</v>
      </c>
      <c r="V367" s="45" t="s">
        <v>31</v>
      </c>
      <c r="W367" s="62" t="s">
        <v>51</v>
      </c>
      <c r="AB367" s="32" t="s">
        <v>39</v>
      </c>
      <c r="AF367" s="32" t="s">
        <v>31</v>
      </c>
      <c r="AG367" s="32" t="s">
        <v>31</v>
      </c>
      <c r="AH367" s="46" t="s">
        <v>45</v>
      </c>
      <c r="AM367" s="32" t="s">
        <v>56</v>
      </c>
      <c r="AR367" s="23"/>
      <c r="AS367" s="24" t="str">
        <f t="shared" si="3"/>
        <v>-:-:-:-:-:-:-:-:-:-:-:Rm:::::cond::::-:-:Rn:::::Rd::::</v>
      </c>
      <c r="AT367" s="23"/>
      <c r="AU367" s="24" t="str">
        <f t="shared" si="4"/>
        <v>0x5A800000</v>
      </c>
      <c r="AV367" s="25"/>
      <c r="AW367" s="26" t="str">
        <f t="shared" si="5"/>
        <v>csinvw,                                                 </v>
      </c>
      <c r="AX367" s="26" t="str">
        <f t="shared" si="6"/>
        <v>		csinvw,                                                 	/* 0x5A800000	CSINV     	 */</v>
      </c>
      <c r="AY367" s="26" t="str">
        <f t="shared" si="7"/>
        <v>		0x5A800000,	/* CSINV     	csinvw	 */</v>
      </c>
    </row>
    <row r="368" ht="12.75" customHeight="1">
      <c r="A368" s="9" t="s">
        <v>612</v>
      </c>
      <c r="B368" s="16"/>
      <c r="C368" s="16"/>
      <c r="D368" s="17"/>
      <c r="E368" s="28" t="s">
        <v>613</v>
      </c>
      <c r="F368" s="18" t="str">
        <f t="shared" si="8"/>
        <v/>
      </c>
      <c r="G368" s="18" t="str">
        <f t="shared" si="2"/>
        <v>w</v>
      </c>
      <c r="H368" s="19"/>
      <c r="I368" s="30" t="s">
        <v>97</v>
      </c>
      <c r="J368" s="77"/>
      <c r="K368" s="31"/>
      <c r="L368" s="32" t="s">
        <v>31</v>
      </c>
      <c r="M368" s="32" t="s">
        <v>30</v>
      </c>
      <c r="N368" s="32" t="s">
        <v>31</v>
      </c>
      <c r="O368" s="45" t="s">
        <v>30</v>
      </c>
      <c r="P368" s="45" t="s">
        <v>30</v>
      </c>
      <c r="Q368" s="45" t="s">
        <v>31</v>
      </c>
      <c r="R368" s="45" t="s">
        <v>30</v>
      </c>
      <c r="S368" s="45" t="s">
        <v>31</v>
      </c>
      <c r="T368" s="45" t="s">
        <v>30</v>
      </c>
      <c r="U368" s="45" t="s">
        <v>31</v>
      </c>
      <c r="V368" s="45" t="s">
        <v>31</v>
      </c>
      <c r="W368" s="62" t="s">
        <v>51</v>
      </c>
      <c r="AB368" s="32" t="s">
        <v>39</v>
      </c>
      <c r="AF368" s="32" t="s">
        <v>31</v>
      </c>
      <c r="AG368" s="32" t="s">
        <v>30</v>
      </c>
      <c r="AH368" s="46" t="s">
        <v>45</v>
      </c>
      <c r="AM368" s="32" t="s">
        <v>56</v>
      </c>
      <c r="AR368" s="23"/>
      <c r="AS368" s="24" t="str">
        <f t="shared" si="3"/>
        <v>-:-:-:-:-:-:-:-:-:-:-:Rm:::::cond::::-:-:Rn:::::Rd::::</v>
      </c>
      <c r="AT368" s="23"/>
      <c r="AU368" s="24" t="str">
        <f t="shared" si="4"/>
        <v>0x5A800400</v>
      </c>
      <c r="AV368" s="25"/>
      <c r="AW368" s="26" t="str">
        <f t="shared" si="5"/>
        <v>csnegw,                                                 </v>
      </c>
      <c r="AX368" s="26" t="str">
        <f t="shared" si="6"/>
        <v>		csnegw,                                                 	/* 0x5A800400	CSNEG     	 */</v>
      </c>
      <c r="AY368" s="26" t="str">
        <f t="shared" si="7"/>
        <v>		0x5A800400,	/* CSNEG     	csnegw	 */</v>
      </c>
    </row>
    <row r="369" ht="12.75" customHeight="1">
      <c r="A369" s="15" t="s">
        <v>614</v>
      </c>
      <c r="B369" s="16"/>
      <c r="C369" s="16"/>
      <c r="D369" s="17"/>
      <c r="E369" s="28" t="s">
        <v>607</v>
      </c>
      <c r="F369" s="18" t="str">
        <f t="shared" si="8"/>
        <v/>
      </c>
      <c r="G369" s="18" t="str">
        <f t="shared" si="2"/>
        <v>x</v>
      </c>
      <c r="H369" s="19"/>
      <c r="I369" s="30" t="s">
        <v>99</v>
      </c>
      <c r="J369" s="77"/>
      <c r="K369" s="31"/>
      <c r="L369" s="32" t="s">
        <v>30</v>
      </c>
      <c r="M369" s="32" t="s">
        <v>31</v>
      </c>
      <c r="N369" s="32" t="s">
        <v>31</v>
      </c>
      <c r="O369" s="45" t="s">
        <v>30</v>
      </c>
      <c r="P369" s="45" t="s">
        <v>30</v>
      </c>
      <c r="Q369" s="45" t="s">
        <v>31</v>
      </c>
      <c r="R369" s="45" t="s">
        <v>30</v>
      </c>
      <c r="S369" s="45" t="s">
        <v>31</v>
      </c>
      <c r="T369" s="45" t="s">
        <v>30</v>
      </c>
      <c r="U369" s="45" t="s">
        <v>31</v>
      </c>
      <c r="V369" s="45" t="s">
        <v>31</v>
      </c>
      <c r="W369" s="62" t="s">
        <v>51</v>
      </c>
      <c r="AB369" s="32" t="s">
        <v>39</v>
      </c>
      <c r="AF369" s="32" t="s">
        <v>31</v>
      </c>
      <c r="AG369" s="32" t="s">
        <v>31</v>
      </c>
      <c r="AH369" s="46" t="s">
        <v>45</v>
      </c>
      <c r="AM369" s="32" t="s">
        <v>56</v>
      </c>
      <c r="AR369" s="23"/>
      <c r="AS369" s="24" t="str">
        <f t="shared" si="3"/>
        <v>-:-:-:-:-:-:-:-:-:-:-:Rm:::::cond::::-:-:Rn:::::Rd::::</v>
      </c>
      <c r="AT369" s="23"/>
      <c r="AU369" s="24" t="str">
        <f t="shared" si="4"/>
        <v>0x9A800000</v>
      </c>
      <c r="AV369" s="25"/>
      <c r="AW369" s="26" t="str">
        <f t="shared" si="5"/>
        <v>cselx,                                                  </v>
      </c>
      <c r="AX369" s="26" t="str">
        <f t="shared" si="6"/>
        <v>		cselx,                                                  	/* 0x9A800000	CSEL      	 */</v>
      </c>
      <c r="AY369" s="26" t="str">
        <f t="shared" si="7"/>
        <v>		0x9A800000,	/* CSEL      	cselx	 */</v>
      </c>
    </row>
    <row r="370" ht="12.75" customHeight="1">
      <c r="A370" s="15" t="s">
        <v>615</v>
      </c>
      <c r="B370" s="16"/>
      <c r="C370" s="16"/>
      <c r="D370" s="17"/>
      <c r="E370" s="28" t="s">
        <v>609</v>
      </c>
      <c r="F370" s="18" t="str">
        <f t="shared" si="8"/>
        <v/>
      </c>
      <c r="G370" s="18" t="str">
        <f t="shared" si="2"/>
        <v>x</v>
      </c>
      <c r="H370" s="19"/>
      <c r="I370" s="30" t="s">
        <v>99</v>
      </c>
      <c r="J370" s="77"/>
      <c r="K370" s="31"/>
      <c r="L370" s="32" t="s">
        <v>30</v>
      </c>
      <c r="M370" s="32" t="s">
        <v>31</v>
      </c>
      <c r="N370" s="32" t="s">
        <v>31</v>
      </c>
      <c r="O370" s="45" t="s">
        <v>30</v>
      </c>
      <c r="P370" s="45" t="s">
        <v>30</v>
      </c>
      <c r="Q370" s="45" t="s">
        <v>31</v>
      </c>
      <c r="R370" s="45" t="s">
        <v>30</v>
      </c>
      <c r="S370" s="45" t="s">
        <v>31</v>
      </c>
      <c r="T370" s="45" t="s">
        <v>30</v>
      </c>
      <c r="U370" s="45" t="s">
        <v>31</v>
      </c>
      <c r="V370" s="45" t="s">
        <v>31</v>
      </c>
      <c r="W370" s="62" t="s">
        <v>51</v>
      </c>
      <c r="AB370" s="32" t="s">
        <v>39</v>
      </c>
      <c r="AF370" s="32" t="s">
        <v>31</v>
      </c>
      <c r="AG370" s="32" t="s">
        <v>30</v>
      </c>
      <c r="AH370" s="46" t="s">
        <v>45</v>
      </c>
      <c r="AM370" s="32" t="s">
        <v>56</v>
      </c>
      <c r="AR370" s="23"/>
      <c r="AS370" s="24" t="str">
        <f t="shared" si="3"/>
        <v>-:-:-:-:-:-:-:-:-:-:-:Rm:::::cond::::-:-:Rn:::::Rd::::</v>
      </c>
      <c r="AT370" s="23"/>
      <c r="AU370" s="24" t="str">
        <f t="shared" si="4"/>
        <v>0x9A800400</v>
      </c>
      <c r="AV370" s="25"/>
      <c r="AW370" s="26" t="str">
        <f t="shared" si="5"/>
        <v>csincx,                                                 </v>
      </c>
      <c r="AX370" s="26" t="str">
        <f t="shared" si="6"/>
        <v>		csincx,                                                 	/* 0x9A800400	CSINC     	 */</v>
      </c>
      <c r="AY370" s="26" t="str">
        <f t="shared" si="7"/>
        <v>		0x9A800400,	/* CSINC     	csincx	 */</v>
      </c>
    </row>
    <row r="371" ht="12.75" customHeight="1">
      <c r="A371" s="9" t="s">
        <v>616</v>
      </c>
      <c r="B371" s="16"/>
      <c r="C371" s="16"/>
      <c r="D371" s="17"/>
      <c r="E371" s="28" t="s">
        <v>611</v>
      </c>
      <c r="F371" s="18" t="str">
        <f t="shared" si="8"/>
        <v/>
      </c>
      <c r="G371" s="18" t="str">
        <f t="shared" si="2"/>
        <v>x</v>
      </c>
      <c r="H371" s="19"/>
      <c r="I371" s="30" t="s">
        <v>99</v>
      </c>
      <c r="J371" s="77"/>
      <c r="K371" s="31"/>
      <c r="L371" s="32" t="s">
        <v>30</v>
      </c>
      <c r="M371" s="32" t="s">
        <v>30</v>
      </c>
      <c r="N371" s="32" t="s">
        <v>31</v>
      </c>
      <c r="O371" s="45" t="s">
        <v>30</v>
      </c>
      <c r="P371" s="45" t="s">
        <v>30</v>
      </c>
      <c r="Q371" s="45" t="s">
        <v>31</v>
      </c>
      <c r="R371" s="45" t="s">
        <v>30</v>
      </c>
      <c r="S371" s="45" t="s">
        <v>31</v>
      </c>
      <c r="T371" s="45" t="s">
        <v>30</v>
      </c>
      <c r="U371" s="45" t="s">
        <v>31</v>
      </c>
      <c r="V371" s="45" t="s">
        <v>31</v>
      </c>
      <c r="W371" s="62" t="s">
        <v>51</v>
      </c>
      <c r="AB371" s="32" t="s">
        <v>39</v>
      </c>
      <c r="AF371" s="32" t="s">
        <v>31</v>
      </c>
      <c r="AG371" s="32" t="s">
        <v>31</v>
      </c>
      <c r="AH371" s="46" t="s">
        <v>45</v>
      </c>
      <c r="AM371" s="32" t="s">
        <v>56</v>
      </c>
      <c r="AR371" s="23"/>
      <c r="AS371" s="24" t="str">
        <f t="shared" si="3"/>
        <v>-:-:-:-:-:-:-:-:-:-:-:Rm:::::cond::::-:-:Rn:::::Rd::::</v>
      </c>
      <c r="AT371" s="23"/>
      <c r="AU371" s="24" t="str">
        <f t="shared" si="4"/>
        <v>0xDA800000</v>
      </c>
      <c r="AV371" s="25"/>
      <c r="AW371" s="26" t="str">
        <f t="shared" si="5"/>
        <v>csinvx,                                                 </v>
      </c>
      <c r="AX371" s="26" t="str">
        <f t="shared" si="6"/>
        <v>		csinvx,                                                 	/* 0xDA800000	CSINV     	 */</v>
      </c>
      <c r="AY371" s="26" t="str">
        <f t="shared" si="7"/>
        <v>		0xDA800000,	/* CSINV     	csinvx	 */</v>
      </c>
    </row>
    <row r="372" ht="12.75" customHeight="1">
      <c r="A372" s="9" t="s">
        <v>617</v>
      </c>
      <c r="B372" s="16"/>
      <c r="C372" s="16"/>
      <c r="D372" s="17"/>
      <c r="E372" s="28" t="s">
        <v>613</v>
      </c>
      <c r="F372" s="18" t="str">
        <f t="shared" si="8"/>
        <v/>
      </c>
      <c r="G372" s="18" t="str">
        <f t="shared" si="2"/>
        <v>x</v>
      </c>
      <c r="H372" s="19"/>
      <c r="I372" s="30" t="s">
        <v>99</v>
      </c>
      <c r="J372" s="77"/>
      <c r="K372" s="31"/>
      <c r="L372" s="32" t="s">
        <v>30</v>
      </c>
      <c r="M372" s="32" t="s">
        <v>30</v>
      </c>
      <c r="N372" s="32" t="s">
        <v>31</v>
      </c>
      <c r="O372" s="45" t="s">
        <v>30</v>
      </c>
      <c r="P372" s="45" t="s">
        <v>30</v>
      </c>
      <c r="Q372" s="45" t="s">
        <v>31</v>
      </c>
      <c r="R372" s="45" t="s">
        <v>30</v>
      </c>
      <c r="S372" s="45" t="s">
        <v>31</v>
      </c>
      <c r="T372" s="45" t="s">
        <v>30</v>
      </c>
      <c r="U372" s="45" t="s">
        <v>31</v>
      </c>
      <c r="V372" s="45" t="s">
        <v>31</v>
      </c>
      <c r="W372" s="62" t="s">
        <v>51</v>
      </c>
      <c r="AB372" s="32" t="s">
        <v>39</v>
      </c>
      <c r="AF372" s="32" t="s">
        <v>31</v>
      </c>
      <c r="AG372" s="32" t="s">
        <v>30</v>
      </c>
      <c r="AH372" s="46" t="s">
        <v>45</v>
      </c>
      <c r="AM372" s="32" t="s">
        <v>56</v>
      </c>
      <c r="AR372" s="23"/>
      <c r="AS372" s="24" t="str">
        <f t="shared" si="3"/>
        <v>-:-:-:-:-:-:-:-:-:-:-:Rm:::::cond::::-:-:Rn:::::Rd::::</v>
      </c>
      <c r="AT372" s="23"/>
      <c r="AU372" s="24" t="str">
        <f t="shared" si="4"/>
        <v>0xDA800400</v>
      </c>
      <c r="AV372" s="25"/>
      <c r="AW372" s="26" t="str">
        <f t="shared" si="5"/>
        <v>csnegx,                                                 </v>
      </c>
      <c r="AX372" s="26" t="str">
        <f t="shared" si="6"/>
        <v>		csnegx,                                                 	/* 0xDA800400	CSNEG     	 */</v>
      </c>
      <c r="AY372" s="26" t="str">
        <f t="shared" si="7"/>
        <v>		0xDA800400,	/* CSNEG     	csnegx	 */</v>
      </c>
    </row>
    <row r="373" ht="12.75" customHeight="1">
      <c r="A373" s="15" t="s">
        <v>618</v>
      </c>
      <c r="B373" s="16"/>
      <c r="C373" s="16"/>
      <c r="D373" s="17" t="s">
        <v>619</v>
      </c>
      <c r="F373" s="18" t="str">
        <f t="shared" si="8"/>
        <v/>
      </c>
      <c r="G373" s="18" t="str">
        <f t="shared" si="2"/>
        <v/>
      </c>
      <c r="H373" s="19"/>
      <c r="I373" s="20"/>
      <c r="J373" s="20"/>
      <c r="K373" s="37"/>
      <c r="L373" s="38" t="s">
        <v>466</v>
      </c>
      <c r="M373" s="38" t="s">
        <v>620</v>
      </c>
      <c r="O373" s="22" t="s">
        <v>30</v>
      </c>
      <c r="P373" s="39" t="s">
        <v>30</v>
      </c>
      <c r="Q373" s="39" t="s">
        <v>31</v>
      </c>
      <c r="R373" s="39" t="s">
        <v>30</v>
      </c>
      <c r="S373" s="22" t="s">
        <v>30</v>
      </c>
      <c r="T373" s="38" t="s">
        <v>621</v>
      </c>
      <c r="W373" s="60" t="s">
        <v>51</v>
      </c>
      <c r="AB373" s="38" t="s">
        <v>520</v>
      </c>
      <c r="AC373" s="60" t="s">
        <v>63</v>
      </c>
      <c r="AH373" s="40" t="s">
        <v>45</v>
      </c>
      <c r="AM373" s="38" t="s">
        <v>56</v>
      </c>
      <c r="AR373" s="23"/>
      <c r="AS373" s="24" t="str">
        <f t="shared" si="3"/>
        <v/>
      </c>
      <c r="AT373" s="23"/>
      <c r="AU373" s="24" t="str">
        <f t="shared" si="4"/>
        <v/>
      </c>
      <c r="AV373" s="25"/>
      <c r="AW373" s="26" t="str">
        <f t="shared" si="5"/>
        <v/>
      </c>
      <c r="AX373" s="26" t="str">
        <f t="shared" si="6"/>
        <v>	/* Data-processing (3 source) */</v>
      </c>
      <c r="AY373" s="26" t="str">
        <f t="shared" si="7"/>
        <v>	/* Data-processing (3 source) */</v>
      </c>
    </row>
    <row r="374" ht="12.75" customHeight="1">
      <c r="A374" s="15" t="s">
        <v>622</v>
      </c>
      <c r="B374" s="16"/>
      <c r="C374" s="16"/>
      <c r="D374" s="17"/>
      <c r="E374" s="28" t="s">
        <v>623</v>
      </c>
      <c r="F374" s="18" t="str">
        <f t="shared" si="8"/>
        <v/>
      </c>
      <c r="G374" s="18" t="str">
        <f t="shared" si="2"/>
        <v>w</v>
      </c>
      <c r="H374" s="19"/>
      <c r="I374" s="30" t="s">
        <v>97</v>
      </c>
      <c r="J374" s="30"/>
      <c r="K374" s="31"/>
      <c r="L374" s="32" t="s">
        <v>31</v>
      </c>
      <c r="M374" s="32" t="s">
        <v>31</v>
      </c>
      <c r="N374" s="32" t="s">
        <v>31</v>
      </c>
      <c r="O374" s="45" t="s">
        <v>30</v>
      </c>
      <c r="P374" s="45" t="s">
        <v>30</v>
      </c>
      <c r="Q374" s="45" t="s">
        <v>31</v>
      </c>
      <c r="R374" s="45" t="s">
        <v>30</v>
      </c>
      <c r="S374" s="45" t="s">
        <v>30</v>
      </c>
      <c r="T374" s="32" t="s">
        <v>31</v>
      </c>
      <c r="U374" s="32" t="s">
        <v>31</v>
      </c>
      <c r="V374" s="32" t="s">
        <v>31</v>
      </c>
      <c r="W374" s="62" t="s">
        <v>51</v>
      </c>
      <c r="AB374" s="32" t="s">
        <v>31</v>
      </c>
      <c r="AC374" s="62" t="s">
        <v>63</v>
      </c>
      <c r="AH374" s="46" t="s">
        <v>45</v>
      </c>
      <c r="AM374" s="32" t="s">
        <v>56</v>
      </c>
      <c r="AR374" s="23"/>
      <c r="AS374" s="24" t="str">
        <f t="shared" si="3"/>
        <v>-:-:-:-:-:-:-:-:-:-:-:Rm:::::-:Ra:::::Rn:::::Rd::::</v>
      </c>
      <c r="AT374" s="23"/>
      <c r="AU374" s="24" t="str">
        <f t="shared" si="4"/>
        <v>0x1B000000</v>
      </c>
      <c r="AV374" s="25"/>
      <c r="AW374" s="26" t="str">
        <f t="shared" si="5"/>
        <v>maddw,                                                  </v>
      </c>
      <c r="AX374" s="26" t="str">
        <f t="shared" si="6"/>
        <v>		maddw,                                                  	/* 0x1B000000	MADD      	 */</v>
      </c>
      <c r="AY374" s="26" t="str">
        <f t="shared" si="7"/>
        <v>		0x1B000000,	/* MADD      	maddw	 */</v>
      </c>
    </row>
    <row r="375" ht="12.75" customHeight="1">
      <c r="A375" s="9" t="s">
        <v>624</v>
      </c>
      <c r="B375" s="16"/>
      <c r="C375" s="16"/>
      <c r="D375" s="17"/>
      <c r="E375" s="28" t="s">
        <v>623</v>
      </c>
      <c r="F375" s="18" t="str">
        <f t="shared" si="8"/>
        <v/>
      </c>
      <c r="G375" s="18" t="str">
        <f t="shared" si="2"/>
        <v>x</v>
      </c>
      <c r="H375" s="19"/>
      <c r="I375" s="30" t="s">
        <v>99</v>
      </c>
      <c r="J375" s="30"/>
      <c r="K375" s="31"/>
      <c r="L375" s="32" t="s">
        <v>30</v>
      </c>
      <c r="M375" s="32" t="s">
        <v>31</v>
      </c>
      <c r="N375" s="32" t="s">
        <v>31</v>
      </c>
      <c r="O375" s="45" t="s">
        <v>30</v>
      </c>
      <c r="P375" s="45" t="s">
        <v>30</v>
      </c>
      <c r="Q375" s="45" t="s">
        <v>31</v>
      </c>
      <c r="R375" s="45" t="s">
        <v>30</v>
      </c>
      <c r="S375" s="45" t="s">
        <v>30</v>
      </c>
      <c r="T375" s="32" t="s">
        <v>31</v>
      </c>
      <c r="U375" s="32" t="s">
        <v>31</v>
      </c>
      <c r="V375" s="32" t="s">
        <v>31</v>
      </c>
      <c r="W375" s="62" t="s">
        <v>51</v>
      </c>
      <c r="AB375" s="32" t="s">
        <v>31</v>
      </c>
      <c r="AC375" s="62" t="s">
        <v>63</v>
      </c>
      <c r="AH375" s="46" t="s">
        <v>45</v>
      </c>
      <c r="AM375" s="32" t="s">
        <v>56</v>
      </c>
      <c r="AR375" s="23"/>
      <c r="AS375" s="24" t="str">
        <f t="shared" si="3"/>
        <v>-:-:-:-:-:-:-:-:-:-:-:Rm:::::-:Ra:::::Rn:::::Rd::::</v>
      </c>
      <c r="AT375" s="23"/>
      <c r="AU375" s="24" t="str">
        <f t="shared" si="4"/>
        <v>0x9B000000</v>
      </c>
      <c r="AV375" s="25"/>
      <c r="AW375" s="26" t="str">
        <f t="shared" si="5"/>
        <v>maddx,                                                  </v>
      </c>
      <c r="AX375" s="26" t="str">
        <f t="shared" si="6"/>
        <v>		maddx,                                                  	/* 0x9B000000	MADD      	 */</v>
      </c>
      <c r="AY375" s="26" t="str">
        <f t="shared" si="7"/>
        <v>		0x9B000000,	/* MADD      	maddx	 */</v>
      </c>
    </row>
    <row r="376" ht="12.75" customHeight="1">
      <c r="A376" s="15" t="s">
        <v>625</v>
      </c>
      <c r="B376" s="16"/>
      <c r="C376" s="16"/>
      <c r="D376" s="17"/>
      <c r="E376" s="28" t="s">
        <v>626</v>
      </c>
      <c r="F376" s="18" t="str">
        <f t="shared" si="8"/>
        <v/>
      </c>
      <c r="G376" s="18" t="str">
        <f t="shared" si="2"/>
        <v/>
      </c>
      <c r="H376" s="19"/>
      <c r="I376" s="30"/>
      <c r="J376" s="30"/>
      <c r="K376" s="31"/>
      <c r="L376" s="32" t="s">
        <v>30</v>
      </c>
      <c r="M376" s="32" t="s">
        <v>31</v>
      </c>
      <c r="N376" s="32" t="s">
        <v>31</v>
      </c>
      <c r="O376" s="45" t="s">
        <v>30</v>
      </c>
      <c r="P376" s="45" t="s">
        <v>30</v>
      </c>
      <c r="Q376" s="45" t="s">
        <v>31</v>
      </c>
      <c r="R376" s="45" t="s">
        <v>30</v>
      </c>
      <c r="S376" s="45" t="s">
        <v>30</v>
      </c>
      <c r="T376" s="32" t="s">
        <v>31</v>
      </c>
      <c r="U376" s="32" t="s">
        <v>31</v>
      </c>
      <c r="V376" s="32" t="s">
        <v>30</v>
      </c>
      <c r="W376" s="62" t="s">
        <v>51</v>
      </c>
      <c r="AB376" s="32" t="s">
        <v>31</v>
      </c>
      <c r="AC376" s="62" t="s">
        <v>63</v>
      </c>
      <c r="AH376" s="46" t="s">
        <v>45</v>
      </c>
      <c r="AM376" s="32" t="s">
        <v>56</v>
      </c>
      <c r="AR376" s="23"/>
      <c r="AS376" s="24" t="str">
        <f t="shared" si="3"/>
        <v>-:-:-:-:-:-:-:-:-:-:-:Rm:::::-:Ra:::::Rn:::::Rd::::</v>
      </c>
      <c r="AT376" s="23"/>
      <c r="AU376" s="24" t="str">
        <f t="shared" si="4"/>
        <v>0x9B200000</v>
      </c>
      <c r="AV376" s="25"/>
      <c r="AW376" s="26" t="str">
        <f t="shared" si="5"/>
        <v>smaddl,                                                 </v>
      </c>
      <c r="AX376" s="26" t="str">
        <f t="shared" si="6"/>
        <v>		smaddl,                                                 	/* 0x9B200000	SMADDL    	 */</v>
      </c>
      <c r="AY376" s="26" t="str">
        <f t="shared" si="7"/>
        <v>		0x9B200000,	/* SMADDL    	smaddl	 */</v>
      </c>
    </row>
    <row r="377" ht="12.75" customHeight="1">
      <c r="A377" s="15" t="s">
        <v>627</v>
      </c>
      <c r="B377" s="16"/>
      <c r="C377" s="16"/>
      <c r="D377" s="17"/>
      <c r="E377" s="28" t="s">
        <v>628</v>
      </c>
      <c r="F377" s="18" t="str">
        <f t="shared" si="8"/>
        <v/>
      </c>
      <c r="G377" s="18" t="str">
        <f t="shared" si="2"/>
        <v/>
      </c>
      <c r="H377" s="19"/>
      <c r="I377" s="30"/>
      <c r="J377" s="30"/>
      <c r="K377" s="31"/>
      <c r="L377" s="32" t="s">
        <v>30</v>
      </c>
      <c r="M377" s="32" t="s">
        <v>31</v>
      </c>
      <c r="N377" s="32" t="s">
        <v>31</v>
      </c>
      <c r="O377" s="45" t="s">
        <v>30</v>
      </c>
      <c r="P377" s="45" t="s">
        <v>30</v>
      </c>
      <c r="Q377" s="45" t="s">
        <v>31</v>
      </c>
      <c r="R377" s="45" t="s">
        <v>30</v>
      </c>
      <c r="S377" s="45" t="s">
        <v>30</v>
      </c>
      <c r="T377" s="32" t="s">
        <v>30</v>
      </c>
      <c r="U377" s="32" t="s">
        <v>31</v>
      </c>
      <c r="V377" s="32" t="s">
        <v>30</v>
      </c>
      <c r="W377" s="62" t="s">
        <v>51</v>
      </c>
      <c r="AB377" s="32" t="s">
        <v>31</v>
      </c>
      <c r="AC377" s="62" t="s">
        <v>63</v>
      </c>
      <c r="AH377" s="46" t="s">
        <v>45</v>
      </c>
      <c r="AM377" s="32" t="s">
        <v>56</v>
      </c>
      <c r="AR377" s="23"/>
      <c r="AS377" s="24" t="str">
        <f t="shared" si="3"/>
        <v>-:-:-:-:-:-:-:-:-:-:-:Rm:::::-:Ra:::::Rn:::::Rd::::</v>
      </c>
      <c r="AT377" s="23"/>
      <c r="AU377" s="24" t="str">
        <f t="shared" si="4"/>
        <v>0x9BA00000</v>
      </c>
      <c r="AV377" s="25"/>
      <c r="AW377" s="26" t="str">
        <f t="shared" si="5"/>
        <v>umaddl,                                                 </v>
      </c>
      <c r="AX377" s="26" t="str">
        <f t="shared" si="6"/>
        <v>		umaddl,                                                 	/* 0x9BA00000	UMADDL    	 */</v>
      </c>
      <c r="AY377" s="26" t="str">
        <f t="shared" si="7"/>
        <v>		0x9BA00000,	/* UMADDL    	umaddl	 */</v>
      </c>
    </row>
    <row r="378" ht="12.75" customHeight="1">
      <c r="A378" s="9" t="s">
        <v>629</v>
      </c>
      <c r="B378" s="16"/>
      <c r="C378" s="16"/>
      <c r="D378" s="17"/>
      <c r="E378" s="28" t="s">
        <v>630</v>
      </c>
      <c r="F378" s="18" t="str">
        <f t="shared" si="8"/>
        <v/>
      </c>
      <c r="G378" s="18" t="str">
        <f t="shared" si="2"/>
        <v>w</v>
      </c>
      <c r="H378" s="19"/>
      <c r="I378" s="30" t="s">
        <v>97</v>
      </c>
      <c r="J378" s="30"/>
      <c r="K378" s="31"/>
      <c r="L378" s="32" t="s">
        <v>31</v>
      </c>
      <c r="M378" s="32" t="s">
        <v>31</v>
      </c>
      <c r="N378" s="32" t="s">
        <v>31</v>
      </c>
      <c r="O378" s="45" t="s">
        <v>30</v>
      </c>
      <c r="P378" s="45" t="s">
        <v>30</v>
      </c>
      <c r="Q378" s="45" t="s">
        <v>31</v>
      </c>
      <c r="R378" s="45" t="s">
        <v>30</v>
      </c>
      <c r="S378" s="45" t="s">
        <v>30</v>
      </c>
      <c r="T378" s="32" t="s">
        <v>31</v>
      </c>
      <c r="U378" s="32" t="s">
        <v>31</v>
      </c>
      <c r="V378" s="32" t="s">
        <v>31</v>
      </c>
      <c r="W378" s="62" t="s">
        <v>51</v>
      </c>
      <c r="AB378" s="32" t="s">
        <v>30</v>
      </c>
      <c r="AC378" s="62" t="s">
        <v>63</v>
      </c>
      <c r="AH378" s="46" t="s">
        <v>45</v>
      </c>
      <c r="AM378" s="32" t="s">
        <v>56</v>
      </c>
      <c r="AR378" s="23"/>
      <c r="AS378" s="24" t="str">
        <f t="shared" si="3"/>
        <v>-:-:-:-:-:-:-:-:-:-:-:Rm:::::-:Ra:::::Rn:::::Rd::::</v>
      </c>
      <c r="AT378" s="23"/>
      <c r="AU378" s="24" t="str">
        <f t="shared" si="4"/>
        <v>0x1B008000</v>
      </c>
      <c r="AV378" s="25"/>
      <c r="AW378" s="26" t="str">
        <f t="shared" si="5"/>
        <v>msubw,                                                  </v>
      </c>
      <c r="AX378" s="26" t="str">
        <f t="shared" si="6"/>
        <v>		msubw,                                                  	/* 0x1B008000	MSUB      	 */</v>
      </c>
      <c r="AY378" s="26" t="str">
        <f t="shared" si="7"/>
        <v>		0x1B008000,	/* MSUB      	msubw	 */</v>
      </c>
    </row>
    <row r="379" ht="12.75" customHeight="1">
      <c r="A379" s="9" t="s">
        <v>631</v>
      </c>
      <c r="B379" s="16"/>
      <c r="C379" s="16"/>
      <c r="D379" s="17"/>
      <c r="E379" s="28" t="s">
        <v>630</v>
      </c>
      <c r="F379" s="18" t="str">
        <f t="shared" si="8"/>
        <v/>
      </c>
      <c r="G379" s="18" t="str">
        <f t="shared" si="2"/>
        <v>x</v>
      </c>
      <c r="H379" s="19"/>
      <c r="I379" s="30" t="s">
        <v>99</v>
      </c>
      <c r="J379" s="30"/>
      <c r="K379" s="31"/>
      <c r="L379" s="32" t="s">
        <v>30</v>
      </c>
      <c r="M379" s="32" t="s">
        <v>31</v>
      </c>
      <c r="N379" s="32" t="s">
        <v>31</v>
      </c>
      <c r="O379" s="45" t="s">
        <v>30</v>
      </c>
      <c r="P379" s="45" t="s">
        <v>30</v>
      </c>
      <c r="Q379" s="45" t="s">
        <v>31</v>
      </c>
      <c r="R379" s="45" t="s">
        <v>30</v>
      </c>
      <c r="S379" s="45" t="s">
        <v>30</v>
      </c>
      <c r="T379" s="32" t="s">
        <v>31</v>
      </c>
      <c r="U379" s="32" t="s">
        <v>31</v>
      </c>
      <c r="V379" s="32" t="s">
        <v>31</v>
      </c>
      <c r="W379" s="62" t="s">
        <v>51</v>
      </c>
      <c r="AB379" s="32" t="s">
        <v>30</v>
      </c>
      <c r="AC379" s="62" t="s">
        <v>63</v>
      </c>
      <c r="AH379" s="46" t="s">
        <v>45</v>
      </c>
      <c r="AM379" s="32" t="s">
        <v>56</v>
      </c>
      <c r="AR379" s="23"/>
      <c r="AS379" s="24" t="str">
        <f t="shared" si="3"/>
        <v>-:-:-:-:-:-:-:-:-:-:-:Rm:::::-:Ra:::::Rn:::::Rd::::</v>
      </c>
      <c r="AT379" s="23"/>
      <c r="AU379" s="24" t="str">
        <f t="shared" si="4"/>
        <v>0x9B008000</v>
      </c>
      <c r="AV379" s="25"/>
      <c r="AW379" s="26" t="str">
        <f t="shared" si="5"/>
        <v>msubx,                                                  </v>
      </c>
      <c r="AX379" s="26" t="str">
        <f t="shared" si="6"/>
        <v>		msubx,                                                  	/* 0x9B008000	MSUB      	 */</v>
      </c>
      <c r="AY379" s="26" t="str">
        <f t="shared" si="7"/>
        <v>		0x9B008000,	/* MSUB      	msubx	 */</v>
      </c>
    </row>
    <row r="380" ht="12.75" customHeight="1">
      <c r="A380" s="15" t="s">
        <v>632</v>
      </c>
      <c r="B380" s="16"/>
      <c r="C380" s="16"/>
      <c r="D380" s="17"/>
      <c r="E380" s="28" t="s">
        <v>633</v>
      </c>
      <c r="F380" s="18" t="str">
        <f t="shared" si="8"/>
        <v/>
      </c>
      <c r="G380" s="18" t="str">
        <f t="shared" si="2"/>
        <v/>
      </c>
      <c r="H380" s="19"/>
      <c r="I380" s="30"/>
      <c r="J380" s="30"/>
      <c r="K380" s="31"/>
      <c r="L380" s="32" t="s">
        <v>30</v>
      </c>
      <c r="M380" s="32" t="s">
        <v>31</v>
      </c>
      <c r="N380" s="32" t="s">
        <v>31</v>
      </c>
      <c r="O380" s="45" t="s">
        <v>30</v>
      </c>
      <c r="P380" s="45" t="s">
        <v>30</v>
      </c>
      <c r="Q380" s="45" t="s">
        <v>31</v>
      </c>
      <c r="R380" s="45" t="s">
        <v>30</v>
      </c>
      <c r="S380" s="45" t="s">
        <v>30</v>
      </c>
      <c r="T380" s="32" t="s">
        <v>31</v>
      </c>
      <c r="U380" s="32" t="s">
        <v>31</v>
      </c>
      <c r="V380" s="32" t="s">
        <v>30</v>
      </c>
      <c r="W380" s="62" t="s">
        <v>51</v>
      </c>
      <c r="AB380" s="32" t="s">
        <v>30</v>
      </c>
      <c r="AC380" s="62" t="s">
        <v>63</v>
      </c>
      <c r="AH380" s="46" t="s">
        <v>45</v>
      </c>
      <c r="AM380" s="32" t="s">
        <v>56</v>
      </c>
      <c r="AR380" s="23"/>
      <c r="AS380" s="24" t="str">
        <f t="shared" si="3"/>
        <v>-:-:-:-:-:-:-:-:-:-:-:Rm:::::-:Ra:::::Rn:::::Rd::::</v>
      </c>
      <c r="AT380" s="23"/>
      <c r="AU380" s="24" t="str">
        <f t="shared" si="4"/>
        <v>0x9B208000</v>
      </c>
      <c r="AV380" s="25"/>
      <c r="AW380" s="26" t="str">
        <f t="shared" si="5"/>
        <v>smsubl,                                                 </v>
      </c>
      <c r="AX380" s="26" t="str">
        <f t="shared" si="6"/>
        <v>		smsubl,                                                 	/* 0x9B208000	SMSUBL    	 */</v>
      </c>
      <c r="AY380" s="26" t="str">
        <f t="shared" si="7"/>
        <v>		0x9B208000,	/* SMSUBL    	smsubl	 */</v>
      </c>
    </row>
    <row r="381" ht="12.75" customHeight="1">
      <c r="A381" s="15" t="s">
        <v>634</v>
      </c>
      <c r="B381" s="16"/>
      <c r="C381" s="16"/>
      <c r="D381" s="17"/>
      <c r="E381" s="28" t="s">
        <v>635</v>
      </c>
      <c r="F381" s="18" t="str">
        <f t="shared" si="8"/>
        <v/>
      </c>
      <c r="G381" s="18" t="str">
        <f t="shared" si="2"/>
        <v/>
      </c>
      <c r="H381" s="19"/>
      <c r="I381" s="30"/>
      <c r="J381" s="30"/>
      <c r="K381" s="31"/>
      <c r="L381" s="32" t="s">
        <v>30</v>
      </c>
      <c r="M381" s="32" t="s">
        <v>31</v>
      </c>
      <c r="N381" s="32" t="s">
        <v>31</v>
      </c>
      <c r="O381" s="45" t="s">
        <v>30</v>
      </c>
      <c r="P381" s="45" t="s">
        <v>30</v>
      </c>
      <c r="Q381" s="45" t="s">
        <v>31</v>
      </c>
      <c r="R381" s="45" t="s">
        <v>30</v>
      </c>
      <c r="S381" s="45" t="s">
        <v>30</v>
      </c>
      <c r="T381" s="32" t="s">
        <v>30</v>
      </c>
      <c r="U381" s="32" t="s">
        <v>31</v>
      </c>
      <c r="V381" s="32" t="s">
        <v>30</v>
      </c>
      <c r="W381" s="62" t="s">
        <v>51</v>
      </c>
      <c r="AB381" s="32" t="s">
        <v>30</v>
      </c>
      <c r="AC381" s="62" t="s">
        <v>63</v>
      </c>
      <c r="AH381" s="46" t="s">
        <v>45</v>
      </c>
      <c r="AM381" s="32" t="s">
        <v>56</v>
      </c>
      <c r="AR381" s="23"/>
      <c r="AS381" s="24" t="str">
        <f t="shared" si="3"/>
        <v>-:-:-:-:-:-:-:-:-:-:-:Rm:::::-:Ra:::::Rn:::::Rd::::</v>
      </c>
      <c r="AT381" s="23"/>
      <c r="AU381" s="24" t="str">
        <f t="shared" si="4"/>
        <v>0x9BA08000</v>
      </c>
      <c r="AV381" s="25"/>
      <c r="AW381" s="26" t="str">
        <f t="shared" si="5"/>
        <v>umsubl,                                                 </v>
      </c>
      <c r="AX381" s="26" t="str">
        <f t="shared" si="6"/>
        <v>		umsubl,                                                 	/* 0x9BA08000	UMSUBL    	 */</v>
      </c>
      <c r="AY381" s="26" t="str">
        <f t="shared" si="7"/>
        <v>		0x9BA08000,	/* UMSUBL    	umsubl	 */</v>
      </c>
    </row>
    <row r="382" ht="12.75" customHeight="1">
      <c r="A382" s="9" t="s">
        <v>636</v>
      </c>
      <c r="B382" s="16"/>
      <c r="C382" s="16"/>
      <c r="D382" s="17"/>
      <c r="E382" s="28" t="s">
        <v>637</v>
      </c>
      <c r="F382" s="18" t="str">
        <f t="shared" si="8"/>
        <v/>
      </c>
      <c r="G382" s="18" t="str">
        <f t="shared" si="2"/>
        <v/>
      </c>
      <c r="H382" s="19"/>
      <c r="I382" s="30"/>
      <c r="J382" s="30"/>
      <c r="K382" s="31"/>
      <c r="L382" s="32" t="s">
        <v>30</v>
      </c>
      <c r="M382" s="32" t="s">
        <v>31</v>
      </c>
      <c r="N382" s="32" t="s">
        <v>31</v>
      </c>
      <c r="O382" s="45" t="s">
        <v>30</v>
      </c>
      <c r="P382" s="45" t="s">
        <v>30</v>
      </c>
      <c r="Q382" s="45" t="s">
        <v>31</v>
      </c>
      <c r="R382" s="45" t="s">
        <v>30</v>
      </c>
      <c r="S382" s="45" t="s">
        <v>30</v>
      </c>
      <c r="T382" s="32" t="s">
        <v>31</v>
      </c>
      <c r="U382" s="32" t="s">
        <v>30</v>
      </c>
      <c r="V382" s="32" t="s">
        <v>31</v>
      </c>
      <c r="W382" s="62" t="s">
        <v>51</v>
      </c>
      <c r="AB382" s="32" t="s">
        <v>31</v>
      </c>
      <c r="AC382" s="62" t="s">
        <v>63</v>
      </c>
      <c r="AH382" s="46" t="s">
        <v>45</v>
      </c>
      <c r="AM382" s="32" t="s">
        <v>56</v>
      </c>
      <c r="AR382" s="23"/>
      <c r="AS382" s="24" t="str">
        <f t="shared" si="3"/>
        <v>-:-:-:-:-:-:-:-:-:-:-:Rm:::::-:Ra:::::Rn:::::Rd::::</v>
      </c>
      <c r="AT382" s="23"/>
      <c r="AU382" s="24" t="str">
        <f t="shared" si="4"/>
        <v>0x9B400000</v>
      </c>
      <c r="AV382" s="25"/>
      <c r="AW382" s="26" t="str">
        <f t="shared" si="5"/>
        <v>smulh,                                                  </v>
      </c>
      <c r="AX382" s="26" t="str">
        <f t="shared" si="6"/>
        <v>		smulh,                                                  	/* 0x9B400000	SMULH     	 */</v>
      </c>
      <c r="AY382" s="26" t="str">
        <f t="shared" si="7"/>
        <v>		0x9B400000,	/* SMULH     	smulh	 */</v>
      </c>
    </row>
    <row r="383" ht="12.75" customHeight="1">
      <c r="A383" s="15" t="s">
        <v>638</v>
      </c>
      <c r="B383" s="16"/>
      <c r="C383" s="16"/>
      <c r="D383" s="17"/>
      <c r="E383" s="28" t="s">
        <v>639</v>
      </c>
      <c r="F383" s="18" t="str">
        <f t="shared" si="8"/>
        <v/>
      </c>
      <c r="G383" s="18" t="str">
        <f t="shared" si="2"/>
        <v/>
      </c>
      <c r="H383" s="19"/>
      <c r="I383" s="30"/>
      <c r="J383" s="30"/>
      <c r="K383" s="31"/>
      <c r="L383" s="32" t="s">
        <v>30</v>
      </c>
      <c r="M383" s="32" t="s">
        <v>31</v>
      </c>
      <c r="N383" s="32" t="s">
        <v>31</v>
      </c>
      <c r="O383" s="45" t="s">
        <v>30</v>
      </c>
      <c r="P383" s="45" t="s">
        <v>30</v>
      </c>
      <c r="Q383" s="45" t="s">
        <v>31</v>
      </c>
      <c r="R383" s="45" t="s">
        <v>30</v>
      </c>
      <c r="S383" s="45" t="s">
        <v>30</v>
      </c>
      <c r="T383" s="32" t="s">
        <v>30</v>
      </c>
      <c r="U383" s="32" t="s">
        <v>30</v>
      </c>
      <c r="V383" s="32" t="s">
        <v>31</v>
      </c>
      <c r="W383" s="62" t="s">
        <v>51</v>
      </c>
      <c r="AB383" s="32" t="s">
        <v>31</v>
      </c>
      <c r="AC383" s="62" t="s">
        <v>63</v>
      </c>
      <c r="AH383" s="46" t="s">
        <v>45</v>
      </c>
      <c r="AM383" s="32" t="s">
        <v>56</v>
      </c>
      <c r="AR383" s="23"/>
      <c r="AS383" s="24" t="str">
        <f t="shared" si="3"/>
        <v>-:-:-:-:-:-:-:-:-:-:-:Rm:::::-:Ra:::::Rn:::::Rd::::</v>
      </c>
      <c r="AT383" s="23"/>
      <c r="AU383" s="24" t="str">
        <f t="shared" si="4"/>
        <v>0x9BC00000</v>
      </c>
      <c r="AV383" s="25"/>
      <c r="AW383" s="26" t="str">
        <f t="shared" si="5"/>
        <v>umulh,                                                  </v>
      </c>
      <c r="AX383" s="26" t="str">
        <f t="shared" si="6"/>
        <v>		umulh,                                                  	/* 0x9BC00000	UMULH     	 */</v>
      </c>
      <c r="AY383" s="26" t="str">
        <f t="shared" si="7"/>
        <v>		0x9BC00000,	/* UMULH     	umulh	 */</v>
      </c>
    </row>
    <row r="384" ht="12.75" customHeight="1">
      <c r="A384" s="15" t="s">
        <v>640</v>
      </c>
      <c r="B384" s="16"/>
      <c r="C384" s="16"/>
      <c r="D384" s="17" t="s">
        <v>641</v>
      </c>
      <c r="F384" s="18" t="str">
        <f t="shared" si="8"/>
        <v/>
      </c>
      <c r="G384" s="18" t="str">
        <f t="shared" si="2"/>
        <v/>
      </c>
      <c r="H384" s="19"/>
      <c r="I384" s="20"/>
      <c r="J384" s="20"/>
      <c r="K384" s="37"/>
      <c r="L384" s="38" t="s">
        <v>466</v>
      </c>
      <c r="M384" s="22" t="s">
        <v>31</v>
      </c>
      <c r="N384" s="38" t="s">
        <v>52</v>
      </c>
      <c r="O384" s="22" t="s">
        <v>30</v>
      </c>
      <c r="P384" s="39" t="s">
        <v>30</v>
      </c>
      <c r="Q384" s="39" t="s">
        <v>31</v>
      </c>
      <c r="R384" s="39" t="s">
        <v>30</v>
      </c>
      <c r="S384" s="22" t="s">
        <v>31</v>
      </c>
      <c r="T384" s="22" t="s">
        <v>30</v>
      </c>
      <c r="U384" s="22" t="s">
        <v>30</v>
      </c>
      <c r="V384" s="22" t="s">
        <v>31</v>
      </c>
      <c r="W384" s="60" t="s">
        <v>51</v>
      </c>
      <c r="AB384" s="38" t="s">
        <v>642</v>
      </c>
      <c r="AH384" s="40" t="s">
        <v>45</v>
      </c>
      <c r="AM384" s="38" t="s">
        <v>56</v>
      </c>
      <c r="AR384" s="23"/>
      <c r="AS384" s="24" t="str">
        <f t="shared" si="3"/>
        <v/>
      </c>
      <c r="AT384" s="23"/>
      <c r="AU384" s="24" t="str">
        <f t="shared" si="4"/>
        <v/>
      </c>
      <c r="AV384" s="25"/>
      <c r="AW384" s="26" t="str">
        <f t="shared" si="5"/>
        <v/>
      </c>
      <c r="AX384" s="26" t="str">
        <f t="shared" si="6"/>
        <v>	/* Data-processing (2 source) */</v>
      </c>
      <c r="AY384" s="26" t="str">
        <f t="shared" si="7"/>
        <v>	/* Data-processing (2 source) */</v>
      </c>
    </row>
    <row r="385" ht="12.75" customHeight="1">
      <c r="A385" s="9" t="s">
        <v>643</v>
      </c>
      <c r="B385" s="16"/>
      <c r="C385" s="16"/>
      <c r="D385" s="17"/>
      <c r="E385" s="83" t="s">
        <v>644</v>
      </c>
      <c r="F385" s="18" t="str">
        <f t="shared" si="8"/>
        <v/>
      </c>
      <c r="G385" s="18" t="str">
        <f t="shared" si="2"/>
        <v/>
      </c>
      <c r="H385" s="19"/>
      <c r="I385" s="19"/>
      <c r="J385" s="19"/>
      <c r="K385" s="31"/>
      <c r="L385" s="32" t="s">
        <v>30</v>
      </c>
      <c r="M385" s="45" t="s">
        <v>31</v>
      </c>
      <c r="N385" s="32" t="s">
        <v>31</v>
      </c>
      <c r="O385" s="45" t="s">
        <v>30</v>
      </c>
      <c r="P385" s="45" t="s">
        <v>30</v>
      </c>
      <c r="Q385" s="45" t="s">
        <v>31</v>
      </c>
      <c r="R385" s="45" t="s">
        <v>30</v>
      </c>
      <c r="S385" s="45" t="s">
        <v>31</v>
      </c>
      <c r="T385" s="45" t="s">
        <v>30</v>
      </c>
      <c r="U385" s="45" t="s">
        <v>30</v>
      </c>
      <c r="V385" s="45" t="s">
        <v>31</v>
      </c>
      <c r="W385" s="62" t="s">
        <v>51</v>
      </c>
      <c r="AB385" s="32" t="s">
        <v>31</v>
      </c>
      <c r="AC385" s="32" t="s">
        <v>30</v>
      </c>
      <c r="AD385" s="32" t="s">
        <v>31</v>
      </c>
      <c r="AE385" s="32" t="s">
        <v>31</v>
      </c>
      <c r="AF385" s="32" t="s">
        <v>30</v>
      </c>
      <c r="AG385" s="32" t="s">
        <v>30</v>
      </c>
      <c r="AH385" s="46" t="s">
        <v>45</v>
      </c>
      <c r="AM385" s="32" t="s">
        <v>56</v>
      </c>
      <c r="AR385" s="23"/>
      <c r="AS385" s="24" t="str">
        <f t="shared" si="3"/>
        <v>-:-:-:-:-:-:-:-:-:-:-:Rm:::::-:-:-:-:-:-:Rn:::::Rd::::</v>
      </c>
      <c r="AT385" s="23"/>
      <c r="AU385" s="24" t="str">
        <f t="shared" si="4"/>
        <v>0x9AC04C00</v>
      </c>
      <c r="AV385" s="25"/>
      <c r="AW385" s="26" t="str">
        <f t="shared" si="5"/>
        <v>crc32x,                                                 </v>
      </c>
      <c r="AX385" s="26" t="str">
        <f t="shared" si="6"/>
        <v>		crc32x,                                                 	/* 0x9AC04C00	CRC32X    	 */</v>
      </c>
      <c r="AY385" s="26" t="str">
        <f t="shared" si="7"/>
        <v>		0x9AC04C00,	/* CRC32X    	crc32x	 */</v>
      </c>
    </row>
    <row r="386" ht="12.75" customHeight="1">
      <c r="A386" s="9" t="s">
        <v>645</v>
      </c>
      <c r="B386" s="16"/>
      <c r="C386" s="16"/>
      <c r="D386" s="17"/>
      <c r="E386" s="83" t="s">
        <v>646</v>
      </c>
      <c r="F386" s="18" t="str">
        <f t="shared" si="8"/>
        <v/>
      </c>
      <c r="G386" s="18" t="str">
        <f t="shared" si="2"/>
        <v/>
      </c>
      <c r="H386" s="19"/>
      <c r="I386" s="19"/>
      <c r="J386" s="19"/>
      <c r="K386" s="31"/>
      <c r="L386" s="32" t="s">
        <v>30</v>
      </c>
      <c r="M386" s="45" t="s">
        <v>31</v>
      </c>
      <c r="N386" s="32" t="s">
        <v>31</v>
      </c>
      <c r="O386" s="45" t="s">
        <v>30</v>
      </c>
      <c r="P386" s="45" t="s">
        <v>30</v>
      </c>
      <c r="Q386" s="45" t="s">
        <v>31</v>
      </c>
      <c r="R386" s="45" t="s">
        <v>30</v>
      </c>
      <c r="S386" s="45" t="s">
        <v>31</v>
      </c>
      <c r="T386" s="45" t="s">
        <v>30</v>
      </c>
      <c r="U386" s="45" t="s">
        <v>30</v>
      </c>
      <c r="V386" s="45" t="s">
        <v>31</v>
      </c>
      <c r="W386" s="62" t="s">
        <v>51</v>
      </c>
      <c r="AB386" s="32" t="s">
        <v>31</v>
      </c>
      <c r="AC386" s="32" t="s">
        <v>30</v>
      </c>
      <c r="AD386" s="32" t="s">
        <v>31</v>
      </c>
      <c r="AE386" s="32" t="s">
        <v>30</v>
      </c>
      <c r="AF386" s="32" t="s">
        <v>30</v>
      </c>
      <c r="AG386" s="32" t="s">
        <v>30</v>
      </c>
      <c r="AH386" s="46" t="s">
        <v>45</v>
      </c>
      <c r="AM386" s="32" t="s">
        <v>56</v>
      </c>
      <c r="AR386" s="23"/>
      <c r="AS386" s="24" t="str">
        <f t="shared" si="3"/>
        <v>-:-:-:-:-:-:-:-:-:-:-:Rm:::::-:-:-:-:-:-:Rn:::::Rd::::</v>
      </c>
      <c r="AT386" s="23"/>
      <c r="AU386" s="24" t="str">
        <f t="shared" si="4"/>
        <v>0x9AC05C00</v>
      </c>
      <c r="AV386" s="25"/>
      <c r="AW386" s="26" t="str">
        <f t="shared" si="5"/>
        <v>crc32cx,                                                </v>
      </c>
      <c r="AX386" s="26" t="str">
        <f t="shared" si="6"/>
        <v>		crc32cx,                                                	/* 0x9AC05C00	CRC32CX   	 */</v>
      </c>
      <c r="AY386" s="26" t="str">
        <f t="shared" si="7"/>
        <v>		0x9AC05C00,	/* CRC32CX   	crc32cx	 */</v>
      </c>
    </row>
    <row r="387" ht="12.75" customHeight="1">
      <c r="A387" s="15" t="s">
        <v>647</v>
      </c>
      <c r="B387" s="16"/>
      <c r="C387" s="16"/>
      <c r="D387" s="17"/>
      <c r="E387" s="83" t="s">
        <v>648</v>
      </c>
      <c r="F387" s="18" t="str">
        <f t="shared" si="8"/>
        <v/>
      </c>
      <c r="G387" s="18" t="str">
        <f t="shared" si="2"/>
        <v/>
      </c>
      <c r="H387" s="19"/>
      <c r="I387" s="19"/>
      <c r="J387" s="19"/>
      <c r="K387" s="31"/>
      <c r="L387" s="32" t="s">
        <v>31</v>
      </c>
      <c r="M387" s="45" t="s">
        <v>31</v>
      </c>
      <c r="N387" s="32" t="s">
        <v>31</v>
      </c>
      <c r="O387" s="45" t="s">
        <v>30</v>
      </c>
      <c r="P387" s="45" t="s">
        <v>30</v>
      </c>
      <c r="Q387" s="45" t="s">
        <v>31</v>
      </c>
      <c r="R387" s="45" t="s">
        <v>30</v>
      </c>
      <c r="S387" s="45" t="s">
        <v>31</v>
      </c>
      <c r="T387" s="45" t="s">
        <v>30</v>
      </c>
      <c r="U387" s="45" t="s">
        <v>30</v>
      </c>
      <c r="V387" s="45" t="s">
        <v>31</v>
      </c>
      <c r="W387" s="62" t="s">
        <v>51</v>
      </c>
      <c r="AB387" s="32" t="s">
        <v>31</v>
      </c>
      <c r="AC387" s="32" t="s">
        <v>30</v>
      </c>
      <c r="AD387" s="32" t="s">
        <v>31</v>
      </c>
      <c r="AE387" s="32" t="s">
        <v>31</v>
      </c>
      <c r="AF387" s="32" t="s">
        <v>31</v>
      </c>
      <c r="AG387" s="32" t="s">
        <v>31</v>
      </c>
      <c r="AH387" s="46" t="s">
        <v>45</v>
      </c>
      <c r="AM387" s="32" t="s">
        <v>56</v>
      </c>
      <c r="AR387" s="23"/>
      <c r="AS387" s="24" t="str">
        <f t="shared" si="3"/>
        <v>-:-:-:-:-:-:-:-:-:-:-:Rm:::::-:-:-:-:-:-:Rn:::::Rd::::</v>
      </c>
      <c r="AT387" s="23"/>
      <c r="AU387" s="24" t="str">
        <f t="shared" si="4"/>
        <v>0x1AC04000</v>
      </c>
      <c r="AV387" s="25"/>
      <c r="AW387" s="26" t="str">
        <f t="shared" si="5"/>
        <v>crc32b,                                                 </v>
      </c>
      <c r="AX387" s="26" t="str">
        <f t="shared" si="6"/>
        <v>		crc32b,                                                 	/* 0x1AC04000	CRC32B    	 */</v>
      </c>
      <c r="AY387" s="26" t="str">
        <f t="shared" si="7"/>
        <v>		0x1AC04000,	/* CRC32B    	crc32b	 */</v>
      </c>
    </row>
    <row r="388" ht="12.75" customHeight="1">
      <c r="A388" s="15" t="s">
        <v>649</v>
      </c>
      <c r="B388" s="16"/>
      <c r="C388" s="16"/>
      <c r="D388" s="17"/>
      <c r="E388" s="83" t="s">
        <v>650</v>
      </c>
      <c r="F388" s="18" t="str">
        <f t="shared" si="8"/>
        <v/>
      </c>
      <c r="G388" s="18" t="str">
        <f t="shared" si="2"/>
        <v/>
      </c>
      <c r="H388" s="19"/>
      <c r="I388" s="19"/>
      <c r="J388" s="19"/>
      <c r="K388" s="31"/>
      <c r="L388" s="32" t="s">
        <v>31</v>
      </c>
      <c r="M388" s="45" t="s">
        <v>31</v>
      </c>
      <c r="N388" s="32" t="s">
        <v>31</v>
      </c>
      <c r="O388" s="45" t="s">
        <v>30</v>
      </c>
      <c r="P388" s="45" t="s">
        <v>30</v>
      </c>
      <c r="Q388" s="45" t="s">
        <v>31</v>
      </c>
      <c r="R388" s="45" t="s">
        <v>30</v>
      </c>
      <c r="S388" s="45" t="s">
        <v>31</v>
      </c>
      <c r="T388" s="45" t="s">
        <v>30</v>
      </c>
      <c r="U388" s="45" t="s">
        <v>30</v>
      </c>
      <c r="V388" s="45" t="s">
        <v>31</v>
      </c>
      <c r="W388" s="62" t="s">
        <v>51</v>
      </c>
      <c r="AB388" s="32" t="s">
        <v>31</v>
      </c>
      <c r="AC388" s="32" t="s">
        <v>30</v>
      </c>
      <c r="AD388" s="32" t="s">
        <v>31</v>
      </c>
      <c r="AE388" s="32" t="s">
        <v>30</v>
      </c>
      <c r="AF388" s="32" t="s">
        <v>31</v>
      </c>
      <c r="AG388" s="32" t="s">
        <v>31</v>
      </c>
      <c r="AH388" s="46" t="s">
        <v>45</v>
      </c>
      <c r="AM388" s="32" t="s">
        <v>56</v>
      </c>
      <c r="AR388" s="23"/>
      <c r="AS388" s="24" t="str">
        <f t="shared" si="3"/>
        <v>-:-:-:-:-:-:-:-:-:-:-:Rm:::::-:-:-:-:-:-:Rn:::::Rd::::</v>
      </c>
      <c r="AT388" s="23"/>
      <c r="AU388" s="24" t="str">
        <f t="shared" si="4"/>
        <v>0x1AC05000</v>
      </c>
      <c r="AV388" s="25"/>
      <c r="AW388" s="26" t="str">
        <f t="shared" si="5"/>
        <v>crc32cb,                                                </v>
      </c>
      <c r="AX388" s="26" t="str">
        <f t="shared" si="6"/>
        <v>		crc32cb,                                                	/* 0x1AC05000	CRC32CB   	 */</v>
      </c>
      <c r="AY388" s="26" t="str">
        <f t="shared" si="7"/>
        <v>		0x1AC05000,	/* CRC32CB   	crc32cb	 */</v>
      </c>
    </row>
    <row r="389" ht="12.75" customHeight="1">
      <c r="A389" s="9" t="s">
        <v>651</v>
      </c>
      <c r="B389" s="16"/>
      <c r="C389" s="16"/>
      <c r="D389" s="17"/>
      <c r="E389" s="83" t="s">
        <v>652</v>
      </c>
      <c r="F389" s="18" t="str">
        <f t="shared" si="8"/>
        <v/>
      </c>
      <c r="G389" s="18" t="str">
        <f t="shared" si="2"/>
        <v/>
      </c>
      <c r="H389" s="19"/>
      <c r="I389" s="19"/>
      <c r="J389" s="19"/>
      <c r="K389" s="31"/>
      <c r="L389" s="32" t="s">
        <v>31</v>
      </c>
      <c r="M389" s="45" t="s">
        <v>31</v>
      </c>
      <c r="N389" s="32" t="s">
        <v>31</v>
      </c>
      <c r="O389" s="45" t="s">
        <v>30</v>
      </c>
      <c r="P389" s="45" t="s">
        <v>30</v>
      </c>
      <c r="Q389" s="45" t="s">
        <v>31</v>
      </c>
      <c r="R389" s="45" t="s">
        <v>30</v>
      </c>
      <c r="S389" s="45" t="s">
        <v>31</v>
      </c>
      <c r="T389" s="45" t="s">
        <v>30</v>
      </c>
      <c r="U389" s="45" t="s">
        <v>30</v>
      </c>
      <c r="V389" s="45" t="s">
        <v>31</v>
      </c>
      <c r="W389" s="62" t="s">
        <v>51</v>
      </c>
      <c r="AB389" s="32" t="s">
        <v>31</v>
      </c>
      <c r="AC389" s="32" t="s">
        <v>30</v>
      </c>
      <c r="AD389" s="32" t="s">
        <v>31</v>
      </c>
      <c r="AE389" s="32" t="s">
        <v>31</v>
      </c>
      <c r="AF389" s="32" t="s">
        <v>31</v>
      </c>
      <c r="AG389" s="32" t="s">
        <v>30</v>
      </c>
      <c r="AH389" s="46" t="s">
        <v>45</v>
      </c>
      <c r="AM389" s="32" t="s">
        <v>56</v>
      </c>
      <c r="AR389" s="23"/>
      <c r="AS389" s="24" t="str">
        <f t="shared" si="3"/>
        <v>-:-:-:-:-:-:-:-:-:-:-:Rm:::::-:-:-:-:-:-:Rn:::::Rd::::</v>
      </c>
      <c r="AT389" s="23"/>
      <c r="AU389" s="24" t="str">
        <f t="shared" si="4"/>
        <v>0x1AC04400</v>
      </c>
      <c r="AV389" s="25"/>
      <c r="AW389" s="26" t="str">
        <f t="shared" si="5"/>
        <v>crc32h,                                                 </v>
      </c>
      <c r="AX389" s="26" t="str">
        <f t="shared" si="6"/>
        <v>		crc32h,                                                 	/* 0x1AC04400	CRC32H    	 */</v>
      </c>
      <c r="AY389" s="26" t="str">
        <f t="shared" si="7"/>
        <v>		0x1AC04400,	/* CRC32H    	crc32h	 */</v>
      </c>
    </row>
    <row r="390" ht="12.75" customHeight="1">
      <c r="A390" s="15" t="s">
        <v>653</v>
      </c>
      <c r="B390" s="16"/>
      <c r="C390" s="16"/>
      <c r="D390" s="17"/>
      <c r="E390" s="83" t="s">
        <v>654</v>
      </c>
      <c r="F390" s="18" t="str">
        <f t="shared" si="8"/>
        <v/>
      </c>
      <c r="G390" s="18" t="str">
        <f t="shared" si="2"/>
        <v/>
      </c>
      <c r="H390" s="19"/>
      <c r="I390" s="19"/>
      <c r="J390" s="19"/>
      <c r="K390" s="31"/>
      <c r="L390" s="32" t="s">
        <v>31</v>
      </c>
      <c r="M390" s="45" t="s">
        <v>31</v>
      </c>
      <c r="N390" s="32" t="s">
        <v>31</v>
      </c>
      <c r="O390" s="45" t="s">
        <v>30</v>
      </c>
      <c r="P390" s="45" t="s">
        <v>30</v>
      </c>
      <c r="Q390" s="45" t="s">
        <v>31</v>
      </c>
      <c r="R390" s="45" t="s">
        <v>30</v>
      </c>
      <c r="S390" s="45" t="s">
        <v>31</v>
      </c>
      <c r="T390" s="45" t="s">
        <v>30</v>
      </c>
      <c r="U390" s="45" t="s">
        <v>30</v>
      </c>
      <c r="V390" s="45" t="s">
        <v>31</v>
      </c>
      <c r="W390" s="62" t="s">
        <v>51</v>
      </c>
      <c r="AB390" s="32" t="s">
        <v>31</v>
      </c>
      <c r="AC390" s="32" t="s">
        <v>30</v>
      </c>
      <c r="AD390" s="32" t="s">
        <v>31</v>
      </c>
      <c r="AE390" s="32" t="s">
        <v>30</v>
      </c>
      <c r="AF390" s="32" t="s">
        <v>31</v>
      </c>
      <c r="AG390" s="32" t="s">
        <v>30</v>
      </c>
      <c r="AH390" s="46" t="s">
        <v>45</v>
      </c>
      <c r="AM390" s="32" t="s">
        <v>56</v>
      </c>
      <c r="AR390" s="23"/>
      <c r="AS390" s="24" t="str">
        <f t="shared" si="3"/>
        <v>-:-:-:-:-:-:-:-:-:-:-:Rm:::::-:-:-:-:-:-:Rn:::::Rd::::</v>
      </c>
      <c r="AT390" s="23"/>
      <c r="AU390" s="24" t="str">
        <f t="shared" si="4"/>
        <v>0x1AC05400</v>
      </c>
      <c r="AV390" s="25"/>
      <c r="AW390" s="26" t="str">
        <f t="shared" si="5"/>
        <v>crc32ch,                                                </v>
      </c>
      <c r="AX390" s="26" t="str">
        <f t="shared" si="6"/>
        <v>		crc32ch,                                                	/* 0x1AC05400	CRC32CH   	 */</v>
      </c>
      <c r="AY390" s="26" t="str">
        <f t="shared" si="7"/>
        <v>		0x1AC05400,	/* CRC32CH   	crc32ch	 */</v>
      </c>
    </row>
    <row r="391" ht="12.75" customHeight="1">
      <c r="A391" s="15" t="s">
        <v>655</v>
      </c>
      <c r="B391" s="16"/>
      <c r="C391" s="16"/>
      <c r="D391" s="17"/>
      <c r="E391" s="83" t="s">
        <v>656</v>
      </c>
      <c r="F391" s="18" t="str">
        <f t="shared" si="8"/>
        <v/>
      </c>
      <c r="G391" s="18" t="str">
        <f t="shared" si="2"/>
        <v/>
      </c>
      <c r="H391" s="19"/>
      <c r="I391" s="19"/>
      <c r="J391" s="19"/>
      <c r="K391" s="31"/>
      <c r="L391" s="32" t="s">
        <v>31</v>
      </c>
      <c r="M391" s="45" t="s">
        <v>31</v>
      </c>
      <c r="N391" s="32" t="s">
        <v>31</v>
      </c>
      <c r="O391" s="45" t="s">
        <v>30</v>
      </c>
      <c r="P391" s="45" t="s">
        <v>30</v>
      </c>
      <c r="Q391" s="45" t="s">
        <v>31</v>
      </c>
      <c r="R391" s="45" t="s">
        <v>30</v>
      </c>
      <c r="S391" s="45" t="s">
        <v>31</v>
      </c>
      <c r="T391" s="45" t="s">
        <v>30</v>
      </c>
      <c r="U391" s="45" t="s">
        <v>30</v>
      </c>
      <c r="V391" s="45" t="s">
        <v>31</v>
      </c>
      <c r="W391" s="62" t="s">
        <v>51</v>
      </c>
      <c r="AB391" s="32" t="s">
        <v>31</v>
      </c>
      <c r="AC391" s="32" t="s">
        <v>30</v>
      </c>
      <c r="AD391" s="32" t="s">
        <v>31</v>
      </c>
      <c r="AE391" s="32" t="s">
        <v>31</v>
      </c>
      <c r="AF391" s="32" t="s">
        <v>30</v>
      </c>
      <c r="AG391" s="32" t="s">
        <v>31</v>
      </c>
      <c r="AH391" s="46" t="s">
        <v>45</v>
      </c>
      <c r="AM391" s="32" t="s">
        <v>56</v>
      </c>
      <c r="AR391" s="23"/>
      <c r="AS391" s="24" t="str">
        <f t="shared" si="3"/>
        <v>-:-:-:-:-:-:-:-:-:-:-:Rm:::::-:-:-:-:-:-:Rn:::::Rd::::</v>
      </c>
      <c r="AT391" s="23"/>
      <c r="AU391" s="24" t="str">
        <f t="shared" si="4"/>
        <v>0x1AC04800</v>
      </c>
      <c r="AV391" s="25"/>
      <c r="AW391" s="26" t="str">
        <f t="shared" si="5"/>
        <v>crc32w,                                                 </v>
      </c>
      <c r="AX391" s="26" t="str">
        <f t="shared" si="6"/>
        <v>		crc32w,                                                 	/* 0x1AC04800	CRC32W    	 */</v>
      </c>
      <c r="AY391" s="26" t="str">
        <f t="shared" si="7"/>
        <v>		0x1AC04800,	/* CRC32W    	crc32w	 */</v>
      </c>
    </row>
    <row r="392" ht="12.75" customHeight="1">
      <c r="A392" s="9" t="s">
        <v>657</v>
      </c>
      <c r="B392" s="16"/>
      <c r="C392" s="16"/>
      <c r="D392" s="17"/>
      <c r="E392" s="83" t="s">
        <v>658</v>
      </c>
      <c r="F392" s="18" t="str">
        <f t="shared" si="8"/>
        <v/>
      </c>
      <c r="G392" s="18" t="str">
        <f t="shared" si="2"/>
        <v/>
      </c>
      <c r="H392" s="19"/>
      <c r="I392" s="19"/>
      <c r="J392" s="19"/>
      <c r="K392" s="31"/>
      <c r="L392" s="32" t="s">
        <v>31</v>
      </c>
      <c r="M392" s="45" t="s">
        <v>31</v>
      </c>
      <c r="N392" s="32" t="s">
        <v>31</v>
      </c>
      <c r="O392" s="45" t="s">
        <v>30</v>
      </c>
      <c r="P392" s="45" t="s">
        <v>30</v>
      </c>
      <c r="Q392" s="45" t="s">
        <v>31</v>
      </c>
      <c r="R392" s="45" t="s">
        <v>30</v>
      </c>
      <c r="S392" s="45" t="s">
        <v>31</v>
      </c>
      <c r="T392" s="45" t="s">
        <v>30</v>
      </c>
      <c r="U392" s="45" t="s">
        <v>30</v>
      </c>
      <c r="V392" s="45" t="s">
        <v>31</v>
      </c>
      <c r="W392" s="62" t="s">
        <v>51</v>
      </c>
      <c r="AB392" s="32" t="s">
        <v>31</v>
      </c>
      <c r="AC392" s="32" t="s">
        <v>30</v>
      </c>
      <c r="AD392" s="32" t="s">
        <v>31</v>
      </c>
      <c r="AE392" s="32" t="s">
        <v>30</v>
      </c>
      <c r="AF392" s="32" t="s">
        <v>30</v>
      </c>
      <c r="AG392" s="32" t="s">
        <v>31</v>
      </c>
      <c r="AH392" s="46" t="s">
        <v>45</v>
      </c>
      <c r="AM392" s="32" t="s">
        <v>56</v>
      </c>
      <c r="AR392" s="23"/>
      <c r="AS392" s="24" t="str">
        <f t="shared" si="3"/>
        <v>-:-:-:-:-:-:-:-:-:-:-:Rm:::::-:-:-:-:-:-:Rn:::::Rd::::</v>
      </c>
      <c r="AT392" s="23"/>
      <c r="AU392" s="24" t="str">
        <f t="shared" si="4"/>
        <v>0x1AC05800</v>
      </c>
      <c r="AV392" s="25"/>
      <c r="AW392" s="26" t="str">
        <f t="shared" si="5"/>
        <v>crc32cw,                                                </v>
      </c>
      <c r="AX392" s="26" t="str">
        <f t="shared" si="6"/>
        <v>		crc32cw,                                                	/* 0x1AC05800	CRC32CW   	 */</v>
      </c>
      <c r="AY392" s="26" t="str">
        <f t="shared" si="7"/>
        <v>		0x1AC05800,	/* CRC32CW   	crc32cw	 */</v>
      </c>
    </row>
    <row r="393" ht="12.75" customHeight="1">
      <c r="A393" s="9" t="s">
        <v>659</v>
      </c>
      <c r="B393" s="16"/>
      <c r="C393" s="16"/>
      <c r="D393" s="17"/>
      <c r="E393" s="28" t="s">
        <v>660</v>
      </c>
      <c r="F393" s="18" t="str">
        <f t="shared" si="8"/>
        <v/>
      </c>
      <c r="G393" s="18" t="str">
        <f t="shared" si="2"/>
        <v>w</v>
      </c>
      <c r="H393" s="19"/>
      <c r="I393" s="30" t="s">
        <v>97</v>
      </c>
      <c r="J393" s="30"/>
      <c r="K393" s="31"/>
      <c r="L393" s="32" t="s">
        <v>31</v>
      </c>
      <c r="M393" s="45" t="s">
        <v>31</v>
      </c>
      <c r="N393" s="32" t="s">
        <v>31</v>
      </c>
      <c r="O393" s="45" t="s">
        <v>30</v>
      </c>
      <c r="P393" s="45" t="s">
        <v>30</v>
      </c>
      <c r="Q393" s="45" t="s">
        <v>31</v>
      </c>
      <c r="R393" s="45" t="s">
        <v>30</v>
      </c>
      <c r="S393" s="45" t="s">
        <v>31</v>
      </c>
      <c r="T393" s="45" t="s">
        <v>30</v>
      </c>
      <c r="U393" s="45" t="s">
        <v>30</v>
      </c>
      <c r="V393" s="45" t="s">
        <v>31</v>
      </c>
      <c r="W393" s="62" t="s">
        <v>51</v>
      </c>
      <c r="AB393" s="32" t="s">
        <v>31</v>
      </c>
      <c r="AC393" s="32" t="s">
        <v>31</v>
      </c>
      <c r="AD393" s="32" t="s">
        <v>31</v>
      </c>
      <c r="AE393" s="32" t="s">
        <v>31</v>
      </c>
      <c r="AF393" s="32" t="s">
        <v>30</v>
      </c>
      <c r="AG393" s="32" t="s">
        <v>31</v>
      </c>
      <c r="AH393" s="46" t="s">
        <v>45</v>
      </c>
      <c r="AM393" s="32" t="s">
        <v>56</v>
      </c>
      <c r="AR393" s="23"/>
      <c r="AS393" s="24" t="str">
        <f t="shared" si="3"/>
        <v>-:-:-:-:-:-:-:-:-:-:-:Rm:::::-:-:-:-:-:-:Rn:::::Rd::::</v>
      </c>
      <c r="AT393" s="23"/>
      <c r="AU393" s="24" t="str">
        <f t="shared" si="4"/>
        <v>0x1AC00800</v>
      </c>
      <c r="AV393" s="25"/>
      <c r="AW393" s="26" t="str">
        <f t="shared" si="5"/>
        <v>udivw,                                                  </v>
      </c>
      <c r="AX393" s="26" t="str">
        <f t="shared" si="6"/>
        <v>		udivw,                                                  	/* 0x1AC00800	UDIV      	 */</v>
      </c>
      <c r="AY393" s="26" t="str">
        <f t="shared" si="7"/>
        <v>		0x1AC00800,	/* UDIV      	udivw	 */</v>
      </c>
    </row>
    <row r="394" ht="12.75" customHeight="1">
      <c r="A394" s="15" t="s">
        <v>661</v>
      </c>
      <c r="B394" s="16"/>
      <c r="C394" s="16"/>
      <c r="D394" s="17"/>
      <c r="E394" s="28" t="s">
        <v>660</v>
      </c>
      <c r="F394" s="18" t="str">
        <f t="shared" si="8"/>
        <v/>
      </c>
      <c r="G394" s="18" t="str">
        <f t="shared" si="2"/>
        <v>x</v>
      </c>
      <c r="H394" s="19"/>
      <c r="I394" s="30" t="s">
        <v>99</v>
      </c>
      <c r="J394" s="30"/>
      <c r="K394" s="31"/>
      <c r="L394" s="32" t="s">
        <v>30</v>
      </c>
      <c r="M394" s="45" t="s">
        <v>31</v>
      </c>
      <c r="N394" s="32" t="s">
        <v>31</v>
      </c>
      <c r="O394" s="45" t="s">
        <v>30</v>
      </c>
      <c r="P394" s="45" t="s">
        <v>30</v>
      </c>
      <c r="Q394" s="45" t="s">
        <v>31</v>
      </c>
      <c r="R394" s="45" t="s">
        <v>30</v>
      </c>
      <c r="S394" s="45" t="s">
        <v>31</v>
      </c>
      <c r="T394" s="45" t="s">
        <v>30</v>
      </c>
      <c r="U394" s="45" t="s">
        <v>30</v>
      </c>
      <c r="V394" s="45" t="s">
        <v>31</v>
      </c>
      <c r="W394" s="62" t="s">
        <v>51</v>
      </c>
      <c r="AB394" s="32" t="s">
        <v>31</v>
      </c>
      <c r="AC394" s="32" t="s">
        <v>31</v>
      </c>
      <c r="AD394" s="32" t="s">
        <v>31</v>
      </c>
      <c r="AE394" s="32" t="s">
        <v>31</v>
      </c>
      <c r="AF394" s="32" t="s">
        <v>30</v>
      </c>
      <c r="AG394" s="32" t="s">
        <v>31</v>
      </c>
      <c r="AH394" s="46" t="s">
        <v>45</v>
      </c>
      <c r="AM394" s="32" t="s">
        <v>56</v>
      </c>
      <c r="AR394" s="23"/>
      <c r="AS394" s="24" t="str">
        <f t="shared" si="3"/>
        <v>-:-:-:-:-:-:-:-:-:-:-:Rm:::::-:-:-:-:-:-:Rn:::::Rd::::</v>
      </c>
      <c r="AT394" s="23"/>
      <c r="AU394" s="24" t="str">
        <f t="shared" si="4"/>
        <v>0x9AC00800</v>
      </c>
      <c r="AV394" s="25"/>
      <c r="AW394" s="26" t="str">
        <f t="shared" si="5"/>
        <v>udivx,                                                  </v>
      </c>
      <c r="AX394" s="26" t="str">
        <f t="shared" si="6"/>
        <v>		udivx,                                                  	/* 0x9AC00800	UDIV      	 */</v>
      </c>
      <c r="AY394" s="26" t="str">
        <f t="shared" si="7"/>
        <v>		0x9AC00800,	/* UDIV      	udivx	 */</v>
      </c>
    </row>
    <row r="395" ht="12.75" customHeight="1">
      <c r="A395" s="15" t="s">
        <v>662</v>
      </c>
      <c r="B395" s="16"/>
      <c r="C395" s="16"/>
      <c r="D395" s="17"/>
      <c r="E395" s="28" t="s">
        <v>663</v>
      </c>
      <c r="F395" s="18" t="str">
        <f t="shared" si="8"/>
        <v/>
      </c>
      <c r="G395" s="18" t="str">
        <f t="shared" si="2"/>
        <v>w</v>
      </c>
      <c r="H395" s="19"/>
      <c r="I395" s="30" t="s">
        <v>97</v>
      </c>
      <c r="J395" s="30"/>
      <c r="K395" s="31"/>
      <c r="L395" s="32" t="s">
        <v>31</v>
      </c>
      <c r="M395" s="45" t="s">
        <v>31</v>
      </c>
      <c r="N395" s="32" t="s">
        <v>31</v>
      </c>
      <c r="O395" s="45" t="s">
        <v>30</v>
      </c>
      <c r="P395" s="45" t="s">
        <v>30</v>
      </c>
      <c r="Q395" s="45" t="s">
        <v>31</v>
      </c>
      <c r="R395" s="45" t="s">
        <v>30</v>
      </c>
      <c r="S395" s="45" t="s">
        <v>31</v>
      </c>
      <c r="T395" s="45" t="s">
        <v>30</v>
      </c>
      <c r="U395" s="45" t="s">
        <v>30</v>
      </c>
      <c r="V395" s="45" t="s">
        <v>31</v>
      </c>
      <c r="W395" s="62" t="s">
        <v>51</v>
      </c>
      <c r="AB395" s="32" t="s">
        <v>31</v>
      </c>
      <c r="AC395" s="32" t="s">
        <v>31</v>
      </c>
      <c r="AD395" s="32" t="s">
        <v>31</v>
      </c>
      <c r="AE395" s="32" t="s">
        <v>31</v>
      </c>
      <c r="AF395" s="32" t="s">
        <v>30</v>
      </c>
      <c r="AG395" s="32" t="s">
        <v>30</v>
      </c>
      <c r="AH395" s="46" t="s">
        <v>45</v>
      </c>
      <c r="AM395" s="32" t="s">
        <v>56</v>
      </c>
      <c r="AR395" s="23"/>
      <c r="AS395" s="24" t="str">
        <f t="shared" si="3"/>
        <v>-:-:-:-:-:-:-:-:-:-:-:Rm:::::-:-:-:-:-:-:Rn:::::Rd::::</v>
      </c>
      <c r="AT395" s="23"/>
      <c r="AU395" s="24" t="str">
        <f t="shared" si="4"/>
        <v>0x1AC00C00</v>
      </c>
      <c r="AV395" s="25"/>
      <c r="AW395" s="26" t="str">
        <f t="shared" si="5"/>
        <v>sdivw,                                                  </v>
      </c>
      <c r="AX395" s="26" t="str">
        <f t="shared" si="6"/>
        <v>		sdivw,                                                  	/* 0x1AC00C00	SDIV      	 */</v>
      </c>
      <c r="AY395" s="26" t="str">
        <f t="shared" si="7"/>
        <v>		0x1AC00C00,	/* SDIV      	sdivw	 */</v>
      </c>
    </row>
    <row r="396" ht="12.75" customHeight="1">
      <c r="A396" s="9" t="s">
        <v>664</v>
      </c>
      <c r="B396" s="16"/>
      <c r="C396" s="16"/>
      <c r="D396" s="17"/>
      <c r="E396" s="28" t="s">
        <v>663</v>
      </c>
      <c r="F396" s="18" t="str">
        <f t="shared" si="8"/>
        <v/>
      </c>
      <c r="G396" s="18" t="str">
        <f t="shared" si="2"/>
        <v>x</v>
      </c>
      <c r="H396" s="19"/>
      <c r="I396" s="30" t="s">
        <v>99</v>
      </c>
      <c r="J396" s="30"/>
      <c r="K396" s="31"/>
      <c r="L396" s="32" t="s">
        <v>30</v>
      </c>
      <c r="M396" s="45" t="s">
        <v>31</v>
      </c>
      <c r="N396" s="32" t="s">
        <v>31</v>
      </c>
      <c r="O396" s="45" t="s">
        <v>30</v>
      </c>
      <c r="P396" s="45" t="s">
        <v>30</v>
      </c>
      <c r="Q396" s="45" t="s">
        <v>31</v>
      </c>
      <c r="R396" s="45" t="s">
        <v>30</v>
      </c>
      <c r="S396" s="45" t="s">
        <v>31</v>
      </c>
      <c r="T396" s="45" t="s">
        <v>30</v>
      </c>
      <c r="U396" s="45" t="s">
        <v>30</v>
      </c>
      <c r="V396" s="45" t="s">
        <v>31</v>
      </c>
      <c r="W396" s="62" t="s">
        <v>51</v>
      </c>
      <c r="AB396" s="32" t="s">
        <v>31</v>
      </c>
      <c r="AC396" s="32" t="s">
        <v>31</v>
      </c>
      <c r="AD396" s="32" t="s">
        <v>31</v>
      </c>
      <c r="AE396" s="32" t="s">
        <v>31</v>
      </c>
      <c r="AF396" s="32" t="s">
        <v>30</v>
      </c>
      <c r="AG396" s="32" t="s">
        <v>30</v>
      </c>
      <c r="AH396" s="46" t="s">
        <v>45</v>
      </c>
      <c r="AM396" s="32" t="s">
        <v>56</v>
      </c>
      <c r="AR396" s="23"/>
      <c r="AS396" s="24" t="str">
        <f t="shared" si="3"/>
        <v>-:-:-:-:-:-:-:-:-:-:-:Rm:::::-:-:-:-:-:-:Rn:::::Rd::::</v>
      </c>
      <c r="AT396" s="23"/>
      <c r="AU396" s="24" t="str">
        <f t="shared" si="4"/>
        <v>0x9AC00C00</v>
      </c>
      <c r="AV396" s="25"/>
      <c r="AW396" s="26" t="str">
        <f t="shared" si="5"/>
        <v>sdivx,                                                  </v>
      </c>
      <c r="AX396" s="26" t="str">
        <f t="shared" si="6"/>
        <v>		sdivx,                                                  	/* 0x9AC00C00	SDIV      	 */</v>
      </c>
      <c r="AY396" s="26" t="str">
        <f t="shared" si="7"/>
        <v>		0x9AC00C00,	/* SDIV      	sdivx	 */</v>
      </c>
    </row>
    <row r="397" ht="12.75" customHeight="1">
      <c r="A397" s="15" t="s">
        <v>665</v>
      </c>
      <c r="B397" s="16"/>
      <c r="C397" s="16"/>
      <c r="D397" s="17"/>
      <c r="E397" s="28" t="s">
        <v>666</v>
      </c>
      <c r="F397" s="18" t="str">
        <f t="shared" si="8"/>
        <v/>
      </c>
      <c r="G397" s="18" t="str">
        <f t="shared" si="2"/>
        <v>w</v>
      </c>
      <c r="H397" s="19"/>
      <c r="I397" s="30" t="s">
        <v>97</v>
      </c>
      <c r="J397" s="30"/>
      <c r="K397" s="31"/>
      <c r="L397" s="32" t="s">
        <v>31</v>
      </c>
      <c r="M397" s="45" t="s">
        <v>31</v>
      </c>
      <c r="N397" s="32" t="s">
        <v>31</v>
      </c>
      <c r="O397" s="45" t="s">
        <v>30</v>
      </c>
      <c r="P397" s="45" t="s">
        <v>30</v>
      </c>
      <c r="Q397" s="45" t="s">
        <v>31</v>
      </c>
      <c r="R397" s="45" t="s">
        <v>30</v>
      </c>
      <c r="S397" s="45" t="s">
        <v>31</v>
      </c>
      <c r="T397" s="45" t="s">
        <v>30</v>
      </c>
      <c r="U397" s="45" t="s">
        <v>30</v>
      </c>
      <c r="V397" s="45" t="s">
        <v>31</v>
      </c>
      <c r="W397" s="62" t="s">
        <v>51</v>
      </c>
      <c r="AB397" s="32" t="s">
        <v>31</v>
      </c>
      <c r="AC397" s="32" t="s">
        <v>31</v>
      </c>
      <c r="AD397" s="32" t="s">
        <v>30</v>
      </c>
      <c r="AE397" s="32" t="s">
        <v>31</v>
      </c>
      <c r="AF397" s="32" t="s">
        <v>31</v>
      </c>
      <c r="AG397" s="32" t="s">
        <v>31</v>
      </c>
      <c r="AH397" s="46" t="s">
        <v>45</v>
      </c>
      <c r="AM397" s="32" t="s">
        <v>56</v>
      </c>
      <c r="AR397" s="23"/>
      <c r="AS397" s="24" t="str">
        <f t="shared" si="3"/>
        <v>-:-:-:-:-:-:-:-:-:-:-:Rm:::::-:-:-:-:-:-:Rn:::::Rd::::</v>
      </c>
      <c r="AT397" s="23"/>
      <c r="AU397" s="24" t="str">
        <f t="shared" si="4"/>
        <v>0x1AC02000</v>
      </c>
      <c r="AV397" s="25"/>
      <c r="AW397" s="26" t="str">
        <f t="shared" si="5"/>
        <v>lslvw,                                                  </v>
      </c>
      <c r="AX397" s="26" t="str">
        <f t="shared" si="6"/>
        <v>		lslvw,                                                  	/* 0x1AC02000	LSLV      	 */</v>
      </c>
      <c r="AY397" s="26" t="str">
        <f t="shared" si="7"/>
        <v>		0x1AC02000,	/* LSLV      	lslvw	 */</v>
      </c>
    </row>
    <row r="398" ht="12.75" customHeight="1">
      <c r="A398" s="15" t="s">
        <v>667</v>
      </c>
      <c r="B398" s="16"/>
      <c r="C398" s="16"/>
      <c r="D398" s="17"/>
      <c r="E398" s="28" t="s">
        <v>666</v>
      </c>
      <c r="F398" s="18" t="str">
        <f t="shared" si="8"/>
        <v/>
      </c>
      <c r="G398" s="18" t="str">
        <f t="shared" si="2"/>
        <v>x</v>
      </c>
      <c r="H398" s="19"/>
      <c r="I398" s="30" t="s">
        <v>99</v>
      </c>
      <c r="J398" s="30"/>
      <c r="K398" s="31"/>
      <c r="L398" s="32" t="s">
        <v>30</v>
      </c>
      <c r="M398" s="45" t="s">
        <v>31</v>
      </c>
      <c r="N398" s="32" t="s">
        <v>31</v>
      </c>
      <c r="O398" s="45" t="s">
        <v>30</v>
      </c>
      <c r="P398" s="45" t="s">
        <v>30</v>
      </c>
      <c r="Q398" s="45" t="s">
        <v>31</v>
      </c>
      <c r="R398" s="45" t="s">
        <v>30</v>
      </c>
      <c r="S398" s="45" t="s">
        <v>31</v>
      </c>
      <c r="T398" s="45" t="s">
        <v>30</v>
      </c>
      <c r="U398" s="45" t="s">
        <v>30</v>
      </c>
      <c r="V398" s="45" t="s">
        <v>31</v>
      </c>
      <c r="W398" s="62" t="s">
        <v>51</v>
      </c>
      <c r="AB398" s="32" t="s">
        <v>31</v>
      </c>
      <c r="AC398" s="32" t="s">
        <v>31</v>
      </c>
      <c r="AD398" s="32" t="s">
        <v>30</v>
      </c>
      <c r="AE398" s="32" t="s">
        <v>31</v>
      </c>
      <c r="AF398" s="32" t="s">
        <v>31</v>
      </c>
      <c r="AG398" s="32" t="s">
        <v>31</v>
      </c>
      <c r="AH398" s="46" t="s">
        <v>45</v>
      </c>
      <c r="AM398" s="32" t="s">
        <v>56</v>
      </c>
      <c r="AR398" s="23"/>
      <c r="AS398" s="24" t="str">
        <f t="shared" si="3"/>
        <v>-:-:-:-:-:-:-:-:-:-:-:Rm:::::-:-:-:-:-:-:Rn:::::Rd::::</v>
      </c>
      <c r="AT398" s="23"/>
      <c r="AU398" s="24" t="str">
        <f t="shared" si="4"/>
        <v>0x9AC02000</v>
      </c>
      <c r="AV398" s="25"/>
      <c r="AW398" s="26" t="str">
        <f t="shared" si="5"/>
        <v>lslvx,                                                  </v>
      </c>
      <c r="AX398" s="26" t="str">
        <f t="shared" si="6"/>
        <v>		lslvx,                                                  	/* 0x9AC02000	LSLV      	 */</v>
      </c>
      <c r="AY398" s="26" t="str">
        <f t="shared" si="7"/>
        <v>		0x9AC02000,	/* LSLV      	lslvx	 */</v>
      </c>
    </row>
    <row r="399" ht="12.75" customHeight="1">
      <c r="A399" s="9" t="s">
        <v>668</v>
      </c>
      <c r="B399" s="16"/>
      <c r="C399" s="16"/>
      <c r="D399" s="17"/>
      <c r="E399" s="28" t="s">
        <v>669</v>
      </c>
      <c r="F399" s="18" t="str">
        <f t="shared" si="8"/>
        <v/>
      </c>
      <c r="G399" s="18" t="str">
        <f t="shared" si="2"/>
        <v>w</v>
      </c>
      <c r="H399" s="19"/>
      <c r="I399" s="30" t="s">
        <v>97</v>
      </c>
      <c r="J399" s="30"/>
      <c r="K399" s="31"/>
      <c r="L399" s="32" t="s">
        <v>31</v>
      </c>
      <c r="M399" s="45" t="s">
        <v>31</v>
      </c>
      <c r="N399" s="32" t="s">
        <v>31</v>
      </c>
      <c r="O399" s="45" t="s">
        <v>30</v>
      </c>
      <c r="P399" s="45" t="s">
        <v>30</v>
      </c>
      <c r="Q399" s="45" t="s">
        <v>31</v>
      </c>
      <c r="R399" s="45" t="s">
        <v>30</v>
      </c>
      <c r="S399" s="45" t="s">
        <v>31</v>
      </c>
      <c r="T399" s="45" t="s">
        <v>30</v>
      </c>
      <c r="U399" s="45" t="s">
        <v>30</v>
      </c>
      <c r="V399" s="45" t="s">
        <v>31</v>
      </c>
      <c r="W399" s="62" t="s">
        <v>51</v>
      </c>
      <c r="AB399" s="32" t="s">
        <v>31</v>
      </c>
      <c r="AC399" s="32" t="s">
        <v>31</v>
      </c>
      <c r="AD399" s="32" t="s">
        <v>30</v>
      </c>
      <c r="AE399" s="32" t="s">
        <v>31</v>
      </c>
      <c r="AF399" s="32" t="s">
        <v>31</v>
      </c>
      <c r="AG399" s="32" t="s">
        <v>30</v>
      </c>
      <c r="AH399" s="46" t="s">
        <v>45</v>
      </c>
      <c r="AM399" s="32" t="s">
        <v>56</v>
      </c>
      <c r="AR399" s="23"/>
      <c r="AS399" s="24" t="str">
        <f t="shared" si="3"/>
        <v>-:-:-:-:-:-:-:-:-:-:-:Rm:::::-:-:-:-:-:-:Rn:::::Rd::::</v>
      </c>
      <c r="AT399" s="23"/>
      <c r="AU399" s="24" t="str">
        <f t="shared" si="4"/>
        <v>0x1AC02400</v>
      </c>
      <c r="AV399" s="25"/>
      <c r="AW399" s="26" t="str">
        <f t="shared" si="5"/>
        <v>lsrvw,                                                  </v>
      </c>
      <c r="AX399" s="26" t="str">
        <f t="shared" si="6"/>
        <v>		lsrvw,                                                  	/* 0x1AC02400	LSRV      	 */</v>
      </c>
      <c r="AY399" s="26" t="str">
        <f t="shared" si="7"/>
        <v>		0x1AC02400,	/* LSRV      	lsrvw	 */</v>
      </c>
    </row>
    <row r="400" ht="12.75" customHeight="1">
      <c r="A400" s="9" t="s">
        <v>670</v>
      </c>
      <c r="B400" s="16"/>
      <c r="C400" s="16"/>
      <c r="D400" s="17"/>
      <c r="E400" s="28" t="s">
        <v>669</v>
      </c>
      <c r="F400" s="18" t="str">
        <f t="shared" si="8"/>
        <v/>
      </c>
      <c r="G400" s="18" t="str">
        <f t="shared" si="2"/>
        <v>x</v>
      </c>
      <c r="H400" s="19"/>
      <c r="I400" s="30" t="s">
        <v>99</v>
      </c>
      <c r="J400" s="30"/>
      <c r="K400" s="31"/>
      <c r="L400" s="32" t="s">
        <v>30</v>
      </c>
      <c r="M400" s="45" t="s">
        <v>31</v>
      </c>
      <c r="N400" s="32" t="s">
        <v>31</v>
      </c>
      <c r="O400" s="45" t="s">
        <v>30</v>
      </c>
      <c r="P400" s="45" t="s">
        <v>30</v>
      </c>
      <c r="Q400" s="45" t="s">
        <v>31</v>
      </c>
      <c r="R400" s="45" t="s">
        <v>30</v>
      </c>
      <c r="S400" s="45" t="s">
        <v>31</v>
      </c>
      <c r="T400" s="45" t="s">
        <v>30</v>
      </c>
      <c r="U400" s="45" t="s">
        <v>30</v>
      </c>
      <c r="V400" s="45" t="s">
        <v>31</v>
      </c>
      <c r="W400" s="62" t="s">
        <v>51</v>
      </c>
      <c r="AB400" s="32" t="s">
        <v>31</v>
      </c>
      <c r="AC400" s="32" t="s">
        <v>31</v>
      </c>
      <c r="AD400" s="32" t="s">
        <v>30</v>
      </c>
      <c r="AE400" s="32" t="s">
        <v>31</v>
      </c>
      <c r="AF400" s="32" t="s">
        <v>31</v>
      </c>
      <c r="AG400" s="32" t="s">
        <v>30</v>
      </c>
      <c r="AH400" s="46" t="s">
        <v>45</v>
      </c>
      <c r="AM400" s="32" t="s">
        <v>56</v>
      </c>
      <c r="AR400" s="23"/>
      <c r="AS400" s="24" t="str">
        <f t="shared" si="3"/>
        <v>-:-:-:-:-:-:-:-:-:-:-:Rm:::::-:-:-:-:-:-:Rn:::::Rd::::</v>
      </c>
      <c r="AT400" s="23"/>
      <c r="AU400" s="24" t="str">
        <f t="shared" si="4"/>
        <v>0x9AC02400</v>
      </c>
      <c r="AV400" s="25"/>
      <c r="AW400" s="26" t="str">
        <f t="shared" si="5"/>
        <v>lsrvx,                                                  </v>
      </c>
      <c r="AX400" s="26" t="str">
        <f t="shared" si="6"/>
        <v>		lsrvx,                                                  	/* 0x9AC02400	LSRV      	 */</v>
      </c>
      <c r="AY400" s="26" t="str">
        <f t="shared" si="7"/>
        <v>		0x9AC02400,	/* LSRV      	lsrvx	 */</v>
      </c>
    </row>
    <row r="401" ht="12.75" customHeight="1">
      <c r="A401" s="15" t="s">
        <v>671</v>
      </c>
      <c r="B401" s="16"/>
      <c r="C401" s="16"/>
      <c r="D401" s="17"/>
      <c r="E401" s="28" t="s">
        <v>672</v>
      </c>
      <c r="F401" s="18" t="str">
        <f t="shared" si="8"/>
        <v/>
      </c>
      <c r="G401" s="18" t="str">
        <f t="shared" si="2"/>
        <v>w</v>
      </c>
      <c r="H401" s="19"/>
      <c r="I401" s="30" t="s">
        <v>97</v>
      </c>
      <c r="J401" s="30"/>
      <c r="K401" s="31"/>
      <c r="L401" s="32" t="s">
        <v>31</v>
      </c>
      <c r="M401" s="45" t="s">
        <v>31</v>
      </c>
      <c r="N401" s="32" t="s">
        <v>31</v>
      </c>
      <c r="O401" s="45" t="s">
        <v>30</v>
      </c>
      <c r="P401" s="45" t="s">
        <v>30</v>
      </c>
      <c r="Q401" s="45" t="s">
        <v>31</v>
      </c>
      <c r="R401" s="45" t="s">
        <v>30</v>
      </c>
      <c r="S401" s="45" t="s">
        <v>31</v>
      </c>
      <c r="T401" s="45" t="s">
        <v>30</v>
      </c>
      <c r="U401" s="45" t="s">
        <v>30</v>
      </c>
      <c r="V401" s="45" t="s">
        <v>31</v>
      </c>
      <c r="W401" s="62" t="s">
        <v>51</v>
      </c>
      <c r="AB401" s="32" t="s">
        <v>31</v>
      </c>
      <c r="AC401" s="32" t="s">
        <v>31</v>
      </c>
      <c r="AD401" s="32" t="s">
        <v>30</v>
      </c>
      <c r="AE401" s="32" t="s">
        <v>31</v>
      </c>
      <c r="AF401" s="32" t="s">
        <v>30</v>
      </c>
      <c r="AG401" s="32" t="s">
        <v>31</v>
      </c>
      <c r="AH401" s="46" t="s">
        <v>45</v>
      </c>
      <c r="AM401" s="32" t="s">
        <v>56</v>
      </c>
      <c r="AR401" s="23"/>
      <c r="AS401" s="24" t="str">
        <f t="shared" si="3"/>
        <v>-:-:-:-:-:-:-:-:-:-:-:Rm:::::-:-:-:-:-:-:Rn:::::Rd::::</v>
      </c>
      <c r="AT401" s="23"/>
      <c r="AU401" s="24" t="str">
        <f t="shared" si="4"/>
        <v>0x1AC02800</v>
      </c>
      <c r="AV401" s="25"/>
      <c r="AW401" s="26" t="str">
        <f t="shared" si="5"/>
        <v>asrvw,                                                  </v>
      </c>
      <c r="AX401" s="26" t="str">
        <f t="shared" si="6"/>
        <v>		asrvw,                                                  	/* 0x1AC02800	ASRV      	 */</v>
      </c>
      <c r="AY401" s="26" t="str">
        <f t="shared" si="7"/>
        <v>		0x1AC02800,	/* ASRV      	asrvw	 */</v>
      </c>
    </row>
    <row r="402" ht="12.75" customHeight="1">
      <c r="A402" s="15" t="s">
        <v>673</v>
      </c>
      <c r="B402" s="16"/>
      <c r="C402" s="16"/>
      <c r="D402" s="17"/>
      <c r="E402" s="28" t="s">
        <v>672</v>
      </c>
      <c r="F402" s="18" t="str">
        <f t="shared" si="8"/>
        <v/>
      </c>
      <c r="G402" s="18" t="str">
        <f t="shared" si="2"/>
        <v>x</v>
      </c>
      <c r="H402" s="19"/>
      <c r="I402" s="30" t="s">
        <v>99</v>
      </c>
      <c r="J402" s="30"/>
      <c r="K402" s="31"/>
      <c r="L402" s="32" t="s">
        <v>30</v>
      </c>
      <c r="M402" s="45" t="s">
        <v>31</v>
      </c>
      <c r="N402" s="32" t="s">
        <v>31</v>
      </c>
      <c r="O402" s="45" t="s">
        <v>30</v>
      </c>
      <c r="P402" s="45" t="s">
        <v>30</v>
      </c>
      <c r="Q402" s="45" t="s">
        <v>31</v>
      </c>
      <c r="R402" s="45" t="s">
        <v>30</v>
      </c>
      <c r="S402" s="45" t="s">
        <v>31</v>
      </c>
      <c r="T402" s="45" t="s">
        <v>30</v>
      </c>
      <c r="U402" s="45" t="s">
        <v>30</v>
      </c>
      <c r="V402" s="45" t="s">
        <v>31</v>
      </c>
      <c r="W402" s="62" t="s">
        <v>51</v>
      </c>
      <c r="AB402" s="32" t="s">
        <v>31</v>
      </c>
      <c r="AC402" s="32" t="s">
        <v>31</v>
      </c>
      <c r="AD402" s="32" t="s">
        <v>30</v>
      </c>
      <c r="AE402" s="32" t="s">
        <v>31</v>
      </c>
      <c r="AF402" s="32" t="s">
        <v>30</v>
      </c>
      <c r="AG402" s="32" t="s">
        <v>31</v>
      </c>
      <c r="AH402" s="46" t="s">
        <v>45</v>
      </c>
      <c r="AM402" s="32" t="s">
        <v>56</v>
      </c>
      <c r="AR402" s="23"/>
      <c r="AS402" s="24" t="str">
        <f t="shared" si="3"/>
        <v>-:-:-:-:-:-:-:-:-:-:-:Rm:::::-:-:-:-:-:-:Rn:::::Rd::::</v>
      </c>
      <c r="AT402" s="23"/>
      <c r="AU402" s="24" t="str">
        <f t="shared" si="4"/>
        <v>0x9AC02800</v>
      </c>
      <c r="AV402" s="25"/>
      <c r="AW402" s="26" t="str">
        <f t="shared" si="5"/>
        <v>asrvx,                                                  </v>
      </c>
      <c r="AX402" s="26" t="str">
        <f t="shared" si="6"/>
        <v>		asrvx,                                                  	/* 0x9AC02800	ASRV      	 */</v>
      </c>
      <c r="AY402" s="26" t="str">
        <f t="shared" si="7"/>
        <v>		0x9AC02800,	/* ASRV      	asrvx	 */</v>
      </c>
    </row>
    <row r="403" ht="12.75" customHeight="1">
      <c r="A403" s="9" t="s">
        <v>674</v>
      </c>
      <c r="B403" s="16"/>
      <c r="C403" s="16"/>
      <c r="D403" s="17"/>
      <c r="E403" s="28" t="s">
        <v>675</v>
      </c>
      <c r="F403" s="18" t="str">
        <f t="shared" si="8"/>
        <v/>
      </c>
      <c r="G403" s="18" t="str">
        <f t="shared" si="2"/>
        <v>w</v>
      </c>
      <c r="H403" s="19"/>
      <c r="I403" s="30" t="s">
        <v>97</v>
      </c>
      <c r="J403" s="30"/>
      <c r="K403" s="31"/>
      <c r="L403" s="32" t="s">
        <v>31</v>
      </c>
      <c r="M403" s="45" t="s">
        <v>31</v>
      </c>
      <c r="N403" s="32" t="s">
        <v>31</v>
      </c>
      <c r="O403" s="45" t="s">
        <v>30</v>
      </c>
      <c r="P403" s="45" t="s">
        <v>30</v>
      </c>
      <c r="Q403" s="45" t="s">
        <v>31</v>
      </c>
      <c r="R403" s="45" t="s">
        <v>30</v>
      </c>
      <c r="S403" s="45" t="s">
        <v>31</v>
      </c>
      <c r="T403" s="45" t="s">
        <v>30</v>
      </c>
      <c r="U403" s="45" t="s">
        <v>30</v>
      </c>
      <c r="V403" s="45" t="s">
        <v>31</v>
      </c>
      <c r="W403" s="62" t="s">
        <v>51</v>
      </c>
      <c r="AB403" s="32" t="s">
        <v>31</v>
      </c>
      <c r="AC403" s="32" t="s">
        <v>31</v>
      </c>
      <c r="AD403" s="32" t="s">
        <v>30</v>
      </c>
      <c r="AE403" s="32" t="s">
        <v>31</v>
      </c>
      <c r="AF403" s="32" t="s">
        <v>30</v>
      </c>
      <c r="AG403" s="32" t="s">
        <v>30</v>
      </c>
      <c r="AH403" s="46" t="s">
        <v>45</v>
      </c>
      <c r="AM403" s="32" t="s">
        <v>56</v>
      </c>
      <c r="AR403" s="23"/>
      <c r="AS403" s="24" t="str">
        <f t="shared" si="3"/>
        <v>-:-:-:-:-:-:-:-:-:-:-:Rm:::::-:-:-:-:-:-:Rn:::::Rd::::</v>
      </c>
      <c r="AT403" s="23"/>
      <c r="AU403" s="24" t="str">
        <f t="shared" si="4"/>
        <v>0x1AC02C00</v>
      </c>
      <c r="AV403" s="25"/>
      <c r="AW403" s="26" t="str">
        <f t="shared" si="5"/>
        <v>rorvw,                                                  </v>
      </c>
      <c r="AX403" s="26" t="str">
        <f t="shared" si="6"/>
        <v>		rorvw,                                                  	/* 0x1AC02C00	RORV      	 */</v>
      </c>
      <c r="AY403" s="26" t="str">
        <f t="shared" si="7"/>
        <v>		0x1AC02C00,	/* RORV      	rorvw	 */</v>
      </c>
    </row>
    <row r="404" ht="12.75" customHeight="1">
      <c r="A404" s="15" t="s">
        <v>676</v>
      </c>
      <c r="B404" s="16"/>
      <c r="C404" s="16"/>
      <c r="D404" s="17"/>
      <c r="E404" s="28" t="s">
        <v>675</v>
      </c>
      <c r="F404" s="18" t="str">
        <f t="shared" si="8"/>
        <v/>
      </c>
      <c r="G404" s="18" t="str">
        <f t="shared" si="2"/>
        <v>x</v>
      </c>
      <c r="H404" s="19"/>
      <c r="I404" s="30" t="s">
        <v>99</v>
      </c>
      <c r="J404" s="30"/>
      <c r="K404" s="31"/>
      <c r="L404" s="32" t="s">
        <v>30</v>
      </c>
      <c r="M404" s="45" t="s">
        <v>31</v>
      </c>
      <c r="N404" s="32" t="s">
        <v>31</v>
      </c>
      <c r="O404" s="45" t="s">
        <v>30</v>
      </c>
      <c r="P404" s="45" t="s">
        <v>30</v>
      </c>
      <c r="Q404" s="45" t="s">
        <v>31</v>
      </c>
      <c r="R404" s="45" t="s">
        <v>30</v>
      </c>
      <c r="S404" s="45" t="s">
        <v>31</v>
      </c>
      <c r="T404" s="45" t="s">
        <v>30</v>
      </c>
      <c r="U404" s="45" t="s">
        <v>30</v>
      </c>
      <c r="V404" s="45" t="s">
        <v>31</v>
      </c>
      <c r="W404" s="62" t="s">
        <v>51</v>
      </c>
      <c r="AB404" s="32" t="s">
        <v>31</v>
      </c>
      <c r="AC404" s="32" t="s">
        <v>31</v>
      </c>
      <c r="AD404" s="32" t="s">
        <v>30</v>
      </c>
      <c r="AE404" s="32" t="s">
        <v>31</v>
      </c>
      <c r="AF404" s="32" t="s">
        <v>30</v>
      </c>
      <c r="AG404" s="32" t="s">
        <v>30</v>
      </c>
      <c r="AH404" s="46" t="s">
        <v>45</v>
      </c>
      <c r="AM404" s="32" t="s">
        <v>56</v>
      </c>
      <c r="AR404" s="23"/>
      <c r="AS404" s="24" t="str">
        <f t="shared" si="3"/>
        <v>-:-:-:-:-:-:-:-:-:-:-:Rm:::::-:-:-:-:-:-:Rn:::::Rd::::</v>
      </c>
      <c r="AT404" s="23"/>
      <c r="AU404" s="24" t="str">
        <f t="shared" si="4"/>
        <v>0x9AC02C00</v>
      </c>
      <c r="AV404" s="25"/>
      <c r="AW404" s="26" t="str">
        <f t="shared" si="5"/>
        <v>rorvx,                                                  </v>
      </c>
      <c r="AX404" s="26" t="str">
        <f t="shared" si="6"/>
        <v>		rorvx,                                                  	/* 0x9AC02C00	RORV      	 */</v>
      </c>
      <c r="AY404" s="26" t="str">
        <f t="shared" si="7"/>
        <v>		0x9AC02C00,	/* RORV      	rorvx	 */</v>
      </c>
    </row>
    <row r="405" ht="12.75" customHeight="1">
      <c r="A405" s="15" t="s">
        <v>677</v>
      </c>
      <c r="B405" s="16"/>
      <c r="C405" s="16"/>
      <c r="D405" s="17" t="s">
        <v>678</v>
      </c>
      <c r="F405" s="18" t="str">
        <f t="shared" si="8"/>
        <v/>
      </c>
      <c r="G405" s="18" t="str">
        <f t="shared" si="2"/>
        <v/>
      </c>
      <c r="H405" s="19"/>
      <c r="I405" s="20"/>
      <c r="J405" s="20"/>
      <c r="K405" s="37"/>
      <c r="L405" s="38" t="s">
        <v>466</v>
      </c>
      <c r="M405" s="22" t="s">
        <v>30</v>
      </c>
      <c r="N405" s="38" t="s">
        <v>52</v>
      </c>
      <c r="O405" s="22" t="s">
        <v>30</v>
      </c>
      <c r="P405" s="39" t="s">
        <v>30</v>
      </c>
      <c r="Q405" s="39" t="s">
        <v>31</v>
      </c>
      <c r="R405" s="39" t="s">
        <v>30</v>
      </c>
      <c r="S405" s="22" t="s">
        <v>31</v>
      </c>
      <c r="T405" s="22" t="s">
        <v>30</v>
      </c>
      <c r="U405" s="22" t="s">
        <v>30</v>
      </c>
      <c r="V405" s="22" t="s">
        <v>31</v>
      </c>
      <c r="W405" s="38" t="s">
        <v>575</v>
      </c>
      <c r="AB405" s="38" t="s">
        <v>642</v>
      </c>
      <c r="AH405" s="40" t="s">
        <v>45</v>
      </c>
      <c r="AM405" s="38" t="s">
        <v>56</v>
      </c>
      <c r="AR405" s="23"/>
      <c r="AS405" s="24" t="str">
        <f t="shared" si="3"/>
        <v/>
      </c>
      <c r="AT405" s="23"/>
      <c r="AU405" s="24" t="str">
        <f t="shared" si="4"/>
        <v/>
      </c>
      <c r="AV405" s="25"/>
      <c r="AW405" s="26" t="str">
        <f t="shared" si="5"/>
        <v/>
      </c>
      <c r="AX405" s="26" t="str">
        <f t="shared" si="6"/>
        <v>	/* Data-processing (1 source) */</v>
      </c>
      <c r="AY405" s="26" t="str">
        <f t="shared" si="7"/>
        <v>	/* Data-processing (1 source) */</v>
      </c>
    </row>
    <row r="406" ht="12.75" customHeight="1">
      <c r="A406" s="9" t="s">
        <v>679</v>
      </c>
      <c r="B406" s="16"/>
      <c r="C406" s="16"/>
      <c r="D406" s="17"/>
      <c r="E406" s="28" t="s">
        <v>680</v>
      </c>
      <c r="F406" s="18" t="str">
        <f t="shared" si="8"/>
        <v/>
      </c>
      <c r="G406" s="18" t="str">
        <f t="shared" si="2"/>
        <v>w</v>
      </c>
      <c r="H406" s="19"/>
      <c r="I406" s="30" t="s">
        <v>97</v>
      </c>
      <c r="J406" s="77"/>
      <c r="K406" s="31"/>
      <c r="L406" s="32" t="s">
        <v>31</v>
      </c>
      <c r="M406" s="45" t="s">
        <v>30</v>
      </c>
      <c r="N406" s="32" t="s">
        <v>31</v>
      </c>
      <c r="O406" s="45" t="s">
        <v>30</v>
      </c>
      <c r="P406" s="45" t="s">
        <v>30</v>
      </c>
      <c r="Q406" s="45" t="s">
        <v>31</v>
      </c>
      <c r="R406" s="45" t="s">
        <v>30</v>
      </c>
      <c r="S406" s="45" t="s">
        <v>31</v>
      </c>
      <c r="T406" s="45" t="s">
        <v>30</v>
      </c>
      <c r="U406" s="45" t="s">
        <v>30</v>
      </c>
      <c r="V406" s="45" t="s">
        <v>31</v>
      </c>
      <c r="W406" s="32" t="s">
        <v>31</v>
      </c>
      <c r="X406" s="32" t="s">
        <v>31</v>
      </c>
      <c r="Y406" s="32" t="s">
        <v>31</v>
      </c>
      <c r="Z406" s="32" t="s">
        <v>31</v>
      </c>
      <c r="AA406" s="32" t="s">
        <v>31</v>
      </c>
      <c r="AB406" s="32" t="s">
        <v>31</v>
      </c>
      <c r="AC406" s="32" t="s">
        <v>31</v>
      </c>
      <c r="AD406" s="32" t="s">
        <v>31</v>
      </c>
      <c r="AE406" s="32" t="s">
        <v>31</v>
      </c>
      <c r="AF406" s="32" t="s">
        <v>31</v>
      </c>
      <c r="AG406" s="32" t="s">
        <v>31</v>
      </c>
      <c r="AH406" s="46" t="s">
        <v>45</v>
      </c>
      <c r="AM406" s="32" t="s">
        <v>56</v>
      </c>
      <c r="AR406" s="23"/>
      <c r="AS406" s="24" t="str">
        <f t="shared" si="3"/>
        <v>-:-:-:-:-:-:-:-:-:-:-:-:-:-:-:-:-:-:-:-:-:-:Rn:::::Rd::::</v>
      </c>
      <c r="AT406" s="23"/>
      <c r="AU406" s="24" t="str">
        <f t="shared" si="4"/>
        <v>0x5AC00000</v>
      </c>
      <c r="AV406" s="25"/>
      <c r="AW406" s="26" t="str">
        <f t="shared" si="5"/>
        <v>rbitw,                                                  </v>
      </c>
      <c r="AX406" s="26" t="str">
        <f t="shared" si="6"/>
        <v>		rbitw,                                                  	/* 0x5AC00000	RBIT      	 */</v>
      </c>
      <c r="AY406" s="26" t="str">
        <f t="shared" si="7"/>
        <v>		0x5AC00000,	/* RBIT      	rbitw	 */</v>
      </c>
    </row>
    <row r="407" ht="12.75" customHeight="1">
      <c r="A407" s="9" t="s">
        <v>681</v>
      </c>
      <c r="B407" s="16"/>
      <c r="C407" s="16"/>
      <c r="D407" s="17"/>
      <c r="E407" s="28" t="s">
        <v>680</v>
      </c>
      <c r="F407" s="18" t="str">
        <f t="shared" si="8"/>
        <v/>
      </c>
      <c r="G407" s="18" t="str">
        <f t="shared" si="2"/>
        <v>x</v>
      </c>
      <c r="H407" s="19"/>
      <c r="I407" s="30" t="s">
        <v>99</v>
      </c>
      <c r="J407" s="77"/>
      <c r="K407" s="31"/>
      <c r="L407" s="32" t="s">
        <v>30</v>
      </c>
      <c r="M407" s="45" t="s">
        <v>30</v>
      </c>
      <c r="N407" s="32" t="s">
        <v>31</v>
      </c>
      <c r="O407" s="45" t="s">
        <v>30</v>
      </c>
      <c r="P407" s="45" t="s">
        <v>30</v>
      </c>
      <c r="Q407" s="45" t="s">
        <v>31</v>
      </c>
      <c r="R407" s="45" t="s">
        <v>30</v>
      </c>
      <c r="S407" s="45" t="s">
        <v>31</v>
      </c>
      <c r="T407" s="45" t="s">
        <v>30</v>
      </c>
      <c r="U407" s="45" t="s">
        <v>30</v>
      </c>
      <c r="V407" s="45" t="s">
        <v>31</v>
      </c>
      <c r="W407" s="32" t="s">
        <v>31</v>
      </c>
      <c r="X407" s="32" t="s">
        <v>31</v>
      </c>
      <c r="Y407" s="32" t="s">
        <v>31</v>
      </c>
      <c r="Z407" s="32" t="s">
        <v>31</v>
      </c>
      <c r="AA407" s="32" t="s">
        <v>31</v>
      </c>
      <c r="AB407" s="32" t="s">
        <v>31</v>
      </c>
      <c r="AC407" s="32" t="s">
        <v>31</v>
      </c>
      <c r="AD407" s="32" t="s">
        <v>31</v>
      </c>
      <c r="AE407" s="32" t="s">
        <v>31</v>
      </c>
      <c r="AF407" s="32" t="s">
        <v>31</v>
      </c>
      <c r="AG407" s="32" t="s">
        <v>31</v>
      </c>
      <c r="AH407" s="46" t="s">
        <v>45</v>
      </c>
      <c r="AM407" s="32" t="s">
        <v>56</v>
      </c>
      <c r="AR407" s="23"/>
      <c r="AS407" s="24" t="str">
        <f t="shared" si="3"/>
        <v>-:-:-:-:-:-:-:-:-:-:-:-:-:-:-:-:-:-:-:-:-:-:Rn:::::Rd::::</v>
      </c>
      <c r="AT407" s="23"/>
      <c r="AU407" s="24" t="str">
        <f t="shared" si="4"/>
        <v>0xDAC00000</v>
      </c>
      <c r="AV407" s="25"/>
      <c r="AW407" s="26" t="str">
        <f t="shared" si="5"/>
        <v>rbitx,                                                  </v>
      </c>
      <c r="AX407" s="26" t="str">
        <f t="shared" si="6"/>
        <v>		rbitx,                                                  	/* 0xDAC00000	RBIT      	 */</v>
      </c>
      <c r="AY407" s="26" t="str">
        <f t="shared" si="7"/>
        <v>		0xDAC00000,	/* RBIT      	rbitx	 */</v>
      </c>
    </row>
    <row r="408" ht="12.75" customHeight="1">
      <c r="A408" s="15" t="s">
        <v>682</v>
      </c>
      <c r="B408" s="16"/>
      <c r="C408" s="16"/>
      <c r="D408" s="17"/>
      <c r="E408" s="28" t="s">
        <v>683</v>
      </c>
      <c r="F408" s="18" t="str">
        <f t="shared" si="8"/>
        <v/>
      </c>
      <c r="G408" s="18" t="str">
        <f t="shared" si="2"/>
        <v>w</v>
      </c>
      <c r="H408" s="19"/>
      <c r="I408" s="30" t="s">
        <v>97</v>
      </c>
      <c r="J408" s="77"/>
      <c r="K408" s="31"/>
      <c r="L408" s="32" t="s">
        <v>31</v>
      </c>
      <c r="M408" s="45" t="s">
        <v>30</v>
      </c>
      <c r="N408" s="32" t="s">
        <v>31</v>
      </c>
      <c r="O408" s="45" t="s">
        <v>30</v>
      </c>
      <c r="P408" s="45" t="s">
        <v>30</v>
      </c>
      <c r="Q408" s="45" t="s">
        <v>31</v>
      </c>
      <c r="R408" s="45" t="s">
        <v>30</v>
      </c>
      <c r="S408" s="45" t="s">
        <v>31</v>
      </c>
      <c r="T408" s="45" t="s">
        <v>30</v>
      </c>
      <c r="U408" s="45" t="s">
        <v>30</v>
      </c>
      <c r="V408" s="45" t="s">
        <v>31</v>
      </c>
      <c r="W408" s="32" t="s">
        <v>31</v>
      </c>
      <c r="X408" s="32" t="s">
        <v>31</v>
      </c>
      <c r="Y408" s="32" t="s">
        <v>31</v>
      </c>
      <c r="Z408" s="32" t="s">
        <v>31</v>
      </c>
      <c r="AA408" s="32" t="s">
        <v>31</v>
      </c>
      <c r="AB408" s="32" t="s">
        <v>31</v>
      </c>
      <c r="AC408" s="32" t="s">
        <v>31</v>
      </c>
      <c r="AD408" s="32" t="s">
        <v>31</v>
      </c>
      <c r="AE408" s="32" t="s">
        <v>30</v>
      </c>
      <c r="AF408" s="32" t="s">
        <v>31</v>
      </c>
      <c r="AG408" s="32" t="s">
        <v>31</v>
      </c>
      <c r="AH408" s="46" t="s">
        <v>45</v>
      </c>
      <c r="AM408" s="32" t="s">
        <v>56</v>
      </c>
      <c r="AR408" s="23"/>
      <c r="AS408" s="24" t="str">
        <f t="shared" si="3"/>
        <v>-:-:-:-:-:-:-:-:-:-:-:-:-:-:-:-:-:-:-:-:-:-:Rn:::::Rd::::</v>
      </c>
      <c r="AT408" s="23"/>
      <c r="AU408" s="24" t="str">
        <f t="shared" si="4"/>
        <v>0x5AC01000</v>
      </c>
      <c r="AV408" s="25"/>
      <c r="AW408" s="26" t="str">
        <f t="shared" si="5"/>
        <v>clzw,                                                   </v>
      </c>
      <c r="AX408" s="26" t="str">
        <f t="shared" si="6"/>
        <v>		clzw,                                                   	/* 0x5AC01000	CLZ       	 */</v>
      </c>
      <c r="AY408" s="26" t="str">
        <f t="shared" si="7"/>
        <v>		0x5AC01000,	/* CLZ       	clzw	 */</v>
      </c>
    </row>
    <row r="409" ht="12.75" customHeight="1">
      <c r="A409" s="15" t="s">
        <v>684</v>
      </c>
      <c r="B409" s="16"/>
      <c r="C409" s="16"/>
      <c r="D409" s="17"/>
      <c r="E409" s="28" t="s">
        <v>683</v>
      </c>
      <c r="F409" s="18" t="str">
        <f t="shared" si="8"/>
        <v/>
      </c>
      <c r="G409" s="18" t="str">
        <f t="shared" si="2"/>
        <v>x</v>
      </c>
      <c r="H409" s="19"/>
      <c r="I409" s="30" t="s">
        <v>99</v>
      </c>
      <c r="J409" s="77"/>
      <c r="K409" s="31"/>
      <c r="L409" s="32" t="s">
        <v>30</v>
      </c>
      <c r="M409" s="45" t="s">
        <v>30</v>
      </c>
      <c r="N409" s="32" t="s">
        <v>31</v>
      </c>
      <c r="O409" s="45" t="s">
        <v>30</v>
      </c>
      <c r="P409" s="45" t="s">
        <v>30</v>
      </c>
      <c r="Q409" s="45" t="s">
        <v>31</v>
      </c>
      <c r="R409" s="45" t="s">
        <v>30</v>
      </c>
      <c r="S409" s="45" t="s">
        <v>31</v>
      </c>
      <c r="T409" s="45" t="s">
        <v>30</v>
      </c>
      <c r="U409" s="45" t="s">
        <v>30</v>
      </c>
      <c r="V409" s="45" t="s">
        <v>31</v>
      </c>
      <c r="W409" s="32" t="s">
        <v>31</v>
      </c>
      <c r="X409" s="32" t="s">
        <v>31</v>
      </c>
      <c r="Y409" s="32" t="s">
        <v>31</v>
      </c>
      <c r="Z409" s="32" t="s">
        <v>31</v>
      </c>
      <c r="AA409" s="32" t="s">
        <v>31</v>
      </c>
      <c r="AB409" s="32" t="s">
        <v>31</v>
      </c>
      <c r="AC409" s="32" t="s">
        <v>31</v>
      </c>
      <c r="AD409" s="32" t="s">
        <v>31</v>
      </c>
      <c r="AE409" s="32" t="s">
        <v>30</v>
      </c>
      <c r="AF409" s="32" t="s">
        <v>31</v>
      </c>
      <c r="AG409" s="32" t="s">
        <v>31</v>
      </c>
      <c r="AH409" s="46" t="s">
        <v>45</v>
      </c>
      <c r="AM409" s="32" t="s">
        <v>56</v>
      </c>
      <c r="AR409" s="23"/>
      <c r="AS409" s="24" t="str">
        <f t="shared" si="3"/>
        <v>-:-:-:-:-:-:-:-:-:-:-:-:-:-:-:-:-:-:-:-:-:-:Rn:::::Rd::::</v>
      </c>
      <c r="AT409" s="23"/>
      <c r="AU409" s="24" t="str">
        <f t="shared" si="4"/>
        <v>0xDAC01000</v>
      </c>
      <c r="AV409" s="25"/>
      <c r="AW409" s="26" t="str">
        <f t="shared" si="5"/>
        <v>clzx,                                                   </v>
      </c>
      <c r="AX409" s="26" t="str">
        <f t="shared" si="6"/>
        <v>		clzx,                                                   	/* 0xDAC01000	CLZ       	 */</v>
      </c>
      <c r="AY409" s="26" t="str">
        <f t="shared" si="7"/>
        <v>		0xDAC01000,	/* CLZ       	clzx	 */</v>
      </c>
    </row>
    <row r="410" ht="12.75" customHeight="1">
      <c r="A410" s="9" t="s">
        <v>685</v>
      </c>
      <c r="B410" s="16"/>
      <c r="C410" s="16"/>
      <c r="D410" s="17"/>
      <c r="E410" s="28" t="s">
        <v>686</v>
      </c>
      <c r="F410" s="18" t="str">
        <f t="shared" si="8"/>
        <v/>
      </c>
      <c r="G410" s="18" t="str">
        <f t="shared" si="2"/>
        <v>w</v>
      </c>
      <c r="H410" s="19"/>
      <c r="I410" s="30" t="s">
        <v>97</v>
      </c>
      <c r="J410" s="77"/>
      <c r="K410" s="31"/>
      <c r="L410" s="32" t="s">
        <v>31</v>
      </c>
      <c r="M410" s="45" t="s">
        <v>30</v>
      </c>
      <c r="N410" s="32" t="s">
        <v>31</v>
      </c>
      <c r="O410" s="45" t="s">
        <v>30</v>
      </c>
      <c r="P410" s="45" t="s">
        <v>30</v>
      </c>
      <c r="Q410" s="45" t="s">
        <v>31</v>
      </c>
      <c r="R410" s="45" t="s">
        <v>30</v>
      </c>
      <c r="S410" s="45" t="s">
        <v>31</v>
      </c>
      <c r="T410" s="45" t="s">
        <v>30</v>
      </c>
      <c r="U410" s="45" t="s">
        <v>30</v>
      </c>
      <c r="V410" s="45" t="s">
        <v>31</v>
      </c>
      <c r="W410" s="32" t="s">
        <v>31</v>
      </c>
      <c r="X410" s="32" t="s">
        <v>31</v>
      </c>
      <c r="Y410" s="32" t="s">
        <v>31</v>
      </c>
      <c r="Z410" s="32" t="s">
        <v>31</v>
      </c>
      <c r="AA410" s="32" t="s">
        <v>31</v>
      </c>
      <c r="AB410" s="32" t="s">
        <v>31</v>
      </c>
      <c r="AC410" s="32" t="s">
        <v>31</v>
      </c>
      <c r="AD410" s="32" t="s">
        <v>31</v>
      </c>
      <c r="AE410" s="32" t="s">
        <v>30</v>
      </c>
      <c r="AF410" s="32" t="s">
        <v>31</v>
      </c>
      <c r="AG410" s="32" t="s">
        <v>30</v>
      </c>
      <c r="AH410" s="46" t="s">
        <v>45</v>
      </c>
      <c r="AM410" s="32" t="s">
        <v>56</v>
      </c>
      <c r="AR410" s="23"/>
      <c r="AS410" s="24" t="str">
        <f t="shared" si="3"/>
        <v>-:-:-:-:-:-:-:-:-:-:-:-:-:-:-:-:-:-:-:-:-:-:Rn:::::Rd::::</v>
      </c>
      <c r="AT410" s="23"/>
      <c r="AU410" s="24" t="str">
        <f t="shared" si="4"/>
        <v>0x5AC01400</v>
      </c>
      <c r="AV410" s="25"/>
      <c r="AW410" s="26" t="str">
        <f t="shared" si="5"/>
        <v>clsw,                                                   </v>
      </c>
      <c r="AX410" s="26" t="str">
        <f t="shared" si="6"/>
        <v>		clsw,                                                   	/* 0x5AC01400	CLS       	 */</v>
      </c>
      <c r="AY410" s="26" t="str">
        <f t="shared" si="7"/>
        <v>		0x5AC01400,	/* CLS       	clsw	 */</v>
      </c>
    </row>
    <row r="411" ht="12.75" customHeight="1">
      <c r="A411" s="15" t="s">
        <v>687</v>
      </c>
      <c r="B411" s="16"/>
      <c r="C411" s="16"/>
      <c r="D411" s="17"/>
      <c r="E411" s="28" t="s">
        <v>686</v>
      </c>
      <c r="F411" s="18" t="str">
        <f t="shared" si="8"/>
        <v/>
      </c>
      <c r="G411" s="18" t="str">
        <f t="shared" si="2"/>
        <v>x</v>
      </c>
      <c r="H411" s="19"/>
      <c r="I411" s="30" t="s">
        <v>99</v>
      </c>
      <c r="J411" s="77"/>
      <c r="K411" s="31"/>
      <c r="L411" s="32" t="s">
        <v>30</v>
      </c>
      <c r="M411" s="45" t="s">
        <v>30</v>
      </c>
      <c r="N411" s="32" t="s">
        <v>31</v>
      </c>
      <c r="O411" s="45" t="s">
        <v>30</v>
      </c>
      <c r="P411" s="45" t="s">
        <v>30</v>
      </c>
      <c r="Q411" s="45" t="s">
        <v>31</v>
      </c>
      <c r="R411" s="45" t="s">
        <v>30</v>
      </c>
      <c r="S411" s="45" t="s">
        <v>31</v>
      </c>
      <c r="T411" s="45" t="s">
        <v>30</v>
      </c>
      <c r="U411" s="45" t="s">
        <v>30</v>
      </c>
      <c r="V411" s="45" t="s">
        <v>31</v>
      </c>
      <c r="W411" s="32" t="s">
        <v>31</v>
      </c>
      <c r="X411" s="32" t="s">
        <v>31</v>
      </c>
      <c r="Y411" s="32" t="s">
        <v>31</v>
      </c>
      <c r="Z411" s="32" t="s">
        <v>31</v>
      </c>
      <c r="AA411" s="32" t="s">
        <v>31</v>
      </c>
      <c r="AB411" s="32" t="s">
        <v>31</v>
      </c>
      <c r="AC411" s="32" t="s">
        <v>31</v>
      </c>
      <c r="AD411" s="32" t="s">
        <v>31</v>
      </c>
      <c r="AE411" s="32" t="s">
        <v>30</v>
      </c>
      <c r="AF411" s="32" t="s">
        <v>31</v>
      </c>
      <c r="AG411" s="32" t="s">
        <v>30</v>
      </c>
      <c r="AH411" s="46" t="s">
        <v>45</v>
      </c>
      <c r="AM411" s="32" t="s">
        <v>56</v>
      </c>
      <c r="AR411" s="23"/>
      <c r="AS411" s="24" t="str">
        <f t="shared" si="3"/>
        <v>-:-:-:-:-:-:-:-:-:-:-:-:-:-:-:-:-:-:-:-:-:-:Rn:::::Rd::::</v>
      </c>
      <c r="AT411" s="23"/>
      <c r="AU411" s="24" t="str">
        <f t="shared" si="4"/>
        <v>0xDAC01400</v>
      </c>
      <c r="AV411" s="25"/>
      <c r="AW411" s="26" t="str">
        <f t="shared" si="5"/>
        <v>clsx,                                                   </v>
      </c>
      <c r="AX411" s="26" t="str">
        <f t="shared" si="6"/>
        <v>		clsx,                                                   	/* 0xDAC01400	CLS       	 */</v>
      </c>
      <c r="AY411" s="26" t="str">
        <f t="shared" si="7"/>
        <v>		0xDAC01400,	/* CLS       	clsx	 */</v>
      </c>
    </row>
    <row r="412" ht="12.75" customHeight="1">
      <c r="A412" s="15" t="s">
        <v>688</v>
      </c>
      <c r="B412" s="16"/>
      <c r="C412" s="16"/>
      <c r="D412" s="17"/>
      <c r="E412" s="28" t="s">
        <v>689</v>
      </c>
      <c r="F412" s="18" t="str">
        <f t="shared" si="8"/>
        <v/>
      </c>
      <c r="G412" s="18" t="str">
        <f t="shared" si="2"/>
        <v>w</v>
      </c>
      <c r="H412" s="19"/>
      <c r="I412" s="30" t="s">
        <v>97</v>
      </c>
      <c r="J412" s="77"/>
      <c r="K412" s="31"/>
      <c r="L412" s="32" t="s">
        <v>31</v>
      </c>
      <c r="M412" s="45" t="s">
        <v>30</v>
      </c>
      <c r="N412" s="32" t="s">
        <v>31</v>
      </c>
      <c r="O412" s="45" t="s">
        <v>30</v>
      </c>
      <c r="P412" s="45" t="s">
        <v>30</v>
      </c>
      <c r="Q412" s="45" t="s">
        <v>31</v>
      </c>
      <c r="R412" s="45" t="s">
        <v>30</v>
      </c>
      <c r="S412" s="45" t="s">
        <v>31</v>
      </c>
      <c r="T412" s="45" t="s">
        <v>30</v>
      </c>
      <c r="U412" s="45" t="s">
        <v>30</v>
      </c>
      <c r="V412" s="45" t="s">
        <v>31</v>
      </c>
      <c r="W412" s="32" t="s">
        <v>31</v>
      </c>
      <c r="X412" s="32" t="s">
        <v>31</v>
      </c>
      <c r="Y412" s="32" t="s">
        <v>31</v>
      </c>
      <c r="Z412" s="32" t="s">
        <v>31</v>
      </c>
      <c r="AA412" s="32" t="s">
        <v>31</v>
      </c>
      <c r="AB412" s="32" t="s">
        <v>31</v>
      </c>
      <c r="AC412" s="32" t="s">
        <v>31</v>
      </c>
      <c r="AD412" s="32" t="s">
        <v>31</v>
      </c>
      <c r="AE412" s="32" t="s">
        <v>31</v>
      </c>
      <c r="AF412" s="32" t="s">
        <v>30</v>
      </c>
      <c r="AG412" s="32" t="s">
        <v>31</v>
      </c>
      <c r="AH412" s="46" t="s">
        <v>45</v>
      </c>
      <c r="AM412" s="32" t="s">
        <v>56</v>
      </c>
      <c r="AR412" s="23"/>
      <c r="AS412" s="24" t="str">
        <f t="shared" si="3"/>
        <v>-:-:-:-:-:-:-:-:-:-:-:-:-:-:-:-:-:-:-:-:-:-:Rn:::::Rd::::</v>
      </c>
      <c r="AT412" s="23"/>
      <c r="AU412" s="24" t="str">
        <f t="shared" si="4"/>
        <v>0x5AC00800</v>
      </c>
      <c r="AV412" s="25"/>
      <c r="AW412" s="26" t="str">
        <f t="shared" si="5"/>
        <v>revw,                                                   </v>
      </c>
      <c r="AX412" s="26" t="str">
        <f t="shared" si="6"/>
        <v>		revw,                                                   	/* 0x5AC00800	REV       	 */</v>
      </c>
      <c r="AY412" s="26" t="str">
        <f t="shared" si="7"/>
        <v>		0x5AC00800,	/* REV       	revw	 */</v>
      </c>
    </row>
    <row r="413" ht="12.75" customHeight="1">
      <c r="A413" s="9" t="s">
        <v>690</v>
      </c>
      <c r="B413" s="16"/>
      <c r="C413" s="16"/>
      <c r="D413" s="17"/>
      <c r="E413" s="28" t="s">
        <v>689</v>
      </c>
      <c r="F413" s="18" t="str">
        <f t="shared" si="8"/>
        <v/>
      </c>
      <c r="G413" s="18" t="str">
        <f t="shared" si="2"/>
        <v>x</v>
      </c>
      <c r="H413" s="19"/>
      <c r="I413" s="30" t="s">
        <v>99</v>
      </c>
      <c r="J413" s="77"/>
      <c r="K413" s="31"/>
      <c r="L413" s="32" t="s">
        <v>30</v>
      </c>
      <c r="M413" s="45" t="s">
        <v>30</v>
      </c>
      <c r="N413" s="32" t="s">
        <v>31</v>
      </c>
      <c r="O413" s="45" t="s">
        <v>30</v>
      </c>
      <c r="P413" s="45" t="s">
        <v>30</v>
      </c>
      <c r="Q413" s="45" t="s">
        <v>31</v>
      </c>
      <c r="R413" s="45" t="s">
        <v>30</v>
      </c>
      <c r="S413" s="45" t="s">
        <v>31</v>
      </c>
      <c r="T413" s="45" t="s">
        <v>30</v>
      </c>
      <c r="U413" s="45" t="s">
        <v>30</v>
      </c>
      <c r="V413" s="45" t="s">
        <v>31</v>
      </c>
      <c r="W413" s="32" t="s">
        <v>31</v>
      </c>
      <c r="X413" s="32" t="s">
        <v>31</v>
      </c>
      <c r="Y413" s="32" t="s">
        <v>31</v>
      </c>
      <c r="Z413" s="32" t="s">
        <v>31</v>
      </c>
      <c r="AA413" s="32" t="s">
        <v>31</v>
      </c>
      <c r="AB413" s="32" t="s">
        <v>31</v>
      </c>
      <c r="AC413" s="32" t="s">
        <v>31</v>
      </c>
      <c r="AD413" s="32" t="s">
        <v>31</v>
      </c>
      <c r="AE413" s="32" t="s">
        <v>31</v>
      </c>
      <c r="AF413" s="32" t="s">
        <v>30</v>
      </c>
      <c r="AG413" s="32" t="s">
        <v>30</v>
      </c>
      <c r="AH413" s="46" t="s">
        <v>45</v>
      </c>
      <c r="AM413" s="32" t="s">
        <v>56</v>
      </c>
      <c r="AR413" s="23"/>
      <c r="AS413" s="24" t="str">
        <f t="shared" si="3"/>
        <v>-:-:-:-:-:-:-:-:-:-:-:-:-:-:-:-:-:-:-:-:-:-:Rn:::::Rd::::</v>
      </c>
      <c r="AT413" s="23"/>
      <c r="AU413" s="24" t="str">
        <f t="shared" si="4"/>
        <v>0xDAC00C00</v>
      </c>
      <c r="AV413" s="25"/>
      <c r="AW413" s="26" t="str">
        <f t="shared" si="5"/>
        <v>revx,                                                   </v>
      </c>
      <c r="AX413" s="26" t="str">
        <f t="shared" si="6"/>
        <v>		revx,                                                   	/* 0xDAC00C00	REV       	 */</v>
      </c>
      <c r="AY413" s="26" t="str">
        <f t="shared" si="7"/>
        <v>		0xDAC00C00,	/* REV       	revx	 */</v>
      </c>
    </row>
    <row r="414" ht="12.75" customHeight="1">
      <c r="A414" s="9" t="s">
        <v>691</v>
      </c>
      <c r="B414" s="16"/>
      <c r="C414" s="16"/>
      <c r="D414" s="17"/>
      <c r="E414" s="28" t="s">
        <v>692</v>
      </c>
      <c r="F414" s="18" t="str">
        <f t="shared" si="8"/>
        <v/>
      </c>
      <c r="G414" s="18" t="str">
        <f t="shared" si="2"/>
        <v>w</v>
      </c>
      <c r="H414" s="19"/>
      <c r="I414" s="30" t="s">
        <v>97</v>
      </c>
      <c r="J414" s="77"/>
      <c r="K414" s="31"/>
      <c r="L414" s="32" t="s">
        <v>30</v>
      </c>
      <c r="M414" s="45" t="s">
        <v>30</v>
      </c>
      <c r="N414" s="32" t="s">
        <v>31</v>
      </c>
      <c r="O414" s="45" t="s">
        <v>30</v>
      </c>
      <c r="P414" s="45" t="s">
        <v>30</v>
      </c>
      <c r="Q414" s="45" t="s">
        <v>31</v>
      </c>
      <c r="R414" s="45" t="s">
        <v>30</v>
      </c>
      <c r="S414" s="45" t="s">
        <v>31</v>
      </c>
      <c r="T414" s="45" t="s">
        <v>30</v>
      </c>
      <c r="U414" s="45" t="s">
        <v>30</v>
      </c>
      <c r="V414" s="45" t="s">
        <v>31</v>
      </c>
      <c r="W414" s="32" t="s">
        <v>31</v>
      </c>
      <c r="X414" s="32" t="s">
        <v>31</v>
      </c>
      <c r="Y414" s="32" t="s">
        <v>31</v>
      </c>
      <c r="Z414" s="32" t="s">
        <v>31</v>
      </c>
      <c r="AA414" s="32" t="s">
        <v>31</v>
      </c>
      <c r="AB414" s="32" t="s">
        <v>31</v>
      </c>
      <c r="AC414" s="32" t="s">
        <v>31</v>
      </c>
      <c r="AD414" s="32" t="s">
        <v>31</v>
      </c>
      <c r="AE414" s="32" t="s">
        <v>31</v>
      </c>
      <c r="AF414" s="32" t="s">
        <v>31</v>
      </c>
      <c r="AG414" s="32" t="s">
        <v>30</v>
      </c>
      <c r="AH414" s="46" t="s">
        <v>45</v>
      </c>
      <c r="AM414" s="32" t="s">
        <v>56</v>
      </c>
      <c r="AR414" s="23"/>
      <c r="AS414" s="24" t="str">
        <f t="shared" si="3"/>
        <v>-:-:-:-:-:-:-:-:-:-:-:-:-:-:-:-:-:-:-:-:-:-:Rn:::::Rd::::</v>
      </c>
      <c r="AT414" s="23"/>
      <c r="AU414" s="24" t="str">
        <f t="shared" si="4"/>
        <v>0xDAC00400</v>
      </c>
      <c r="AV414" s="25"/>
      <c r="AW414" s="26" t="str">
        <f t="shared" si="5"/>
        <v>rev16w,                                                 </v>
      </c>
      <c r="AX414" s="26" t="str">
        <f t="shared" si="6"/>
        <v>		rev16w,                                                 	/* 0xDAC00400	REV16     	 */</v>
      </c>
      <c r="AY414" s="26" t="str">
        <f t="shared" si="7"/>
        <v>		0xDAC00400,	/* REV16     	rev16w	 */</v>
      </c>
    </row>
    <row r="415" ht="12.75" customHeight="1">
      <c r="A415" s="15" t="s">
        <v>693</v>
      </c>
      <c r="B415" s="16"/>
      <c r="C415" s="16"/>
      <c r="D415" s="17"/>
      <c r="E415" s="28" t="s">
        <v>692</v>
      </c>
      <c r="F415" s="18" t="str">
        <f t="shared" si="8"/>
        <v/>
      </c>
      <c r="G415" s="18" t="str">
        <f t="shared" si="2"/>
        <v>x</v>
      </c>
      <c r="H415" s="19"/>
      <c r="I415" s="30" t="s">
        <v>99</v>
      </c>
      <c r="J415" s="77"/>
      <c r="K415" s="31"/>
      <c r="L415" s="32" t="s">
        <v>31</v>
      </c>
      <c r="M415" s="45" t="s">
        <v>30</v>
      </c>
      <c r="N415" s="32" t="s">
        <v>31</v>
      </c>
      <c r="O415" s="45" t="s">
        <v>30</v>
      </c>
      <c r="P415" s="45" t="s">
        <v>30</v>
      </c>
      <c r="Q415" s="45" t="s">
        <v>31</v>
      </c>
      <c r="R415" s="45" t="s">
        <v>30</v>
      </c>
      <c r="S415" s="45" t="s">
        <v>31</v>
      </c>
      <c r="T415" s="45" t="s">
        <v>30</v>
      </c>
      <c r="U415" s="45" t="s">
        <v>30</v>
      </c>
      <c r="V415" s="45" t="s">
        <v>31</v>
      </c>
      <c r="W415" s="32" t="s">
        <v>31</v>
      </c>
      <c r="X415" s="32" t="s">
        <v>31</v>
      </c>
      <c r="Y415" s="32" t="s">
        <v>31</v>
      </c>
      <c r="Z415" s="32" t="s">
        <v>31</v>
      </c>
      <c r="AA415" s="32" t="s">
        <v>31</v>
      </c>
      <c r="AB415" s="32" t="s">
        <v>31</v>
      </c>
      <c r="AC415" s="32" t="s">
        <v>31</v>
      </c>
      <c r="AD415" s="32" t="s">
        <v>31</v>
      </c>
      <c r="AE415" s="32" t="s">
        <v>31</v>
      </c>
      <c r="AF415" s="32" t="s">
        <v>31</v>
      </c>
      <c r="AG415" s="32" t="s">
        <v>30</v>
      </c>
      <c r="AH415" s="46" t="s">
        <v>45</v>
      </c>
      <c r="AM415" s="32" t="s">
        <v>56</v>
      </c>
      <c r="AR415" s="23"/>
      <c r="AS415" s="24" t="str">
        <f t="shared" si="3"/>
        <v>-:-:-:-:-:-:-:-:-:-:-:-:-:-:-:-:-:-:-:-:-:-:Rn:::::Rd::::</v>
      </c>
      <c r="AT415" s="23"/>
      <c r="AU415" s="24" t="str">
        <f t="shared" si="4"/>
        <v>0x5AC00400</v>
      </c>
      <c r="AV415" s="25"/>
      <c r="AW415" s="26" t="str">
        <f t="shared" si="5"/>
        <v>rev16x,                                                 </v>
      </c>
      <c r="AX415" s="26" t="str">
        <f t="shared" si="6"/>
        <v>		rev16x,                                                 	/* 0x5AC00400	REV16     	 */</v>
      </c>
      <c r="AY415" s="26" t="str">
        <f t="shared" si="7"/>
        <v>		0x5AC00400,	/* REV16     	rev16x	 */</v>
      </c>
    </row>
    <row r="416" ht="12.75" customHeight="1">
      <c r="A416" s="15" t="s">
        <v>694</v>
      </c>
      <c r="B416" s="16"/>
      <c r="C416" s="16"/>
      <c r="D416" s="17"/>
      <c r="E416" s="28" t="s">
        <v>695</v>
      </c>
      <c r="F416" s="18" t="str">
        <f t="shared" si="8"/>
        <v/>
      </c>
      <c r="G416" s="18" t="str">
        <f t="shared" si="2"/>
        <v/>
      </c>
      <c r="H416" s="19"/>
      <c r="I416" s="77"/>
      <c r="J416" s="77"/>
      <c r="K416" s="31"/>
      <c r="L416" s="32" t="s">
        <v>30</v>
      </c>
      <c r="M416" s="45" t="s">
        <v>30</v>
      </c>
      <c r="N416" s="32" t="s">
        <v>31</v>
      </c>
      <c r="O416" s="45" t="s">
        <v>30</v>
      </c>
      <c r="P416" s="45" t="s">
        <v>30</v>
      </c>
      <c r="Q416" s="45" t="s">
        <v>31</v>
      </c>
      <c r="R416" s="45" t="s">
        <v>30</v>
      </c>
      <c r="S416" s="45" t="s">
        <v>31</v>
      </c>
      <c r="T416" s="45" t="s">
        <v>30</v>
      </c>
      <c r="U416" s="45" t="s">
        <v>30</v>
      </c>
      <c r="V416" s="45" t="s">
        <v>31</v>
      </c>
      <c r="W416" s="32" t="s">
        <v>31</v>
      </c>
      <c r="X416" s="32" t="s">
        <v>31</v>
      </c>
      <c r="Y416" s="32" t="s">
        <v>31</v>
      </c>
      <c r="Z416" s="32" t="s">
        <v>31</v>
      </c>
      <c r="AA416" s="32" t="s">
        <v>31</v>
      </c>
      <c r="AB416" s="32" t="s">
        <v>31</v>
      </c>
      <c r="AC416" s="32" t="s">
        <v>31</v>
      </c>
      <c r="AD416" s="32" t="s">
        <v>31</v>
      </c>
      <c r="AE416" s="32" t="s">
        <v>31</v>
      </c>
      <c r="AF416" s="32" t="s">
        <v>30</v>
      </c>
      <c r="AG416" s="32" t="s">
        <v>31</v>
      </c>
      <c r="AH416" s="46" t="s">
        <v>45</v>
      </c>
      <c r="AM416" s="32" t="s">
        <v>56</v>
      </c>
      <c r="AR416" s="23"/>
      <c r="AS416" s="24" t="str">
        <f t="shared" si="3"/>
        <v>-:-:-:-:-:-:-:-:-:-:-:-:-:-:-:-:-:-:-:-:-:-:Rn:::::Rd::::</v>
      </c>
      <c r="AT416" s="23"/>
      <c r="AU416" s="24" t="str">
        <f t="shared" si="4"/>
        <v>0xDAC00800</v>
      </c>
      <c r="AV416" s="25"/>
      <c r="AW416" s="26" t="str">
        <f t="shared" si="5"/>
        <v>rev32,                                                  </v>
      </c>
      <c r="AX416" s="26" t="str">
        <f t="shared" si="6"/>
        <v>		rev32,                                                  	/* 0xDAC00800	REV32     	 */</v>
      </c>
      <c r="AY416" s="26" t="str">
        <f t="shared" si="7"/>
        <v>		0xDAC00800,	/* REV32     	rev32	 */</v>
      </c>
    </row>
    <row r="417" ht="12.75" customHeight="1">
      <c r="A417" s="9" t="s">
        <v>696</v>
      </c>
      <c r="B417" s="33" t="s">
        <v>106</v>
      </c>
      <c r="C417" s="16" t="s">
        <v>697</v>
      </c>
      <c r="F417" s="18" t="str">
        <f t="shared" si="8"/>
        <v/>
      </c>
      <c r="G417" s="18" t="str">
        <f t="shared" ref="G417:G1192" si="9">textjoin("_",true,H417:I417)</f>
        <v/>
      </c>
      <c r="H417" s="19"/>
      <c r="I417" s="20"/>
      <c r="J417" s="20"/>
      <c r="K417" s="21"/>
      <c r="L417" s="22"/>
      <c r="M417" s="22"/>
      <c r="N417" s="22"/>
      <c r="O417" s="22"/>
      <c r="P417" s="22" t="s">
        <v>30</v>
      </c>
      <c r="Q417" s="22" t="s">
        <v>30</v>
      </c>
      <c r="R417" s="22" t="s">
        <v>30</v>
      </c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3"/>
      <c r="AS417" s="24" t="str">
        <f t="shared" si="3"/>
        <v/>
      </c>
      <c r="AT417" s="23"/>
      <c r="AU417" s="24" t="str">
        <f t="shared" si="4"/>
        <v/>
      </c>
      <c r="AV417" s="25"/>
      <c r="AW417" s="26" t="str">
        <f t="shared" si="5"/>
        <v/>
      </c>
      <c r="AX417" s="26" t="str">
        <f t="shared" si="6"/>
        <v>/* Data Processing – SIMD and floating point */</v>
      </c>
      <c r="AY417" s="26" t="str">
        <f t="shared" si="7"/>
        <v>/* Data Processing – SIMD and floating point */</v>
      </c>
    </row>
    <row r="418" ht="12.75" customHeight="1">
      <c r="A418" s="15" t="s">
        <v>698</v>
      </c>
      <c r="B418" s="33" t="s">
        <v>106</v>
      </c>
      <c r="C418" s="16"/>
      <c r="D418" s="17" t="s">
        <v>699</v>
      </c>
      <c r="F418" s="18" t="str">
        <f t="shared" si="8"/>
        <v/>
      </c>
      <c r="G418" s="18" t="str">
        <f t="shared" si="9"/>
        <v/>
      </c>
      <c r="H418" s="19"/>
      <c r="I418" s="20"/>
      <c r="J418" s="20"/>
      <c r="K418" s="37"/>
      <c r="L418" s="38" t="s">
        <v>466</v>
      </c>
      <c r="M418" s="22" t="s">
        <v>31</v>
      </c>
      <c r="N418" s="38" t="s">
        <v>52</v>
      </c>
      <c r="O418" s="22" t="s">
        <v>30</v>
      </c>
      <c r="P418" s="39" t="s">
        <v>30</v>
      </c>
      <c r="Q418" s="39" t="s">
        <v>30</v>
      </c>
      <c r="R418" s="39" t="s">
        <v>30</v>
      </c>
      <c r="S418" s="22" t="s">
        <v>31</v>
      </c>
      <c r="T418" s="38" t="s">
        <v>700</v>
      </c>
      <c r="V418" s="22" t="s">
        <v>31</v>
      </c>
      <c r="W418" s="38" t="s">
        <v>701</v>
      </c>
      <c r="Y418" s="38" t="s">
        <v>642</v>
      </c>
      <c r="AB418" s="38" t="s">
        <v>702</v>
      </c>
      <c r="AH418" s="40" t="s">
        <v>45</v>
      </c>
      <c r="AM418" s="38" t="s">
        <v>56</v>
      </c>
      <c r="AR418" s="23"/>
      <c r="AS418" s="24" t="str">
        <f t="shared" si="3"/>
        <v/>
      </c>
      <c r="AT418" s="23"/>
      <c r="AU418" s="24" t="str">
        <f t="shared" si="4"/>
        <v/>
      </c>
      <c r="AV418" s="25"/>
      <c r="AW418" s="26" t="str">
        <f t="shared" si="5"/>
        <v/>
      </c>
      <c r="AX418" s="26" t="str">
        <f t="shared" si="6"/>
        <v>	/* Floating-point&lt;-&gt;fixed-point conversions */</v>
      </c>
      <c r="AY418" s="26" t="str">
        <f t="shared" si="7"/>
        <v>	/* Floating-point&lt;-&gt;fixed-point conversions */</v>
      </c>
    </row>
    <row r="419" ht="12.75" customHeight="1">
      <c r="A419" s="15" t="s">
        <v>703</v>
      </c>
      <c r="B419" s="33" t="s">
        <v>106</v>
      </c>
      <c r="C419" s="16"/>
      <c r="D419" s="17"/>
      <c r="E419" s="28" t="s">
        <v>704</v>
      </c>
      <c r="F419" s="18" t="str">
        <f t="shared" si="8"/>
        <v>v</v>
      </c>
      <c r="G419" s="18" t="str">
        <f t="shared" si="9"/>
        <v>scalar_fixed_point_32_bit_to_single_precision</v>
      </c>
      <c r="H419" s="18" t="s">
        <v>705</v>
      </c>
      <c r="I419" s="30" t="s">
        <v>706</v>
      </c>
      <c r="J419" s="30"/>
      <c r="K419" s="31"/>
      <c r="L419" s="32" t="s">
        <v>31</v>
      </c>
      <c r="M419" s="45" t="s">
        <v>31</v>
      </c>
      <c r="N419" s="78" t="s">
        <v>31</v>
      </c>
      <c r="O419" s="45" t="s">
        <v>30</v>
      </c>
      <c r="P419" s="45" t="s">
        <v>30</v>
      </c>
      <c r="Q419" s="45" t="s">
        <v>30</v>
      </c>
      <c r="R419" s="45" t="s">
        <v>30</v>
      </c>
      <c r="S419" s="45" t="s">
        <v>31</v>
      </c>
      <c r="T419" s="32" t="s">
        <v>31</v>
      </c>
      <c r="U419" s="32" t="s">
        <v>31</v>
      </c>
      <c r="V419" s="45" t="s">
        <v>31</v>
      </c>
      <c r="W419" s="32" t="s">
        <v>31</v>
      </c>
      <c r="X419" s="32" t="s">
        <v>31</v>
      </c>
      <c r="Y419" s="32" t="s">
        <v>31</v>
      </c>
      <c r="Z419" s="32" t="s">
        <v>30</v>
      </c>
      <c r="AA419" s="32" t="s">
        <v>31</v>
      </c>
      <c r="AB419" s="32" t="s">
        <v>33</v>
      </c>
      <c r="AC419" s="32" t="s">
        <v>33</v>
      </c>
      <c r="AD419" s="32" t="s">
        <v>33</v>
      </c>
      <c r="AE419" s="32" t="s">
        <v>33</v>
      </c>
      <c r="AF419" s="32" t="s">
        <v>33</v>
      </c>
      <c r="AG419" s="32" t="s">
        <v>33</v>
      </c>
      <c r="AH419" s="46" t="s">
        <v>45</v>
      </c>
      <c r="AM419" s="32" t="s">
        <v>56</v>
      </c>
      <c r="AR419" s="23"/>
      <c r="AS419" s="24" t="str">
        <f t="shared" si="3"/>
        <v>-:-:-:-:-:-:-:-:-:-:-:-:-:-:-:-:-:-:-:-:-:-:Rn:::::Rd::::</v>
      </c>
      <c r="AT419" s="23"/>
      <c r="AU419" s="24" t="str">
        <f t="shared" si="4"/>
        <v>0x1E020000</v>
      </c>
      <c r="AV419" s="25"/>
      <c r="AW419" s="26" t="str">
        <f t="shared" si="5"/>
        <v>vscvtfscalar_fixed_point_32_bit_to_single_precision,    </v>
      </c>
      <c r="AX419" s="26" t="str">
        <f t="shared" si="6"/>
        <v>//		vscvtfscalar_fixed_point_32_bit_to_single_precision,    	/* 0x1E020000	SCVTF     	 */</v>
      </c>
      <c r="AY419" s="26" t="str">
        <f t="shared" si="7"/>
        <v>//		0x1E020000,	/* SCVTF     	vscvtfscalar_fixed_point_32_bit_to_single_precision	 */</v>
      </c>
    </row>
    <row r="420" ht="12.75" customHeight="1">
      <c r="A420" s="9" t="s">
        <v>707</v>
      </c>
      <c r="B420" s="33" t="s">
        <v>106</v>
      </c>
      <c r="C420" s="16"/>
      <c r="D420" s="17"/>
      <c r="E420" s="28" t="s">
        <v>708</v>
      </c>
      <c r="F420" s="18" t="str">
        <f t="shared" si="8"/>
        <v>v</v>
      </c>
      <c r="G420" s="18" t="str">
        <f t="shared" si="9"/>
        <v>scalar_fixed_point_32_bit_to_single_precision</v>
      </c>
      <c r="H420" s="18" t="s">
        <v>705</v>
      </c>
      <c r="I420" s="30" t="s">
        <v>706</v>
      </c>
      <c r="J420" s="30"/>
      <c r="K420" s="31"/>
      <c r="L420" s="32" t="s">
        <v>31</v>
      </c>
      <c r="M420" s="45" t="s">
        <v>31</v>
      </c>
      <c r="N420" s="78" t="s">
        <v>31</v>
      </c>
      <c r="O420" s="45" t="s">
        <v>30</v>
      </c>
      <c r="P420" s="45" t="s">
        <v>30</v>
      </c>
      <c r="Q420" s="45" t="s">
        <v>30</v>
      </c>
      <c r="R420" s="45" t="s">
        <v>30</v>
      </c>
      <c r="S420" s="45" t="s">
        <v>31</v>
      </c>
      <c r="T420" s="32" t="s">
        <v>31</v>
      </c>
      <c r="U420" s="32" t="s">
        <v>31</v>
      </c>
      <c r="V420" s="45" t="s">
        <v>31</v>
      </c>
      <c r="W420" s="32" t="s">
        <v>31</v>
      </c>
      <c r="X420" s="32" t="s">
        <v>31</v>
      </c>
      <c r="Y420" s="32" t="s">
        <v>31</v>
      </c>
      <c r="Z420" s="32" t="s">
        <v>30</v>
      </c>
      <c r="AA420" s="32" t="s">
        <v>30</v>
      </c>
      <c r="AB420" s="32" t="s">
        <v>33</v>
      </c>
      <c r="AC420" s="32" t="s">
        <v>33</v>
      </c>
      <c r="AD420" s="32" t="s">
        <v>33</v>
      </c>
      <c r="AE420" s="32" t="s">
        <v>33</v>
      </c>
      <c r="AF420" s="32" t="s">
        <v>33</v>
      </c>
      <c r="AG420" s="32" t="s">
        <v>33</v>
      </c>
      <c r="AH420" s="46" t="s">
        <v>45</v>
      </c>
      <c r="AM420" s="32" t="s">
        <v>56</v>
      </c>
      <c r="AR420" s="23"/>
      <c r="AS420" s="24" t="str">
        <f t="shared" si="3"/>
        <v>-:-:-:-:-:-:-:-:-:-:-:-:-:-:-:-:-:-:-:-:-:-:Rn:::::Rd::::</v>
      </c>
      <c r="AT420" s="23"/>
      <c r="AU420" s="24" t="str">
        <f t="shared" si="4"/>
        <v>0x1E030000</v>
      </c>
      <c r="AV420" s="25"/>
      <c r="AW420" s="26" t="str">
        <f t="shared" si="5"/>
        <v>vucvtfscalar_fixed_point_32_bit_to_single_precision,    </v>
      </c>
      <c r="AX420" s="26" t="str">
        <f t="shared" si="6"/>
        <v>//		vucvtfscalar_fixed_point_32_bit_to_single_precision,    	/* 0x1E030000	UCVTF     	 */</v>
      </c>
      <c r="AY420" s="26" t="str">
        <f t="shared" si="7"/>
        <v>//		0x1E030000,	/* UCVTF     	vucvtfscalar_fixed_point_32_bit_to_single_precision	 */</v>
      </c>
    </row>
    <row r="421" ht="12.75" customHeight="1">
      <c r="A421" s="9" t="s">
        <v>709</v>
      </c>
      <c r="B421" s="33" t="s">
        <v>106</v>
      </c>
      <c r="C421" s="16"/>
      <c r="D421" s="17"/>
      <c r="E421" s="28" t="s">
        <v>710</v>
      </c>
      <c r="F421" s="18" t="str">
        <f t="shared" si="8"/>
        <v>v</v>
      </c>
      <c r="G421" s="18" t="str">
        <f t="shared" si="9"/>
        <v>scalar_fixed_point_Single_precision_to_32_bit</v>
      </c>
      <c r="H421" s="18" t="s">
        <v>705</v>
      </c>
      <c r="I421" s="30" t="s">
        <v>711</v>
      </c>
      <c r="J421" s="30"/>
      <c r="K421" s="31"/>
      <c r="L421" s="32" t="s">
        <v>31</v>
      </c>
      <c r="M421" s="45" t="s">
        <v>31</v>
      </c>
      <c r="N421" s="78" t="s">
        <v>31</v>
      </c>
      <c r="O421" s="45" t="s">
        <v>30</v>
      </c>
      <c r="P421" s="45" t="s">
        <v>30</v>
      </c>
      <c r="Q421" s="45" t="s">
        <v>30</v>
      </c>
      <c r="R421" s="45" t="s">
        <v>30</v>
      </c>
      <c r="S421" s="45" t="s">
        <v>31</v>
      </c>
      <c r="T421" s="32" t="s">
        <v>30</v>
      </c>
      <c r="U421" s="32" t="s">
        <v>30</v>
      </c>
      <c r="V421" s="45" t="s">
        <v>31</v>
      </c>
      <c r="W421" s="32" t="s">
        <v>30</v>
      </c>
      <c r="X421" s="32" t="s">
        <v>30</v>
      </c>
      <c r="Y421" s="32" t="s">
        <v>31</v>
      </c>
      <c r="Z421" s="32" t="s">
        <v>31</v>
      </c>
      <c r="AA421" s="32" t="s">
        <v>31</v>
      </c>
      <c r="AB421" s="32" t="s">
        <v>33</v>
      </c>
      <c r="AC421" s="32" t="s">
        <v>33</v>
      </c>
      <c r="AD421" s="32" t="s">
        <v>33</v>
      </c>
      <c r="AE421" s="32" t="s">
        <v>33</v>
      </c>
      <c r="AF421" s="32" t="s">
        <v>33</v>
      </c>
      <c r="AG421" s="32" t="s">
        <v>33</v>
      </c>
      <c r="AH421" s="46" t="s">
        <v>45</v>
      </c>
      <c r="AM421" s="32" t="s">
        <v>56</v>
      </c>
      <c r="AR421" s="23"/>
      <c r="AS421" s="24" t="str">
        <f t="shared" si="3"/>
        <v>-:-:-:-:-:-:-:-:-:-:-:-:-:-:-:-:-:-:-:-:-:-:Rn:::::Rd::::</v>
      </c>
      <c r="AT421" s="23"/>
      <c r="AU421" s="24" t="str">
        <f t="shared" si="4"/>
        <v>0x1ED80000</v>
      </c>
      <c r="AV421" s="25"/>
      <c r="AW421" s="26" t="str">
        <f t="shared" si="5"/>
        <v>vfcvtzsscalar_fixed_point_Single_precision_to_32_bit,   </v>
      </c>
      <c r="AX421" s="26" t="str">
        <f t="shared" si="6"/>
        <v>//		vfcvtzsscalar_fixed_point_Single_precision_to_32_bit,   	/* 0x1ED80000	FCVTZS    	 */</v>
      </c>
      <c r="AY421" s="26" t="str">
        <f t="shared" si="7"/>
        <v>//		0x1ED80000,	/* FCVTZS    	vfcvtzsscalar_fixed_point_Single_precision_to_32_bit	 */</v>
      </c>
    </row>
    <row r="422" ht="12.75" customHeight="1">
      <c r="A422" s="15" t="s">
        <v>712</v>
      </c>
      <c r="B422" s="33" t="s">
        <v>106</v>
      </c>
      <c r="C422" s="16"/>
      <c r="D422" s="17"/>
      <c r="E422" s="28" t="s">
        <v>713</v>
      </c>
      <c r="F422" s="18" t="str">
        <f t="shared" si="8"/>
        <v>v</v>
      </c>
      <c r="G422" s="18" t="str">
        <f t="shared" si="9"/>
        <v>scalar_fixed_point_Single_precision_to_32_bit</v>
      </c>
      <c r="H422" s="18" t="s">
        <v>705</v>
      </c>
      <c r="I422" s="30" t="s">
        <v>711</v>
      </c>
      <c r="J422" s="30"/>
      <c r="K422" s="31"/>
      <c r="L422" s="32" t="s">
        <v>31</v>
      </c>
      <c r="M422" s="45" t="s">
        <v>31</v>
      </c>
      <c r="N422" s="78" t="s">
        <v>31</v>
      </c>
      <c r="O422" s="45" t="s">
        <v>30</v>
      </c>
      <c r="P422" s="45" t="s">
        <v>30</v>
      </c>
      <c r="Q422" s="45" t="s">
        <v>30</v>
      </c>
      <c r="R422" s="45" t="s">
        <v>30</v>
      </c>
      <c r="S422" s="45" t="s">
        <v>31</v>
      </c>
      <c r="T422" s="32" t="s">
        <v>30</v>
      </c>
      <c r="U422" s="32" t="s">
        <v>30</v>
      </c>
      <c r="V422" s="45" t="s">
        <v>31</v>
      </c>
      <c r="W422" s="32" t="s">
        <v>30</v>
      </c>
      <c r="X422" s="32" t="s">
        <v>30</v>
      </c>
      <c r="Y422" s="32" t="s">
        <v>31</v>
      </c>
      <c r="Z422" s="32" t="s">
        <v>31</v>
      </c>
      <c r="AA422" s="32" t="s">
        <v>30</v>
      </c>
      <c r="AB422" s="32" t="s">
        <v>33</v>
      </c>
      <c r="AC422" s="32" t="s">
        <v>33</v>
      </c>
      <c r="AD422" s="32" t="s">
        <v>33</v>
      </c>
      <c r="AE422" s="32" t="s">
        <v>33</v>
      </c>
      <c r="AF422" s="32" t="s">
        <v>33</v>
      </c>
      <c r="AG422" s="32" t="s">
        <v>33</v>
      </c>
      <c r="AH422" s="46" t="s">
        <v>45</v>
      </c>
      <c r="AM422" s="32" t="s">
        <v>56</v>
      </c>
      <c r="AR422" s="23"/>
      <c r="AS422" s="24" t="str">
        <f t="shared" si="3"/>
        <v>-:-:-:-:-:-:-:-:-:-:-:-:-:-:-:-:-:-:-:-:-:-:Rn:::::Rd::::</v>
      </c>
      <c r="AT422" s="23"/>
      <c r="AU422" s="24" t="str">
        <f t="shared" si="4"/>
        <v>0x1ED90000</v>
      </c>
      <c r="AV422" s="25"/>
      <c r="AW422" s="26" t="str">
        <f t="shared" si="5"/>
        <v>vfcvtzuscalar_fixed_point_Single_precision_to_32_bit,   </v>
      </c>
      <c r="AX422" s="26" t="str">
        <f t="shared" si="6"/>
        <v>//		vfcvtzuscalar_fixed_point_Single_precision_to_32_bit,   	/* 0x1ED90000	FCVTZU    	 */</v>
      </c>
      <c r="AY422" s="26" t="str">
        <f t="shared" si="7"/>
        <v>//		0x1ED90000,	/* FCVTZU    	vfcvtzuscalar_fixed_point_Single_precision_to_32_bit	 */</v>
      </c>
    </row>
    <row r="423" ht="12.75" customHeight="1">
      <c r="A423" s="15" t="s">
        <v>714</v>
      </c>
      <c r="B423" s="33" t="s">
        <v>106</v>
      </c>
      <c r="C423" s="16"/>
      <c r="D423" s="17"/>
      <c r="E423" s="28" t="s">
        <v>704</v>
      </c>
      <c r="F423" s="18" t="str">
        <f t="shared" si="8"/>
        <v>v</v>
      </c>
      <c r="G423" s="18" t="str">
        <f t="shared" si="9"/>
        <v>scalar_fixed_point_32_bit_to_double_precision</v>
      </c>
      <c r="H423" s="18" t="s">
        <v>705</v>
      </c>
      <c r="I423" s="30" t="s">
        <v>715</v>
      </c>
      <c r="J423" s="30"/>
      <c r="K423" s="31"/>
      <c r="L423" s="32" t="s">
        <v>31</v>
      </c>
      <c r="M423" s="45" t="s">
        <v>31</v>
      </c>
      <c r="N423" s="78" t="s">
        <v>31</v>
      </c>
      <c r="O423" s="45" t="s">
        <v>30</v>
      </c>
      <c r="P423" s="45" t="s">
        <v>30</v>
      </c>
      <c r="Q423" s="45" t="s">
        <v>30</v>
      </c>
      <c r="R423" s="45" t="s">
        <v>30</v>
      </c>
      <c r="S423" s="45" t="s">
        <v>31</v>
      </c>
      <c r="T423" s="32" t="s">
        <v>31</v>
      </c>
      <c r="U423" s="32" t="s">
        <v>31</v>
      </c>
      <c r="V423" s="45" t="s">
        <v>31</v>
      </c>
      <c r="W423" s="32" t="s">
        <v>31</v>
      </c>
      <c r="X423" s="32" t="s">
        <v>31</v>
      </c>
      <c r="Y423" s="32" t="s">
        <v>31</v>
      </c>
      <c r="Z423" s="32" t="s">
        <v>30</v>
      </c>
      <c r="AA423" s="32" t="s">
        <v>31</v>
      </c>
      <c r="AB423" s="32" t="s">
        <v>33</v>
      </c>
      <c r="AC423" s="32" t="s">
        <v>33</v>
      </c>
      <c r="AD423" s="32" t="s">
        <v>33</v>
      </c>
      <c r="AE423" s="32" t="s">
        <v>33</v>
      </c>
      <c r="AF423" s="32" t="s">
        <v>33</v>
      </c>
      <c r="AG423" s="32" t="s">
        <v>33</v>
      </c>
      <c r="AH423" s="46" t="s">
        <v>45</v>
      </c>
      <c r="AM423" s="32" t="s">
        <v>56</v>
      </c>
      <c r="AR423" s="23"/>
      <c r="AS423" s="24" t="str">
        <f t="shared" si="3"/>
        <v>-:-:-:-:-:-:-:-:-:-:-:-:-:-:-:-:-:-:-:-:-:-:Rn:::::Rd::::</v>
      </c>
      <c r="AT423" s="23"/>
      <c r="AU423" s="24" t="str">
        <f t="shared" si="4"/>
        <v>0x1E020000</v>
      </c>
      <c r="AV423" s="25"/>
      <c r="AW423" s="26" t="str">
        <f t="shared" si="5"/>
        <v>vscvtfscalar_fixed_point_32_bit_to_double_precision,    </v>
      </c>
      <c r="AX423" s="26" t="str">
        <f t="shared" si="6"/>
        <v>//		vscvtfscalar_fixed_point_32_bit_to_double_precision,    	/* 0x1E020000	SCVTF     	 */</v>
      </c>
      <c r="AY423" s="26" t="str">
        <f t="shared" si="7"/>
        <v>//		0x1E020000,	/* SCVTF     	vscvtfscalar_fixed_point_32_bit_to_double_precision	 */</v>
      </c>
    </row>
    <row r="424" ht="12.75" customHeight="1">
      <c r="A424" s="9" t="s">
        <v>716</v>
      </c>
      <c r="B424" s="33" t="s">
        <v>106</v>
      </c>
      <c r="C424" s="16"/>
      <c r="D424" s="17"/>
      <c r="E424" s="28" t="s">
        <v>708</v>
      </c>
      <c r="F424" s="18" t="str">
        <f t="shared" si="8"/>
        <v>v</v>
      </c>
      <c r="G424" s="18" t="str">
        <f t="shared" si="9"/>
        <v>scalar_fixed_point_32_bit_to_double_precision</v>
      </c>
      <c r="H424" s="18" t="s">
        <v>705</v>
      </c>
      <c r="I424" s="30" t="s">
        <v>715</v>
      </c>
      <c r="J424" s="30"/>
      <c r="K424" s="31"/>
      <c r="L424" s="32" t="s">
        <v>31</v>
      </c>
      <c r="M424" s="45" t="s">
        <v>31</v>
      </c>
      <c r="N424" s="78" t="s">
        <v>31</v>
      </c>
      <c r="O424" s="45" t="s">
        <v>30</v>
      </c>
      <c r="P424" s="45" t="s">
        <v>30</v>
      </c>
      <c r="Q424" s="45" t="s">
        <v>30</v>
      </c>
      <c r="R424" s="45" t="s">
        <v>30</v>
      </c>
      <c r="S424" s="45" t="s">
        <v>31</v>
      </c>
      <c r="T424" s="32" t="s">
        <v>31</v>
      </c>
      <c r="U424" s="32" t="s">
        <v>31</v>
      </c>
      <c r="V424" s="45" t="s">
        <v>31</v>
      </c>
      <c r="W424" s="32" t="s">
        <v>31</v>
      </c>
      <c r="X424" s="32" t="s">
        <v>31</v>
      </c>
      <c r="Y424" s="32" t="s">
        <v>31</v>
      </c>
      <c r="Z424" s="32" t="s">
        <v>30</v>
      </c>
      <c r="AA424" s="32" t="s">
        <v>30</v>
      </c>
      <c r="AB424" s="32" t="s">
        <v>33</v>
      </c>
      <c r="AC424" s="32" t="s">
        <v>33</v>
      </c>
      <c r="AD424" s="32" t="s">
        <v>33</v>
      </c>
      <c r="AE424" s="32" t="s">
        <v>33</v>
      </c>
      <c r="AF424" s="32" t="s">
        <v>33</v>
      </c>
      <c r="AG424" s="32" t="s">
        <v>33</v>
      </c>
      <c r="AH424" s="46" t="s">
        <v>45</v>
      </c>
      <c r="AM424" s="32" t="s">
        <v>56</v>
      </c>
      <c r="AR424" s="23"/>
      <c r="AS424" s="24" t="str">
        <f t="shared" si="3"/>
        <v>-:-:-:-:-:-:-:-:-:-:-:-:-:-:-:-:-:-:-:-:-:-:Rn:::::Rd::::</v>
      </c>
      <c r="AT424" s="23"/>
      <c r="AU424" s="24" t="str">
        <f t="shared" si="4"/>
        <v>0x1E030000</v>
      </c>
      <c r="AV424" s="25"/>
      <c r="AW424" s="26" t="str">
        <f t="shared" si="5"/>
        <v>vucvtfscalar_fixed_point_32_bit_to_double_precision,    </v>
      </c>
      <c r="AX424" s="26" t="str">
        <f t="shared" si="6"/>
        <v>//		vucvtfscalar_fixed_point_32_bit_to_double_precision,    	/* 0x1E030000	UCVTF     	 */</v>
      </c>
      <c r="AY424" s="26" t="str">
        <f t="shared" si="7"/>
        <v>//		0x1E030000,	/* UCVTF     	vucvtfscalar_fixed_point_32_bit_to_double_precision	 */</v>
      </c>
    </row>
    <row r="425" ht="12.75" customHeight="1">
      <c r="A425" s="15" t="s">
        <v>717</v>
      </c>
      <c r="B425" s="33" t="s">
        <v>106</v>
      </c>
      <c r="C425" s="16"/>
      <c r="D425" s="17"/>
      <c r="E425" s="28" t="s">
        <v>710</v>
      </c>
      <c r="F425" s="18" t="str">
        <f t="shared" si="8"/>
        <v>v</v>
      </c>
      <c r="G425" s="18" t="str">
        <f t="shared" si="9"/>
        <v>scalar_fixed_point_Double_precision_to_32_bit</v>
      </c>
      <c r="H425" s="18" t="s">
        <v>705</v>
      </c>
      <c r="I425" s="30" t="s">
        <v>718</v>
      </c>
      <c r="J425" s="30"/>
      <c r="K425" s="31"/>
      <c r="L425" s="32" t="s">
        <v>31</v>
      </c>
      <c r="M425" s="45" t="s">
        <v>31</v>
      </c>
      <c r="N425" s="78" t="s">
        <v>31</v>
      </c>
      <c r="O425" s="45" t="s">
        <v>30</v>
      </c>
      <c r="P425" s="45" t="s">
        <v>30</v>
      </c>
      <c r="Q425" s="45" t="s">
        <v>30</v>
      </c>
      <c r="R425" s="45" t="s">
        <v>30</v>
      </c>
      <c r="S425" s="45" t="s">
        <v>31</v>
      </c>
      <c r="T425" s="32" t="s">
        <v>30</v>
      </c>
      <c r="U425" s="32" t="s">
        <v>30</v>
      </c>
      <c r="V425" s="45" t="s">
        <v>31</v>
      </c>
      <c r="W425" s="32" t="s">
        <v>30</v>
      </c>
      <c r="X425" s="32" t="s">
        <v>30</v>
      </c>
      <c r="Y425" s="32" t="s">
        <v>31</v>
      </c>
      <c r="Z425" s="32" t="s">
        <v>31</v>
      </c>
      <c r="AA425" s="32" t="s">
        <v>31</v>
      </c>
      <c r="AB425" s="32" t="s">
        <v>33</v>
      </c>
      <c r="AC425" s="32" t="s">
        <v>33</v>
      </c>
      <c r="AD425" s="32" t="s">
        <v>33</v>
      </c>
      <c r="AE425" s="32" t="s">
        <v>33</v>
      </c>
      <c r="AF425" s="32" t="s">
        <v>33</v>
      </c>
      <c r="AG425" s="32" t="s">
        <v>33</v>
      </c>
      <c r="AH425" s="46" t="s">
        <v>45</v>
      </c>
      <c r="AM425" s="32" t="s">
        <v>56</v>
      </c>
      <c r="AR425" s="23"/>
      <c r="AS425" s="24" t="str">
        <f t="shared" si="3"/>
        <v>-:-:-:-:-:-:-:-:-:-:-:-:-:-:-:-:-:-:-:-:-:-:Rn:::::Rd::::</v>
      </c>
      <c r="AT425" s="23"/>
      <c r="AU425" s="24" t="str">
        <f t="shared" si="4"/>
        <v>0x1ED80000</v>
      </c>
      <c r="AV425" s="25"/>
      <c r="AW425" s="26" t="str">
        <f t="shared" si="5"/>
        <v>vfcvtzsscalar_fixed_point_Double_precision_to_32_bit,   </v>
      </c>
      <c r="AX425" s="26" t="str">
        <f t="shared" si="6"/>
        <v>//		vfcvtzsscalar_fixed_point_Double_precision_to_32_bit,   	/* 0x1ED80000	FCVTZS    	 */</v>
      </c>
      <c r="AY425" s="26" t="str">
        <f t="shared" si="7"/>
        <v>//		0x1ED80000,	/* FCVTZS    	vfcvtzsscalar_fixed_point_Double_precision_to_32_bit	 */</v>
      </c>
    </row>
    <row r="426" ht="12.75" customHeight="1">
      <c r="A426" s="15" t="s">
        <v>719</v>
      </c>
      <c r="B426" s="33" t="s">
        <v>106</v>
      </c>
      <c r="C426" s="16"/>
      <c r="D426" s="17"/>
      <c r="E426" s="28" t="s">
        <v>713</v>
      </c>
      <c r="F426" s="18" t="str">
        <f t="shared" si="8"/>
        <v>v</v>
      </c>
      <c r="G426" s="18" t="str">
        <f t="shared" si="9"/>
        <v>scalar_fixed_point_Double_precision_to_32_bit</v>
      </c>
      <c r="H426" s="18" t="s">
        <v>705</v>
      </c>
      <c r="I426" s="30" t="s">
        <v>718</v>
      </c>
      <c r="J426" s="30"/>
      <c r="K426" s="31"/>
      <c r="L426" s="32" t="s">
        <v>31</v>
      </c>
      <c r="M426" s="45" t="s">
        <v>31</v>
      </c>
      <c r="N426" s="78" t="s">
        <v>31</v>
      </c>
      <c r="O426" s="45" t="s">
        <v>30</v>
      </c>
      <c r="P426" s="45" t="s">
        <v>30</v>
      </c>
      <c r="Q426" s="45" t="s">
        <v>30</v>
      </c>
      <c r="R426" s="45" t="s">
        <v>30</v>
      </c>
      <c r="S426" s="45" t="s">
        <v>31</v>
      </c>
      <c r="T426" s="32" t="s">
        <v>30</v>
      </c>
      <c r="U426" s="32" t="s">
        <v>30</v>
      </c>
      <c r="V426" s="45" t="s">
        <v>31</v>
      </c>
      <c r="W426" s="32" t="s">
        <v>30</v>
      </c>
      <c r="X426" s="32" t="s">
        <v>30</v>
      </c>
      <c r="Y426" s="32" t="s">
        <v>31</v>
      </c>
      <c r="Z426" s="32" t="s">
        <v>31</v>
      </c>
      <c r="AA426" s="32" t="s">
        <v>30</v>
      </c>
      <c r="AB426" s="32" t="s">
        <v>33</v>
      </c>
      <c r="AC426" s="32" t="s">
        <v>33</v>
      </c>
      <c r="AD426" s="32" t="s">
        <v>33</v>
      </c>
      <c r="AE426" s="32" t="s">
        <v>33</v>
      </c>
      <c r="AF426" s="32" t="s">
        <v>33</v>
      </c>
      <c r="AG426" s="32" t="s">
        <v>33</v>
      </c>
      <c r="AH426" s="46" t="s">
        <v>45</v>
      </c>
      <c r="AM426" s="32" t="s">
        <v>56</v>
      </c>
      <c r="AR426" s="23"/>
      <c r="AS426" s="24" t="str">
        <f t="shared" si="3"/>
        <v>-:-:-:-:-:-:-:-:-:-:-:-:-:-:-:-:-:-:-:-:-:-:Rn:::::Rd::::</v>
      </c>
      <c r="AT426" s="23"/>
      <c r="AU426" s="24" t="str">
        <f t="shared" si="4"/>
        <v>0x1ED90000</v>
      </c>
      <c r="AV426" s="25"/>
      <c r="AW426" s="26" t="str">
        <f t="shared" si="5"/>
        <v>vfcvtzuscalar_fixed_point_Double_precision_to_32_bit,   </v>
      </c>
      <c r="AX426" s="26" t="str">
        <f t="shared" si="6"/>
        <v>//		vfcvtzuscalar_fixed_point_Double_precision_to_32_bit,   	/* 0x1ED90000	FCVTZU    	 */</v>
      </c>
      <c r="AY426" s="26" t="str">
        <f t="shared" si="7"/>
        <v>//		0x1ED90000,	/* FCVTZU    	vfcvtzuscalar_fixed_point_Double_precision_to_32_bit	 */</v>
      </c>
    </row>
    <row r="427" ht="12.75" customHeight="1">
      <c r="A427" s="9" t="s">
        <v>720</v>
      </c>
      <c r="B427" s="33" t="s">
        <v>106</v>
      </c>
      <c r="C427" s="16"/>
      <c r="D427" s="17"/>
      <c r="E427" s="28" t="s">
        <v>704</v>
      </c>
      <c r="F427" s="18" t="str">
        <f t="shared" si="8"/>
        <v>v</v>
      </c>
      <c r="G427" s="18" t="str">
        <f t="shared" si="9"/>
        <v>scalar_fixed_point_64_bit_to_single_precision</v>
      </c>
      <c r="H427" s="18" t="s">
        <v>705</v>
      </c>
      <c r="I427" s="30" t="s">
        <v>721</v>
      </c>
      <c r="J427" s="30"/>
      <c r="K427" s="31"/>
      <c r="L427" s="32" t="s">
        <v>30</v>
      </c>
      <c r="M427" s="45" t="s">
        <v>31</v>
      </c>
      <c r="N427" s="78" t="s">
        <v>31</v>
      </c>
      <c r="O427" s="45" t="s">
        <v>30</v>
      </c>
      <c r="P427" s="45" t="s">
        <v>30</v>
      </c>
      <c r="Q427" s="45" t="s">
        <v>30</v>
      </c>
      <c r="R427" s="45" t="s">
        <v>30</v>
      </c>
      <c r="S427" s="45" t="s">
        <v>31</v>
      </c>
      <c r="T427" s="32" t="s">
        <v>31</v>
      </c>
      <c r="U427" s="32" t="s">
        <v>31</v>
      </c>
      <c r="V427" s="45" t="s">
        <v>31</v>
      </c>
      <c r="W427" s="32" t="s">
        <v>31</v>
      </c>
      <c r="X427" s="32" t="s">
        <v>31</v>
      </c>
      <c r="Y427" s="32" t="s">
        <v>31</v>
      </c>
      <c r="Z427" s="32" t="s">
        <v>30</v>
      </c>
      <c r="AA427" s="32" t="s">
        <v>31</v>
      </c>
      <c r="AB427" s="32" t="s">
        <v>33</v>
      </c>
      <c r="AC427" s="32" t="s">
        <v>33</v>
      </c>
      <c r="AD427" s="32" t="s">
        <v>33</v>
      </c>
      <c r="AE427" s="32" t="s">
        <v>33</v>
      </c>
      <c r="AF427" s="32" t="s">
        <v>33</v>
      </c>
      <c r="AG427" s="32" t="s">
        <v>33</v>
      </c>
      <c r="AH427" s="46" t="s">
        <v>45</v>
      </c>
      <c r="AM427" s="32" t="s">
        <v>56</v>
      </c>
      <c r="AR427" s="23"/>
      <c r="AS427" s="24" t="str">
        <f t="shared" si="3"/>
        <v>-:-:-:-:-:-:-:-:-:-:-:-:-:-:-:-:-:-:-:-:-:-:Rn:::::Rd::::</v>
      </c>
      <c r="AT427" s="23"/>
      <c r="AU427" s="24" t="str">
        <f t="shared" si="4"/>
        <v>0x9E020000</v>
      </c>
      <c r="AV427" s="25"/>
      <c r="AW427" s="26" t="str">
        <f t="shared" si="5"/>
        <v>vscvtfscalar_fixed_point_64_bit_to_single_precision,    </v>
      </c>
      <c r="AX427" s="26" t="str">
        <f t="shared" si="6"/>
        <v>//		vscvtfscalar_fixed_point_64_bit_to_single_precision,    	/* 0x9E020000	SCVTF     	 */</v>
      </c>
      <c r="AY427" s="26" t="str">
        <f t="shared" si="7"/>
        <v>//		0x9E020000,	/* SCVTF     	vscvtfscalar_fixed_point_64_bit_to_single_precision	 */</v>
      </c>
    </row>
    <row r="428" ht="12.75" customHeight="1">
      <c r="A428" s="9" t="s">
        <v>722</v>
      </c>
      <c r="B428" s="33" t="s">
        <v>106</v>
      </c>
      <c r="C428" s="16"/>
      <c r="D428" s="17"/>
      <c r="E428" s="28" t="s">
        <v>708</v>
      </c>
      <c r="F428" s="18" t="str">
        <f t="shared" si="8"/>
        <v>v</v>
      </c>
      <c r="G428" s="18" t="str">
        <f t="shared" si="9"/>
        <v>scalar_fixed_point_64_bit_to_single_precision</v>
      </c>
      <c r="H428" s="18" t="s">
        <v>705</v>
      </c>
      <c r="I428" s="30" t="s">
        <v>721</v>
      </c>
      <c r="J428" s="30"/>
      <c r="K428" s="31"/>
      <c r="L428" s="32" t="s">
        <v>30</v>
      </c>
      <c r="M428" s="45" t="s">
        <v>31</v>
      </c>
      <c r="N428" s="78" t="s">
        <v>31</v>
      </c>
      <c r="O428" s="45" t="s">
        <v>30</v>
      </c>
      <c r="P428" s="45" t="s">
        <v>30</v>
      </c>
      <c r="Q428" s="45" t="s">
        <v>30</v>
      </c>
      <c r="R428" s="45" t="s">
        <v>30</v>
      </c>
      <c r="S428" s="45" t="s">
        <v>31</v>
      </c>
      <c r="T428" s="32" t="s">
        <v>31</v>
      </c>
      <c r="U428" s="32" t="s">
        <v>31</v>
      </c>
      <c r="V428" s="45" t="s">
        <v>31</v>
      </c>
      <c r="W428" s="32" t="s">
        <v>31</v>
      </c>
      <c r="X428" s="32" t="s">
        <v>31</v>
      </c>
      <c r="Y428" s="32" t="s">
        <v>31</v>
      </c>
      <c r="Z428" s="32" t="s">
        <v>30</v>
      </c>
      <c r="AA428" s="32" t="s">
        <v>30</v>
      </c>
      <c r="AB428" s="32" t="s">
        <v>33</v>
      </c>
      <c r="AC428" s="32" t="s">
        <v>33</v>
      </c>
      <c r="AD428" s="32" t="s">
        <v>33</v>
      </c>
      <c r="AE428" s="32" t="s">
        <v>33</v>
      </c>
      <c r="AF428" s="32" t="s">
        <v>33</v>
      </c>
      <c r="AG428" s="32" t="s">
        <v>33</v>
      </c>
      <c r="AH428" s="46" t="s">
        <v>45</v>
      </c>
      <c r="AM428" s="32" t="s">
        <v>56</v>
      </c>
      <c r="AR428" s="23"/>
      <c r="AS428" s="24" t="str">
        <f t="shared" si="3"/>
        <v>-:-:-:-:-:-:-:-:-:-:-:-:-:-:-:-:-:-:-:-:-:-:Rn:::::Rd::::</v>
      </c>
      <c r="AT428" s="23"/>
      <c r="AU428" s="24" t="str">
        <f t="shared" si="4"/>
        <v>0x9E030000</v>
      </c>
      <c r="AV428" s="25"/>
      <c r="AW428" s="26" t="str">
        <f t="shared" si="5"/>
        <v>vucvtfscalar_fixed_point_64_bit_to_single_precision,    </v>
      </c>
      <c r="AX428" s="26" t="str">
        <f t="shared" si="6"/>
        <v>//		vucvtfscalar_fixed_point_64_bit_to_single_precision,    	/* 0x9E030000	UCVTF     	 */</v>
      </c>
      <c r="AY428" s="26" t="str">
        <f t="shared" si="7"/>
        <v>//		0x9E030000,	/* UCVTF     	vucvtfscalar_fixed_point_64_bit_to_single_precision	 */</v>
      </c>
    </row>
    <row r="429" ht="12.75" customHeight="1">
      <c r="A429" s="15" t="s">
        <v>723</v>
      </c>
      <c r="B429" s="33" t="s">
        <v>106</v>
      </c>
      <c r="C429" s="16"/>
      <c r="D429" s="17"/>
      <c r="E429" s="28" t="s">
        <v>710</v>
      </c>
      <c r="F429" s="18" t="str">
        <f t="shared" si="8"/>
        <v>v</v>
      </c>
      <c r="G429" s="18" t="str">
        <f t="shared" si="9"/>
        <v>scalar_fixed_point_Single_precision_to_64_bit</v>
      </c>
      <c r="H429" s="18" t="s">
        <v>705</v>
      </c>
      <c r="I429" s="30" t="s">
        <v>724</v>
      </c>
      <c r="J429" s="30"/>
      <c r="K429" s="31"/>
      <c r="L429" s="32" t="s">
        <v>30</v>
      </c>
      <c r="M429" s="45" t="s">
        <v>31</v>
      </c>
      <c r="N429" s="78" t="s">
        <v>31</v>
      </c>
      <c r="O429" s="45" t="s">
        <v>30</v>
      </c>
      <c r="P429" s="45" t="s">
        <v>30</v>
      </c>
      <c r="Q429" s="45" t="s">
        <v>30</v>
      </c>
      <c r="R429" s="45" t="s">
        <v>30</v>
      </c>
      <c r="S429" s="45" t="s">
        <v>31</v>
      </c>
      <c r="T429" s="32" t="s">
        <v>30</v>
      </c>
      <c r="U429" s="32" t="s">
        <v>30</v>
      </c>
      <c r="V429" s="45" t="s">
        <v>31</v>
      </c>
      <c r="W429" s="32" t="s">
        <v>30</v>
      </c>
      <c r="X429" s="32" t="s">
        <v>30</v>
      </c>
      <c r="Y429" s="32" t="s">
        <v>31</v>
      </c>
      <c r="Z429" s="32" t="s">
        <v>31</v>
      </c>
      <c r="AA429" s="32" t="s">
        <v>31</v>
      </c>
      <c r="AB429" s="32" t="s">
        <v>33</v>
      </c>
      <c r="AC429" s="32" t="s">
        <v>33</v>
      </c>
      <c r="AD429" s="32" t="s">
        <v>33</v>
      </c>
      <c r="AE429" s="32" t="s">
        <v>33</v>
      </c>
      <c r="AF429" s="32" t="s">
        <v>33</v>
      </c>
      <c r="AG429" s="32" t="s">
        <v>33</v>
      </c>
      <c r="AH429" s="46" t="s">
        <v>45</v>
      </c>
      <c r="AM429" s="32" t="s">
        <v>56</v>
      </c>
      <c r="AR429" s="23"/>
      <c r="AS429" s="24" t="str">
        <f t="shared" si="3"/>
        <v>-:-:-:-:-:-:-:-:-:-:-:-:-:-:-:-:-:-:-:-:-:-:Rn:::::Rd::::</v>
      </c>
      <c r="AT429" s="23"/>
      <c r="AU429" s="24" t="str">
        <f t="shared" si="4"/>
        <v>0x9ED80000</v>
      </c>
      <c r="AV429" s="25"/>
      <c r="AW429" s="26" t="str">
        <f t="shared" si="5"/>
        <v>vfcvtzsscalar_fixed_point_Single_precision_to_64_bit,   </v>
      </c>
      <c r="AX429" s="26" t="str">
        <f t="shared" si="6"/>
        <v>//		vfcvtzsscalar_fixed_point_Single_precision_to_64_bit,   	/* 0x9ED80000	FCVTZS    	 */</v>
      </c>
      <c r="AY429" s="26" t="str">
        <f t="shared" si="7"/>
        <v>//		0x9ED80000,	/* FCVTZS    	vfcvtzsscalar_fixed_point_Single_precision_to_64_bit	 */</v>
      </c>
    </row>
    <row r="430" ht="12.75" customHeight="1">
      <c r="A430" s="15" t="s">
        <v>725</v>
      </c>
      <c r="B430" s="33" t="s">
        <v>106</v>
      </c>
      <c r="C430" s="16"/>
      <c r="D430" s="17"/>
      <c r="E430" s="28" t="s">
        <v>713</v>
      </c>
      <c r="F430" s="18" t="str">
        <f t="shared" si="8"/>
        <v>v</v>
      </c>
      <c r="G430" s="18" t="str">
        <f t="shared" si="9"/>
        <v>scalar_fixed_point_Single_precision_to_64_bit</v>
      </c>
      <c r="H430" s="18" t="s">
        <v>705</v>
      </c>
      <c r="I430" s="30" t="s">
        <v>724</v>
      </c>
      <c r="J430" s="30"/>
      <c r="K430" s="31"/>
      <c r="L430" s="32" t="s">
        <v>30</v>
      </c>
      <c r="M430" s="45" t="s">
        <v>31</v>
      </c>
      <c r="N430" s="78" t="s">
        <v>31</v>
      </c>
      <c r="O430" s="45" t="s">
        <v>30</v>
      </c>
      <c r="P430" s="45" t="s">
        <v>30</v>
      </c>
      <c r="Q430" s="45" t="s">
        <v>30</v>
      </c>
      <c r="R430" s="45" t="s">
        <v>30</v>
      </c>
      <c r="S430" s="45" t="s">
        <v>31</v>
      </c>
      <c r="T430" s="32" t="s">
        <v>30</v>
      </c>
      <c r="U430" s="32" t="s">
        <v>30</v>
      </c>
      <c r="V430" s="45" t="s">
        <v>31</v>
      </c>
      <c r="W430" s="32" t="s">
        <v>30</v>
      </c>
      <c r="X430" s="32" t="s">
        <v>30</v>
      </c>
      <c r="Y430" s="32" t="s">
        <v>31</v>
      </c>
      <c r="Z430" s="32" t="s">
        <v>31</v>
      </c>
      <c r="AA430" s="32" t="s">
        <v>30</v>
      </c>
      <c r="AB430" s="32" t="s">
        <v>33</v>
      </c>
      <c r="AC430" s="32" t="s">
        <v>33</v>
      </c>
      <c r="AD430" s="32" t="s">
        <v>33</v>
      </c>
      <c r="AE430" s="32" t="s">
        <v>33</v>
      </c>
      <c r="AF430" s="32" t="s">
        <v>33</v>
      </c>
      <c r="AG430" s="32" t="s">
        <v>33</v>
      </c>
      <c r="AH430" s="46" t="s">
        <v>45</v>
      </c>
      <c r="AM430" s="32" t="s">
        <v>56</v>
      </c>
      <c r="AR430" s="23"/>
      <c r="AS430" s="24" t="str">
        <f t="shared" si="3"/>
        <v>-:-:-:-:-:-:-:-:-:-:-:-:-:-:-:-:-:-:-:-:-:-:Rn:::::Rd::::</v>
      </c>
      <c r="AT430" s="23"/>
      <c r="AU430" s="24" t="str">
        <f t="shared" si="4"/>
        <v>0x9ED90000</v>
      </c>
      <c r="AV430" s="25"/>
      <c r="AW430" s="26" t="str">
        <f t="shared" si="5"/>
        <v>vfcvtzuscalar_fixed_point_Single_precision_to_64_bit,   </v>
      </c>
      <c r="AX430" s="26" t="str">
        <f t="shared" si="6"/>
        <v>//		vfcvtzuscalar_fixed_point_Single_precision_to_64_bit,   	/* 0x9ED90000	FCVTZU    	 */</v>
      </c>
      <c r="AY430" s="26" t="str">
        <f t="shared" si="7"/>
        <v>//		0x9ED90000,	/* FCVTZU    	vfcvtzuscalar_fixed_point_Single_precision_to_64_bit	 */</v>
      </c>
    </row>
    <row r="431" ht="12.75" customHeight="1">
      <c r="A431" s="9" t="s">
        <v>726</v>
      </c>
      <c r="B431" s="33" t="s">
        <v>106</v>
      </c>
      <c r="C431" s="16"/>
      <c r="D431" s="17"/>
      <c r="E431" s="28" t="s">
        <v>704</v>
      </c>
      <c r="F431" s="18" t="str">
        <f t="shared" si="8"/>
        <v>v</v>
      </c>
      <c r="G431" s="18" t="str">
        <f t="shared" si="9"/>
        <v>scalar_fixed_point_64_bit_to_double_precision</v>
      </c>
      <c r="H431" s="18" t="s">
        <v>705</v>
      </c>
      <c r="I431" s="30" t="s">
        <v>727</v>
      </c>
      <c r="J431" s="30"/>
      <c r="K431" s="31"/>
      <c r="L431" s="32" t="s">
        <v>30</v>
      </c>
      <c r="M431" s="45" t="s">
        <v>31</v>
      </c>
      <c r="N431" s="78" t="s">
        <v>31</v>
      </c>
      <c r="O431" s="45" t="s">
        <v>30</v>
      </c>
      <c r="P431" s="45" t="s">
        <v>30</v>
      </c>
      <c r="Q431" s="45" t="s">
        <v>30</v>
      </c>
      <c r="R431" s="45" t="s">
        <v>30</v>
      </c>
      <c r="S431" s="45" t="s">
        <v>31</v>
      </c>
      <c r="T431" s="32" t="s">
        <v>31</v>
      </c>
      <c r="U431" s="32" t="s">
        <v>31</v>
      </c>
      <c r="V431" s="45" t="s">
        <v>31</v>
      </c>
      <c r="W431" s="32" t="s">
        <v>31</v>
      </c>
      <c r="X431" s="32" t="s">
        <v>31</v>
      </c>
      <c r="Y431" s="32" t="s">
        <v>31</v>
      </c>
      <c r="Z431" s="32" t="s">
        <v>30</v>
      </c>
      <c r="AA431" s="32" t="s">
        <v>31</v>
      </c>
      <c r="AB431" s="32" t="s">
        <v>33</v>
      </c>
      <c r="AC431" s="32" t="s">
        <v>33</v>
      </c>
      <c r="AD431" s="32" t="s">
        <v>33</v>
      </c>
      <c r="AE431" s="32" t="s">
        <v>33</v>
      </c>
      <c r="AF431" s="32" t="s">
        <v>33</v>
      </c>
      <c r="AG431" s="32" t="s">
        <v>33</v>
      </c>
      <c r="AH431" s="46" t="s">
        <v>45</v>
      </c>
      <c r="AM431" s="32" t="s">
        <v>56</v>
      </c>
      <c r="AR431" s="23"/>
      <c r="AS431" s="24" t="str">
        <f t="shared" si="3"/>
        <v>-:-:-:-:-:-:-:-:-:-:-:-:-:-:-:-:-:-:-:-:-:-:Rn:::::Rd::::</v>
      </c>
      <c r="AT431" s="23"/>
      <c r="AU431" s="24" t="str">
        <f t="shared" si="4"/>
        <v>0x9E020000</v>
      </c>
      <c r="AV431" s="25"/>
      <c r="AW431" s="26" t="str">
        <f t="shared" si="5"/>
        <v>vscvtfscalar_fixed_point_64_bit_to_double_precision,    </v>
      </c>
      <c r="AX431" s="26" t="str">
        <f t="shared" si="6"/>
        <v>//		vscvtfscalar_fixed_point_64_bit_to_double_precision,    	/* 0x9E020000	SCVTF     	 */</v>
      </c>
      <c r="AY431" s="26" t="str">
        <f t="shared" si="7"/>
        <v>//		0x9E020000,	/* SCVTF     	vscvtfscalar_fixed_point_64_bit_to_double_precision	 */</v>
      </c>
    </row>
    <row r="432" ht="12.75" customHeight="1">
      <c r="A432" s="15" t="s">
        <v>728</v>
      </c>
      <c r="B432" s="33" t="s">
        <v>106</v>
      </c>
      <c r="C432" s="16"/>
      <c r="D432" s="17"/>
      <c r="E432" s="28" t="s">
        <v>708</v>
      </c>
      <c r="F432" s="18" t="str">
        <f t="shared" si="8"/>
        <v>v</v>
      </c>
      <c r="G432" s="18" t="str">
        <f t="shared" si="9"/>
        <v>scalar_fixed_point_64_bit_to_double_precision</v>
      </c>
      <c r="H432" s="18" t="s">
        <v>705</v>
      </c>
      <c r="I432" s="30" t="s">
        <v>727</v>
      </c>
      <c r="J432" s="30"/>
      <c r="K432" s="31"/>
      <c r="L432" s="32" t="s">
        <v>30</v>
      </c>
      <c r="M432" s="45" t="s">
        <v>31</v>
      </c>
      <c r="N432" s="78" t="s">
        <v>31</v>
      </c>
      <c r="O432" s="45" t="s">
        <v>30</v>
      </c>
      <c r="P432" s="45" t="s">
        <v>30</v>
      </c>
      <c r="Q432" s="45" t="s">
        <v>30</v>
      </c>
      <c r="R432" s="45" t="s">
        <v>30</v>
      </c>
      <c r="S432" s="45" t="s">
        <v>31</v>
      </c>
      <c r="T432" s="32" t="s">
        <v>31</v>
      </c>
      <c r="U432" s="32" t="s">
        <v>31</v>
      </c>
      <c r="V432" s="45" t="s">
        <v>31</v>
      </c>
      <c r="W432" s="32" t="s">
        <v>31</v>
      </c>
      <c r="X432" s="32" t="s">
        <v>31</v>
      </c>
      <c r="Y432" s="32" t="s">
        <v>31</v>
      </c>
      <c r="Z432" s="32" t="s">
        <v>30</v>
      </c>
      <c r="AA432" s="32" t="s">
        <v>30</v>
      </c>
      <c r="AB432" s="32" t="s">
        <v>33</v>
      </c>
      <c r="AC432" s="32" t="s">
        <v>33</v>
      </c>
      <c r="AD432" s="32" t="s">
        <v>33</v>
      </c>
      <c r="AE432" s="32" t="s">
        <v>33</v>
      </c>
      <c r="AF432" s="32" t="s">
        <v>33</v>
      </c>
      <c r="AG432" s="32" t="s">
        <v>33</v>
      </c>
      <c r="AH432" s="46" t="s">
        <v>45</v>
      </c>
      <c r="AM432" s="32" t="s">
        <v>56</v>
      </c>
      <c r="AR432" s="23"/>
      <c r="AS432" s="24" t="str">
        <f t="shared" si="3"/>
        <v>-:-:-:-:-:-:-:-:-:-:-:-:-:-:-:-:-:-:-:-:-:-:Rn:::::Rd::::</v>
      </c>
      <c r="AT432" s="23"/>
      <c r="AU432" s="24" t="str">
        <f t="shared" si="4"/>
        <v>0x9E030000</v>
      </c>
      <c r="AV432" s="25"/>
      <c r="AW432" s="26" t="str">
        <f t="shared" si="5"/>
        <v>vucvtfscalar_fixed_point_64_bit_to_double_precision,    </v>
      </c>
      <c r="AX432" s="26" t="str">
        <f t="shared" si="6"/>
        <v>//		vucvtfscalar_fixed_point_64_bit_to_double_precision,    	/* 0x9E030000	UCVTF     	 */</v>
      </c>
      <c r="AY432" s="26" t="str">
        <f t="shared" si="7"/>
        <v>//		0x9E030000,	/* UCVTF     	vucvtfscalar_fixed_point_64_bit_to_double_precision	 */</v>
      </c>
    </row>
    <row r="433" ht="12.75" customHeight="1">
      <c r="A433" s="15" t="s">
        <v>729</v>
      </c>
      <c r="B433" s="33" t="s">
        <v>106</v>
      </c>
      <c r="C433" s="16"/>
      <c r="D433" s="17"/>
      <c r="E433" s="28" t="s">
        <v>710</v>
      </c>
      <c r="F433" s="18" t="str">
        <f t="shared" si="8"/>
        <v>v</v>
      </c>
      <c r="G433" s="18" t="str">
        <f t="shared" si="9"/>
        <v>scalar_fixed_point_Double_precision_to_64_bit</v>
      </c>
      <c r="H433" s="18" t="s">
        <v>705</v>
      </c>
      <c r="I433" s="30" t="s">
        <v>730</v>
      </c>
      <c r="J433" s="30"/>
      <c r="K433" s="31"/>
      <c r="L433" s="32" t="s">
        <v>30</v>
      </c>
      <c r="M433" s="45" t="s">
        <v>31</v>
      </c>
      <c r="N433" s="78" t="s">
        <v>31</v>
      </c>
      <c r="O433" s="45" t="s">
        <v>30</v>
      </c>
      <c r="P433" s="45" t="s">
        <v>30</v>
      </c>
      <c r="Q433" s="45" t="s">
        <v>30</v>
      </c>
      <c r="R433" s="45" t="s">
        <v>30</v>
      </c>
      <c r="S433" s="45" t="s">
        <v>31</v>
      </c>
      <c r="T433" s="32" t="s">
        <v>30</v>
      </c>
      <c r="U433" s="32" t="s">
        <v>30</v>
      </c>
      <c r="V433" s="45" t="s">
        <v>31</v>
      </c>
      <c r="W433" s="32" t="s">
        <v>30</v>
      </c>
      <c r="X433" s="32" t="s">
        <v>30</v>
      </c>
      <c r="Y433" s="32" t="s">
        <v>31</v>
      </c>
      <c r="Z433" s="32" t="s">
        <v>31</v>
      </c>
      <c r="AA433" s="32" t="s">
        <v>31</v>
      </c>
      <c r="AB433" s="32" t="s">
        <v>33</v>
      </c>
      <c r="AC433" s="32" t="s">
        <v>33</v>
      </c>
      <c r="AD433" s="32" t="s">
        <v>33</v>
      </c>
      <c r="AE433" s="32" t="s">
        <v>33</v>
      </c>
      <c r="AF433" s="32" t="s">
        <v>33</v>
      </c>
      <c r="AG433" s="32" t="s">
        <v>33</v>
      </c>
      <c r="AH433" s="46" t="s">
        <v>45</v>
      </c>
      <c r="AM433" s="32" t="s">
        <v>56</v>
      </c>
      <c r="AR433" s="23"/>
      <c r="AS433" s="24" t="str">
        <f t="shared" si="3"/>
        <v>-:-:-:-:-:-:-:-:-:-:-:-:-:-:-:-:-:-:-:-:-:-:Rn:::::Rd::::</v>
      </c>
      <c r="AT433" s="23"/>
      <c r="AU433" s="24" t="str">
        <f t="shared" si="4"/>
        <v>0x9ED80000</v>
      </c>
      <c r="AV433" s="25"/>
      <c r="AW433" s="26" t="str">
        <f t="shared" si="5"/>
        <v>vfcvtzsscalar_fixed_point_Double_precision_to_64_bit,   </v>
      </c>
      <c r="AX433" s="26" t="str">
        <f t="shared" si="6"/>
        <v>//		vfcvtzsscalar_fixed_point_Double_precision_to_64_bit,   	/* 0x9ED80000	FCVTZS    	 */</v>
      </c>
      <c r="AY433" s="26" t="str">
        <f t="shared" si="7"/>
        <v>//		0x9ED80000,	/* FCVTZS    	vfcvtzsscalar_fixed_point_Double_precision_to_64_bit	 */</v>
      </c>
    </row>
    <row r="434" ht="12.75" customHeight="1">
      <c r="A434" s="9" t="s">
        <v>731</v>
      </c>
      <c r="B434" s="33" t="s">
        <v>106</v>
      </c>
      <c r="C434" s="16"/>
      <c r="D434" s="17"/>
      <c r="E434" s="28" t="s">
        <v>713</v>
      </c>
      <c r="F434" s="18" t="str">
        <f t="shared" si="8"/>
        <v>v</v>
      </c>
      <c r="G434" s="18" t="str">
        <f t="shared" si="9"/>
        <v>scalar_fixed_point_Double_precision_to_64_bit</v>
      </c>
      <c r="H434" s="18" t="s">
        <v>705</v>
      </c>
      <c r="I434" s="30" t="s">
        <v>730</v>
      </c>
      <c r="J434" s="30"/>
      <c r="K434" s="31"/>
      <c r="L434" s="32" t="s">
        <v>30</v>
      </c>
      <c r="M434" s="45" t="s">
        <v>31</v>
      </c>
      <c r="N434" s="78" t="s">
        <v>31</v>
      </c>
      <c r="O434" s="45" t="s">
        <v>30</v>
      </c>
      <c r="P434" s="45" t="s">
        <v>30</v>
      </c>
      <c r="Q434" s="45" t="s">
        <v>30</v>
      </c>
      <c r="R434" s="45" t="s">
        <v>30</v>
      </c>
      <c r="S434" s="45" t="s">
        <v>31</v>
      </c>
      <c r="T434" s="32" t="s">
        <v>30</v>
      </c>
      <c r="U434" s="32" t="s">
        <v>30</v>
      </c>
      <c r="V434" s="45" t="s">
        <v>31</v>
      </c>
      <c r="W434" s="32" t="s">
        <v>30</v>
      </c>
      <c r="X434" s="32" t="s">
        <v>30</v>
      </c>
      <c r="Y434" s="32" t="s">
        <v>31</v>
      </c>
      <c r="Z434" s="32" t="s">
        <v>31</v>
      </c>
      <c r="AA434" s="32" t="s">
        <v>30</v>
      </c>
      <c r="AB434" s="32" t="s">
        <v>33</v>
      </c>
      <c r="AC434" s="32" t="s">
        <v>33</v>
      </c>
      <c r="AD434" s="32" t="s">
        <v>33</v>
      </c>
      <c r="AE434" s="32" t="s">
        <v>33</v>
      </c>
      <c r="AF434" s="32" t="s">
        <v>33</v>
      </c>
      <c r="AG434" s="32" t="s">
        <v>33</v>
      </c>
      <c r="AH434" s="46" t="s">
        <v>45</v>
      </c>
      <c r="AM434" s="32" t="s">
        <v>56</v>
      </c>
      <c r="AR434" s="23"/>
      <c r="AS434" s="24" t="str">
        <f t="shared" si="3"/>
        <v>-:-:-:-:-:-:-:-:-:-:-:-:-:-:-:-:-:-:-:-:-:-:Rn:::::Rd::::</v>
      </c>
      <c r="AT434" s="23"/>
      <c r="AU434" s="24" t="str">
        <f t="shared" si="4"/>
        <v>0x9ED90000</v>
      </c>
      <c r="AV434" s="25"/>
      <c r="AW434" s="26" t="str">
        <f t="shared" si="5"/>
        <v>vfcvtzuscalar_fixed_point_Double_precision_to_64_bit,   </v>
      </c>
      <c r="AX434" s="26" t="str">
        <f t="shared" si="6"/>
        <v>//		vfcvtzuscalar_fixed_point_Double_precision_to_64_bit,   	/* 0x9ED90000	FCVTZU    	 */</v>
      </c>
      <c r="AY434" s="26" t="str">
        <f t="shared" si="7"/>
        <v>//		0x9ED90000,	/* FCVTZU    	vfcvtzuscalar_fixed_point_Double_precision_to_64_bit	 */</v>
      </c>
    </row>
    <row r="435" ht="12.75" customHeight="1">
      <c r="A435" s="9" t="s">
        <v>732</v>
      </c>
      <c r="B435" s="33" t="s">
        <v>106</v>
      </c>
      <c r="C435" s="16"/>
      <c r="D435" s="17" t="s">
        <v>733</v>
      </c>
      <c r="F435" s="18" t="str">
        <f t="shared" si="8"/>
        <v/>
      </c>
      <c r="G435" s="18" t="str">
        <f t="shared" si="9"/>
        <v/>
      </c>
      <c r="H435" s="19"/>
      <c r="I435" s="20"/>
      <c r="J435" s="20"/>
      <c r="K435" s="37"/>
      <c r="L435" s="38" t="s">
        <v>67</v>
      </c>
      <c r="M435" s="22" t="s">
        <v>31</v>
      </c>
      <c r="N435" s="38" t="s">
        <v>52</v>
      </c>
      <c r="O435" s="22" t="s">
        <v>30</v>
      </c>
      <c r="P435" s="39" t="s">
        <v>30</v>
      </c>
      <c r="Q435" s="39" t="s">
        <v>30</v>
      </c>
      <c r="R435" s="39" t="s">
        <v>30</v>
      </c>
      <c r="S435" s="22" t="s">
        <v>31</v>
      </c>
      <c r="T435" s="38" t="s">
        <v>700</v>
      </c>
      <c r="V435" s="22" t="s">
        <v>30</v>
      </c>
      <c r="W435" s="38" t="s">
        <v>51</v>
      </c>
      <c r="AB435" s="38" t="s">
        <v>39</v>
      </c>
      <c r="AF435" s="22" t="s">
        <v>31</v>
      </c>
      <c r="AG435" s="22" t="s">
        <v>30</v>
      </c>
      <c r="AH435" s="40" t="s">
        <v>45</v>
      </c>
      <c r="AM435" s="38" t="s">
        <v>459</v>
      </c>
      <c r="AN435" s="38" t="s">
        <v>62</v>
      </c>
      <c r="AR435" s="23"/>
      <c r="AS435" s="24" t="str">
        <f t="shared" si="3"/>
        <v/>
      </c>
      <c r="AT435" s="23"/>
      <c r="AU435" s="24" t="str">
        <f t="shared" si="4"/>
        <v/>
      </c>
      <c r="AV435" s="25"/>
      <c r="AW435" s="26" t="str">
        <f t="shared" si="5"/>
        <v/>
      </c>
      <c r="AX435" s="26" t="str">
        <f t="shared" si="6"/>
        <v>	/* Floating-point conditional compare */</v>
      </c>
      <c r="AY435" s="26" t="str">
        <f t="shared" si="7"/>
        <v>	/* Floating-point conditional compare */</v>
      </c>
    </row>
    <row r="436" ht="12.75" customHeight="1">
      <c r="A436" s="15" t="s">
        <v>734</v>
      </c>
      <c r="B436" s="33" t="s">
        <v>106</v>
      </c>
      <c r="C436" s="16"/>
      <c r="D436" s="17"/>
      <c r="E436" s="28" t="s">
        <v>735</v>
      </c>
      <c r="F436" s="18" t="str">
        <f t="shared" si="8"/>
        <v>v</v>
      </c>
      <c r="G436" s="18" t="str">
        <f t="shared" si="9"/>
        <v>Single_precision</v>
      </c>
      <c r="H436" s="19"/>
      <c r="I436" s="77" t="s">
        <v>736</v>
      </c>
      <c r="J436" s="77"/>
      <c r="K436" s="31"/>
      <c r="L436" s="32" t="s">
        <v>31</v>
      </c>
      <c r="M436" s="45" t="s">
        <v>31</v>
      </c>
      <c r="N436" s="32" t="s">
        <v>31</v>
      </c>
      <c r="O436" s="45" t="s">
        <v>30</v>
      </c>
      <c r="P436" s="45" t="s">
        <v>30</v>
      </c>
      <c r="Q436" s="45" t="s">
        <v>30</v>
      </c>
      <c r="R436" s="45" t="s">
        <v>30</v>
      </c>
      <c r="S436" s="45" t="s">
        <v>31</v>
      </c>
      <c r="T436" s="32" t="s">
        <v>31</v>
      </c>
      <c r="U436" s="32" t="s">
        <v>31</v>
      </c>
      <c r="V436" s="45" t="s">
        <v>30</v>
      </c>
      <c r="W436" s="32" t="s">
        <v>51</v>
      </c>
      <c r="AB436" s="32" t="s">
        <v>39</v>
      </c>
      <c r="AF436" s="45" t="s">
        <v>31</v>
      </c>
      <c r="AG436" s="45" t="s">
        <v>30</v>
      </c>
      <c r="AH436" s="46" t="s">
        <v>45</v>
      </c>
      <c r="AM436" s="32" t="s">
        <v>31</v>
      </c>
      <c r="AN436" s="32" t="s">
        <v>62</v>
      </c>
      <c r="AR436" s="23"/>
      <c r="AS436" s="24" t="str">
        <f t="shared" si="3"/>
        <v>-:-:-:-:-:-:-:-:-:-:-:Rm:::::cond::::-:-:Rn:::::-:nzcv:::</v>
      </c>
      <c r="AT436" s="23"/>
      <c r="AU436" s="24" t="str">
        <f t="shared" si="4"/>
        <v>0x1E200400</v>
      </c>
      <c r="AV436" s="25"/>
      <c r="AW436" s="26" t="str">
        <f t="shared" si="5"/>
        <v>vfccmpSingle_precision,                                 </v>
      </c>
      <c r="AX436" s="26" t="str">
        <f t="shared" si="6"/>
        <v>//		vfccmpSingle_precision,                                 	/* 0x1E200400	FCCMP     	 */</v>
      </c>
      <c r="AY436" s="26" t="str">
        <f t="shared" si="7"/>
        <v>//		0x1E200400,	/* FCCMP     	vfccmpSingle_precision	 */</v>
      </c>
    </row>
    <row r="437" ht="12.75" customHeight="1">
      <c r="A437" s="15" t="s">
        <v>737</v>
      </c>
      <c r="B437" s="33" t="s">
        <v>106</v>
      </c>
      <c r="C437" s="16"/>
      <c r="D437" s="17"/>
      <c r="E437" s="28" t="s">
        <v>738</v>
      </c>
      <c r="F437" s="18" t="str">
        <f t="shared" si="8"/>
        <v>v</v>
      </c>
      <c r="G437" s="18" t="str">
        <f t="shared" si="9"/>
        <v>Single_precision</v>
      </c>
      <c r="H437" s="19"/>
      <c r="I437" s="77" t="s">
        <v>736</v>
      </c>
      <c r="J437" s="77"/>
      <c r="K437" s="31"/>
      <c r="L437" s="32" t="s">
        <v>31</v>
      </c>
      <c r="M437" s="45" t="s">
        <v>31</v>
      </c>
      <c r="N437" s="32" t="s">
        <v>31</v>
      </c>
      <c r="O437" s="45" t="s">
        <v>30</v>
      </c>
      <c r="P437" s="45" t="s">
        <v>30</v>
      </c>
      <c r="Q437" s="45" t="s">
        <v>30</v>
      </c>
      <c r="R437" s="45" t="s">
        <v>30</v>
      </c>
      <c r="S437" s="45" t="s">
        <v>31</v>
      </c>
      <c r="T437" s="32" t="s">
        <v>31</v>
      </c>
      <c r="U437" s="32" t="s">
        <v>31</v>
      </c>
      <c r="V437" s="45" t="s">
        <v>30</v>
      </c>
      <c r="W437" s="32" t="s">
        <v>51</v>
      </c>
      <c r="AB437" s="32" t="s">
        <v>39</v>
      </c>
      <c r="AF437" s="45" t="s">
        <v>31</v>
      </c>
      <c r="AG437" s="45" t="s">
        <v>30</v>
      </c>
      <c r="AH437" s="46" t="s">
        <v>45</v>
      </c>
      <c r="AM437" s="32" t="s">
        <v>30</v>
      </c>
      <c r="AN437" s="32" t="s">
        <v>62</v>
      </c>
      <c r="AR437" s="23"/>
      <c r="AS437" s="24" t="str">
        <f t="shared" si="3"/>
        <v>-:-:-:-:-:-:-:-:-:-:-:Rm:::::cond::::-:-:Rn:::::-:nzcv:::</v>
      </c>
      <c r="AT437" s="23"/>
      <c r="AU437" s="24" t="str">
        <f t="shared" si="4"/>
        <v>0x1E200410</v>
      </c>
      <c r="AV437" s="25"/>
      <c r="AW437" s="26" t="str">
        <f t="shared" si="5"/>
        <v>vfccmpeSingle_precision,                                </v>
      </c>
      <c r="AX437" s="26" t="str">
        <f t="shared" si="6"/>
        <v>//		vfccmpeSingle_precision,                                	/* 0x1E200410	FCCMPE    	 */</v>
      </c>
      <c r="AY437" s="26" t="str">
        <f t="shared" si="7"/>
        <v>//		0x1E200410,	/* FCCMPE    	vfccmpeSingle_precision	 */</v>
      </c>
    </row>
    <row r="438" ht="12.75" customHeight="1">
      <c r="A438" s="9" t="s">
        <v>739</v>
      </c>
      <c r="B438" s="33" t="s">
        <v>106</v>
      </c>
      <c r="C438" s="16"/>
      <c r="D438" s="17"/>
      <c r="E438" s="28" t="s">
        <v>735</v>
      </c>
      <c r="F438" s="18" t="str">
        <f t="shared" si="8"/>
        <v>v</v>
      </c>
      <c r="G438" s="18" t="str">
        <f t="shared" si="9"/>
        <v>Double_precision</v>
      </c>
      <c r="H438" s="19"/>
      <c r="I438" s="77" t="s">
        <v>740</v>
      </c>
      <c r="J438" s="77"/>
      <c r="K438" s="31"/>
      <c r="L438" s="32" t="s">
        <v>31</v>
      </c>
      <c r="M438" s="45" t="s">
        <v>31</v>
      </c>
      <c r="N438" s="32" t="s">
        <v>31</v>
      </c>
      <c r="O438" s="45" t="s">
        <v>30</v>
      </c>
      <c r="P438" s="45" t="s">
        <v>30</v>
      </c>
      <c r="Q438" s="45" t="s">
        <v>30</v>
      </c>
      <c r="R438" s="45" t="s">
        <v>30</v>
      </c>
      <c r="S438" s="45" t="s">
        <v>31</v>
      </c>
      <c r="T438" s="32" t="s">
        <v>31</v>
      </c>
      <c r="U438" s="32" t="s">
        <v>30</v>
      </c>
      <c r="V438" s="45" t="s">
        <v>30</v>
      </c>
      <c r="W438" s="32" t="s">
        <v>51</v>
      </c>
      <c r="AB438" s="32" t="s">
        <v>39</v>
      </c>
      <c r="AF438" s="45" t="s">
        <v>31</v>
      </c>
      <c r="AG438" s="45" t="s">
        <v>30</v>
      </c>
      <c r="AH438" s="46" t="s">
        <v>45</v>
      </c>
      <c r="AM438" s="32" t="s">
        <v>31</v>
      </c>
      <c r="AN438" s="32" t="s">
        <v>62</v>
      </c>
      <c r="AR438" s="23"/>
      <c r="AS438" s="24" t="str">
        <f t="shared" si="3"/>
        <v>-:-:-:-:-:-:-:-:-:-:-:Rm:::::cond::::-:-:Rn:::::-:nzcv:::</v>
      </c>
      <c r="AT438" s="23"/>
      <c r="AU438" s="24" t="str">
        <f t="shared" si="4"/>
        <v>0x1E600400</v>
      </c>
      <c r="AV438" s="25"/>
      <c r="AW438" s="26" t="str">
        <f t="shared" si="5"/>
        <v>vfccmpDouble_precision,                                 </v>
      </c>
      <c r="AX438" s="26" t="str">
        <f t="shared" si="6"/>
        <v>//		vfccmpDouble_precision,                                 	/* 0x1E600400	FCCMP     	 */</v>
      </c>
      <c r="AY438" s="26" t="str">
        <f t="shared" si="7"/>
        <v>//		0x1E600400,	/* FCCMP     	vfccmpDouble_precision	 */</v>
      </c>
    </row>
    <row r="439" ht="12.75" customHeight="1">
      <c r="A439" s="15" t="s">
        <v>741</v>
      </c>
      <c r="B439" s="33" t="s">
        <v>106</v>
      </c>
      <c r="C439" s="16"/>
      <c r="D439" s="17"/>
      <c r="E439" s="28" t="s">
        <v>738</v>
      </c>
      <c r="F439" s="18" t="str">
        <f t="shared" si="8"/>
        <v>v</v>
      </c>
      <c r="G439" s="18" t="str">
        <f t="shared" si="9"/>
        <v>Double_precision</v>
      </c>
      <c r="H439" s="19"/>
      <c r="I439" s="77" t="s">
        <v>740</v>
      </c>
      <c r="J439" s="77"/>
      <c r="K439" s="31"/>
      <c r="L439" s="32" t="s">
        <v>31</v>
      </c>
      <c r="M439" s="45" t="s">
        <v>31</v>
      </c>
      <c r="N439" s="32" t="s">
        <v>31</v>
      </c>
      <c r="O439" s="45" t="s">
        <v>30</v>
      </c>
      <c r="P439" s="45" t="s">
        <v>30</v>
      </c>
      <c r="Q439" s="45" t="s">
        <v>30</v>
      </c>
      <c r="R439" s="45" t="s">
        <v>30</v>
      </c>
      <c r="S439" s="45" t="s">
        <v>31</v>
      </c>
      <c r="T439" s="32" t="s">
        <v>31</v>
      </c>
      <c r="U439" s="32" t="s">
        <v>30</v>
      </c>
      <c r="V439" s="45" t="s">
        <v>30</v>
      </c>
      <c r="W439" s="32" t="s">
        <v>51</v>
      </c>
      <c r="AB439" s="32" t="s">
        <v>39</v>
      </c>
      <c r="AF439" s="45" t="s">
        <v>31</v>
      </c>
      <c r="AG439" s="45" t="s">
        <v>30</v>
      </c>
      <c r="AH439" s="46" t="s">
        <v>45</v>
      </c>
      <c r="AM439" s="32" t="s">
        <v>30</v>
      </c>
      <c r="AN439" s="32" t="s">
        <v>62</v>
      </c>
      <c r="AR439" s="23"/>
      <c r="AS439" s="24" t="str">
        <f t="shared" si="3"/>
        <v>-:-:-:-:-:-:-:-:-:-:-:Rm:::::cond::::-:-:Rn:::::-:nzcv:::</v>
      </c>
      <c r="AT439" s="23"/>
      <c r="AU439" s="24" t="str">
        <f t="shared" si="4"/>
        <v>0x1E600410</v>
      </c>
      <c r="AV439" s="25"/>
      <c r="AW439" s="26" t="str">
        <f t="shared" si="5"/>
        <v>vfccmpeDouble_precision,                                </v>
      </c>
      <c r="AX439" s="26" t="str">
        <f t="shared" si="6"/>
        <v>//		vfccmpeDouble_precision,                                	/* 0x1E600410	FCCMPE    	 */</v>
      </c>
      <c r="AY439" s="26" t="str">
        <f t="shared" si="7"/>
        <v>//		0x1E600410,	/* FCCMPE    	vfccmpeDouble_precision	 */</v>
      </c>
    </row>
    <row r="440" ht="12.75" customHeight="1">
      <c r="A440" s="15" t="s">
        <v>742</v>
      </c>
      <c r="B440" s="33" t="s">
        <v>106</v>
      </c>
      <c r="C440" s="16"/>
      <c r="D440" s="17" t="s">
        <v>743</v>
      </c>
      <c r="F440" s="18" t="str">
        <f t="shared" si="8"/>
        <v/>
      </c>
      <c r="G440" s="18" t="str">
        <f t="shared" si="9"/>
        <v/>
      </c>
      <c r="H440" s="19"/>
      <c r="I440" s="20"/>
      <c r="J440" s="20"/>
      <c r="K440" s="37"/>
      <c r="L440" s="38" t="s">
        <v>67</v>
      </c>
      <c r="M440" s="22" t="s">
        <v>31</v>
      </c>
      <c r="N440" s="38" t="s">
        <v>52</v>
      </c>
      <c r="O440" s="22" t="s">
        <v>30</v>
      </c>
      <c r="P440" s="39" t="s">
        <v>30</v>
      </c>
      <c r="Q440" s="39" t="s">
        <v>30</v>
      </c>
      <c r="R440" s="39" t="s">
        <v>30</v>
      </c>
      <c r="S440" s="22" t="s">
        <v>31</v>
      </c>
      <c r="T440" s="38" t="s">
        <v>700</v>
      </c>
      <c r="V440" s="22" t="s">
        <v>30</v>
      </c>
      <c r="W440" s="38" t="s">
        <v>51</v>
      </c>
      <c r="AB440" s="38" t="s">
        <v>642</v>
      </c>
      <c r="AF440" s="22" t="s">
        <v>30</v>
      </c>
      <c r="AG440" s="22" t="s">
        <v>31</v>
      </c>
      <c r="AH440" s="40" t="s">
        <v>45</v>
      </c>
      <c r="AM440" s="38" t="s">
        <v>56</v>
      </c>
      <c r="AR440" s="23"/>
      <c r="AS440" s="24" t="str">
        <f t="shared" si="3"/>
        <v/>
      </c>
      <c r="AT440" s="23"/>
      <c r="AU440" s="24" t="str">
        <f t="shared" si="4"/>
        <v/>
      </c>
      <c r="AV440" s="25"/>
      <c r="AW440" s="26" t="str">
        <f t="shared" si="5"/>
        <v/>
      </c>
      <c r="AX440" s="26" t="str">
        <f t="shared" si="6"/>
        <v>	/* Floating-point data-processing (2 source) */</v>
      </c>
      <c r="AY440" s="26" t="str">
        <f t="shared" si="7"/>
        <v>	/* Floating-point data-processing (2 source) */</v>
      </c>
    </row>
    <row r="441" ht="12.75" customHeight="1">
      <c r="A441" s="9" t="s">
        <v>744</v>
      </c>
      <c r="B441" s="33" t="s">
        <v>106</v>
      </c>
      <c r="C441" s="16"/>
      <c r="D441" s="17"/>
      <c r="E441" s="28" t="s">
        <v>745</v>
      </c>
      <c r="F441" s="18" t="str">
        <f t="shared" si="8"/>
        <v>v</v>
      </c>
      <c r="G441" s="18" t="str">
        <f t="shared" si="9"/>
        <v>scalar_Single_precision</v>
      </c>
      <c r="H441" s="18" t="s">
        <v>746</v>
      </c>
      <c r="I441" s="30" t="s">
        <v>736</v>
      </c>
      <c r="J441" s="30"/>
      <c r="K441" s="31"/>
      <c r="L441" s="32" t="s">
        <v>31</v>
      </c>
      <c r="M441" s="45" t="s">
        <v>31</v>
      </c>
      <c r="N441" s="32" t="s">
        <v>31</v>
      </c>
      <c r="O441" s="45" t="s">
        <v>30</v>
      </c>
      <c r="P441" s="45" t="s">
        <v>30</v>
      </c>
      <c r="Q441" s="45" t="s">
        <v>30</v>
      </c>
      <c r="R441" s="45" t="s">
        <v>30</v>
      </c>
      <c r="S441" s="45" t="s">
        <v>31</v>
      </c>
      <c r="T441" s="32" t="s">
        <v>31</v>
      </c>
      <c r="U441" s="32" t="s">
        <v>31</v>
      </c>
      <c r="V441" s="45" t="s">
        <v>30</v>
      </c>
      <c r="W441" s="32" t="s">
        <v>51</v>
      </c>
      <c r="AB441" s="32" t="s">
        <v>31</v>
      </c>
      <c r="AC441" s="32" t="s">
        <v>31</v>
      </c>
      <c r="AD441" s="32" t="s">
        <v>31</v>
      </c>
      <c r="AE441" s="32" t="s">
        <v>31</v>
      </c>
      <c r="AF441" s="45" t="s">
        <v>30</v>
      </c>
      <c r="AG441" s="45" t="s">
        <v>31</v>
      </c>
      <c r="AH441" s="46" t="s">
        <v>45</v>
      </c>
      <c r="AM441" s="32" t="s">
        <v>56</v>
      </c>
      <c r="AR441" s="23"/>
      <c r="AS441" s="24" t="str">
        <f t="shared" si="3"/>
        <v>-:-:-:-:-:-:-:-:-:-:-:Rm:::::-:-:-:-:-:-:Rn:::::Rd::::</v>
      </c>
      <c r="AT441" s="23"/>
      <c r="AU441" s="24" t="str">
        <f t="shared" si="4"/>
        <v>0x1E200800</v>
      </c>
      <c r="AV441" s="25"/>
      <c r="AW441" s="26" t="str">
        <f t="shared" si="5"/>
        <v>vfmulscalar_Single_precision,                           </v>
      </c>
      <c r="AX441" s="26" t="str">
        <f t="shared" si="6"/>
        <v>//		vfmulscalar_Single_precision,                           	/* 0x1E200800	FMUL      	 */</v>
      </c>
      <c r="AY441" s="26" t="str">
        <f t="shared" si="7"/>
        <v>//		0x1E200800,	/* FMUL      	vfmulscalar_Single_precision	 */</v>
      </c>
    </row>
    <row r="442" ht="12.75" customHeight="1">
      <c r="A442" s="9" t="s">
        <v>747</v>
      </c>
      <c r="B442" s="33" t="s">
        <v>106</v>
      </c>
      <c r="C442" s="16"/>
      <c r="D442" s="17"/>
      <c r="E442" s="28" t="s">
        <v>748</v>
      </c>
      <c r="F442" s="18" t="str">
        <f t="shared" si="8"/>
        <v>v</v>
      </c>
      <c r="G442" s="18" t="str">
        <f t="shared" si="9"/>
        <v>scalar_Single_precision</v>
      </c>
      <c r="H442" s="18" t="s">
        <v>746</v>
      </c>
      <c r="I442" s="30" t="s">
        <v>736</v>
      </c>
      <c r="J442" s="30"/>
      <c r="K442" s="31"/>
      <c r="L442" s="32" t="s">
        <v>31</v>
      </c>
      <c r="M442" s="45" t="s">
        <v>31</v>
      </c>
      <c r="N442" s="32" t="s">
        <v>31</v>
      </c>
      <c r="O442" s="45" t="s">
        <v>30</v>
      </c>
      <c r="P442" s="45" t="s">
        <v>30</v>
      </c>
      <c r="Q442" s="45" t="s">
        <v>30</v>
      </c>
      <c r="R442" s="45" t="s">
        <v>30</v>
      </c>
      <c r="S442" s="45" t="s">
        <v>31</v>
      </c>
      <c r="T442" s="32" t="s">
        <v>31</v>
      </c>
      <c r="U442" s="32" t="s">
        <v>31</v>
      </c>
      <c r="V442" s="45" t="s">
        <v>30</v>
      </c>
      <c r="W442" s="32" t="s">
        <v>51</v>
      </c>
      <c r="AB442" s="32" t="s">
        <v>31</v>
      </c>
      <c r="AC442" s="32" t="s">
        <v>31</v>
      </c>
      <c r="AD442" s="32" t="s">
        <v>31</v>
      </c>
      <c r="AE442" s="32" t="s">
        <v>30</v>
      </c>
      <c r="AF442" s="45" t="s">
        <v>30</v>
      </c>
      <c r="AG442" s="45" t="s">
        <v>31</v>
      </c>
      <c r="AH442" s="46" t="s">
        <v>45</v>
      </c>
      <c r="AM442" s="32" t="s">
        <v>56</v>
      </c>
      <c r="AR442" s="23"/>
      <c r="AS442" s="24" t="str">
        <f t="shared" si="3"/>
        <v>-:-:-:-:-:-:-:-:-:-:-:Rm:::::-:-:-:-:-:-:Rn:::::Rd::::</v>
      </c>
      <c r="AT442" s="23"/>
      <c r="AU442" s="24" t="str">
        <f t="shared" si="4"/>
        <v>0x1E201800</v>
      </c>
      <c r="AV442" s="25"/>
      <c r="AW442" s="26" t="str">
        <f t="shared" si="5"/>
        <v>vfdivscalar_Single_precision,                           </v>
      </c>
      <c r="AX442" s="26" t="str">
        <f t="shared" si="6"/>
        <v>//		vfdivscalar_Single_precision,                           	/* 0x1E201800	FDIV      	 */</v>
      </c>
      <c r="AY442" s="26" t="str">
        <f t="shared" si="7"/>
        <v>//		0x1E201800,	/* FDIV      	vfdivscalar_Single_precision	 */</v>
      </c>
    </row>
    <row r="443" ht="12.75" customHeight="1">
      <c r="A443" s="15" t="s">
        <v>749</v>
      </c>
      <c r="B443" s="33" t="s">
        <v>106</v>
      </c>
      <c r="C443" s="16"/>
      <c r="D443" s="17"/>
      <c r="E443" s="28" t="s">
        <v>750</v>
      </c>
      <c r="F443" s="18" t="str">
        <f t="shared" si="8"/>
        <v>v</v>
      </c>
      <c r="G443" s="18" t="str">
        <f t="shared" si="9"/>
        <v>scalar_Single_precision</v>
      </c>
      <c r="H443" s="18" t="s">
        <v>746</v>
      </c>
      <c r="I443" s="30" t="s">
        <v>736</v>
      </c>
      <c r="J443" s="30"/>
      <c r="K443" s="31"/>
      <c r="L443" s="32" t="s">
        <v>31</v>
      </c>
      <c r="M443" s="45" t="s">
        <v>31</v>
      </c>
      <c r="N443" s="32" t="s">
        <v>31</v>
      </c>
      <c r="O443" s="45" t="s">
        <v>30</v>
      </c>
      <c r="P443" s="45" t="s">
        <v>30</v>
      </c>
      <c r="Q443" s="45" t="s">
        <v>30</v>
      </c>
      <c r="R443" s="45" t="s">
        <v>30</v>
      </c>
      <c r="S443" s="45" t="s">
        <v>31</v>
      </c>
      <c r="T443" s="32" t="s">
        <v>31</v>
      </c>
      <c r="U443" s="32" t="s">
        <v>31</v>
      </c>
      <c r="V443" s="45" t="s">
        <v>30</v>
      </c>
      <c r="W443" s="32" t="s">
        <v>51</v>
      </c>
      <c r="AB443" s="32" t="s">
        <v>31</v>
      </c>
      <c r="AC443" s="32" t="s">
        <v>31</v>
      </c>
      <c r="AD443" s="32" t="s">
        <v>30</v>
      </c>
      <c r="AE443" s="32" t="s">
        <v>31</v>
      </c>
      <c r="AF443" s="45" t="s">
        <v>30</v>
      </c>
      <c r="AG443" s="45" t="s">
        <v>31</v>
      </c>
      <c r="AH443" s="46" t="s">
        <v>45</v>
      </c>
      <c r="AM443" s="32" t="s">
        <v>56</v>
      </c>
      <c r="AR443" s="23"/>
      <c r="AS443" s="24" t="str">
        <f t="shared" si="3"/>
        <v>-:-:-:-:-:-:-:-:-:-:-:Rm:::::-:-:-:-:-:-:Rn:::::Rd::::</v>
      </c>
      <c r="AT443" s="23"/>
      <c r="AU443" s="24" t="str">
        <f t="shared" si="4"/>
        <v>0x1E202800</v>
      </c>
      <c r="AV443" s="25"/>
      <c r="AW443" s="26" t="str">
        <f t="shared" si="5"/>
        <v>vfaddscalar_Single_precision,                           </v>
      </c>
      <c r="AX443" s="26" t="str">
        <f t="shared" si="6"/>
        <v>//		vfaddscalar_Single_precision,                           	/* 0x1E202800	FADD      	 */</v>
      </c>
      <c r="AY443" s="26" t="str">
        <f t="shared" si="7"/>
        <v>//		0x1E202800,	/* FADD      	vfaddscalar_Single_precision	 */</v>
      </c>
    </row>
    <row r="444" ht="12.75" customHeight="1">
      <c r="A444" s="15" t="s">
        <v>751</v>
      </c>
      <c r="B444" s="33" t="s">
        <v>106</v>
      </c>
      <c r="C444" s="16"/>
      <c r="D444" s="17"/>
      <c r="E444" s="28" t="s">
        <v>752</v>
      </c>
      <c r="F444" s="18" t="str">
        <f t="shared" si="8"/>
        <v>v</v>
      </c>
      <c r="G444" s="18" t="str">
        <f t="shared" si="9"/>
        <v>scalar_Single_precision</v>
      </c>
      <c r="H444" s="18" t="s">
        <v>746</v>
      </c>
      <c r="I444" s="30" t="s">
        <v>736</v>
      </c>
      <c r="J444" s="30"/>
      <c r="K444" s="31"/>
      <c r="L444" s="32" t="s">
        <v>31</v>
      </c>
      <c r="M444" s="45" t="s">
        <v>31</v>
      </c>
      <c r="N444" s="32" t="s">
        <v>31</v>
      </c>
      <c r="O444" s="45" t="s">
        <v>30</v>
      </c>
      <c r="P444" s="45" t="s">
        <v>30</v>
      </c>
      <c r="Q444" s="45" t="s">
        <v>30</v>
      </c>
      <c r="R444" s="45" t="s">
        <v>30</v>
      </c>
      <c r="S444" s="45" t="s">
        <v>31</v>
      </c>
      <c r="T444" s="32" t="s">
        <v>31</v>
      </c>
      <c r="U444" s="32" t="s">
        <v>31</v>
      </c>
      <c r="V444" s="45" t="s">
        <v>30</v>
      </c>
      <c r="W444" s="32" t="s">
        <v>51</v>
      </c>
      <c r="AB444" s="32" t="s">
        <v>31</v>
      </c>
      <c r="AC444" s="32" t="s">
        <v>31</v>
      </c>
      <c r="AD444" s="32" t="s">
        <v>30</v>
      </c>
      <c r="AE444" s="32" t="s">
        <v>30</v>
      </c>
      <c r="AF444" s="45" t="s">
        <v>30</v>
      </c>
      <c r="AG444" s="45" t="s">
        <v>31</v>
      </c>
      <c r="AH444" s="46" t="s">
        <v>45</v>
      </c>
      <c r="AM444" s="32" t="s">
        <v>56</v>
      </c>
      <c r="AR444" s="23"/>
      <c r="AS444" s="24" t="str">
        <f t="shared" si="3"/>
        <v>-:-:-:-:-:-:-:-:-:-:-:Rm:::::-:-:-:-:-:-:Rn:::::Rd::::</v>
      </c>
      <c r="AT444" s="23"/>
      <c r="AU444" s="24" t="str">
        <f t="shared" si="4"/>
        <v>0x1E203800</v>
      </c>
      <c r="AV444" s="25"/>
      <c r="AW444" s="26" t="str">
        <f t="shared" si="5"/>
        <v>vfsubscalar_Single_precision,                           </v>
      </c>
      <c r="AX444" s="26" t="str">
        <f t="shared" si="6"/>
        <v>//		vfsubscalar_Single_precision,                           	/* 0x1E203800	FSUB      	 */</v>
      </c>
      <c r="AY444" s="26" t="str">
        <f t="shared" si="7"/>
        <v>//		0x1E203800,	/* FSUB      	vfsubscalar_Single_precision	 */</v>
      </c>
    </row>
    <row r="445" ht="12.75" customHeight="1">
      <c r="A445" s="9" t="s">
        <v>753</v>
      </c>
      <c r="B445" s="33" t="s">
        <v>106</v>
      </c>
      <c r="C445" s="16"/>
      <c r="D445" s="17"/>
      <c r="E445" s="28" t="s">
        <v>754</v>
      </c>
      <c r="F445" s="18" t="str">
        <f t="shared" si="8"/>
        <v>v</v>
      </c>
      <c r="G445" s="18" t="str">
        <f t="shared" si="9"/>
        <v>scalar_Single_precision</v>
      </c>
      <c r="H445" s="18" t="s">
        <v>746</v>
      </c>
      <c r="I445" s="30" t="s">
        <v>736</v>
      </c>
      <c r="J445" s="30"/>
      <c r="K445" s="31"/>
      <c r="L445" s="32" t="s">
        <v>31</v>
      </c>
      <c r="M445" s="45" t="s">
        <v>31</v>
      </c>
      <c r="N445" s="32" t="s">
        <v>31</v>
      </c>
      <c r="O445" s="45" t="s">
        <v>30</v>
      </c>
      <c r="P445" s="45" t="s">
        <v>30</v>
      </c>
      <c r="Q445" s="45" t="s">
        <v>30</v>
      </c>
      <c r="R445" s="45" t="s">
        <v>30</v>
      </c>
      <c r="S445" s="45" t="s">
        <v>31</v>
      </c>
      <c r="T445" s="32" t="s">
        <v>31</v>
      </c>
      <c r="U445" s="32" t="s">
        <v>31</v>
      </c>
      <c r="V445" s="45" t="s">
        <v>30</v>
      </c>
      <c r="W445" s="32" t="s">
        <v>51</v>
      </c>
      <c r="AB445" s="32" t="s">
        <v>31</v>
      </c>
      <c r="AC445" s="32" t="s">
        <v>30</v>
      </c>
      <c r="AD445" s="32" t="s">
        <v>31</v>
      </c>
      <c r="AE445" s="32" t="s">
        <v>31</v>
      </c>
      <c r="AF445" s="45" t="s">
        <v>30</v>
      </c>
      <c r="AG445" s="45" t="s">
        <v>31</v>
      </c>
      <c r="AH445" s="46" t="s">
        <v>45</v>
      </c>
      <c r="AM445" s="32" t="s">
        <v>56</v>
      </c>
      <c r="AR445" s="23"/>
      <c r="AS445" s="24" t="str">
        <f t="shared" si="3"/>
        <v>-:-:-:-:-:-:-:-:-:-:-:Rm:::::-:-:-:-:-:-:Rn:::::Rd::::</v>
      </c>
      <c r="AT445" s="23"/>
      <c r="AU445" s="24" t="str">
        <f t="shared" si="4"/>
        <v>0x1E204800</v>
      </c>
      <c r="AV445" s="25"/>
      <c r="AW445" s="26" t="str">
        <f t="shared" si="5"/>
        <v>vfmaxscalar_Single_precision,                           </v>
      </c>
      <c r="AX445" s="26" t="str">
        <f t="shared" si="6"/>
        <v>//		vfmaxscalar_Single_precision,                           	/* 0x1E204800	FMAX      	 */</v>
      </c>
      <c r="AY445" s="26" t="str">
        <f t="shared" si="7"/>
        <v>//		0x1E204800,	/* FMAX      	vfmaxscalar_Single_precision	 */</v>
      </c>
    </row>
    <row r="446" ht="12.75" customHeight="1">
      <c r="A446" s="15" t="s">
        <v>755</v>
      </c>
      <c r="B446" s="33" t="s">
        <v>106</v>
      </c>
      <c r="C446" s="16"/>
      <c r="D446" s="17"/>
      <c r="E446" s="28" t="s">
        <v>756</v>
      </c>
      <c r="F446" s="18" t="str">
        <f t="shared" si="8"/>
        <v>v</v>
      </c>
      <c r="G446" s="18" t="str">
        <f t="shared" si="9"/>
        <v>scalar_Single_precision</v>
      </c>
      <c r="H446" s="18" t="s">
        <v>746</v>
      </c>
      <c r="I446" s="30" t="s">
        <v>736</v>
      </c>
      <c r="J446" s="30"/>
      <c r="K446" s="31"/>
      <c r="L446" s="32" t="s">
        <v>31</v>
      </c>
      <c r="M446" s="45" t="s">
        <v>31</v>
      </c>
      <c r="N446" s="32" t="s">
        <v>31</v>
      </c>
      <c r="O446" s="45" t="s">
        <v>30</v>
      </c>
      <c r="P446" s="45" t="s">
        <v>30</v>
      </c>
      <c r="Q446" s="45" t="s">
        <v>30</v>
      </c>
      <c r="R446" s="45" t="s">
        <v>30</v>
      </c>
      <c r="S446" s="45" t="s">
        <v>31</v>
      </c>
      <c r="T446" s="32" t="s">
        <v>31</v>
      </c>
      <c r="U446" s="32" t="s">
        <v>31</v>
      </c>
      <c r="V446" s="45" t="s">
        <v>30</v>
      </c>
      <c r="W446" s="32" t="s">
        <v>51</v>
      </c>
      <c r="AB446" s="32" t="s">
        <v>31</v>
      </c>
      <c r="AC446" s="32" t="s">
        <v>30</v>
      </c>
      <c r="AD446" s="32" t="s">
        <v>31</v>
      </c>
      <c r="AE446" s="32" t="s">
        <v>30</v>
      </c>
      <c r="AF446" s="45" t="s">
        <v>30</v>
      </c>
      <c r="AG446" s="45" t="s">
        <v>31</v>
      </c>
      <c r="AH446" s="46" t="s">
        <v>45</v>
      </c>
      <c r="AM446" s="32" t="s">
        <v>56</v>
      </c>
      <c r="AR446" s="23"/>
      <c r="AS446" s="24" t="str">
        <f t="shared" si="3"/>
        <v>-:-:-:-:-:-:-:-:-:-:-:Rm:::::-:-:-:-:-:-:Rn:::::Rd::::</v>
      </c>
      <c r="AT446" s="23"/>
      <c r="AU446" s="24" t="str">
        <f t="shared" si="4"/>
        <v>0x1E205800</v>
      </c>
      <c r="AV446" s="25"/>
      <c r="AW446" s="26" t="str">
        <f t="shared" si="5"/>
        <v>vfminscalar_Single_precision,                           </v>
      </c>
      <c r="AX446" s="26" t="str">
        <f t="shared" si="6"/>
        <v>//		vfminscalar_Single_precision,                           	/* 0x1E205800	FMIN      	 */</v>
      </c>
      <c r="AY446" s="26" t="str">
        <f t="shared" si="7"/>
        <v>//		0x1E205800,	/* FMIN      	vfminscalar_Single_precision	 */</v>
      </c>
    </row>
    <row r="447" ht="12.75" customHeight="1">
      <c r="A447" s="15" t="s">
        <v>757</v>
      </c>
      <c r="B447" s="33" t="s">
        <v>106</v>
      </c>
      <c r="C447" s="16"/>
      <c r="D447" s="17"/>
      <c r="E447" s="28" t="s">
        <v>758</v>
      </c>
      <c r="F447" s="18" t="str">
        <f t="shared" si="8"/>
        <v>v</v>
      </c>
      <c r="G447" s="18" t="str">
        <f t="shared" si="9"/>
        <v>scalar_Single_precision</v>
      </c>
      <c r="H447" s="18" t="s">
        <v>746</v>
      </c>
      <c r="I447" s="30" t="s">
        <v>736</v>
      </c>
      <c r="J447" s="30"/>
      <c r="K447" s="31"/>
      <c r="L447" s="32" t="s">
        <v>31</v>
      </c>
      <c r="M447" s="45" t="s">
        <v>31</v>
      </c>
      <c r="N447" s="32" t="s">
        <v>31</v>
      </c>
      <c r="O447" s="45" t="s">
        <v>30</v>
      </c>
      <c r="P447" s="45" t="s">
        <v>30</v>
      </c>
      <c r="Q447" s="45" t="s">
        <v>30</v>
      </c>
      <c r="R447" s="45" t="s">
        <v>30</v>
      </c>
      <c r="S447" s="45" t="s">
        <v>31</v>
      </c>
      <c r="T447" s="32" t="s">
        <v>31</v>
      </c>
      <c r="U447" s="32" t="s">
        <v>31</v>
      </c>
      <c r="V447" s="45" t="s">
        <v>30</v>
      </c>
      <c r="W447" s="32" t="s">
        <v>51</v>
      </c>
      <c r="AB447" s="32" t="s">
        <v>31</v>
      </c>
      <c r="AC447" s="32" t="s">
        <v>30</v>
      </c>
      <c r="AD447" s="32" t="s">
        <v>30</v>
      </c>
      <c r="AE447" s="32" t="s">
        <v>31</v>
      </c>
      <c r="AF447" s="45" t="s">
        <v>30</v>
      </c>
      <c r="AG447" s="45" t="s">
        <v>31</v>
      </c>
      <c r="AH447" s="46" t="s">
        <v>45</v>
      </c>
      <c r="AM447" s="32" t="s">
        <v>56</v>
      </c>
      <c r="AR447" s="23"/>
      <c r="AS447" s="24" t="str">
        <f t="shared" si="3"/>
        <v>-:-:-:-:-:-:-:-:-:-:-:Rm:::::-:-:-:-:-:-:Rn:::::Rd::::</v>
      </c>
      <c r="AT447" s="23"/>
      <c r="AU447" s="24" t="str">
        <f t="shared" si="4"/>
        <v>0x1E206800</v>
      </c>
      <c r="AV447" s="25"/>
      <c r="AW447" s="26" t="str">
        <f t="shared" si="5"/>
        <v>vfmaxnmscalar_Single_precision,                         </v>
      </c>
      <c r="AX447" s="26" t="str">
        <f t="shared" si="6"/>
        <v>//		vfmaxnmscalar_Single_precision,                         	/* 0x1E206800	FMAXNM    	 */</v>
      </c>
      <c r="AY447" s="26" t="str">
        <f t="shared" si="7"/>
        <v>//		0x1E206800,	/* FMAXNM    	vfmaxnmscalar_Single_precision	 */</v>
      </c>
    </row>
    <row r="448" ht="12.75" customHeight="1">
      <c r="A448" s="9" t="s">
        <v>759</v>
      </c>
      <c r="B448" s="33" t="s">
        <v>106</v>
      </c>
      <c r="C448" s="16"/>
      <c r="D448" s="17"/>
      <c r="E448" s="28" t="s">
        <v>760</v>
      </c>
      <c r="F448" s="18" t="str">
        <f t="shared" si="8"/>
        <v>v</v>
      </c>
      <c r="G448" s="18" t="str">
        <f t="shared" si="9"/>
        <v>scalar_Single_precision</v>
      </c>
      <c r="H448" s="18" t="s">
        <v>746</v>
      </c>
      <c r="I448" s="30" t="s">
        <v>736</v>
      </c>
      <c r="J448" s="30"/>
      <c r="K448" s="31"/>
      <c r="L448" s="32" t="s">
        <v>31</v>
      </c>
      <c r="M448" s="45" t="s">
        <v>31</v>
      </c>
      <c r="N448" s="32" t="s">
        <v>31</v>
      </c>
      <c r="O448" s="45" t="s">
        <v>30</v>
      </c>
      <c r="P448" s="45" t="s">
        <v>30</v>
      </c>
      <c r="Q448" s="45" t="s">
        <v>30</v>
      </c>
      <c r="R448" s="45" t="s">
        <v>30</v>
      </c>
      <c r="S448" s="45" t="s">
        <v>31</v>
      </c>
      <c r="T448" s="32" t="s">
        <v>31</v>
      </c>
      <c r="U448" s="32" t="s">
        <v>31</v>
      </c>
      <c r="V448" s="45" t="s">
        <v>30</v>
      </c>
      <c r="W448" s="32" t="s">
        <v>51</v>
      </c>
      <c r="AB448" s="32" t="s">
        <v>31</v>
      </c>
      <c r="AC448" s="32" t="s">
        <v>30</v>
      </c>
      <c r="AD448" s="32" t="s">
        <v>30</v>
      </c>
      <c r="AE448" s="32" t="s">
        <v>30</v>
      </c>
      <c r="AF448" s="45" t="s">
        <v>30</v>
      </c>
      <c r="AG448" s="45" t="s">
        <v>31</v>
      </c>
      <c r="AH448" s="46" t="s">
        <v>45</v>
      </c>
      <c r="AM448" s="32" t="s">
        <v>56</v>
      </c>
      <c r="AR448" s="23"/>
      <c r="AS448" s="24" t="str">
        <f t="shared" si="3"/>
        <v>-:-:-:-:-:-:-:-:-:-:-:Rm:::::-:-:-:-:-:-:Rn:::::Rd::::</v>
      </c>
      <c r="AT448" s="23"/>
      <c r="AU448" s="24" t="str">
        <f t="shared" si="4"/>
        <v>0x1E207800</v>
      </c>
      <c r="AV448" s="25"/>
      <c r="AW448" s="26" t="str">
        <f t="shared" si="5"/>
        <v>vfminnmscalar_Single_precision,                         </v>
      </c>
      <c r="AX448" s="26" t="str">
        <f t="shared" si="6"/>
        <v>//		vfminnmscalar_Single_precision,                         	/* 0x1E207800	FMINNM    	 */</v>
      </c>
      <c r="AY448" s="26" t="str">
        <f t="shared" si="7"/>
        <v>//		0x1E207800,	/* FMINNM    	vfminnmscalar_Single_precision	 */</v>
      </c>
    </row>
    <row r="449" ht="12.75" customHeight="1">
      <c r="A449" s="9" t="s">
        <v>761</v>
      </c>
      <c r="B449" s="33" t="s">
        <v>106</v>
      </c>
      <c r="C449" s="16"/>
      <c r="D449" s="17"/>
      <c r="E449" s="28" t="s">
        <v>762</v>
      </c>
      <c r="F449" s="18" t="str">
        <f t="shared" si="8"/>
        <v>v</v>
      </c>
      <c r="G449" s="18" t="str">
        <f t="shared" si="9"/>
        <v>Single_precision</v>
      </c>
      <c r="H449" s="19"/>
      <c r="I449" s="30" t="s">
        <v>736</v>
      </c>
      <c r="J449" s="30"/>
      <c r="K449" s="31"/>
      <c r="L449" s="32" t="s">
        <v>31</v>
      </c>
      <c r="M449" s="45" t="s">
        <v>31</v>
      </c>
      <c r="N449" s="32" t="s">
        <v>31</v>
      </c>
      <c r="O449" s="45" t="s">
        <v>30</v>
      </c>
      <c r="P449" s="45" t="s">
        <v>30</v>
      </c>
      <c r="Q449" s="45" t="s">
        <v>30</v>
      </c>
      <c r="R449" s="45" t="s">
        <v>30</v>
      </c>
      <c r="S449" s="45" t="s">
        <v>31</v>
      </c>
      <c r="T449" s="32" t="s">
        <v>31</v>
      </c>
      <c r="U449" s="32" t="s">
        <v>31</v>
      </c>
      <c r="V449" s="45" t="s">
        <v>30</v>
      </c>
      <c r="W449" s="32" t="s">
        <v>51</v>
      </c>
      <c r="AB449" s="32" t="s">
        <v>30</v>
      </c>
      <c r="AC449" s="32" t="s">
        <v>31</v>
      </c>
      <c r="AD449" s="32" t="s">
        <v>31</v>
      </c>
      <c r="AE449" s="32" t="s">
        <v>31</v>
      </c>
      <c r="AF449" s="45" t="s">
        <v>30</v>
      </c>
      <c r="AG449" s="45" t="s">
        <v>31</v>
      </c>
      <c r="AH449" s="46" t="s">
        <v>45</v>
      </c>
      <c r="AM449" s="32" t="s">
        <v>56</v>
      </c>
      <c r="AR449" s="23"/>
      <c r="AS449" s="24" t="str">
        <f t="shared" si="3"/>
        <v>-:-:-:-:-:-:-:-:-:-:-:Rm:::::-:-:-:-:-:-:Rn:::::Rd::::</v>
      </c>
      <c r="AT449" s="23"/>
      <c r="AU449" s="24" t="str">
        <f t="shared" si="4"/>
        <v>0x1E208800</v>
      </c>
      <c r="AV449" s="25"/>
      <c r="AW449" s="26" t="str">
        <f t="shared" si="5"/>
        <v>vfnmulSingle_precision,                                 </v>
      </c>
      <c r="AX449" s="26" t="str">
        <f t="shared" si="6"/>
        <v>//		vfnmulSingle_precision,                                 	/* 0x1E208800	FNMUL     	 */</v>
      </c>
      <c r="AY449" s="26" t="str">
        <f t="shared" si="7"/>
        <v>//		0x1E208800,	/* FNMUL     	vfnmulSingle_precision	 */</v>
      </c>
    </row>
    <row r="450" ht="12.75" customHeight="1">
      <c r="A450" s="15" t="s">
        <v>763</v>
      </c>
      <c r="B450" s="33" t="s">
        <v>106</v>
      </c>
      <c r="C450" s="16"/>
      <c r="D450" s="17"/>
      <c r="E450" s="28" t="s">
        <v>745</v>
      </c>
      <c r="F450" s="18" t="str">
        <f t="shared" si="8"/>
        <v>v</v>
      </c>
      <c r="G450" s="18" t="str">
        <f t="shared" si="9"/>
        <v>scalar_Double_precision</v>
      </c>
      <c r="H450" s="18" t="s">
        <v>746</v>
      </c>
      <c r="I450" s="30" t="s">
        <v>740</v>
      </c>
      <c r="J450" s="30"/>
      <c r="K450" s="31"/>
      <c r="L450" s="32" t="s">
        <v>31</v>
      </c>
      <c r="M450" s="45" t="s">
        <v>31</v>
      </c>
      <c r="N450" s="32" t="s">
        <v>31</v>
      </c>
      <c r="O450" s="45" t="s">
        <v>30</v>
      </c>
      <c r="P450" s="45" t="s">
        <v>30</v>
      </c>
      <c r="Q450" s="45" t="s">
        <v>30</v>
      </c>
      <c r="R450" s="45" t="s">
        <v>30</v>
      </c>
      <c r="S450" s="45" t="s">
        <v>31</v>
      </c>
      <c r="T450" s="32" t="s">
        <v>31</v>
      </c>
      <c r="U450" s="32" t="s">
        <v>30</v>
      </c>
      <c r="V450" s="45" t="s">
        <v>30</v>
      </c>
      <c r="W450" s="32" t="s">
        <v>51</v>
      </c>
      <c r="AB450" s="32" t="s">
        <v>31</v>
      </c>
      <c r="AC450" s="32" t="s">
        <v>31</v>
      </c>
      <c r="AD450" s="32" t="s">
        <v>31</v>
      </c>
      <c r="AE450" s="32" t="s">
        <v>31</v>
      </c>
      <c r="AF450" s="45" t="s">
        <v>30</v>
      </c>
      <c r="AG450" s="45" t="s">
        <v>31</v>
      </c>
      <c r="AH450" s="46" t="s">
        <v>45</v>
      </c>
      <c r="AM450" s="32" t="s">
        <v>56</v>
      </c>
      <c r="AR450" s="23"/>
      <c r="AS450" s="24" t="str">
        <f t="shared" si="3"/>
        <v>-:-:-:-:-:-:-:-:-:-:-:Rm:::::-:-:-:-:-:-:Rn:::::Rd::::</v>
      </c>
      <c r="AT450" s="23"/>
      <c r="AU450" s="24" t="str">
        <f t="shared" si="4"/>
        <v>0x1E600800</v>
      </c>
      <c r="AV450" s="25"/>
      <c r="AW450" s="26" t="str">
        <f t="shared" si="5"/>
        <v>vfmulscalar_Double_precision,                           </v>
      </c>
      <c r="AX450" s="26" t="str">
        <f t="shared" si="6"/>
        <v>//		vfmulscalar_Double_precision,                           	/* 0x1E600800	FMUL      	 */</v>
      </c>
      <c r="AY450" s="26" t="str">
        <f t="shared" si="7"/>
        <v>//		0x1E600800,	/* FMUL      	vfmulscalar_Double_precision	 */</v>
      </c>
    </row>
    <row r="451" ht="12.75" customHeight="1">
      <c r="A451" s="15" t="s">
        <v>764</v>
      </c>
      <c r="B451" s="33" t="s">
        <v>106</v>
      </c>
      <c r="C451" s="16"/>
      <c r="D451" s="17"/>
      <c r="E451" s="28" t="s">
        <v>748</v>
      </c>
      <c r="F451" s="18" t="str">
        <f t="shared" si="8"/>
        <v>v</v>
      </c>
      <c r="G451" s="18" t="str">
        <f t="shared" si="9"/>
        <v>scalar_Double_precision</v>
      </c>
      <c r="H451" s="18" t="s">
        <v>746</v>
      </c>
      <c r="I451" s="30" t="s">
        <v>740</v>
      </c>
      <c r="J451" s="30"/>
      <c r="K451" s="31"/>
      <c r="L451" s="32" t="s">
        <v>31</v>
      </c>
      <c r="M451" s="45" t="s">
        <v>31</v>
      </c>
      <c r="N451" s="32" t="s">
        <v>31</v>
      </c>
      <c r="O451" s="45" t="s">
        <v>30</v>
      </c>
      <c r="P451" s="45" t="s">
        <v>30</v>
      </c>
      <c r="Q451" s="45" t="s">
        <v>30</v>
      </c>
      <c r="R451" s="45" t="s">
        <v>30</v>
      </c>
      <c r="S451" s="45" t="s">
        <v>31</v>
      </c>
      <c r="T451" s="32" t="s">
        <v>31</v>
      </c>
      <c r="U451" s="32" t="s">
        <v>30</v>
      </c>
      <c r="V451" s="45" t="s">
        <v>30</v>
      </c>
      <c r="W451" s="32" t="s">
        <v>51</v>
      </c>
      <c r="AB451" s="32" t="s">
        <v>31</v>
      </c>
      <c r="AC451" s="32" t="s">
        <v>31</v>
      </c>
      <c r="AD451" s="32" t="s">
        <v>31</v>
      </c>
      <c r="AE451" s="32" t="s">
        <v>30</v>
      </c>
      <c r="AF451" s="45" t="s">
        <v>30</v>
      </c>
      <c r="AG451" s="45" t="s">
        <v>31</v>
      </c>
      <c r="AH451" s="46" t="s">
        <v>45</v>
      </c>
      <c r="AM451" s="32" t="s">
        <v>56</v>
      </c>
      <c r="AR451" s="23"/>
      <c r="AS451" s="24" t="str">
        <f t="shared" si="3"/>
        <v>-:-:-:-:-:-:-:-:-:-:-:Rm:::::-:-:-:-:-:-:Rn:::::Rd::::</v>
      </c>
      <c r="AT451" s="23"/>
      <c r="AU451" s="24" t="str">
        <f t="shared" si="4"/>
        <v>0x1E601800</v>
      </c>
      <c r="AV451" s="25"/>
      <c r="AW451" s="26" t="str">
        <f t="shared" si="5"/>
        <v>vfdivscalar_Double_precision,                           </v>
      </c>
      <c r="AX451" s="26" t="str">
        <f t="shared" si="6"/>
        <v>//		vfdivscalar_Double_precision,                           	/* 0x1E601800	FDIV      	 */</v>
      </c>
      <c r="AY451" s="26" t="str">
        <f t="shared" si="7"/>
        <v>//		0x1E601800,	/* FDIV      	vfdivscalar_Double_precision	 */</v>
      </c>
    </row>
    <row r="452" ht="12.75" customHeight="1">
      <c r="A452" s="9" t="s">
        <v>765</v>
      </c>
      <c r="B452" s="33" t="s">
        <v>106</v>
      </c>
      <c r="C452" s="16"/>
      <c r="D452" s="17"/>
      <c r="E452" s="28" t="s">
        <v>750</v>
      </c>
      <c r="F452" s="18" t="str">
        <f t="shared" si="8"/>
        <v>v</v>
      </c>
      <c r="G452" s="18" t="str">
        <f t="shared" si="9"/>
        <v>scalar_Double_precision</v>
      </c>
      <c r="H452" s="18" t="s">
        <v>746</v>
      </c>
      <c r="I452" s="30" t="s">
        <v>740</v>
      </c>
      <c r="J452" s="30"/>
      <c r="K452" s="31"/>
      <c r="L452" s="32" t="s">
        <v>31</v>
      </c>
      <c r="M452" s="45" t="s">
        <v>31</v>
      </c>
      <c r="N452" s="32" t="s">
        <v>31</v>
      </c>
      <c r="O452" s="45" t="s">
        <v>30</v>
      </c>
      <c r="P452" s="45" t="s">
        <v>30</v>
      </c>
      <c r="Q452" s="45" t="s">
        <v>30</v>
      </c>
      <c r="R452" s="45" t="s">
        <v>30</v>
      </c>
      <c r="S452" s="45" t="s">
        <v>31</v>
      </c>
      <c r="T452" s="32" t="s">
        <v>31</v>
      </c>
      <c r="U452" s="32" t="s">
        <v>30</v>
      </c>
      <c r="V452" s="45" t="s">
        <v>30</v>
      </c>
      <c r="W452" s="32" t="s">
        <v>51</v>
      </c>
      <c r="AB452" s="32" t="s">
        <v>31</v>
      </c>
      <c r="AC452" s="32" t="s">
        <v>31</v>
      </c>
      <c r="AD452" s="32" t="s">
        <v>30</v>
      </c>
      <c r="AE452" s="32" t="s">
        <v>31</v>
      </c>
      <c r="AF452" s="45" t="s">
        <v>30</v>
      </c>
      <c r="AG452" s="45" t="s">
        <v>31</v>
      </c>
      <c r="AH452" s="46" t="s">
        <v>45</v>
      </c>
      <c r="AM452" s="32" t="s">
        <v>56</v>
      </c>
      <c r="AR452" s="23"/>
      <c r="AS452" s="24" t="str">
        <f t="shared" si="3"/>
        <v>-:-:-:-:-:-:-:-:-:-:-:Rm:::::-:-:-:-:-:-:Rn:::::Rd::::</v>
      </c>
      <c r="AT452" s="23"/>
      <c r="AU452" s="24" t="str">
        <f t="shared" si="4"/>
        <v>0x1E602800</v>
      </c>
      <c r="AV452" s="25"/>
      <c r="AW452" s="26" t="str">
        <f t="shared" si="5"/>
        <v>vfaddscalar_Double_precision,                           </v>
      </c>
      <c r="AX452" s="26" t="str">
        <f t="shared" si="6"/>
        <v>//		vfaddscalar_Double_precision,                           	/* 0x1E602800	FADD      	 */</v>
      </c>
      <c r="AY452" s="26" t="str">
        <f t="shared" si="7"/>
        <v>//		0x1E602800,	/* FADD      	vfaddscalar_Double_precision	 */</v>
      </c>
    </row>
    <row r="453" ht="12.75" customHeight="1">
      <c r="A453" s="15" t="s">
        <v>766</v>
      </c>
      <c r="B453" s="33" t="s">
        <v>106</v>
      </c>
      <c r="C453" s="16"/>
      <c r="D453" s="17"/>
      <c r="E453" s="28" t="s">
        <v>752</v>
      </c>
      <c r="F453" s="18" t="str">
        <f t="shared" si="8"/>
        <v>v</v>
      </c>
      <c r="G453" s="18" t="str">
        <f t="shared" si="9"/>
        <v>scalar_Double_precision</v>
      </c>
      <c r="H453" s="18" t="s">
        <v>746</v>
      </c>
      <c r="I453" s="30" t="s">
        <v>740</v>
      </c>
      <c r="J453" s="30"/>
      <c r="K453" s="31"/>
      <c r="L453" s="32" t="s">
        <v>31</v>
      </c>
      <c r="M453" s="45" t="s">
        <v>31</v>
      </c>
      <c r="N453" s="32" t="s">
        <v>31</v>
      </c>
      <c r="O453" s="45" t="s">
        <v>30</v>
      </c>
      <c r="P453" s="45" t="s">
        <v>30</v>
      </c>
      <c r="Q453" s="45" t="s">
        <v>30</v>
      </c>
      <c r="R453" s="45" t="s">
        <v>30</v>
      </c>
      <c r="S453" s="45" t="s">
        <v>31</v>
      </c>
      <c r="T453" s="32" t="s">
        <v>31</v>
      </c>
      <c r="U453" s="32" t="s">
        <v>30</v>
      </c>
      <c r="V453" s="45" t="s">
        <v>30</v>
      </c>
      <c r="W453" s="32" t="s">
        <v>51</v>
      </c>
      <c r="AB453" s="32" t="s">
        <v>31</v>
      </c>
      <c r="AC453" s="32" t="s">
        <v>31</v>
      </c>
      <c r="AD453" s="32" t="s">
        <v>30</v>
      </c>
      <c r="AE453" s="32" t="s">
        <v>30</v>
      </c>
      <c r="AF453" s="45" t="s">
        <v>30</v>
      </c>
      <c r="AG453" s="45" t="s">
        <v>31</v>
      </c>
      <c r="AH453" s="46" t="s">
        <v>45</v>
      </c>
      <c r="AM453" s="32" t="s">
        <v>56</v>
      </c>
      <c r="AR453" s="23"/>
      <c r="AS453" s="24" t="str">
        <f t="shared" si="3"/>
        <v>-:-:-:-:-:-:-:-:-:-:-:Rm:::::-:-:-:-:-:-:Rn:::::Rd::::</v>
      </c>
      <c r="AT453" s="23"/>
      <c r="AU453" s="24" t="str">
        <f t="shared" si="4"/>
        <v>0x1E603800</v>
      </c>
      <c r="AV453" s="25"/>
      <c r="AW453" s="26" t="str">
        <f t="shared" si="5"/>
        <v>vfsubscalar_Double_precision,                           </v>
      </c>
      <c r="AX453" s="26" t="str">
        <f t="shared" si="6"/>
        <v>//		vfsubscalar_Double_precision,                           	/* 0x1E603800	FSUB      	 */</v>
      </c>
      <c r="AY453" s="26" t="str">
        <f t="shared" si="7"/>
        <v>//		0x1E603800,	/* FSUB      	vfsubscalar_Double_precision	 */</v>
      </c>
    </row>
    <row r="454" ht="12.75" customHeight="1">
      <c r="A454" s="15" t="s">
        <v>767</v>
      </c>
      <c r="B454" s="33" t="s">
        <v>106</v>
      </c>
      <c r="C454" s="16"/>
      <c r="D454" s="17"/>
      <c r="E454" s="28" t="s">
        <v>754</v>
      </c>
      <c r="F454" s="18" t="str">
        <f t="shared" si="8"/>
        <v>v</v>
      </c>
      <c r="G454" s="18" t="str">
        <f t="shared" si="9"/>
        <v>scalar_Double_precision</v>
      </c>
      <c r="H454" s="18" t="s">
        <v>746</v>
      </c>
      <c r="I454" s="30" t="s">
        <v>740</v>
      </c>
      <c r="J454" s="30"/>
      <c r="K454" s="31"/>
      <c r="L454" s="32" t="s">
        <v>31</v>
      </c>
      <c r="M454" s="45" t="s">
        <v>31</v>
      </c>
      <c r="N454" s="32" t="s">
        <v>31</v>
      </c>
      <c r="O454" s="45" t="s">
        <v>30</v>
      </c>
      <c r="P454" s="45" t="s">
        <v>30</v>
      </c>
      <c r="Q454" s="45" t="s">
        <v>30</v>
      </c>
      <c r="R454" s="45" t="s">
        <v>30</v>
      </c>
      <c r="S454" s="45" t="s">
        <v>31</v>
      </c>
      <c r="T454" s="32" t="s">
        <v>31</v>
      </c>
      <c r="U454" s="32" t="s">
        <v>30</v>
      </c>
      <c r="V454" s="45" t="s">
        <v>30</v>
      </c>
      <c r="W454" s="32" t="s">
        <v>51</v>
      </c>
      <c r="AB454" s="32" t="s">
        <v>31</v>
      </c>
      <c r="AC454" s="32" t="s">
        <v>30</v>
      </c>
      <c r="AD454" s="32" t="s">
        <v>31</v>
      </c>
      <c r="AE454" s="32" t="s">
        <v>31</v>
      </c>
      <c r="AF454" s="45" t="s">
        <v>30</v>
      </c>
      <c r="AG454" s="45" t="s">
        <v>31</v>
      </c>
      <c r="AH454" s="46" t="s">
        <v>45</v>
      </c>
      <c r="AM454" s="32" t="s">
        <v>56</v>
      </c>
      <c r="AR454" s="23"/>
      <c r="AS454" s="24" t="str">
        <f t="shared" si="3"/>
        <v>-:-:-:-:-:-:-:-:-:-:-:Rm:::::-:-:-:-:-:-:Rn:::::Rd::::</v>
      </c>
      <c r="AT454" s="23"/>
      <c r="AU454" s="24" t="str">
        <f t="shared" si="4"/>
        <v>0x1E604800</v>
      </c>
      <c r="AV454" s="25"/>
      <c r="AW454" s="26" t="str">
        <f t="shared" si="5"/>
        <v>vfmaxscalar_Double_precision,                           </v>
      </c>
      <c r="AX454" s="26" t="str">
        <f t="shared" si="6"/>
        <v>//		vfmaxscalar_Double_precision,                           	/* 0x1E604800	FMAX      	 */</v>
      </c>
      <c r="AY454" s="26" t="str">
        <f t="shared" si="7"/>
        <v>//		0x1E604800,	/* FMAX      	vfmaxscalar_Double_precision	 */</v>
      </c>
    </row>
    <row r="455" ht="12.75" customHeight="1">
      <c r="A455" s="9" t="s">
        <v>768</v>
      </c>
      <c r="B455" s="33" t="s">
        <v>106</v>
      </c>
      <c r="C455" s="16"/>
      <c r="D455" s="17"/>
      <c r="E455" s="28" t="s">
        <v>756</v>
      </c>
      <c r="F455" s="18" t="str">
        <f t="shared" si="8"/>
        <v>v</v>
      </c>
      <c r="G455" s="18" t="str">
        <f t="shared" si="9"/>
        <v>scalar_Double_precision</v>
      </c>
      <c r="H455" s="18" t="s">
        <v>746</v>
      </c>
      <c r="I455" s="30" t="s">
        <v>740</v>
      </c>
      <c r="J455" s="30"/>
      <c r="K455" s="31"/>
      <c r="L455" s="32" t="s">
        <v>31</v>
      </c>
      <c r="M455" s="45" t="s">
        <v>31</v>
      </c>
      <c r="N455" s="32" t="s">
        <v>31</v>
      </c>
      <c r="O455" s="45" t="s">
        <v>30</v>
      </c>
      <c r="P455" s="45" t="s">
        <v>30</v>
      </c>
      <c r="Q455" s="45" t="s">
        <v>30</v>
      </c>
      <c r="R455" s="45" t="s">
        <v>30</v>
      </c>
      <c r="S455" s="45" t="s">
        <v>31</v>
      </c>
      <c r="T455" s="32" t="s">
        <v>31</v>
      </c>
      <c r="U455" s="32" t="s">
        <v>30</v>
      </c>
      <c r="V455" s="45" t="s">
        <v>30</v>
      </c>
      <c r="W455" s="32" t="s">
        <v>51</v>
      </c>
      <c r="AB455" s="32" t="s">
        <v>31</v>
      </c>
      <c r="AC455" s="32" t="s">
        <v>30</v>
      </c>
      <c r="AD455" s="32" t="s">
        <v>31</v>
      </c>
      <c r="AE455" s="32" t="s">
        <v>30</v>
      </c>
      <c r="AF455" s="45" t="s">
        <v>30</v>
      </c>
      <c r="AG455" s="45" t="s">
        <v>31</v>
      </c>
      <c r="AH455" s="46" t="s">
        <v>45</v>
      </c>
      <c r="AM455" s="32" t="s">
        <v>56</v>
      </c>
      <c r="AR455" s="23"/>
      <c r="AS455" s="24" t="str">
        <f t="shared" si="3"/>
        <v>-:-:-:-:-:-:-:-:-:-:-:Rm:::::-:-:-:-:-:-:Rn:::::Rd::::</v>
      </c>
      <c r="AT455" s="23"/>
      <c r="AU455" s="24" t="str">
        <f t="shared" si="4"/>
        <v>0x1E605800</v>
      </c>
      <c r="AV455" s="25"/>
      <c r="AW455" s="26" t="str">
        <f t="shared" si="5"/>
        <v>vfminscalar_Double_precision,                           </v>
      </c>
      <c r="AX455" s="26" t="str">
        <f t="shared" si="6"/>
        <v>//		vfminscalar_Double_precision,                           	/* 0x1E605800	FMIN      	 */</v>
      </c>
      <c r="AY455" s="26" t="str">
        <f t="shared" si="7"/>
        <v>//		0x1E605800,	/* FMIN      	vfminscalar_Double_precision	 */</v>
      </c>
    </row>
    <row r="456" ht="12.75" customHeight="1">
      <c r="A456" s="9" t="s">
        <v>769</v>
      </c>
      <c r="B456" s="33" t="s">
        <v>106</v>
      </c>
      <c r="C456" s="16"/>
      <c r="D456" s="17"/>
      <c r="E456" s="28" t="s">
        <v>758</v>
      </c>
      <c r="F456" s="18" t="str">
        <f t="shared" si="8"/>
        <v>v</v>
      </c>
      <c r="G456" s="18" t="str">
        <f t="shared" si="9"/>
        <v>scalar_Double_precision</v>
      </c>
      <c r="H456" s="18" t="s">
        <v>746</v>
      </c>
      <c r="I456" s="30" t="s">
        <v>740</v>
      </c>
      <c r="J456" s="30"/>
      <c r="K456" s="31"/>
      <c r="L456" s="32" t="s">
        <v>31</v>
      </c>
      <c r="M456" s="45" t="s">
        <v>31</v>
      </c>
      <c r="N456" s="32" t="s">
        <v>31</v>
      </c>
      <c r="O456" s="45" t="s">
        <v>30</v>
      </c>
      <c r="P456" s="45" t="s">
        <v>30</v>
      </c>
      <c r="Q456" s="45" t="s">
        <v>30</v>
      </c>
      <c r="R456" s="45" t="s">
        <v>30</v>
      </c>
      <c r="S456" s="45" t="s">
        <v>31</v>
      </c>
      <c r="T456" s="32" t="s">
        <v>31</v>
      </c>
      <c r="U456" s="32" t="s">
        <v>30</v>
      </c>
      <c r="V456" s="45" t="s">
        <v>30</v>
      </c>
      <c r="W456" s="32" t="s">
        <v>51</v>
      </c>
      <c r="AB456" s="32" t="s">
        <v>31</v>
      </c>
      <c r="AC456" s="32" t="s">
        <v>30</v>
      </c>
      <c r="AD456" s="32" t="s">
        <v>30</v>
      </c>
      <c r="AE456" s="32" t="s">
        <v>31</v>
      </c>
      <c r="AF456" s="45" t="s">
        <v>30</v>
      </c>
      <c r="AG456" s="45" t="s">
        <v>31</v>
      </c>
      <c r="AH456" s="46" t="s">
        <v>45</v>
      </c>
      <c r="AM456" s="32" t="s">
        <v>56</v>
      </c>
      <c r="AR456" s="23"/>
      <c r="AS456" s="24" t="str">
        <f t="shared" si="3"/>
        <v>-:-:-:-:-:-:-:-:-:-:-:Rm:::::-:-:-:-:-:-:Rn:::::Rd::::</v>
      </c>
      <c r="AT456" s="23"/>
      <c r="AU456" s="24" t="str">
        <f t="shared" si="4"/>
        <v>0x1E606800</v>
      </c>
      <c r="AV456" s="25"/>
      <c r="AW456" s="26" t="str">
        <f t="shared" si="5"/>
        <v>vfmaxnmscalar_Double_precision,                         </v>
      </c>
      <c r="AX456" s="26" t="str">
        <f t="shared" si="6"/>
        <v>//		vfmaxnmscalar_Double_precision,                         	/* 0x1E606800	FMAXNM    	 */</v>
      </c>
      <c r="AY456" s="26" t="str">
        <f t="shared" si="7"/>
        <v>//		0x1E606800,	/* FMAXNM    	vfmaxnmscalar_Double_precision	 */</v>
      </c>
    </row>
    <row r="457" ht="12.75" customHeight="1">
      <c r="A457" s="15" t="s">
        <v>770</v>
      </c>
      <c r="B457" s="33" t="s">
        <v>106</v>
      </c>
      <c r="C457" s="16"/>
      <c r="D457" s="17"/>
      <c r="E457" s="28" t="s">
        <v>760</v>
      </c>
      <c r="F457" s="18" t="str">
        <f t="shared" si="8"/>
        <v>v</v>
      </c>
      <c r="G457" s="18" t="str">
        <f t="shared" si="9"/>
        <v>scalar_Double_precision</v>
      </c>
      <c r="H457" s="18" t="s">
        <v>746</v>
      </c>
      <c r="I457" s="30" t="s">
        <v>740</v>
      </c>
      <c r="J457" s="30"/>
      <c r="K457" s="31"/>
      <c r="L457" s="32" t="s">
        <v>31</v>
      </c>
      <c r="M457" s="45" t="s">
        <v>31</v>
      </c>
      <c r="N457" s="32" t="s">
        <v>31</v>
      </c>
      <c r="O457" s="45" t="s">
        <v>30</v>
      </c>
      <c r="P457" s="45" t="s">
        <v>30</v>
      </c>
      <c r="Q457" s="45" t="s">
        <v>30</v>
      </c>
      <c r="R457" s="45" t="s">
        <v>30</v>
      </c>
      <c r="S457" s="45" t="s">
        <v>31</v>
      </c>
      <c r="T457" s="32" t="s">
        <v>31</v>
      </c>
      <c r="U457" s="32" t="s">
        <v>30</v>
      </c>
      <c r="V457" s="45" t="s">
        <v>30</v>
      </c>
      <c r="W457" s="32" t="s">
        <v>51</v>
      </c>
      <c r="AB457" s="32" t="s">
        <v>31</v>
      </c>
      <c r="AC457" s="32" t="s">
        <v>30</v>
      </c>
      <c r="AD457" s="32" t="s">
        <v>30</v>
      </c>
      <c r="AE457" s="32" t="s">
        <v>30</v>
      </c>
      <c r="AF457" s="45" t="s">
        <v>30</v>
      </c>
      <c r="AG457" s="45" t="s">
        <v>31</v>
      </c>
      <c r="AH457" s="46" t="s">
        <v>45</v>
      </c>
      <c r="AM457" s="32" t="s">
        <v>56</v>
      </c>
      <c r="AR457" s="23"/>
      <c r="AS457" s="24" t="str">
        <f t="shared" si="3"/>
        <v>-:-:-:-:-:-:-:-:-:-:-:Rm:::::-:-:-:-:-:-:Rn:::::Rd::::</v>
      </c>
      <c r="AT457" s="23"/>
      <c r="AU457" s="24" t="str">
        <f t="shared" si="4"/>
        <v>0x1E607800</v>
      </c>
      <c r="AV457" s="25"/>
      <c r="AW457" s="26" t="str">
        <f t="shared" si="5"/>
        <v>vfminnmscalar_Double_precision,                         </v>
      </c>
      <c r="AX457" s="26" t="str">
        <f t="shared" si="6"/>
        <v>//		vfminnmscalar_Double_precision,                         	/* 0x1E607800	FMINNM    	 */</v>
      </c>
      <c r="AY457" s="26" t="str">
        <f t="shared" si="7"/>
        <v>//		0x1E607800,	/* FMINNM    	vfminnmscalar_Double_precision	 */</v>
      </c>
    </row>
    <row r="458" ht="12.75" customHeight="1">
      <c r="A458" s="15" t="s">
        <v>771</v>
      </c>
      <c r="B458" s="33" t="s">
        <v>106</v>
      </c>
      <c r="C458" s="16"/>
      <c r="D458" s="17"/>
      <c r="E458" s="28" t="s">
        <v>762</v>
      </c>
      <c r="F458" s="18" t="str">
        <f t="shared" si="8"/>
        <v>v</v>
      </c>
      <c r="G458" s="18" t="str">
        <f t="shared" si="9"/>
        <v>Double_precision</v>
      </c>
      <c r="H458" s="19"/>
      <c r="I458" s="30" t="s">
        <v>740</v>
      </c>
      <c r="J458" s="30"/>
      <c r="K458" s="31"/>
      <c r="L458" s="32" t="s">
        <v>31</v>
      </c>
      <c r="M458" s="45" t="s">
        <v>31</v>
      </c>
      <c r="N458" s="32" t="s">
        <v>31</v>
      </c>
      <c r="O458" s="45" t="s">
        <v>30</v>
      </c>
      <c r="P458" s="45" t="s">
        <v>30</v>
      </c>
      <c r="Q458" s="45" t="s">
        <v>30</v>
      </c>
      <c r="R458" s="45" t="s">
        <v>30</v>
      </c>
      <c r="S458" s="45" t="s">
        <v>31</v>
      </c>
      <c r="T458" s="32" t="s">
        <v>31</v>
      </c>
      <c r="U458" s="32" t="s">
        <v>30</v>
      </c>
      <c r="V458" s="45" t="s">
        <v>30</v>
      </c>
      <c r="W458" s="32" t="s">
        <v>51</v>
      </c>
      <c r="AB458" s="32" t="s">
        <v>30</v>
      </c>
      <c r="AC458" s="32" t="s">
        <v>31</v>
      </c>
      <c r="AD458" s="32" t="s">
        <v>31</v>
      </c>
      <c r="AE458" s="32" t="s">
        <v>31</v>
      </c>
      <c r="AF458" s="45" t="s">
        <v>30</v>
      </c>
      <c r="AG458" s="45" t="s">
        <v>31</v>
      </c>
      <c r="AH458" s="46" t="s">
        <v>45</v>
      </c>
      <c r="AM458" s="32" t="s">
        <v>56</v>
      </c>
      <c r="AR458" s="23"/>
      <c r="AS458" s="24" t="str">
        <f t="shared" si="3"/>
        <v>-:-:-:-:-:-:-:-:-:-:-:Rm:::::-:-:-:-:-:-:Rn:::::Rd::::</v>
      </c>
      <c r="AT458" s="23"/>
      <c r="AU458" s="24" t="str">
        <f t="shared" si="4"/>
        <v>0x1E608800</v>
      </c>
      <c r="AV458" s="25"/>
      <c r="AW458" s="26" t="str">
        <f t="shared" si="5"/>
        <v>vfnmulDouble_precision,                                 </v>
      </c>
      <c r="AX458" s="26" t="str">
        <f t="shared" si="6"/>
        <v>//		vfnmulDouble_precision,                                 	/* 0x1E608800	FNMUL     	 */</v>
      </c>
      <c r="AY458" s="26" t="str">
        <f t="shared" si="7"/>
        <v>//		0x1E608800,	/* FNMUL     	vfnmulDouble_precision	 */</v>
      </c>
    </row>
    <row r="459" ht="12.75" customHeight="1">
      <c r="A459" s="9" t="s">
        <v>772</v>
      </c>
      <c r="B459" s="33" t="s">
        <v>106</v>
      </c>
      <c r="C459" s="16"/>
      <c r="D459" s="17" t="s">
        <v>773</v>
      </c>
      <c r="F459" s="18" t="str">
        <f t="shared" si="8"/>
        <v/>
      </c>
      <c r="G459" s="18" t="str">
        <f t="shared" si="9"/>
        <v/>
      </c>
      <c r="H459" s="19"/>
      <c r="I459" s="20"/>
      <c r="J459" s="20"/>
      <c r="K459" s="37"/>
      <c r="L459" s="38" t="s">
        <v>67</v>
      </c>
      <c r="M459" s="22" t="s">
        <v>31</v>
      </c>
      <c r="N459" s="38" t="s">
        <v>52</v>
      </c>
      <c r="O459" s="22" t="s">
        <v>30</v>
      </c>
      <c r="P459" s="39" t="s">
        <v>30</v>
      </c>
      <c r="Q459" s="39" t="s">
        <v>30</v>
      </c>
      <c r="R459" s="39" t="s">
        <v>30</v>
      </c>
      <c r="S459" s="22" t="s">
        <v>31</v>
      </c>
      <c r="T459" s="38" t="s">
        <v>700</v>
      </c>
      <c r="V459" s="22" t="s">
        <v>30</v>
      </c>
      <c r="W459" s="38" t="s">
        <v>51</v>
      </c>
      <c r="AB459" s="38" t="s">
        <v>39</v>
      </c>
      <c r="AF459" s="22" t="s">
        <v>30</v>
      </c>
      <c r="AG459" s="22" t="s">
        <v>30</v>
      </c>
      <c r="AH459" s="40" t="s">
        <v>45</v>
      </c>
      <c r="AM459" s="38" t="s">
        <v>56</v>
      </c>
      <c r="AR459" s="23"/>
      <c r="AS459" s="24" t="str">
        <f t="shared" si="3"/>
        <v/>
      </c>
      <c r="AT459" s="23"/>
      <c r="AU459" s="24" t="str">
        <f t="shared" si="4"/>
        <v/>
      </c>
      <c r="AV459" s="25"/>
      <c r="AW459" s="26" t="str">
        <f t="shared" si="5"/>
        <v/>
      </c>
      <c r="AX459" s="26" t="str">
        <f t="shared" si="6"/>
        <v>	/* Floating-point conditional select */</v>
      </c>
      <c r="AY459" s="26" t="str">
        <f t="shared" si="7"/>
        <v>	/* Floating-point conditional select */</v>
      </c>
    </row>
    <row r="460" ht="12.75" customHeight="1">
      <c r="A460" s="15" t="s">
        <v>774</v>
      </c>
      <c r="B460" s="33" t="s">
        <v>106</v>
      </c>
      <c r="C460" s="16"/>
      <c r="D460" s="17"/>
      <c r="E460" s="28" t="s">
        <v>775</v>
      </c>
      <c r="F460" s="18" t="str">
        <f t="shared" si="8"/>
        <v>v</v>
      </c>
      <c r="G460" s="18" t="str">
        <f t="shared" si="9"/>
        <v>Single_precision</v>
      </c>
      <c r="H460" s="19"/>
      <c r="I460" s="30" t="s">
        <v>736</v>
      </c>
      <c r="J460" s="30"/>
      <c r="K460" s="31"/>
      <c r="L460" s="32" t="s">
        <v>31</v>
      </c>
      <c r="M460" s="45" t="s">
        <v>31</v>
      </c>
      <c r="N460" s="32" t="s">
        <v>31</v>
      </c>
      <c r="O460" s="45" t="s">
        <v>30</v>
      </c>
      <c r="P460" s="45" t="s">
        <v>30</v>
      </c>
      <c r="Q460" s="45" t="s">
        <v>30</v>
      </c>
      <c r="R460" s="45" t="s">
        <v>30</v>
      </c>
      <c r="S460" s="45" t="s">
        <v>31</v>
      </c>
      <c r="T460" s="32" t="s">
        <v>31</v>
      </c>
      <c r="U460" s="32" t="s">
        <v>31</v>
      </c>
      <c r="V460" s="45" t="s">
        <v>30</v>
      </c>
      <c r="W460" s="32" t="s">
        <v>51</v>
      </c>
      <c r="AB460" s="32" t="s">
        <v>39</v>
      </c>
      <c r="AF460" s="45" t="s">
        <v>30</v>
      </c>
      <c r="AG460" s="45" t="s">
        <v>30</v>
      </c>
      <c r="AH460" s="46" t="s">
        <v>45</v>
      </c>
      <c r="AM460" s="32" t="s">
        <v>56</v>
      </c>
      <c r="AR460" s="23"/>
      <c r="AS460" s="24" t="str">
        <f t="shared" si="3"/>
        <v>-:-:-:-:-:-:-:-:-:-:-:Rm:::::cond::::-:-:Rn:::::Rd::::</v>
      </c>
      <c r="AT460" s="23"/>
      <c r="AU460" s="24" t="str">
        <f t="shared" si="4"/>
        <v>0x1E200C00</v>
      </c>
      <c r="AV460" s="25"/>
      <c r="AW460" s="26" t="str">
        <f t="shared" si="5"/>
        <v>vfcselSingle_precision,                                 </v>
      </c>
      <c r="AX460" s="26" t="str">
        <f t="shared" si="6"/>
        <v>//		vfcselSingle_precision,                                 	/* 0x1E200C00	FCSEL     	 */</v>
      </c>
      <c r="AY460" s="26" t="str">
        <f t="shared" si="7"/>
        <v>//		0x1E200C00,	/* FCSEL     	vfcselSingle_precision	 */</v>
      </c>
    </row>
    <row r="461" ht="12.75" customHeight="1">
      <c r="A461" s="15" t="s">
        <v>776</v>
      </c>
      <c r="B461" s="33" t="s">
        <v>106</v>
      </c>
      <c r="C461" s="16"/>
      <c r="D461" s="17"/>
      <c r="E461" s="28" t="s">
        <v>775</v>
      </c>
      <c r="F461" s="18" t="str">
        <f t="shared" si="8"/>
        <v>v</v>
      </c>
      <c r="G461" s="18" t="str">
        <f t="shared" si="9"/>
        <v>Double_precision</v>
      </c>
      <c r="H461" s="19"/>
      <c r="I461" s="30" t="s">
        <v>740</v>
      </c>
      <c r="J461" s="30"/>
      <c r="K461" s="31"/>
      <c r="L461" s="32" t="s">
        <v>31</v>
      </c>
      <c r="M461" s="45" t="s">
        <v>31</v>
      </c>
      <c r="N461" s="32" t="s">
        <v>31</v>
      </c>
      <c r="O461" s="45" t="s">
        <v>30</v>
      </c>
      <c r="P461" s="45" t="s">
        <v>30</v>
      </c>
      <c r="Q461" s="45" t="s">
        <v>30</v>
      </c>
      <c r="R461" s="45" t="s">
        <v>30</v>
      </c>
      <c r="S461" s="45" t="s">
        <v>31</v>
      </c>
      <c r="T461" s="32" t="s">
        <v>31</v>
      </c>
      <c r="U461" s="32" t="s">
        <v>30</v>
      </c>
      <c r="V461" s="45" t="s">
        <v>30</v>
      </c>
      <c r="W461" s="32" t="s">
        <v>51</v>
      </c>
      <c r="AB461" s="32" t="s">
        <v>39</v>
      </c>
      <c r="AF461" s="45" t="s">
        <v>30</v>
      </c>
      <c r="AG461" s="45" t="s">
        <v>30</v>
      </c>
      <c r="AH461" s="46" t="s">
        <v>45</v>
      </c>
      <c r="AM461" s="32" t="s">
        <v>56</v>
      </c>
      <c r="AR461" s="23"/>
      <c r="AS461" s="24" t="str">
        <f t="shared" si="3"/>
        <v>-:-:-:-:-:-:-:-:-:-:-:Rm:::::cond::::-:-:Rn:::::Rd::::</v>
      </c>
      <c r="AT461" s="23"/>
      <c r="AU461" s="24" t="str">
        <f t="shared" si="4"/>
        <v>0x1E600C00</v>
      </c>
      <c r="AV461" s="25"/>
      <c r="AW461" s="26" t="str">
        <f t="shared" si="5"/>
        <v>vfcselDouble_precision,                                 </v>
      </c>
      <c r="AX461" s="26" t="str">
        <f t="shared" si="6"/>
        <v>//		vfcselDouble_precision,                                 	/* 0x1E600C00	FCSEL     	 */</v>
      </c>
      <c r="AY461" s="26" t="str">
        <f t="shared" si="7"/>
        <v>//		0x1E600C00,	/* FCSEL     	vfcselDouble_precision	 */</v>
      </c>
    </row>
    <row r="462" ht="12.75" customHeight="1">
      <c r="A462" s="9" t="s">
        <v>777</v>
      </c>
      <c r="B462" s="33" t="s">
        <v>106</v>
      </c>
      <c r="C462" s="16"/>
      <c r="D462" s="17" t="s">
        <v>778</v>
      </c>
      <c r="F462" s="18" t="str">
        <f t="shared" si="8"/>
        <v/>
      </c>
      <c r="G462" s="18" t="str">
        <f t="shared" si="9"/>
        <v/>
      </c>
      <c r="H462" s="19"/>
      <c r="I462" s="20"/>
      <c r="J462" s="20"/>
      <c r="K462" s="37"/>
      <c r="L462" s="38" t="s">
        <v>67</v>
      </c>
      <c r="M462" s="22" t="s">
        <v>31</v>
      </c>
      <c r="N462" s="38" t="s">
        <v>52</v>
      </c>
      <c r="O462" s="22" t="s">
        <v>30</v>
      </c>
      <c r="P462" s="39" t="s">
        <v>30</v>
      </c>
      <c r="Q462" s="39" t="s">
        <v>30</v>
      </c>
      <c r="R462" s="39" t="s">
        <v>30</v>
      </c>
      <c r="S462" s="22" t="s">
        <v>31</v>
      </c>
      <c r="T462" s="38" t="s">
        <v>700</v>
      </c>
      <c r="V462" s="22" t="s">
        <v>30</v>
      </c>
      <c r="W462" s="38" t="s">
        <v>64</v>
      </c>
      <c r="AE462" s="22" t="s">
        <v>30</v>
      </c>
      <c r="AF462" s="22" t="s">
        <v>31</v>
      </c>
      <c r="AG462" s="22" t="s">
        <v>31</v>
      </c>
      <c r="AH462" s="60" t="s">
        <v>61</v>
      </c>
      <c r="AM462" s="38" t="s">
        <v>56</v>
      </c>
      <c r="AR462" s="23"/>
      <c r="AS462" s="24" t="str">
        <f t="shared" si="3"/>
        <v/>
      </c>
      <c r="AT462" s="23"/>
      <c r="AU462" s="24" t="str">
        <f t="shared" si="4"/>
        <v/>
      </c>
      <c r="AV462" s="25"/>
      <c r="AW462" s="26" t="str">
        <f t="shared" si="5"/>
        <v/>
      </c>
      <c r="AX462" s="26" t="str">
        <f t="shared" si="6"/>
        <v>	/* Floating-point immediate */</v>
      </c>
      <c r="AY462" s="26" t="str">
        <f t="shared" si="7"/>
        <v>	/* Floating-point immediate */</v>
      </c>
    </row>
    <row r="463" ht="12.75" customHeight="1">
      <c r="A463" s="9" t="s">
        <v>779</v>
      </c>
      <c r="B463" s="33" t="s">
        <v>106</v>
      </c>
      <c r="C463" s="16"/>
      <c r="D463" s="17"/>
      <c r="E463" s="28" t="s">
        <v>780</v>
      </c>
      <c r="F463" s="18" t="str">
        <f t="shared" si="8"/>
        <v>v</v>
      </c>
      <c r="G463" s="18" t="str">
        <f t="shared" si="9"/>
        <v>scalar_immediate_Single_precision</v>
      </c>
      <c r="H463" s="18" t="s">
        <v>781</v>
      </c>
      <c r="I463" s="30" t="s">
        <v>736</v>
      </c>
      <c r="J463" s="30"/>
      <c r="K463" s="31"/>
      <c r="L463" s="32" t="s">
        <v>31</v>
      </c>
      <c r="M463" s="45" t="s">
        <v>31</v>
      </c>
      <c r="N463" s="32" t="s">
        <v>31</v>
      </c>
      <c r="O463" s="45" t="s">
        <v>30</v>
      </c>
      <c r="P463" s="45" t="s">
        <v>30</v>
      </c>
      <c r="Q463" s="45" t="s">
        <v>30</v>
      </c>
      <c r="R463" s="45" t="s">
        <v>30</v>
      </c>
      <c r="S463" s="45" t="s">
        <v>31</v>
      </c>
      <c r="T463" s="32" t="s">
        <v>31</v>
      </c>
      <c r="U463" s="32" t="s">
        <v>31</v>
      </c>
      <c r="V463" s="45" t="s">
        <v>30</v>
      </c>
      <c r="W463" s="32" t="s">
        <v>64</v>
      </c>
      <c r="AE463" s="45" t="s">
        <v>30</v>
      </c>
      <c r="AF463" s="45" t="s">
        <v>31</v>
      </c>
      <c r="AG463" s="45" t="s">
        <v>31</v>
      </c>
      <c r="AH463" s="62" t="s">
        <v>31</v>
      </c>
      <c r="AI463" s="62" t="s">
        <v>31</v>
      </c>
      <c r="AJ463" s="62" t="s">
        <v>31</v>
      </c>
      <c r="AK463" s="62" t="s">
        <v>31</v>
      </c>
      <c r="AL463" s="62" t="s">
        <v>31</v>
      </c>
      <c r="AM463" s="32" t="s">
        <v>56</v>
      </c>
      <c r="AR463" s="23"/>
      <c r="AS463" s="24" t="str">
        <f t="shared" si="3"/>
        <v>-:-:-:-:-:-:-:-:-:-:-:imm8::::::::-:-:-:-:-:-:-:-:Rd::::</v>
      </c>
      <c r="AT463" s="23"/>
      <c r="AU463" s="24" t="str">
        <f t="shared" si="4"/>
        <v>0x1E201000</v>
      </c>
      <c r="AV463" s="25"/>
      <c r="AW463" s="26" t="str">
        <f t="shared" si="5"/>
        <v>vfmovscalar_immediate_Single_precision,                 </v>
      </c>
      <c r="AX463" s="26" t="str">
        <f t="shared" si="6"/>
        <v>//		vfmovscalar_immediate_Single_precision,                 	/* 0x1E201000	FMOV      	 */</v>
      </c>
      <c r="AY463" s="26" t="str">
        <f t="shared" si="7"/>
        <v>//		0x1E201000,	/* FMOV      	vfmovscalar_immediate_Single_precision	 */</v>
      </c>
    </row>
    <row r="464" ht="12.75" customHeight="1">
      <c r="A464" s="15" t="s">
        <v>782</v>
      </c>
      <c r="B464" s="33" t="s">
        <v>106</v>
      </c>
      <c r="C464" s="16"/>
      <c r="D464" s="17"/>
      <c r="E464" s="28" t="s">
        <v>780</v>
      </c>
      <c r="F464" s="18" t="str">
        <f t="shared" si="8"/>
        <v>v</v>
      </c>
      <c r="G464" s="18" t="str">
        <f t="shared" si="9"/>
        <v>scalar_immediate_Double_precision</v>
      </c>
      <c r="H464" s="18" t="s">
        <v>781</v>
      </c>
      <c r="I464" s="30" t="s">
        <v>740</v>
      </c>
      <c r="J464" s="30"/>
      <c r="K464" s="31"/>
      <c r="L464" s="32" t="s">
        <v>31</v>
      </c>
      <c r="M464" s="45" t="s">
        <v>31</v>
      </c>
      <c r="N464" s="32" t="s">
        <v>31</v>
      </c>
      <c r="O464" s="45" t="s">
        <v>30</v>
      </c>
      <c r="P464" s="45" t="s">
        <v>30</v>
      </c>
      <c r="Q464" s="45" t="s">
        <v>30</v>
      </c>
      <c r="R464" s="45" t="s">
        <v>30</v>
      </c>
      <c r="S464" s="45" t="s">
        <v>31</v>
      </c>
      <c r="T464" s="32" t="s">
        <v>31</v>
      </c>
      <c r="U464" s="32" t="s">
        <v>30</v>
      </c>
      <c r="V464" s="45" t="s">
        <v>30</v>
      </c>
      <c r="W464" s="32" t="s">
        <v>64</v>
      </c>
      <c r="AE464" s="45" t="s">
        <v>30</v>
      </c>
      <c r="AF464" s="45" t="s">
        <v>31</v>
      </c>
      <c r="AG464" s="45" t="s">
        <v>31</v>
      </c>
      <c r="AH464" s="62" t="s">
        <v>31</v>
      </c>
      <c r="AI464" s="62" t="s">
        <v>31</v>
      </c>
      <c r="AJ464" s="62" t="s">
        <v>31</v>
      </c>
      <c r="AK464" s="62" t="s">
        <v>31</v>
      </c>
      <c r="AL464" s="62" t="s">
        <v>31</v>
      </c>
      <c r="AM464" s="32" t="s">
        <v>56</v>
      </c>
      <c r="AR464" s="23"/>
      <c r="AS464" s="24" t="str">
        <f t="shared" si="3"/>
        <v>-:-:-:-:-:-:-:-:-:-:-:imm8::::::::-:-:-:-:-:-:-:-:Rd::::</v>
      </c>
      <c r="AT464" s="23"/>
      <c r="AU464" s="24" t="str">
        <f t="shared" si="4"/>
        <v>0x1E601000</v>
      </c>
      <c r="AV464" s="25"/>
      <c r="AW464" s="26" t="str">
        <f t="shared" si="5"/>
        <v>vfmovscalar_immediate_Double_precision,                 </v>
      </c>
      <c r="AX464" s="26" t="str">
        <f t="shared" si="6"/>
        <v>//		vfmovscalar_immediate_Double_precision,                 	/* 0x1E601000	FMOV      	 */</v>
      </c>
      <c r="AY464" s="26" t="str">
        <f t="shared" si="7"/>
        <v>//		0x1E601000,	/* FMOV      	vfmovscalar_immediate_Double_precision	 */</v>
      </c>
    </row>
    <row r="465" ht="12.75" customHeight="1">
      <c r="A465" s="15" t="s">
        <v>783</v>
      </c>
      <c r="B465" s="33" t="s">
        <v>106</v>
      </c>
      <c r="C465" s="16"/>
      <c r="D465" s="17" t="s">
        <v>784</v>
      </c>
      <c r="F465" s="18" t="str">
        <f t="shared" si="8"/>
        <v/>
      </c>
      <c r="G465" s="18" t="str">
        <f t="shared" si="9"/>
        <v/>
      </c>
      <c r="H465" s="19"/>
      <c r="I465" s="20"/>
      <c r="J465" s="20"/>
      <c r="K465" s="37"/>
      <c r="L465" s="38" t="s">
        <v>67</v>
      </c>
      <c r="M465" s="22" t="s">
        <v>31</v>
      </c>
      <c r="N465" s="38" t="s">
        <v>52</v>
      </c>
      <c r="O465" s="22" t="s">
        <v>30</v>
      </c>
      <c r="P465" s="39" t="s">
        <v>30</v>
      </c>
      <c r="Q465" s="39" t="s">
        <v>30</v>
      </c>
      <c r="R465" s="39" t="s">
        <v>30</v>
      </c>
      <c r="S465" s="22" t="s">
        <v>31</v>
      </c>
      <c r="T465" s="38" t="s">
        <v>700</v>
      </c>
      <c r="V465" s="22" t="s">
        <v>30</v>
      </c>
      <c r="W465" s="38" t="s">
        <v>51</v>
      </c>
      <c r="AB465" s="38" t="s">
        <v>459</v>
      </c>
      <c r="AD465" s="22" t="s">
        <v>30</v>
      </c>
      <c r="AE465" s="22" t="s">
        <v>31</v>
      </c>
      <c r="AF465" s="22" t="s">
        <v>31</v>
      </c>
      <c r="AG465" s="22" t="s">
        <v>31</v>
      </c>
      <c r="AH465" s="40" t="s">
        <v>45</v>
      </c>
      <c r="AM465" s="38" t="s">
        <v>575</v>
      </c>
      <c r="AR465" s="23"/>
      <c r="AS465" s="24" t="str">
        <f t="shared" si="3"/>
        <v/>
      </c>
      <c r="AT465" s="23"/>
      <c r="AU465" s="24" t="str">
        <f t="shared" si="4"/>
        <v/>
      </c>
      <c r="AV465" s="25"/>
      <c r="AW465" s="26" t="str">
        <f t="shared" si="5"/>
        <v/>
      </c>
      <c r="AX465" s="26" t="str">
        <f t="shared" si="6"/>
        <v>	/* Floating-point compare */</v>
      </c>
      <c r="AY465" s="26" t="str">
        <f t="shared" si="7"/>
        <v>	/* Floating-point compare */</v>
      </c>
    </row>
    <row r="466" ht="12.75" customHeight="1">
      <c r="A466" s="9" t="s">
        <v>785</v>
      </c>
      <c r="B466" s="33" t="s">
        <v>106</v>
      </c>
      <c r="C466" s="16"/>
      <c r="D466" s="17"/>
      <c r="E466" s="28" t="s">
        <v>786</v>
      </c>
      <c r="F466" s="18" t="str">
        <f t="shared" si="8"/>
        <v>v</v>
      </c>
      <c r="G466" s="18" t="str">
        <f t="shared" si="9"/>
        <v>Single_precision</v>
      </c>
      <c r="H466" s="19"/>
      <c r="I466" s="30" t="s">
        <v>736</v>
      </c>
      <c r="J466" s="30"/>
      <c r="K466" s="31"/>
      <c r="L466" s="32" t="s">
        <v>31</v>
      </c>
      <c r="M466" s="45" t="s">
        <v>31</v>
      </c>
      <c r="N466" s="32" t="s">
        <v>31</v>
      </c>
      <c r="O466" s="45" t="s">
        <v>30</v>
      </c>
      <c r="P466" s="45" t="s">
        <v>30</v>
      </c>
      <c r="Q466" s="45" t="s">
        <v>30</v>
      </c>
      <c r="R466" s="45" t="s">
        <v>30</v>
      </c>
      <c r="S466" s="45" t="s">
        <v>31</v>
      </c>
      <c r="T466" s="32" t="s">
        <v>31</v>
      </c>
      <c r="U466" s="32" t="s">
        <v>31</v>
      </c>
      <c r="V466" s="45" t="s">
        <v>30</v>
      </c>
      <c r="W466" s="32" t="s">
        <v>51</v>
      </c>
      <c r="AB466" s="32" t="s">
        <v>31</v>
      </c>
      <c r="AC466" s="32" t="s">
        <v>31</v>
      </c>
      <c r="AD466" s="45" t="s">
        <v>30</v>
      </c>
      <c r="AE466" s="45" t="s">
        <v>31</v>
      </c>
      <c r="AF466" s="45" t="s">
        <v>31</v>
      </c>
      <c r="AG466" s="45" t="s">
        <v>31</v>
      </c>
      <c r="AH466" s="46" t="s">
        <v>45</v>
      </c>
      <c r="AM466" s="32" t="s">
        <v>31</v>
      </c>
      <c r="AN466" s="32" t="s">
        <v>31</v>
      </c>
      <c r="AO466" s="32" t="s">
        <v>31</v>
      </c>
      <c r="AP466" s="32" t="s">
        <v>31</v>
      </c>
      <c r="AQ466" s="32" t="s">
        <v>31</v>
      </c>
      <c r="AR466" s="23"/>
      <c r="AS466" s="24" t="str">
        <f t="shared" si="3"/>
        <v>-:-:-:-:-:-:-:-:-:-:-:Rm:::::-:-:-:-:-:-:Rn:::::-:-:-:-:-</v>
      </c>
      <c r="AT466" s="23"/>
      <c r="AU466" s="24" t="str">
        <f t="shared" si="4"/>
        <v>0x1E202000</v>
      </c>
      <c r="AV466" s="25"/>
      <c r="AW466" s="26" t="str">
        <f t="shared" si="5"/>
        <v>vfcmpSingle_precision,                                  </v>
      </c>
      <c r="AX466" s="26" t="str">
        <f t="shared" si="6"/>
        <v>//		vfcmpSingle_precision,                                  	/* 0x1E202000	FCMP      	 */</v>
      </c>
      <c r="AY466" s="26" t="str">
        <f t="shared" si="7"/>
        <v>//		0x1E202000,	/* FCMP      	vfcmpSingle_precision	 */</v>
      </c>
    </row>
    <row r="467" ht="12.75" customHeight="1">
      <c r="A467" s="15" t="s">
        <v>787</v>
      </c>
      <c r="B467" s="33" t="s">
        <v>106</v>
      </c>
      <c r="C467" s="16"/>
      <c r="D467" s="17"/>
      <c r="E467" s="28" t="s">
        <v>786</v>
      </c>
      <c r="F467" s="18" t="str">
        <f t="shared" si="8"/>
        <v>v</v>
      </c>
      <c r="G467" s="18" t="str">
        <f t="shared" si="9"/>
        <v>Single_precision_zero</v>
      </c>
      <c r="H467" s="19"/>
      <c r="I467" s="30" t="s">
        <v>788</v>
      </c>
      <c r="J467" s="30"/>
      <c r="K467" s="31"/>
      <c r="L467" s="32" t="s">
        <v>31</v>
      </c>
      <c r="M467" s="45" t="s">
        <v>31</v>
      </c>
      <c r="N467" s="32" t="s">
        <v>31</v>
      </c>
      <c r="O467" s="45" t="s">
        <v>30</v>
      </c>
      <c r="P467" s="45" t="s">
        <v>30</v>
      </c>
      <c r="Q467" s="45" t="s">
        <v>30</v>
      </c>
      <c r="R467" s="45" t="s">
        <v>30</v>
      </c>
      <c r="S467" s="45" t="s">
        <v>31</v>
      </c>
      <c r="T467" s="32" t="s">
        <v>31</v>
      </c>
      <c r="U467" s="32" t="s">
        <v>31</v>
      </c>
      <c r="V467" s="45" t="s">
        <v>30</v>
      </c>
      <c r="W467" s="32" t="s">
        <v>51</v>
      </c>
      <c r="AB467" s="32" t="s">
        <v>31</v>
      </c>
      <c r="AC467" s="32" t="s">
        <v>31</v>
      </c>
      <c r="AD467" s="45" t="s">
        <v>30</v>
      </c>
      <c r="AE467" s="45" t="s">
        <v>31</v>
      </c>
      <c r="AF467" s="45" t="s">
        <v>31</v>
      </c>
      <c r="AG467" s="45" t="s">
        <v>31</v>
      </c>
      <c r="AH467" s="46" t="s">
        <v>45</v>
      </c>
      <c r="AM467" s="32" t="s">
        <v>31</v>
      </c>
      <c r="AN467" s="32" t="s">
        <v>30</v>
      </c>
      <c r="AO467" s="32" t="s">
        <v>31</v>
      </c>
      <c r="AP467" s="32" t="s">
        <v>31</v>
      </c>
      <c r="AQ467" s="32" t="s">
        <v>31</v>
      </c>
      <c r="AR467" s="23"/>
      <c r="AS467" s="24" t="str">
        <f t="shared" si="3"/>
        <v>-:-:-:-:-:-:-:-:-:-:-:Rm:::::-:-:-:-:-:-:Rn:::::-:-:-:-:-</v>
      </c>
      <c r="AT467" s="23"/>
      <c r="AU467" s="24" t="str">
        <f t="shared" si="4"/>
        <v>0x1E202008</v>
      </c>
      <c r="AV467" s="25"/>
      <c r="AW467" s="26" t="str">
        <f t="shared" si="5"/>
        <v>vfcmpSingle_precision_zero,                             </v>
      </c>
      <c r="AX467" s="26" t="str">
        <f t="shared" si="6"/>
        <v>//		vfcmpSingle_precision_zero,                             	/* 0x1E202008	FCMP      	 */</v>
      </c>
      <c r="AY467" s="26" t="str">
        <f t="shared" si="7"/>
        <v>//		0x1E202008,	/* FCMP      	vfcmpSingle_precision_zero	 */</v>
      </c>
    </row>
    <row r="468" ht="12.75" customHeight="1">
      <c r="A468" s="15" t="s">
        <v>789</v>
      </c>
      <c r="B468" s="33" t="s">
        <v>106</v>
      </c>
      <c r="C468" s="16"/>
      <c r="D468" s="17"/>
      <c r="E468" s="28" t="s">
        <v>790</v>
      </c>
      <c r="F468" s="18" t="str">
        <f t="shared" si="8"/>
        <v>v</v>
      </c>
      <c r="G468" s="18" t="str">
        <f t="shared" si="9"/>
        <v>Single_precision</v>
      </c>
      <c r="H468" s="19"/>
      <c r="I468" s="30" t="s">
        <v>736</v>
      </c>
      <c r="J468" s="30"/>
      <c r="K468" s="31"/>
      <c r="L468" s="32" t="s">
        <v>31</v>
      </c>
      <c r="M468" s="45" t="s">
        <v>31</v>
      </c>
      <c r="N468" s="32" t="s">
        <v>31</v>
      </c>
      <c r="O468" s="45" t="s">
        <v>30</v>
      </c>
      <c r="P468" s="45" t="s">
        <v>30</v>
      </c>
      <c r="Q468" s="45" t="s">
        <v>30</v>
      </c>
      <c r="R468" s="45" t="s">
        <v>30</v>
      </c>
      <c r="S468" s="45" t="s">
        <v>31</v>
      </c>
      <c r="T468" s="32" t="s">
        <v>31</v>
      </c>
      <c r="U468" s="32" t="s">
        <v>31</v>
      </c>
      <c r="V468" s="45" t="s">
        <v>30</v>
      </c>
      <c r="W468" s="32" t="s">
        <v>51</v>
      </c>
      <c r="AB468" s="32" t="s">
        <v>31</v>
      </c>
      <c r="AC468" s="32" t="s">
        <v>31</v>
      </c>
      <c r="AD468" s="45" t="s">
        <v>30</v>
      </c>
      <c r="AE468" s="45" t="s">
        <v>31</v>
      </c>
      <c r="AF468" s="45" t="s">
        <v>31</v>
      </c>
      <c r="AG468" s="45" t="s">
        <v>31</v>
      </c>
      <c r="AH468" s="46" t="s">
        <v>45</v>
      </c>
      <c r="AM468" s="32" t="s">
        <v>30</v>
      </c>
      <c r="AN468" s="32" t="s">
        <v>31</v>
      </c>
      <c r="AO468" s="32" t="s">
        <v>31</v>
      </c>
      <c r="AP468" s="32" t="s">
        <v>31</v>
      </c>
      <c r="AQ468" s="32" t="s">
        <v>31</v>
      </c>
      <c r="AR468" s="23"/>
      <c r="AS468" s="24" t="str">
        <f t="shared" si="3"/>
        <v>-:-:-:-:-:-:-:-:-:-:-:Rm:::::-:-:-:-:-:-:Rn:::::-:-:-:-:-</v>
      </c>
      <c r="AT468" s="23"/>
      <c r="AU468" s="24" t="str">
        <f t="shared" si="4"/>
        <v>0x1E202010</v>
      </c>
      <c r="AV468" s="25"/>
      <c r="AW468" s="26" t="str">
        <f t="shared" si="5"/>
        <v>vfcmpeSingle_precision,                                 </v>
      </c>
      <c r="AX468" s="26" t="str">
        <f t="shared" si="6"/>
        <v>//		vfcmpeSingle_precision,                                 	/* 0x1E202010	FCMPE     	 */</v>
      </c>
      <c r="AY468" s="26" t="str">
        <f t="shared" si="7"/>
        <v>//		0x1E202010,	/* FCMPE     	vfcmpeSingle_precision	 */</v>
      </c>
    </row>
    <row r="469" ht="12.75" customHeight="1">
      <c r="A469" s="9" t="s">
        <v>791</v>
      </c>
      <c r="B469" s="33" t="s">
        <v>106</v>
      </c>
      <c r="C469" s="16"/>
      <c r="D469" s="17"/>
      <c r="E469" s="28" t="s">
        <v>790</v>
      </c>
      <c r="F469" s="18" t="str">
        <f t="shared" si="8"/>
        <v>v</v>
      </c>
      <c r="G469" s="18" t="str">
        <f t="shared" si="9"/>
        <v>Single_precision_zero</v>
      </c>
      <c r="H469" s="19"/>
      <c r="I469" s="30" t="s">
        <v>788</v>
      </c>
      <c r="J469" s="30"/>
      <c r="K469" s="31"/>
      <c r="L469" s="32" t="s">
        <v>31</v>
      </c>
      <c r="M469" s="45" t="s">
        <v>31</v>
      </c>
      <c r="N469" s="32" t="s">
        <v>31</v>
      </c>
      <c r="O469" s="45" t="s">
        <v>30</v>
      </c>
      <c r="P469" s="45" t="s">
        <v>30</v>
      </c>
      <c r="Q469" s="45" t="s">
        <v>30</v>
      </c>
      <c r="R469" s="45" t="s">
        <v>30</v>
      </c>
      <c r="S469" s="45" t="s">
        <v>31</v>
      </c>
      <c r="T469" s="32" t="s">
        <v>31</v>
      </c>
      <c r="U469" s="32" t="s">
        <v>31</v>
      </c>
      <c r="V469" s="45" t="s">
        <v>30</v>
      </c>
      <c r="W469" s="32" t="s">
        <v>51</v>
      </c>
      <c r="AB469" s="32" t="s">
        <v>31</v>
      </c>
      <c r="AC469" s="32" t="s">
        <v>31</v>
      </c>
      <c r="AD469" s="45" t="s">
        <v>30</v>
      </c>
      <c r="AE469" s="45" t="s">
        <v>31</v>
      </c>
      <c r="AF469" s="45" t="s">
        <v>31</v>
      </c>
      <c r="AG469" s="45" t="s">
        <v>31</v>
      </c>
      <c r="AH469" s="46" t="s">
        <v>45</v>
      </c>
      <c r="AM469" s="32" t="s">
        <v>30</v>
      </c>
      <c r="AN469" s="32" t="s">
        <v>30</v>
      </c>
      <c r="AO469" s="32" t="s">
        <v>31</v>
      </c>
      <c r="AP469" s="32" t="s">
        <v>31</v>
      </c>
      <c r="AQ469" s="32" t="s">
        <v>31</v>
      </c>
      <c r="AR469" s="23"/>
      <c r="AS469" s="24" t="str">
        <f t="shared" si="3"/>
        <v>-:-:-:-:-:-:-:-:-:-:-:Rm:::::-:-:-:-:-:-:Rn:::::-:-:-:-:-</v>
      </c>
      <c r="AT469" s="23"/>
      <c r="AU469" s="24" t="str">
        <f t="shared" si="4"/>
        <v>0x1E202018</v>
      </c>
      <c r="AV469" s="25"/>
      <c r="AW469" s="26" t="str">
        <f t="shared" si="5"/>
        <v>vfcmpeSingle_precision_zero,                            </v>
      </c>
      <c r="AX469" s="26" t="str">
        <f t="shared" si="6"/>
        <v>//		vfcmpeSingle_precision_zero,                            	/* 0x1E202018	FCMPE     	 */</v>
      </c>
      <c r="AY469" s="26" t="str">
        <f t="shared" si="7"/>
        <v>//		0x1E202018,	/* FCMPE     	vfcmpeSingle_precision_zero	 */</v>
      </c>
    </row>
    <row r="470" ht="12.75" customHeight="1">
      <c r="A470" s="9" t="s">
        <v>792</v>
      </c>
      <c r="B470" s="33" t="s">
        <v>106</v>
      </c>
      <c r="C470" s="16"/>
      <c r="D470" s="17"/>
      <c r="E470" s="28" t="s">
        <v>786</v>
      </c>
      <c r="F470" s="18" t="str">
        <f t="shared" si="8"/>
        <v>v</v>
      </c>
      <c r="G470" s="18" t="str">
        <f t="shared" si="9"/>
        <v>Double_precision</v>
      </c>
      <c r="H470" s="19"/>
      <c r="I470" s="30" t="s">
        <v>740</v>
      </c>
      <c r="J470" s="30"/>
      <c r="K470" s="31"/>
      <c r="L470" s="32" t="s">
        <v>31</v>
      </c>
      <c r="M470" s="45" t="s">
        <v>31</v>
      </c>
      <c r="N470" s="32" t="s">
        <v>31</v>
      </c>
      <c r="O470" s="45" t="s">
        <v>30</v>
      </c>
      <c r="P470" s="45" t="s">
        <v>30</v>
      </c>
      <c r="Q470" s="45" t="s">
        <v>30</v>
      </c>
      <c r="R470" s="45" t="s">
        <v>30</v>
      </c>
      <c r="S470" s="45" t="s">
        <v>31</v>
      </c>
      <c r="T470" s="32" t="s">
        <v>31</v>
      </c>
      <c r="U470" s="32" t="s">
        <v>30</v>
      </c>
      <c r="V470" s="45" t="s">
        <v>30</v>
      </c>
      <c r="W470" s="32" t="s">
        <v>51</v>
      </c>
      <c r="AB470" s="32" t="s">
        <v>31</v>
      </c>
      <c r="AC470" s="32" t="s">
        <v>31</v>
      </c>
      <c r="AD470" s="45" t="s">
        <v>30</v>
      </c>
      <c r="AE470" s="45" t="s">
        <v>31</v>
      </c>
      <c r="AF470" s="45" t="s">
        <v>31</v>
      </c>
      <c r="AG470" s="45" t="s">
        <v>31</v>
      </c>
      <c r="AH470" s="46" t="s">
        <v>45</v>
      </c>
      <c r="AM470" s="32" t="s">
        <v>31</v>
      </c>
      <c r="AN470" s="32" t="s">
        <v>31</v>
      </c>
      <c r="AO470" s="32" t="s">
        <v>31</v>
      </c>
      <c r="AP470" s="32" t="s">
        <v>31</v>
      </c>
      <c r="AQ470" s="32" t="s">
        <v>31</v>
      </c>
      <c r="AR470" s="23"/>
      <c r="AS470" s="24" t="str">
        <f t="shared" si="3"/>
        <v>-:-:-:-:-:-:-:-:-:-:-:Rm:::::-:-:-:-:-:-:Rn:::::-:-:-:-:-</v>
      </c>
      <c r="AT470" s="23"/>
      <c r="AU470" s="24" t="str">
        <f t="shared" si="4"/>
        <v>0x1E602000</v>
      </c>
      <c r="AV470" s="25"/>
      <c r="AW470" s="26" t="str">
        <f t="shared" si="5"/>
        <v>vfcmpDouble_precision,                                  </v>
      </c>
      <c r="AX470" s="26" t="str">
        <f t="shared" si="6"/>
        <v>//		vfcmpDouble_precision,                                  	/* 0x1E602000	FCMP      	 */</v>
      </c>
      <c r="AY470" s="26" t="str">
        <f t="shared" si="7"/>
        <v>//		0x1E602000,	/* FCMP      	vfcmpDouble_precision	 */</v>
      </c>
    </row>
    <row r="471" ht="12.75" customHeight="1">
      <c r="A471" s="15" t="s">
        <v>793</v>
      </c>
      <c r="B471" s="33" t="s">
        <v>106</v>
      </c>
      <c r="C471" s="16"/>
      <c r="D471" s="17"/>
      <c r="E471" s="28" t="s">
        <v>786</v>
      </c>
      <c r="F471" s="18" t="str">
        <f t="shared" si="8"/>
        <v>v</v>
      </c>
      <c r="G471" s="18" t="str">
        <f t="shared" si="9"/>
        <v>Double_precision_zero</v>
      </c>
      <c r="H471" s="19"/>
      <c r="I471" s="30" t="s">
        <v>794</v>
      </c>
      <c r="J471" s="30"/>
      <c r="K471" s="31"/>
      <c r="L471" s="32" t="s">
        <v>31</v>
      </c>
      <c r="M471" s="45" t="s">
        <v>31</v>
      </c>
      <c r="N471" s="32" t="s">
        <v>31</v>
      </c>
      <c r="O471" s="45" t="s">
        <v>30</v>
      </c>
      <c r="P471" s="45" t="s">
        <v>30</v>
      </c>
      <c r="Q471" s="45" t="s">
        <v>30</v>
      </c>
      <c r="R471" s="45" t="s">
        <v>30</v>
      </c>
      <c r="S471" s="45" t="s">
        <v>31</v>
      </c>
      <c r="T471" s="32" t="s">
        <v>31</v>
      </c>
      <c r="U471" s="32" t="s">
        <v>30</v>
      </c>
      <c r="V471" s="45" t="s">
        <v>30</v>
      </c>
      <c r="W471" s="32" t="s">
        <v>51</v>
      </c>
      <c r="AB471" s="32" t="s">
        <v>31</v>
      </c>
      <c r="AC471" s="32" t="s">
        <v>31</v>
      </c>
      <c r="AD471" s="45" t="s">
        <v>30</v>
      </c>
      <c r="AE471" s="45" t="s">
        <v>31</v>
      </c>
      <c r="AF471" s="45" t="s">
        <v>31</v>
      </c>
      <c r="AG471" s="45" t="s">
        <v>31</v>
      </c>
      <c r="AH471" s="46" t="s">
        <v>45</v>
      </c>
      <c r="AM471" s="32" t="s">
        <v>31</v>
      </c>
      <c r="AN471" s="32" t="s">
        <v>30</v>
      </c>
      <c r="AO471" s="32" t="s">
        <v>31</v>
      </c>
      <c r="AP471" s="32" t="s">
        <v>31</v>
      </c>
      <c r="AQ471" s="32" t="s">
        <v>31</v>
      </c>
      <c r="AR471" s="23"/>
      <c r="AS471" s="24" t="str">
        <f t="shared" si="3"/>
        <v>-:-:-:-:-:-:-:-:-:-:-:Rm:::::-:-:-:-:-:-:Rn:::::-:-:-:-:-</v>
      </c>
      <c r="AT471" s="23"/>
      <c r="AU471" s="24" t="str">
        <f t="shared" si="4"/>
        <v>0x1E602008</v>
      </c>
      <c r="AV471" s="25"/>
      <c r="AW471" s="26" t="str">
        <f t="shared" si="5"/>
        <v>vfcmpDouble_precision_zero,                             </v>
      </c>
      <c r="AX471" s="26" t="str">
        <f t="shared" si="6"/>
        <v>//		vfcmpDouble_precision_zero,                             	/* 0x1E602008	FCMP      	 */</v>
      </c>
      <c r="AY471" s="26" t="str">
        <f t="shared" si="7"/>
        <v>//		0x1E602008,	/* FCMP      	vfcmpDouble_precision_zero	 */</v>
      </c>
    </row>
    <row r="472" ht="12.75" customHeight="1">
      <c r="A472" s="15" t="s">
        <v>795</v>
      </c>
      <c r="B472" s="33" t="s">
        <v>106</v>
      </c>
      <c r="C472" s="16"/>
      <c r="D472" s="17"/>
      <c r="E472" s="28" t="s">
        <v>790</v>
      </c>
      <c r="F472" s="18" t="str">
        <f t="shared" si="8"/>
        <v>v</v>
      </c>
      <c r="G472" s="18" t="str">
        <f t="shared" si="9"/>
        <v>Double_precision</v>
      </c>
      <c r="H472" s="19"/>
      <c r="I472" s="30" t="s">
        <v>740</v>
      </c>
      <c r="J472" s="30"/>
      <c r="K472" s="31"/>
      <c r="L472" s="32" t="s">
        <v>31</v>
      </c>
      <c r="M472" s="45" t="s">
        <v>31</v>
      </c>
      <c r="N472" s="32" t="s">
        <v>31</v>
      </c>
      <c r="O472" s="45" t="s">
        <v>30</v>
      </c>
      <c r="P472" s="45" t="s">
        <v>30</v>
      </c>
      <c r="Q472" s="45" t="s">
        <v>30</v>
      </c>
      <c r="R472" s="45" t="s">
        <v>30</v>
      </c>
      <c r="S472" s="45" t="s">
        <v>31</v>
      </c>
      <c r="T472" s="32" t="s">
        <v>31</v>
      </c>
      <c r="U472" s="32" t="s">
        <v>30</v>
      </c>
      <c r="V472" s="45" t="s">
        <v>30</v>
      </c>
      <c r="W472" s="32" t="s">
        <v>51</v>
      </c>
      <c r="AB472" s="32" t="s">
        <v>31</v>
      </c>
      <c r="AC472" s="32" t="s">
        <v>31</v>
      </c>
      <c r="AD472" s="45" t="s">
        <v>30</v>
      </c>
      <c r="AE472" s="45" t="s">
        <v>31</v>
      </c>
      <c r="AF472" s="45" t="s">
        <v>31</v>
      </c>
      <c r="AG472" s="45" t="s">
        <v>31</v>
      </c>
      <c r="AH472" s="46" t="s">
        <v>45</v>
      </c>
      <c r="AM472" s="32" t="s">
        <v>30</v>
      </c>
      <c r="AN472" s="32" t="s">
        <v>31</v>
      </c>
      <c r="AO472" s="32" t="s">
        <v>31</v>
      </c>
      <c r="AP472" s="32" t="s">
        <v>31</v>
      </c>
      <c r="AQ472" s="32" t="s">
        <v>31</v>
      </c>
      <c r="AR472" s="23"/>
      <c r="AS472" s="24" t="str">
        <f t="shared" si="3"/>
        <v>-:-:-:-:-:-:-:-:-:-:-:Rm:::::-:-:-:-:-:-:Rn:::::-:-:-:-:-</v>
      </c>
      <c r="AT472" s="23"/>
      <c r="AU472" s="24" t="str">
        <f t="shared" si="4"/>
        <v>0x1E602010</v>
      </c>
      <c r="AV472" s="25"/>
      <c r="AW472" s="26" t="str">
        <f t="shared" si="5"/>
        <v>vfcmpeDouble_precision,                                 </v>
      </c>
      <c r="AX472" s="26" t="str">
        <f t="shared" si="6"/>
        <v>//		vfcmpeDouble_precision,                                 	/* 0x1E602010	FCMPE     	 */</v>
      </c>
      <c r="AY472" s="26" t="str">
        <f t="shared" si="7"/>
        <v>//		0x1E602010,	/* FCMPE     	vfcmpeDouble_precision	 */</v>
      </c>
    </row>
    <row r="473" ht="12.75" customHeight="1">
      <c r="A473" s="9" t="s">
        <v>796</v>
      </c>
      <c r="B473" s="33" t="s">
        <v>106</v>
      </c>
      <c r="C473" s="16"/>
      <c r="D473" s="17"/>
      <c r="E473" s="28" t="s">
        <v>790</v>
      </c>
      <c r="F473" s="18" t="str">
        <f t="shared" si="8"/>
        <v>v</v>
      </c>
      <c r="G473" s="18" t="str">
        <f t="shared" si="9"/>
        <v>Double_precision_zero</v>
      </c>
      <c r="H473" s="19"/>
      <c r="I473" s="30" t="s">
        <v>794</v>
      </c>
      <c r="J473" s="30"/>
      <c r="K473" s="31"/>
      <c r="L473" s="32" t="s">
        <v>31</v>
      </c>
      <c r="M473" s="45" t="s">
        <v>31</v>
      </c>
      <c r="N473" s="32" t="s">
        <v>31</v>
      </c>
      <c r="O473" s="45" t="s">
        <v>30</v>
      </c>
      <c r="P473" s="45" t="s">
        <v>30</v>
      </c>
      <c r="Q473" s="45" t="s">
        <v>30</v>
      </c>
      <c r="R473" s="45" t="s">
        <v>30</v>
      </c>
      <c r="S473" s="45" t="s">
        <v>31</v>
      </c>
      <c r="T473" s="32" t="s">
        <v>31</v>
      </c>
      <c r="U473" s="32" t="s">
        <v>30</v>
      </c>
      <c r="V473" s="45" t="s">
        <v>30</v>
      </c>
      <c r="W473" s="32" t="s">
        <v>51</v>
      </c>
      <c r="AB473" s="32" t="s">
        <v>31</v>
      </c>
      <c r="AC473" s="32" t="s">
        <v>31</v>
      </c>
      <c r="AD473" s="45" t="s">
        <v>30</v>
      </c>
      <c r="AE473" s="45" t="s">
        <v>31</v>
      </c>
      <c r="AF473" s="45" t="s">
        <v>31</v>
      </c>
      <c r="AG473" s="45" t="s">
        <v>31</v>
      </c>
      <c r="AH473" s="46" t="s">
        <v>45</v>
      </c>
      <c r="AM473" s="32" t="s">
        <v>30</v>
      </c>
      <c r="AN473" s="32" t="s">
        <v>30</v>
      </c>
      <c r="AO473" s="32" t="s">
        <v>31</v>
      </c>
      <c r="AP473" s="32" t="s">
        <v>31</v>
      </c>
      <c r="AQ473" s="32" t="s">
        <v>31</v>
      </c>
      <c r="AR473" s="23"/>
      <c r="AS473" s="24" t="str">
        <f t="shared" si="3"/>
        <v>-:-:-:-:-:-:-:-:-:-:-:Rm:::::-:-:-:-:-:-:Rn:::::-:-:-:-:-</v>
      </c>
      <c r="AT473" s="23"/>
      <c r="AU473" s="24" t="str">
        <f t="shared" si="4"/>
        <v>0x1E602018</v>
      </c>
      <c r="AV473" s="25"/>
      <c r="AW473" s="26" t="str">
        <f t="shared" si="5"/>
        <v>vfcmpeDouble_precision_zero,                            </v>
      </c>
      <c r="AX473" s="26" t="str">
        <f t="shared" si="6"/>
        <v>//		vfcmpeDouble_precision_zero,                            	/* 0x1E602018	FCMPE     	 */</v>
      </c>
      <c r="AY473" s="26" t="str">
        <f t="shared" si="7"/>
        <v>//		0x1E602018,	/* FCMPE     	vfcmpeDouble_precision_zero	 */</v>
      </c>
    </row>
    <row r="474" ht="12.75" customHeight="1">
      <c r="A474" s="15" t="s">
        <v>797</v>
      </c>
      <c r="B474" s="33" t="s">
        <v>106</v>
      </c>
      <c r="C474" s="16"/>
      <c r="D474" s="17" t="s">
        <v>798</v>
      </c>
      <c r="F474" s="18" t="str">
        <f t="shared" si="8"/>
        <v/>
      </c>
      <c r="G474" s="18" t="str">
        <f t="shared" si="9"/>
        <v/>
      </c>
      <c r="H474" s="19"/>
      <c r="I474" s="20"/>
      <c r="J474" s="20"/>
      <c r="K474" s="37"/>
      <c r="L474" s="38" t="s">
        <v>67</v>
      </c>
      <c r="M474" s="22" t="s">
        <v>31</v>
      </c>
      <c r="N474" s="38" t="s">
        <v>52</v>
      </c>
      <c r="O474" s="22" t="s">
        <v>30</v>
      </c>
      <c r="P474" s="39" t="s">
        <v>30</v>
      </c>
      <c r="Q474" s="39" t="s">
        <v>30</v>
      </c>
      <c r="R474" s="39" t="s">
        <v>30</v>
      </c>
      <c r="S474" s="22" t="s">
        <v>31</v>
      </c>
      <c r="T474" s="38" t="s">
        <v>700</v>
      </c>
      <c r="V474" s="22" t="s">
        <v>30</v>
      </c>
      <c r="W474" s="38" t="s">
        <v>642</v>
      </c>
      <c r="AC474" s="22" t="s">
        <v>30</v>
      </c>
      <c r="AD474" s="22" t="s">
        <v>31</v>
      </c>
      <c r="AE474" s="22" t="s">
        <v>31</v>
      </c>
      <c r="AF474" s="22" t="s">
        <v>31</v>
      </c>
      <c r="AG474" s="22" t="s">
        <v>31</v>
      </c>
      <c r="AH474" s="40" t="s">
        <v>45</v>
      </c>
      <c r="AM474" s="38" t="s">
        <v>56</v>
      </c>
      <c r="AR474" s="23"/>
      <c r="AS474" s="24" t="str">
        <f t="shared" si="3"/>
        <v/>
      </c>
      <c r="AT474" s="23"/>
      <c r="AU474" s="24" t="str">
        <f t="shared" si="4"/>
        <v/>
      </c>
      <c r="AV474" s="25"/>
      <c r="AW474" s="26" t="str">
        <f t="shared" si="5"/>
        <v/>
      </c>
      <c r="AX474" s="26" t="str">
        <f t="shared" si="6"/>
        <v>	/* Floating-point data-processing (1 source) */</v>
      </c>
      <c r="AY474" s="26" t="str">
        <f t="shared" si="7"/>
        <v>	/* Floating-point data-processing (1 source) */</v>
      </c>
    </row>
    <row r="475" ht="12.75" customHeight="1">
      <c r="A475" s="15" t="s">
        <v>799</v>
      </c>
      <c r="B475" s="33" t="s">
        <v>106</v>
      </c>
      <c r="C475" s="16"/>
      <c r="D475" s="17"/>
      <c r="E475" s="28" t="s">
        <v>780</v>
      </c>
      <c r="F475" s="18" t="str">
        <f t="shared" si="8"/>
        <v>v</v>
      </c>
      <c r="G475" s="18" t="str">
        <f t="shared" si="9"/>
        <v>register_Single_precision</v>
      </c>
      <c r="H475" s="18" t="s">
        <v>800</v>
      </c>
      <c r="I475" s="30" t="s">
        <v>736</v>
      </c>
      <c r="J475" s="30"/>
      <c r="K475" s="31"/>
      <c r="L475" s="32" t="s">
        <v>31</v>
      </c>
      <c r="M475" s="45" t="s">
        <v>31</v>
      </c>
      <c r="N475" s="32" t="s">
        <v>31</v>
      </c>
      <c r="O475" s="45" t="s">
        <v>30</v>
      </c>
      <c r="P475" s="45" t="s">
        <v>30</v>
      </c>
      <c r="Q475" s="45" t="s">
        <v>30</v>
      </c>
      <c r="R475" s="45" t="s">
        <v>30</v>
      </c>
      <c r="S475" s="45" t="s">
        <v>31</v>
      </c>
      <c r="T475" s="32" t="s">
        <v>31</v>
      </c>
      <c r="U475" s="32" t="s">
        <v>31</v>
      </c>
      <c r="V475" s="45" t="s">
        <v>30</v>
      </c>
      <c r="W475" s="32" t="s">
        <v>31</v>
      </c>
      <c r="X475" s="32" t="s">
        <v>31</v>
      </c>
      <c r="Y475" s="32" t="s">
        <v>31</v>
      </c>
      <c r="Z475" s="32" t="s">
        <v>31</v>
      </c>
      <c r="AA475" s="32" t="s">
        <v>31</v>
      </c>
      <c r="AB475" s="32" t="s">
        <v>31</v>
      </c>
      <c r="AC475" s="45" t="s">
        <v>30</v>
      </c>
      <c r="AD475" s="45" t="s">
        <v>31</v>
      </c>
      <c r="AE475" s="45" t="s">
        <v>31</v>
      </c>
      <c r="AF475" s="45" t="s">
        <v>31</v>
      </c>
      <c r="AG475" s="45" t="s">
        <v>31</v>
      </c>
      <c r="AH475" s="46" t="s">
        <v>45</v>
      </c>
      <c r="AM475" s="32" t="s">
        <v>56</v>
      </c>
      <c r="AR475" s="23"/>
      <c r="AS475" s="24" t="str">
        <f t="shared" si="3"/>
        <v>-:-:-:-:-:-:-:-:-:-:-:-:-:-:-:-:-:-:-:-:-:-:Rn:::::Rd::::</v>
      </c>
      <c r="AT475" s="23"/>
      <c r="AU475" s="24" t="str">
        <f t="shared" si="4"/>
        <v>0x1E204000</v>
      </c>
      <c r="AV475" s="25"/>
      <c r="AW475" s="26" t="str">
        <f t="shared" si="5"/>
        <v>vfmovregister_Single_precision,                         </v>
      </c>
      <c r="AX475" s="26" t="str">
        <f t="shared" si="6"/>
        <v>//		vfmovregister_Single_precision,                         	/* 0x1E204000	FMOV      	 */</v>
      </c>
      <c r="AY475" s="26" t="str">
        <f t="shared" si="7"/>
        <v>//		0x1E204000,	/* FMOV      	vfmovregister_Single_precision	 */</v>
      </c>
    </row>
    <row r="476" ht="12.75" customHeight="1">
      <c r="A476" s="9" t="s">
        <v>801</v>
      </c>
      <c r="B476" s="33" t="s">
        <v>106</v>
      </c>
      <c r="C476" s="16"/>
      <c r="D476" s="17"/>
      <c r="E476" s="28" t="s">
        <v>802</v>
      </c>
      <c r="F476" s="18" t="str">
        <f t="shared" si="8"/>
        <v>v</v>
      </c>
      <c r="G476" s="18" t="str">
        <f t="shared" si="9"/>
        <v>scalar_Single_precision</v>
      </c>
      <c r="H476" s="18" t="s">
        <v>746</v>
      </c>
      <c r="I476" s="30" t="s">
        <v>736</v>
      </c>
      <c r="J476" s="30"/>
      <c r="K476" s="31"/>
      <c r="L476" s="32" t="s">
        <v>31</v>
      </c>
      <c r="M476" s="45" t="s">
        <v>31</v>
      </c>
      <c r="N476" s="32" t="s">
        <v>31</v>
      </c>
      <c r="O476" s="45" t="s">
        <v>30</v>
      </c>
      <c r="P476" s="45" t="s">
        <v>30</v>
      </c>
      <c r="Q476" s="45" t="s">
        <v>30</v>
      </c>
      <c r="R476" s="45" t="s">
        <v>30</v>
      </c>
      <c r="S476" s="45" t="s">
        <v>31</v>
      </c>
      <c r="T476" s="32" t="s">
        <v>31</v>
      </c>
      <c r="U476" s="32" t="s">
        <v>31</v>
      </c>
      <c r="V476" s="45" t="s">
        <v>30</v>
      </c>
      <c r="W476" s="32" t="s">
        <v>31</v>
      </c>
      <c r="X476" s="32" t="s">
        <v>31</v>
      </c>
      <c r="Y476" s="32" t="s">
        <v>31</v>
      </c>
      <c r="Z476" s="32" t="s">
        <v>31</v>
      </c>
      <c r="AA476" s="32" t="s">
        <v>31</v>
      </c>
      <c r="AB476" s="32" t="s">
        <v>30</v>
      </c>
      <c r="AC476" s="45" t="s">
        <v>30</v>
      </c>
      <c r="AD476" s="45" t="s">
        <v>31</v>
      </c>
      <c r="AE476" s="45" t="s">
        <v>31</v>
      </c>
      <c r="AF476" s="45" t="s">
        <v>31</v>
      </c>
      <c r="AG476" s="45" t="s">
        <v>31</v>
      </c>
      <c r="AH476" s="46" t="s">
        <v>45</v>
      </c>
      <c r="AM476" s="32" t="s">
        <v>56</v>
      </c>
      <c r="AR476" s="23"/>
      <c r="AS476" s="24" t="str">
        <f t="shared" si="3"/>
        <v>-:-:-:-:-:-:-:-:-:-:-:-:-:-:-:-:-:-:-:-:-:-:Rn:::::Rd::::</v>
      </c>
      <c r="AT476" s="23"/>
      <c r="AU476" s="24" t="str">
        <f t="shared" si="4"/>
        <v>0x1E20C000</v>
      </c>
      <c r="AV476" s="25"/>
      <c r="AW476" s="26" t="str">
        <f t="shared" si="5"/>
        <v>vfabsscalar_Single_precision,                           </v>
      </c>
      <c r="AX476" s="26" t="str">
        <f t="shared" si="6"/>
        <v>//		vfabsscalar_Single_precision,                           	/* 0x1E20C000	FABS      	 */</v>
      </c>
      <c r="AY476" s="26" t="str">
        <f t="shared" si="7"/>
        <v>//		0x1E20C000,	/* FABS      	vfabsscalar_Single_precision	 */</v>
      </c>
    </row>
    <row r="477" ht="12.75" customHeight="1">
      <c r="A477" s="9" t="s">
        <v>803</v>
      </c>
      <c r="B477" s="33" t="s">
        <v>106</v>
      </c>
      <c r="C477" s="16"/>
      <c r="D477" s="17"/>
      <c r="E477" s="28" t="s">
        <v>804</v>
      </c>
      <c r="F477" s="18" t="str">
        <f t="shared" si="8"/>
        <v>v</v>
      </c>
      <c r="G477" s="18" t="str">
        <f t="shared" si="9"/>
        <v>scalar_Single_precision</v>
      </c>
      <c r="H477" s="18" t="s">
        <v>746</v>
      </c>
      <c r="I477" s="30" t="s">
        <v>736</v>
      </c>
      <c r="J477" s="30"/>
      <c r="K477" s="31"/>
      <c r="L477" s="32" t="s">
        <v>31</v>
      </c>
      <c r="M477" s="45" t="s">
        <v>31</v>
      </c>
      <c r="N477" s="32" t="s">
        <v>31</v>
      </c>
      <c r="O477" s="45" t="s">
        <v>30</v>
      </c>
      <c r="P477" s="45" t="s">
        <v>30</v>
      </c>
      <c r="Q477" s="45" t="s">
        <v>30</v>
      </c>
      <c r="R477" s="45" t="s">
        <v>30</v>
      </c>
      <c r="S477" s="45" t="s">
        <v>31</v>
      </c>
      <c r="T477" s="32" t="s">
        <v>31</v>
      </c>
      <c r="U477" s="32" t="s">
        <v>31</v>
      </c>
      <c r="V477" s="45" t="s">
        <v>30</v>
      </c>
      <c r="W477" s="32" t="s">
        <v>31</v>
      </c>
      <c r="X477" s="32" t="s">
        <v>31</v>
      </c>
      <c r="Y477" s="32" t="s">
        <v>31</v>
      </c>
      <c r="Z477" s="32" t="s">
        <v>31</v>
      </c>
      <c r="AA477" s="32" t="s">
        <v>30</v>
      </c>
      <c r="AB477" s="32" t="s">
        <v>31</v>
      </c>
      <c r="AC477" s="45" t="s">
        <v>30</v>
      </c>
      <c r="AD477" s="45" t="s">
        <v>31</v>
      </c>
      <c r="AE477" s="45" t="s">
        <v>31</v>
      </c>
      <c r="AF477" s="45" t="s">
        <v>31</v>
      </c>
      <c r="AG477" s="45" t="s">
        <v>31</v>
      </c>
      <c r="AH477" s="46" t="s">
        <v>45</v>
      </c>
      <c r="AM477" s="32" t="s">
        <v>56</v>
      </c>
      <c r="AR477" s="23"/>
      <c r="AS477" s="24" t="str">
        <f t="shared" si="3"/>
        <v>-:-:-:-:-:-:-:-:-:-:-:-:-:-:-:-:-:-:-:-:-:-:Rn:::::Rd::::</v>
      </c>
      <c r="AT477" s="23"/>
      <c r="AU477" s="24" t="str">
        <f t="shared" si="4"/>
        <v>0x1E214000</v>
      </c>
      <c r="AV477" s="25"/>
      <c r="AW477" s="26" t="str">
        <f t="shared" si="5"/>
        <v>vfnegscalar_Single_precision,                           </v>
      </c>
      <c r="AX477" s="26" t="str">
        <f t="shared" si="6"/>
        <v>//		vfnegscalar_Single_precision,                           	/* 0x1E214000	FNEG      	 */</v>
      </c>
      <c r="AY477" s="26" t="str">
        <f t="shared" si="7"/>
        <v>//		0x1E214000,	/* FNEG      	vfnegscalar_Single_precision	 */</v>
      </c>
    </row>
    <row r="478" ht="12.75" customHeight="1">
      <c r="A478" s="15" t="s">
        <v>805</v>
      </c>
      <c r="B478" s="33" t="s">
        <v>106</v>
      </c>
      <c r="C478" s="16"/>
      <c r="D478" s="17"/>
      <c r="E478" s="28" t="s">
        <v>806</v>
      </c>
      <c r="F478" s="18" t="str">
        <f t="shared" si="8"/>
        <v>v</v>
      </c>
      <c r="G478" s="18" t="str">
        <f t="shared" si="9"/>
        <v>scalar_Single_precision</v>
      </c>
      <c r="H478" s="18" t="s">
        <v>746</v>
      </c>
      <c r="I478" s="30" t="s">
        <v>736</v>
      </c>
      <c r="J478" s="30"/>
      <c r="K478" s="31"/>
      <c r="L478" s="32" t="s">
        <v>31</v>
      </c>
      <c r="M478" s="45" t="s">
        <v>31</v>
      </c>
      <c r="N478" s="32" t="s">
        <v>31</v>
      </c>
      <c r="O478" s="45" t="s">
        <v>30</v>
      </c>
      <c r="P478" s="45" t="s">
        <v>30</v>
      </c>
      <c r="Q478" s="45" t="s">
        <v>30</v>
      </c>
      <c r="R478" s="45" t="s">
        <v>30</v>
      </c>
      <c r="S478" s="45" t="s">
        <v>31</v>
      </c>
      <c r="T478" s="32" t="s">
        <v>31</v>
      </c>
      <c r="U478" s="32" t="s">
        <v>31</v>
      </c>
      <c r="V478" s="45" t="s">
        <v>30</v>
      </c>
      <c r="W478" s="32" t="s">
        <v>31</v>
      </c>
      <c r="X478" s="32" t="s">
        <v>31</v>
      </c>
      <c r="Y478" s="32" t="s">
        <v>31</v>
      </c>
      <c r="Z478" s="32" t="s">
        <v>31</v>
      </c>
      <c r="AA478" s="32" t="s">
        <v>30</v>
      </c>
      <c r="AB478" s="32" t="s">
        <v>30</v>
      </c>
      <c r="AC478" s="45" t="s">
        <v>30</v>
      </c>
      <c r="AD478" s="45" t="s">
        <v>31</v>
      </c>
      <c r="AE478" s="45" t="s">
        <v>31</v>
      </c>
      <c r="AF478" s="45" t="s">
        <v>31</v>
      </c>
      <c r="AG478" s="45" t="s">
        <v>31</v>
      </c>
      <c r="AH478" s="46" t="s">
        <v>45</v>
      </c>
      <c r="AM478" s="32" t="s">
        <v>56</v>
      </c>
      <c r="AR478" s="23"/>
      <c r="AS478" s="24" t="str">
        <f t="shared" si="3"/>
        <v>-:-:-:-:-:-:-:-:-:-:-:-:-:-:-:-:-:-:-:-:-:-:Rn:::::Rd::::</v>
      </c>
      <c r="AT478" s="23"/>
      <c r="AU478" s="24" t="str">
        <f t="shared" si="4"/>
        <v>0x1E21C000</v>
      </c>
      <c r="AV478" s="25"/>
      <c r="AW478" s="26" t="str">
        <f t="shared" si="5"/>
        <v>vfsqrtscalar_Single_precision,                          </v>
      </c>
      <c r="AX478" s="26" t="str">
        <f t="shared" si="6"/>
        <v>//		vfsqrtscalar_Single_precision,                          	/* 0x1E21C000	FSQRT     	 */</v>
      </c>
      <c r="AY478" s="26" t="str">
        <f t="shared" si="7"/>
        <v>//		0x1E21C000,	/* FSQRT     	vfsqrtscalar_Single_precision	 */</v>
      </c>
    </row>
    <row r="479" ht="12.75" customHeight="1">
      <c r="A479" s="15" t="s">
        <v>807</v>
      </c>
      <c r="B479" s="33" t="s">
        <v>106</v>
      </c>
      <c r="C479" s="16"/>
      <c r="D479" s="17"/>
      <c r="E479" s="28" t="s">
        <v>808</v>
      </c>
      <c r="F479" s="18" t="str">
        <f t="shared" si="8"/>
        <v>v</v>
      </c>
      <c r="G479" s="18" t="str">
        <f t="shared" si="9"/>
        <v>Single_precision_to_double_precision</v>
      </c>
      <c r="H479" s="19"/>
      <c r="I479" s="30" t="s">
        <v>809</v>
      </c>
      <c r="J479" s="30"/>
      <c r="K479" s="31"/>
      <c r="L479" s="32" t="s">
        <v>31</v>
      </c>
      <c r="M479" s="45" t="s">
        <v>31</v>
      </c>
      <c r="N479" s="32" t="s">
        <v>31</v>
      </c>
      <c r="O479" s="45" t="s">
        <v>30</v>
      </c>
      <c r="P479" s="45" t="s">
        <v>30</v>
      </c>
      <c r="Q479" s="45" t="s">
        <v>30</v>
      </c>
      <c r="R479" s="45" t="s">
        <v>30</v>
      </c>
      <c r="S479" s="45" t="s">
        <v>31</v>
      </c>
      <c r="T479" s="32" t="s">
        <v>31</v>
      </c>
      <c r="U479" s="32" t="s">
        <v>31</v>
      </c>
      <c r="V479" s="45" t="s">
        <v>30</v>
      </c>
      <c r="W479" s="32" t="s">
        <v>31</v>
      </c>
      <c r="X479" s="32" t="s">
        <v>31</v>
      </c>
      <c r="Y479" s="32" t="s">
        <v>31</v>
      </c>
      <c r="Z479" s="32" t="s">
        <v>30</v>
      </c>
      <c r="AA479" s="32" t="s">
        <v>31</v>
      </c>
      <c r="AB479" s="32" t="s">
        <v>30</v>
      </c>
      <c r="AC479" s="45" t="s">
        <v>30</v>
      </c>
      <c r="AD479" s="45" t="s">
        <v>31</v>
      </c>
      <c r="AE479" s="45" t="s">
        <v>31</v>
      </c>
      <c r="AF479" s="45" t="s">
        <v>31</v>
      </c>
      <c r="AG479" s="45" t="s">
        <v>31</v>
      </c>
      <c r="AH479" s="46" t="s">
        <v>45</v>
      </c>
      <c r="AM479" s="32" t="s">
        <v>56</v>
      </c>
      <c r="AR479" s="23"/>
      <c r="AS479" s="24" t="str">
        <f t="shared" si="3"/>
        <v>-:-:-:-:-:-:-:-:-:-:-:-:-:-:-:-:-:-:-:-:-:-:Rn:::::Rd::::</v>
      </c>
      <c r="AT479" s="23"/>
      <c r="AU479" s="24" t="str">
        <f t="shared" si="4"/>
        <v>0x1E22C000</v>
      </c>
      <c r="AV479" s="25"/>
      <c r="AW479" s="26" t="str">
        <f t="shared" si="5"/>
        <v>vfcvtSingle_precision_to_double_precision,              </v>
      </c>
      <c r="AX479" s="26" t="str">
        <f t="shared" si="6"/>
        <v>//		vfcvtSingle_precision_to_double_precision,              	/* 0x1E22C000	FCVT      	 */</v>
      </c>
      <c r="AY479" s="26" t="str">
        <f t="shared" si="7"/>
        <v>//		0x1E22C000,	/* FCVT      	vfcvtSingle_precision_to_double_precision	 */</v>
      </c>
    </row>
    <row r="480" ht="12.75" customHeight="1">
      <c r="A480" s="9" t="s">
        <v>810</v>
      </c>
      <c r="B480" s="33" t="s">
        <v>106</v>
      </c>
      <c r="C480" s="16"/>
      <c r="D480" s="17"/>
      <c r="E480" s="28" t="s">
        <v>808</v>
      </c>
      <c r="F480" s="18" t="str">
        <f t="shared" si="8"/>
        <v>v</v>
      </c>
      <c r="G480" s="18" t="str">
        <f t="shared" si="9"/>
        <v>Single_precision_to_half_precision</v>
      </c>
      <c r="H480" s="19"/>
      <c r="I480" s="30" t="s">
        <v>811</v>
      </c>
      <c r="J480" s="30"/>
      <c r="K480" s="31"/>
      <c r="L480" s="32" t="s">
        <v>31</v>
      </c>
      <c r="M480" s="45" t="s">
        <v>31</v>
      </c>
      <c r="N480" s="32" t="s">
        <v>31</v>
      </c>
      <c r="O480" s="45" t="s">
        <v>30</v>
      </c>
      <c r="P480" s="45" t="s">
        <v>30</v>
      </c>
      <c r="Q480" s="45" t="s">
        <v>30</v>
      </c>
      <c r="R480" s="45" t="s">
        <v>30</v>
      </c>
      <c r="S480" s="45" t="s">
        <v>31</v>
      </c>
      <c r="T480" s="32" t="s">
        <v>31</v>
      </c>
      <c r="U480" s="32" t="s">
        <v>31</v>
      </c>
      <c r="V480" s="45" t="s">
        <v>30</v>
      </c>
      <c r="W480" s="32" t="s">
        <v>31</v>
      </c>
      <c r="X480" s="32" t="s">
        <v>31</v>
      </c>
      <c r="Y480" s="32" t="s">
        <v>31</v>
      </c>
      <c r="Z480" s="32" t="s">
        <v>30</v>
      </c>
      <c r="AA480" s="32" t="s">
        <v>30</v>
      </c>
      <c r="AB480" s="32" t="s">
        <v>30</v>
      </c>
      <c r="AC480" s="45" t="s">
        <v>30</v>
      </c>
      <c r="AD480" s="45" t="s">
        <v>31</v>
      </c>
      <c r="AE480" s="45" t="s">
        <v>31</v>
      </c>
      <c r="AF480" s="45" t="s">
        <v>31</v>
      </c>
      <c r="AG480" s="45" t="s">
        <v>31</v>
      </c>
      <c r="AH480" s="46" t="s">
        <v>45</v>
      </c>
      <c r="AM480" s="32" t="s">
        <v>56</v>
      </c>
      <c r="AR480" s="23"/>
      <c r="AS480" s="24" t="str">
        <f t="shared" si="3"/>
        <v>-:-:-:-:-:-:-:-:-:-:-:-:-:-:-:-:-:-:-:-:-:-:Rn:::::Rd::::</v>
      </c>
      <c r="AT480" s="23"/>
      <c r="AU480" s="24" t="str">
        <f t="shared" si="4"/>
        <v>0x1E23C000</v>
      </c>
      <c r="AV480" s="25"/>
      <c r="AW480" s="26" t="str">
        <f t="shared" si="5"/>
        <v>vfcvtSingle_precision_to_half_precision,                </v>
      </c>
      <c r="AX480" s="26" t="str">
        <f t="shared" si="6"/>
        <v>//		vfcvtSingle_precision_to_half_precision,                	/* 0x1E23C000	FCVT      	 */</v>
      </c>
      <c r="AY480" s="26" t="str">
        <f t="shared" si="7"/>
        <v>//		0x1E23C000,	/* FCVT      	vfcvtSingle_precision_to_half_precision	 */</v>
      </c>
    </row>
    <row r="481" ht="12.75" customHeight="1">
      <c r="A481" s="15" t="s">
        <v>812</v>
      </c>
      <c r="B481" s="33" t="s">
        <v>106</v>
      </c>
      <c r="C481" s="16"/>
      <c r="D481" s="17"/>
      <c r="E481" s="28" t="s">
        <v>813</v>
      </c>
      <c r="F481" s="18" t="str">
        <f t="shared" si="8"/>
        <v>v</v>
      </c>
      <c r="G481" s="18" t="str">
        <f t="shared" si="9"/>
        <v>scalar_Single_precision</v>
      </c>
      <c r="H481" s="18" t="s">
        <v>746</v>
      </c>
      <c r="I481" s="30" t="s">
        <v>736</v>
      </c>
      <c r="J481" s="30"/>
      <c r="K481" s="31"/>
      <c r="L481" s="32" t="s">
        <v>31</v>
      </c>
      <c r="M481" s="45" t="s">
        <v>31</v>
      </c>
      <c r="N481" s="32" t="s">
        <v>31</v>
      </c>
      <c r="O481" s="45" t="s">
        <v>30</v>
      </c>
      <c r="P481" s="45" t="s">
        <v>30</v>
      </c>
      <c r="Q481" s="45" t="s">
        <v>30</v>
      </c>
      <c r="R481" s="45" t="s">
        <v>30</v>
      </c>
      <c r="S481" s="45" t="s">
        <v>31</v>
      </c>
      <c r="T481" s="32" t="s">
        <v>31</v>
      </c>
      <c r="U481" s="32" t="s">
        <v>31</v>
      </c>
      <c r="V481" s="45" t="s">
        <v>30</v>
      </c>
      <c r="W481" s="32" t="s">
        <v>31</v>
      </c>
      <c r="X481" s="32" t="s">
        <v>31</v>
      </c>
      <c r="Y481" s="32" t="s">
        <v>30</v>
      </c>
      <c r="Z481" s="32" t="s">
        <v>31</v>
      </c>
      <c r="AA481" s="32" t="s">
        <v>31</v>
      </c>
      <c r="AB481" s="32" t="s">
        <v>31</v>
      </c>
      <c r="AC481" s="45" t="s">
        <v>30</v>
      </c>
      <c r="AD481" s="45" t="s">
        <v>31</v>
      </c>
      <c r="AE481" s="45" t="s">
        <v>31</v>
      </c>
      <c r="AF481" s="45" t="s">
        <v>31</v>
      </c>
      <c r="AG481" s="45" t="s">
        <v>31</v>
      </c>
      <c r="AH481" s="46" t="s">
        <v>45</v>
      </c>
      <c r="AM481" s="32" t="s">
        <v>56</v>
      </c>
      <c r="AR481" s="23"/>
      <c r="AS481" s="24" t="str">
        <f t="shared" si="3"/>
        <v>-:-:-:-:-:-:-:-:-:-:-:-:-:-:-:-:-:-:-:-:-:-:Rn:::::Rd::::</v>
      </c>
      <c r="AT481" s="23"/>
      <c r="AU481" s="24" t="str">
        <f t="shared" si="4"/>
        <v>0x1E244000</v>
      </c>
      <c r="AV481" s="25"/>
      <c r="AW481" s="26" t="str">
        <f t="shared" si="5"/>
        <v>vfrintnscalar_Single_precision,                         </v>
      </c>
      <c r="AX481" s="26" t="str">
        <f t="shared" si="6"/>
        <v>//		vfrintnscalar_Single_precision,                         	/* 0x1E244000	FRINTN    	 */</v>
      </c>
      <c r="AY481" s="26" t="str">
        <f t="shared" si="7"/>
        <v>//		0x1E244000,	/* FRINTN    	vfrintnscalar_Single_precision	 */</v>
      </c>
    </row>
    <row r="482" ht="12.75" customHeight="1">
      <c r="A482" s="15" t="s">
        <v>814</v>
      </c>
      <c r="B482" s="33" t="s">
        <v>106</v>
      </c>
      <c r="C482" s="16"/>
      <c r="D482" s="17"/>
      <c r="E482" s="28" t="s">
        <v>815</v>
      </c>
      <c r="F482" s="18" t="str">
        <f t="shared" si="8"/>
        <v>v</v>
      </c>
      <c r="G482" s="18" t="str">
        <f t="shared" si="9"/>
        <v>scalar_Single_precision</v>
      </c>
      <c r="H482" s="18" t="s">
        <v>746</v>
      </c>
      <c r="I482" s="30" t="s">
        <v>736</v>
      </c>
      <c r="J482" s="30"/>
      <c r="K482" s="31"/>
      <c r="L482" s="32" t="s">
        <v>31</v>
      </c>
      <c r="M482" s="45" t="s">
        <v>31</v>
      </c>
      <c r="N482" s="32" t="s">
        <v>31</v>
      </c>
      <c r="O482" s="45" t="s">
        <v>30</v>
      </c>
      <c r="P482" s="45" t="s">
        <v>30</v>
      </c>
      <c r="Q482" s="45" t="s">
        <v>30</v>
      </c>
      <c r="R482" s="45" t="s">
        <v>30</v>
      </c>
      <c r="S482" s="45" t="s">
        <v>31</v>
      </c>
      <c r="T482" s="32" t="s">
        <v>31</v>
      </c>
      <c r="U482" s="32" t="s">
        <v>31</v>
      </c>
      <c r="V482" s="45" t="s">
        <v>30</v>
      </c>
      <c r="W482" s="32" t="s">
        <v>31</v>
      </c>
      <c r="X482" s="32" t="s">
        <v>31</v>
      </c>
      <c r="Y482" s="32" t="s">
        <v>30</v>
      </c>
      <c r="Z482" s="32" t="s">
        <v>31</v>
      </c>
      <c r="AA482" s="32" t="s">
        <v>31</v>
      </c>
      <c r="AB482" s="32" t="s">
        <v>30</v>
      </c>
      <c r="AC482" s="45" t="s">
        <v>30</v>
      </c>
      <c r="AD482" s="45" t="s">
        <v>31</v>
      </c>
      <c r="AE482" s="45" t="s">
        <v>31</v>
      </c>
      <c r="AF482" s="45" t="s">
        <v>31</v>
      </c>
      <c r="AG482" s="45" t="s">
        <v>31</v>
      </c>
      <c r="AH482" s="46" t="s">
        <v>45</v>
      </c>
      <c r="AM482" s="32" t="s">
        <v>56</v>
      </c>
      <c r="AR482" s="23"/>
      <c r="AS482" s="24" t="str">
        <f t="shared" si="3"/>
        <v>-:-:-:-:-:-:-:-:-:-:-:-:-:-:-:-:-:-:-:-:-:-:Rn:::::Rd::::</v>
      </c>
      <c r="AT482" s="23"/>
      <c r="AU482" s="24" t="str">
        <f t="shared" si="4"/>
        <v>0x1E24C000</v>
      </c>
      <c r="AV482" s="25"/>
      <c r="AW482" s="26" t="str">
        <f t="shared" si="5"/>
        <v>vfrintpscalar_Single_precision,                         </v>
      </c>
      <c r="AX482" s="26" t="str">
        <f t="shared" si="6"/>
        <v>//		vfrintpscalar_Single_precision,                         	/* 0x1E24C000	FRINTP    	 */</v>
      </c>
      <c r="AY482" s="26" t="str">
        <f t="shared" si="7"/>
        <v>//		0x1E24C000,	/* FRINTP    	vfrintpscalar_Single_precision	 */</v>
      </c>
    </row>
    <row r="483" ht="12.75" customHeight="1">
      <c r="A483" s="9" t="s">
        <v>816</v>
      </c>
      <c r="B483" s="33" t="s">
        <v>106</v>
      </c>
      <c r="C483" s="16"/>
      <c r="D483" s="17"/>
      <c r="E483" s="28" t="s">
        <v>817</v>
      </c>
      <c r="F483" s="18" t="str">
        <f t="shared" si="8"/>
        <v>v</v>
      </c>
      <c r="G483" s="18" t="str">
        <f t="shared" si="9"/>
        <v>scalar_Single_precision</v>
      </c>
      <c r="H483" s="18" t="s">
        <v>746</v>
      </c>
      <c r="I483" s="30" t="s">
        <v>736</v>
      </c>
      <c r="J483" s="30"/>
      <c r="K483" s="31"/>
      <c r="L483" s="32" t="s">
        <v>31</v>
      </c>
      <c r="M483" s="45" t="s">
        <v>31</v>
      </c>
      <c r="N483" s="32" t="s">
        <v>31</v>
      </c>
      <c r="O483" s="45" t="s">
        <v>30</v>
      </c>
      <c r="P483" s="45" t="s">
        <v>30</v>
      </c>
      <c r="Q483" s="45" t="s">
        <v>30</v>
      </c>
      <c r="R483" s="45" t="s">
        <v>30</v>
      </c>
      <c r="S483" s="45" t="s">
        <v>31</v>
      </c>
      <c r="T483" s="32" t="s">
        <v>31</v>
      </c>
      <c r="U483" s="32" t="s">
        <v>31</v>
      </c>
      <c r="V483" s="45" t="s">
        <v>30</v>
      </c>
      <c r="W483" s="32" t="s">
        <v>31</v>
      </c>
      <c r="X483" s="32" t="s">
        <v>31</v>
      </c>
      <c r="Y483" s="32" t="s">
        <v>30</v>
      </c>
      <c r="Z483" s="32" t="s">
        <v>31</v>
      </c>
      <c r="AA483" s="32" t="s">
        <v>30</v>
      </c>
      <c r="AB483" s="32" t="s">
        <v>31</v>
      </c>
      <c r="AC483" s="45" t="s">
        <v>30</v>
      </c>
      <c r="AD483" s="45" t="s">
        <v>31</v>
      </c>
      <c r="AE483" s="45" t="s">
        <v>31</v>
      </c>
      <c r="AF483" s="45" t="s">
        <v>31</v>
      </c>
      <c r="AG483" s="45" t="s">
        <v>31</v>
      </c>
      <c r="AH483" s="46" t="s">
        <v>45</v>
      </c>
      <c r="AM483" s="32" t="s">
        <v>56</v>
      </c>
      <c r="AR483" s="23"/>
      <c r="AS483" s="24" t="str">
        <f t="shared" si="3"/>
        <v>-:-:-:-:-:-:-:-:-:-:-:-:-:-:-:-:-:-:-:-:-:-:Rn:::::Rd::::</v>
      </c>
      <c r="AT483" s="23"/>
      <c r="AU483" s="24" t="str">
        <f t="shared" si="4"/>
        <v>0x1E254000</v>
      </c>
      <c r="AV483" s="25"/>
      <c r="AW483" s="26" t="str">
        <f t="shared" si="5"/>
        <v>vfrintmscalar_Single_precision,                         </v>
      </c>
      <c r="AX483" s="26" t="str">
        <f t="shared" si="6"/>
        <v>//		vfrintmscalar_Single_precision,                         	/* 0x1E254000	FRINTM    	 */</v>
      </c>
      <c r="AY483" s="26" t="str">
        <f t="shared" si="7"/>
        <v>//		0x1E254000,	/* FRINTM    	vfrintmscalar_Single_precision	 */</v>
      </c>
    </row>
    <row r="484" ht="12.75" customHeight="1">
      <c r="A484" s="9" t="s">
        <v>818</v>
      </c>
      <c r="B484" s="33" t="s">
        <v>106</v>
      </c>
      <c r="C484" s="16"/>
      <c r="D484" s="17"/>
      <c r="E484" s="28" t="s">
        <v>819</v>
      </c>
      <c r="F484" s="18" t="str">
        <f t="shared" si="8"/>
        <v>v</v>
      </c>
      <c r="G484" s="18" t="str">
        <f t="shared" si="9"/>
        <v>scalar_Single_precision</v>
      </c>
      <c r="H484" s="18" t="s">
        <v>746</v>
      </c>
      <c r="I484" s="30" t="s">
        <v>736</v>
      </c>
      <c r="J484" s="30"/>
      <c r="K484" s="31"/>
      <c r="L484" s="32" t="s">
        <v>31</v>
      </c>
      <c r="M484" s="45" t="s">
        <v>31</v>
      </c>
      <c r="N484" s="32" t="s">
        <v>31</v>
      </c>
      <c r="O484" s="45" t="s">
        <v>30</v>
      </c>
      <c r="P484" s="45" t="s">
        <v>30</v>
      </c>
      <c r="Q484" s="45" t="s">
        <v>30</v>
      </c>
      <c r="R484" s="45" t="s">
        <v>30</v>
      </c>
      <c r="S484" s="45" t="s">
        <v>31</v>
      </c>
      <c r="T484" s="32" t="s">
        <v>31</v>
      </c>
      <c r="U484" s="32" t="s">
        <v>31</v>
      </c>
      <c r="V484" s="45" t="s">
        <v>30</v>
      </c>
      <c r="W484" s="32" t="s">
        <v>31</v>
      </c>
      <c r="X484" s="32" t="s">
        <v>31</v>
      </c>
      <c r="Y484" s="32" t="s">
        <v>30</v>
      </c>
      <c r="Z484" s="32" t="s">
        <v>31</v>
      </c>
      <c r="AA484" s="32" t="s">
        <v>30</v>
      </c>
      <c r="AB484" s="32" t="s">
        <v>30</v>
      </c>
      <c r="AC484" s="45" t="s">
        <v>30</v>
      </c>
      <c r="AD484" s="45" t="s">
        <v>31</v>
      </c>
      <c r="AE484" s="45" t="s">
        <v>31</v>
      </c>
      <c r="AF484" s="45" t="s">
        <v>31</v>
      </c>
      <c r="AG484" s="45" t="s">
        <v>31</v>
      </c>
      <c r="AH484" s="46" t="s">
        <v>45</v>
      </c>
      <c r="AM484" s="32" t="s">
        <v>56</v>
      </c>
      <c r="AR484" s="23"/>
      <c r="AS484" s="24" t="str">
        <f t="shared" si="3"/>
        <v>-:-:-:-:-:-:-:-:-:-:-:-:-:-:-:-:-:-:-:-:-:-:Rn:::::Rd::::</v>
      </c>
      <c r="AT484" s="23"/>
      <c r="AU484" s="24" t="str">
        <f t="shared" si="4"/>
        <v>0x1E25C000</v>
      </c>
      <c r="AV484" s="25"/>
      <c r="AW484" s="26" t="str">
        <f t="shared" si="5"/>
        <v>vfrintzscalar_Single_precision,                         </v>
      </c>
      <c r="AX484" s="26" t="str">
        <f t="shared" si="6"/>
        <v>//		vfrintzscalar_Single_precision,                         	/* 0x1E25C000	FRINTZ    	 */</v>
      </c>
      <c r="AY484" s="26" t="str">
        <f t="shared" si="7"/>
        <v>//		0x1E25C000,	/* FRINTZ    	vfrintzscalar_Single_precision	 */</v>
      </c>
    </row>
    <row r="485" ht="12.75" customHeight="1">
      <c r="A485" s="15" t="s">
        <v>820</v>
      </c>
      <c r="B485" s="33" t="s">
        <v>106</v>
      </c>
      <c r="C485" s="16"/>
      <c r="D485" s="17"/>
      <c r="E485" s="28" t="s">
        <v>821</v>
      </c>
      <c r="F485" s="18" t="str">
        <f t="shared" si="8"/>
        <v>v</v>
      </c>
      <c r="G485" s="18" t="str">
        <f t="shared" si="9"/>
        <v>scalar_Single_precision</v>
      </c>
      <c r="H485" s="18" t="s">
        <v>746</v>
      </c>
      <c r="I485" s="30" t="s">
        <v>736</v>
      </c>
      <c r="J485" s="30"/>
      <c r="K485" s="31"/>
      <c r="L485" s="32" t="s">
        <v>31</v>
      </c>
      <c r="M485" s="45" t="s">
        <v>31</v>
      </c>
      <c r="N485" s="32" t="s">
        <v>31</v>
      </c>
      <c r="O485" s="45" t="s">
        <v>30</v>
      </c>
      <c r="P485" s="45" t="s">
        <v>30</v>
      </c>
      <c r="Q485" s="45" t="s">
        <v>30</v>
      </c>
      <c r="R485" s="45" t="s">
        <v>30</v>
      </c>
      <c r="S485" s="45" t="s">
        <v>31</v>
      </c>
      <c r="T485" s="32" t="s">
        <v>31</v>
      </c>
      <c r="U485" s="32" t="s">
        <v>31</v>
      </c>
      <c r="V485" s="45" t="s">
        <v>30</v>
      </c>
      <c r="W485" s="32" t="s">
        <v>31</v>
      </c>
      <c r="X485" s="32" t="s">
        <v>31</v>
      </c>
      <c r="Y485" s="32" t="s">
        <v>30</v>
      </c>
      <c r="Z485" s="32" t="s">
        <v>30</v>
      </c>
      <c r="AA485" s="32" t="s">
        <v>31</v>
      </c>
      <c r="AB485" s="32" t="s">
        <v>31</v>
      </c>
      <c r="AC485" s="45" t="s">
        <v>30</v>
      </c>
      <c r="AD485" s="45" t="s">
        <v>31</v>
      </c>
      <c r="AE485" s="45" t="s">
        <v>31</v>
      </c>
      <c r="AF485" s="45" t="s">
        <v>31</v>
      </c>
      <c r="AG485" s="45" t="s">
        <v>31</v>
      </c>
      <c r="AH485" s="46" t="s">
        <v>45</v>
      </c>
      <c r="AM485" s="32" t="s">
        <v>56</v>
      </c>
      <c r="AR485" s="23"/>
      <c r="AS485" s="24" t="str">
        <f t="shared" si="3"/>
        <v>-:-:-:-:-:-:-:-:-:-:-:-:-:-:-:-:-:-:-:-:-:-:Rn:::::Rd::::</v>
      </c>
      <c r="AT485" s="23"/>
      <c r="AU485" s="24" t="str">
        <f t="shared" si="4"/>
        <v>0x1E264000</v>
      </c>
      <c r="AV485" s="25"/>
      <c r="AW485" s="26" t="str">
        <f t="shared" si="5"/>
        <v>vfrintascalar_Single_precision,                         </v>
      </c>
      <c r="AX485" s="26" t="str">
        <f t="shared" si="6"/>
        <v>//		vfrintascalar_Single_precision,                         	/* 0x1E264000	FRINTA    	 */</v>
      </c>
      <c r="AY485" s="26" t="str">
        <f t="shared" si="7"/>
        <v>//		0x1E264000,	/* FRINTA    	vfrintascalar_Single_precision	 */</v>
      </c>
    </row>
    <row r="486" ht="12.75" customHeight="1">
      <c r="A486" s="15" t="s">
        <v>822</v>
      </c>
      <c r="B486" s="33" t="s">
        <v>106</v>
      </c>
      <c r="C486" s="16"/>
      <c r="D486" s="17"/>
      <c r="E486" s="28" t="s">
        <v>823</v>
      </c>
      <c r="F486" s="18" t="str">
        <f t="shared" si="8"/>
        <v>v</v>
      </c>
      <c r="G486" s="18" t="str">
        <f t="shared" si="9"/>
        <v>scalar_Single_precision</v>
      </c>
      <c r="H486" s="18" t="s">
        <v>746</v>
      </c>
      <c r="I486" s="30" t="s">
        <v>736</v>
      </c>
      <c r="J486" s="30"/>
      <c r="K486" s="31"/>
      <c r="L486" s="32" t="s">
        <v>31</v>
      </c>
      <c r="M486" s="45" t="s">
        <v>31</v>
      </c>
      <c r="N486" s="32" t="s">
        <v>31</v>
      </c>
      <c r="O486" s="45" t="s">
        <v>30</v>
      </c>
      <c r="P486" s="45" t="s">
        <v>30</v>
      </c>
      <c r="Q486" s="45" t="s">
        <v>30</v>
      </c>
      <c r="R486" s="45" t="s">
        <v>30</v>
      </c>
      <c r="S486" s="45" t="s">
        <v>31</v>
      </c>
      <c r="T486" s="32" t="s">
        <v>31</v>
      </c>
      <c r="U486" s="32" t="s">
        <v>31</v>
      </c>
      <c r="V486" s="45" t="s">
        <v>30</v>
      </c>
      <c r="W486" s="32" t="s">
        <v>31</v>
      </c>
      <c r="X486" s="32" t="s">
        <v>31</v>
      </c>
      <c r="Y486" s="32" t="s">
        <v>30</v>
      </c>
      <c r="Z486" s="32" t="s">
        <v>30</v>
      </c>
      <c r="AA486" s="32" t="s">
        <v>30</v>
      </c>
      <c r="AB486" s="32" t="s">
        <v>31</v>
      </c>
      <c r="AC486" s="45" t="s">
        <v>30</v>
      </c>
      <c r="AD486" s="45" t="s">
        <v>31</v>
      </c>
      <c r="AE486" s="45" t="s">
        <v>31</v>
      </c>
      <c r="AF486" s="45" t="s">
        <v>31</v>
      </c>
      <c r="AG486" s="45" t="s">
        <v>31</v>
      </c>
      <c r="AH486" s="46" t="s">
        <v>45</v>
      </c>
      <c r="AM486" s="32" t="s">
        <v>56</v>
      </c>
      <c r="AR486" s="23"/>
      <c r="AS486" s="24" t="str">
        <f t="shared" si="3"/>
        <v>-:-:-:-:-:-:-:-:-:-:-:-:-:-:-:-:-:-:-:-:-:-:Rn:::::Rd::::</v>
      </c>
      <c r="AT486" s="23"/>
      <c r="AU486" s="24" t="str">
        <f t="shared" si="4"/>
        <v>0x1E274000</v>
      </c>
      <c r="AV486" s="25"/>
      <c r="AW486" s="26" t="str">
        <f t="shared" si="5"/>
        <v>vfrintxscalar_Single_precision,                         </v>
      </c>
      <c r="AX486" s="26" t="str">
        <f t="shared" si="6"/>
        <v>//		vfrintxscalar_Single_precision,                         	/* 0x1E274000	FRINTX    	 */</v>
      </c>
      <c r="AY486" s="26" t="str">
        <f t="shared" si="7"/>
        <v>//		0x1E274000,	/* FRINTX    	vfrintxscalar_Single_precision	 */</v>
      </c>
    </row>
    <row r="487" ht="12.75" customHeight="1">
      <c r="A487" s="9" t="s">
        <v>824</v>
      </c>
      <c r="B487" s="33" t="s">
        <v>106</v>
      </c>
      <c r="C487" s="16"/>
      <c r="D487" s="17"/>
      <c r="E487" s="28" t="s">
        <v>825</v>
      </c>
      <c r="F487" s="18" t="str">
        <f t="shared" si="8"/>
        <v>v</v>
      </c>
      <c r="G487" s="18" t="str">
        <f t="shared" si="9"/>
        <v>scalar_Single_precision</v>
      </c>
      <c r="H487" s="18" t="s">
        <v>746</v>
      </c>
      <c r="I487" s="30" t="s">
        <v>736</v>
      </c>
      <c r="J487" s="30"/>
      <c r="K487" s="31"/>
      <c r="L487" s="32" t="s">
        <v>31</v>
      </c>
      <c r="M487" s="45" t="s">
        <v>31</v>
      </c>
      <c r="N487" s="32" t="s">
        <v>31</v>
      </c>
      <c r="O487" s="45" t="s">
        <v>30</v>
      </c>
      <c r="P487" s="45" t="s">
        <v>30</v>
      </c>
      <c r="Q487" s="45" t="s">
        <v>30</v>
      </c>
      <c r="R487" s="45" t="s">
        <v>30</v>
      </c>
      <c r="S487" s="45" t="s">
        <v>31</v>
      </c>
      <c r="T487" s="32" t="s">
        <v>31</v>
      </c>
      <c r="U487" s="32" t="s">
        <v>31</v>
      </c>
      <c r="V487" s="45" t="s">
        <v>30</v>
      </c>
      <c r="W487" s="32" t="s">
        <v>31</v>
      </c>
      <c r="X487" s="32" t="s">
        <v>31</v>
      </c>
      <c r="Y487" s="32" t="s">
        <v>30</v>
      </c>
      <c r="Z487" s="32" t="s">
        <v>30</v>
      </c>
      <c r="AA487" s="32" t="s">
        <v>30</v>
      </c>
      <c r="AB487" s="32" t="s">
        <v>30</v>
      </c>
      <c r="AC487" s="45" t="s">
        <v>30</v>
      </c>
      <c r="AD487" s="45" t="s">
        <v>31</v>
      </c>
      <c r="AE487" s="45" t="s">
        <v>31</v>
      </c>
      <c r="AF487" s="45" t="s">
        <v>31</v>
      </c>
      <c r="AG487" s="45" t="s">
        <v>31</v>
      </c>
      <c r="AH487" s="46" t="s">
        <v>45</v>
      </c>
      <c r="AM487" s="32" t="s">
        <v>56</v>
      </c>
      <c r="AR487" s="23"/>
      <c r="AS487" s="24" t="str">
        <f t="shared" si="3"/>
        <v>-:-:-:-:-:-:-:-:-:-:-:-:-:-:-:-:-:-:-:-:-:-:Rn:::::Rd::::</v>
      </c>
      <c r="AT487" s="23"/>
      <c r="AU487" s="24" t="str">
        <f t="shared" si="4"/>
        <v>0x1E27C000</v>
      </c>
      <c r="AV487" s="25"/>
      <c r="AW487" s="26" t="str">
        <f t="shared" si="5"/>
        <v>vfrintiscalar_Single_precision,                         </v>
      </c>
      <c r="AX487" s="26" t="str">
        <f t="shared" si="6"/>
        <v>//		vfrintiscalar_Single_precision,                         	/* 0x1E27C000	FRINTI    	 */</v>
      </c>
      <c r="AY487" s="26" t="str">
        <f t="shared" si="7"/>
        <v>//		0x1E27C000,	/* FRINTI    	vfrintiscalar_Single_precision	 */</v>
      </c>
    </row>
    <row r="488" ht="12.75" customHeight="1">
      <c r="A488" s="15" t="s">
        <v>826</v>
      </c>
      <c r="B488" s="33" t="s">
        <v>106</v>
      </c>
      <c r="C488" s="16"/>
      <c r="D488" s="17"/>
      <c r="E488" s="28" t="s">
        <v>780</v>
      </c>
      <c r="F488" s="18" t="str">
        <f t="shared" si="8"/>
        <v>v</v>
      </c>
      <c r="G488" s="18" t="str">
        <f t="shared" si="9"/>
        <v>register_Double_precision</v>
      </c>
      <c r="H488" s="18" t="s">
        <v>800</v>
      </c>
      <c r="I488" s="30" t="s">
        <v>740</v>
      </c>
      <c r="J488" s="30"/>
      <c r="K488" s="31"/>
      <c r="L488" s="32" t="s">
        <v>31</v>
      </c>
      <c r="M488" s="45" t="s">
        <v>31</v>
      </c>
      <c r="N488" s="32" t="s">
        <v>31</v>
      </c>
      <c r="O488" s="45" t="s">
        <v>30</v>
      </c>
      <c r="P488" s="45" t="s">
        <v>30</v>
      </c>
      <c r="Q488" s="45" t="s">
        <v>30</v>
      </c>
      <c r="R488" s="45" t="s">
        <v>30</v>
      </c>
      <c r="S488" s="45" t="s">
        <v>31</v>
      </c>
      <c r="T488" s="32" t="s">
        <v>31</v>
      </c>
      <c r="U488" s="32" t="s">
        <v>30</v>
      </c>
      <c r="V488" s="45" t="s">
        <v>30</v>
      </c>
      <c r="W488" s="32" t="s">
        <v>31</v>
      </c>
      <c r="X488" s="32" t="s">
        <v>31</v>
      </c>
      <c r="Y488" s="32" t="s">
        <v>31</v>
      </c>
      <c r="Z488" s="32" t="s">
        <v>31</v>
      </c>
      <c r="AA488" s="32" t="s">
        <v>31</v>
      </c>
      <c r="AB488" s="32" t="s">
        <v>31</v>
      </c>
      <c r="AC488" s="45" t="s">
        <v>30</v>
      </c>
      <c r="AD488" s="45" t="s">
        <v>31</v>
      </c>
      <c r="AE488" s="45" t="s">
        <v>31</v>
      </c>
      <c r="AF488" s="45" t="s">
        <v>31</v>
      </c>
      <c r="AG488" s="45" t="s">
        <v>31</v>
      </c>
      <c r="AH488" s="46" t="s">
        <v>45</v>
      </c>
      <c r="AM488" s="32" t="s">
        <v>56</v>
      </c>
      <c r="AR488" s="23"/>
      <c r="AS488" s="24" t="str">
        <f t="shared" si="3"/>
        <v>-:-:-:-:-:-:-:-:-:-:-:-:-:-:-:-:-:-:-:-:-:-:Rn:::::Rd::::</v>
      </c>
      <c r="AT488" s="23"/>
      <c r="AU488" s="24" t="str">
        <f t="shared" si="4"/>
        <v>0x1E604000</v>
      </c>
      <c r="AV488" s="25"/>
      <c r="AW488" s="26" t="str">
        <f t="shared" si="5"/>
        <v>vfmovregister_Double_precision,                         </v>
      </c>
      <c r="AX488" s="26" t="str">
        <f t="shared" si="6"/>
        <v>//		vfmovregister_Double_precision,                         	/* 0x1E604000	FMOV      	 */</v>
      </c>
      <c r="AY488" s="26" t="str">
        <f t="shared" si="7"/>
        <v>//		0x1E604000,	/* FMOV      	vfmovregister_Double_precision	 */</v>
      </c>
    </row>
    <row r="489" ht="12.75" customHeight="1">
      <c r="A489" s="15" t="s">
        <v>827</v>
      </c>
      <c r="B489" s="33" t="s">
        <v>106</v>
      </c>
      <c r="C489" s="16"/>
      <c r="D489" s="17"/>
      <c r="E489" s="28" t="s">
        <v>802</v>
      </c>
      <c r="F489" s="18" t="str">
        <f t="shared" si="8"/>
        <v>v</v>
      </c>
      <c r="G489" s="18" t="str">
        <f t="shared" si="9"/>
        <v>scalar_Double_precision</v>
      </c>
      <c r="H489" s="18" t="s">
        <v>746</v>
      </c>
      <c r="I489" s="30" t="s">
        <v>740</v>
      </c>
      <c r="J489" s="30"/>
      <c r="K489" s="31"/>
      <c r="L489" s="32" t="s">
        <v>31</v>
      </c>
      <c r="M489" s="45" t="s">
        <v>31</v>
      </c>
      <c r="N489" s="32" t="s">
        <v>31</v>
      </c>
      <c r="O489" s="45" t="s">
        <v>30</v>
      </c>
      <c r="P489" s="45" t="s">
        <v>30</v>
      </c>
      <c r="Q489" s="45" t="s">
        <v>30</v>
      </c>
      <c r="R489" s="45" t="s">
        <v>30</v>
      </c>
      <c r="S489" s="45" t="s">
        <v>31</v>
      </c>
      <c r="T489" s="32" t="s">
        <v>31</v>
      </c>
      <c r="U489" s="32" t="s">
        <v>30</v>
      </c>
      <c r="V489" s="45" t="s">
        <v>30</v>
      </c>
      <c r="W489" s="32" t="s">
        <v>31</v>
      </c>
      <c r="X489" s="32" t="s">
        <v>31</v>
      </c>
      <c r="Y489" s="32" t="s">
        <v>31</v>
      </c>
      <c r="Z489" s="32" t="s">
        <v>31</v>
      </c>
      <c r="AA489" s="32" t="s">
        <v>31</v>
      </c>
      <c r="AB489" s="32" t="s">
        <v>30</v>
      </c>
      <c r="AC489" s="45" t="s">
        <v>30</v>
      </c>
      <c r="AD489" s="45" t="s">
        <v>31</v>
      </c>
      <c r="AE489" s="45" t="s">
        <v>31</v>
      </c>
      <c r="AF489" s="45" t="s">
        <v>31</v>
      </c>
      <c r="AG489" s="45" t="s">
        <v>31</v>
      </c>
      <c r="AH489" s="46" t="s">
        <v>45</v>
      </c>
      <c r="AM489" s="32" t="s">
        <v>56</v>
      </c>
      <c r="AR489" s="23"/>
      <c r="AS489" s="24" t="str">
        <f t="shared" si="3"/>
        <v>-:-:-:-:-:-:-:-:-:-:-:-:-:-:-:-:-:-:-:-:-:-:Rn:::::Rd::::</v>
      </c>
      <c r="AT489" s="23"/>
      <c r="AU489" s="24" t="str">
        <f t="shared" si="4"/>
        <v>0x1E60C000</v>
      </c>
      <c r="AV489" s="25"/>
      <c r="AW489" s="26" t="str">
        <f t="shared" si="5"/>
        <v>vfabsscalar_Double_precision,                           </v>
      </c>
      <c r="AX489" s="26" t="str">
        <f t="shared" si="6"/>
        <v>//		vfabsscalar_Double_precision,                           	/* 0x1E60C000	FABS      	 */</v>
      </c>
      <c r="AY489" s="26" t="str">
        <f t="shared" si="7"/>
        <v>//		0x1E60C000,	/* FABS      	vfabsscalar_Double_precision	 */</v>
      </c>
    </row>
    <row r="490" ht="12.75" customHeight="1">
      <c r="A490" s="9" t="s">
        <v>828</v>
      </c>
      <c r="B490" s="33" t="s">
        <v>106</v>
      </c>
      <c r="C490" s="16"/>
      <c r="D490" s="17"/>
      <c r="E490" s="28" t="s">
        <v>804</v>
      </c>
      <c r="F490" s="18" t="str">
        <f t="shared" si="8"/>
        <v>v</v>
      </c>
      <c r="G490" s="18" t="str">
        <f t="shared" si="9"/>
        <v>scalar_Double_precision</v>
      </c>
      <c r="H490" s="18" t="s">
        <v>746</v>
      </c>
      <c r="I490" s="30" t="s">
        <v>740</v>
      </c>
      <c r="J490" s="30"/>
      <c r="K490" s="31"/>
      <c r="L490" s="32" t="s">
        <v>31</v>
      </c>
      <c r="M490" s="45" t="s">
        <v>31</v>
      </c>
      <c r="N490" s="32" t="s">
        <v>31</v>
      </c>
      <c r="O490" s="45" t="s">
        <v>30</v>
      </c>
      <c r="P490" s="45" t="s">
        <v>30</v>
      </c>
      <c r="Q490" s="45" t="s">
        <v>30</v>
      </c>
      <c r="R490" s="45" t="s">
        <v>30</v>
      </c>
      <c r="S490" s="45" t="s">
        <v>31</v>
      </c>
      <c r="T490" s="32" t="s">
        <v>31</v>
      </c>
      <c r="U490" s="32" t="s">
        <v>30</v>
      </c>
      <c r="V490" s="45" t="s">
        <v>30</v>
      </c>
      <c r="W490" s="32" t="s">
        <v>31</v>
      </c>
      <c r="X490" s="32" t="s">
        <v>31</v>
      </c>
      <c r="Y490" s="32" t="s">
        <v>31</v>
      </c>
      <c r="Z490" s="32" t="s">
        <v>31</v>
      </c>
      <c r="AA490" s="32" t="s">
        <v>30</v>
      </c>
      <c r="AB490" s="32" t="s">
        <v>31</v>
      </c>
      <c r="AC490" s="45" t="s">
        <v>30</v>
      </c>
      <c r="AD490" s="45" t="s">
        <v>31</v>
      </c>
      <c r="AE490" s="45" t="s">
        <v>31</v>
      </c>
      <c r="AF490" s="45" t="s">
        <v>31</v>
      </c>
      <c r="AG490" s="45" t="s">
        <v>31</v>
      </c>
      <c r="AH490" s="46" t="s">
        <v>45</v>
      </c>
      <c r="AM490" s="32" t="s">
        <v>56</v>
      </c>
      <c r="AR490" s="23"/>
      <c r="AS490" s="24" t="str">
        <f t="shared" si="3"/>
        <v>-:-:-:-:-:-:-:-:-:-:-:-:-:-:-:-:-:-:-:-:-:-:Rn:::::Rd::::</v>
      </c>
      <c r="AT490" s="23"/>
      <c r="AU490" s="24" t="str">
        <f t="shared" si="4"/>
        <v>0x1E614000</v>
      </c>
      <c r="AV490" s="25"/>
      <c r="AW490" s="26" t="str">
        <f t="shared" si="5"/>
        <v>vfnegscalar_Double_precision,                           </v>
      </c>
      <c r="AX490" s="26" t="str">
        <f t="shared" si="6"/>
        <v>//		vfnegscalar_Double_precision,                           	/* 0x1E614000	FNEG      	 */</v>
      </c>
      <c r="AY490" s="26" t="str">
        <f t="shared" si="7"/>
        <v>//		0x1E614000,	/* FNEG      	vfnegscalar_Double_precision	 */</v>
      </c>
    </row>
    <row r="491" ht="12.75" customHeight="1">
      <c r="A491" s="9" t="s">
        <v>829</v>
      </c>
      <c r="B491" s="33" t="s">
        <v>106</v>
      </c>
      <c r="C491" s="16"/>
      <c r="D491" s="17"/>
      <c r="E491" s="28" t="s">
        <v>806</v>
      </c>
      <c r="F491" s="18" t="str">
        <f t="shared" si="8"/>
        <v>v</v>
      </c>
      <c r="G491" s="18" t="str">
        <f t="shared" si="9"/>
        <v>scalar_Double_precision</v>
      </c>
      <c r="H491" s="18" t="s">
        <v>746</v>
      </c>
      <c r="I491" s="30" t="s">
        <v>740</v>
      </c>
      <c r="J491" s="30"/>
      <c r="K491" s="31"/>
      <c r="L491" s="32" t="s">
        <v>31</v>
      </c>
      <c r="M491" s="45" t="s">
        <v>31</v>
      </c>
      <c r="N491" s="32" t="s">
        <v>31</v>
      </c>
      <c r="O491" s="45" t="s">
        <v>30</v>
      </c>
      <c r="P491" s="45" t="s">
        <v>30</v>
      </c>
      <c r="Q491" s="45" t="s">
        <v>30</v>
      </c>
      <c r="R491" s="45" t="s">
        <v>30</v>
      </c>
      <c r="S491" s="45" t="s">
        <v>31</v>
      </c>
      <c r="T491" s="32" t="s">
        <v>31</v>
      </c>
      <c r="U491" s="32" t="s">
        <v>30</v>
      </c>
      <c r="V491" s="45" t="s">
        <v>30</v>
      </c>
      <c r="W491" s="32" t="s">
        <v>31</v>
      </c>
      <c r="X491" s="32" t="s">
        <v>31</v>
      </c>
      <c r="Y491" s="32" t="s">
        <v>31</v>
      </c>
      <c r="Z491" s="32" t="s">
        <v>31</v>
      </c>
      <c r="AA491" s="32" t="s">
        <v>30</v>
      </c>
      <c r="AB491" s="32" t="s">
        <v>30</v>
      </c>
      <c r="AC491" s="45" t="s">
        <v>30</v>
      </c>
      <c r="AD491" s="45" t="s">
        <v>31</v>
      </c>
      <c r="AE491" s="45" t="s">
        <v>31</v>
      </c>
      <c r="AF491" s="45" t="s">
        <v>31</v>
      </c>
      <c r="AG491" s="45" t="s">
        <v>31</v>
      </c>
      <c r="AH491" s="46" t="s">
        <v>45</v>
      </c>
      <c r="AM491" s="32" t="s">
        <v>56</v>
      </c>
      <c r="AR491" s="23"/>
      <c r="AS491" s="24" t="str">
        <f t="shared" si="3"/>
        <v>-:-:-:-:-:-:-:-:-:-:-:-:-:-:-:-:-:-:-:-:-:-:Rn:::::Rd::::</v>
      </c>
      <c r="AT491" s="23"/>
      <c r="AU491" s="24" t="str">
        <f t="shared" si="4"/>
        <v>0x1E61C000</v>
      </c>
      <c r="AV491" s="25"/>
      <c r="AW491" s="26" t="str">
        <f t="shared" si="5"/>
        <v>vfsqrtscalar_Double_precision,                          </v>
      </c>
      <c r="AX491" s="26" t="str">
        <f t="shared" si="6"/>
        <v>//		vfsqrtscalar_Double_precision,                          	/* 0x1E61C000	FSQRT     	 */</v>
      </c>
      <c r="AY491" s="26" t="str">
        <f t="shared" si="7"/>
        <v>//		0x1E61C000,	/* FSQRT     	vfsqrtscalar_Double_precision	 */</v>
      </c>
    </row>
    <row r="492" ht="12.75" customHeight="1">
      <c r="A492" s="15" t="s">
        <v>830</v>
      </c>
      <c r="B492" s="33" t="s">
        <v>106</v>
      </c>
      <c r="C492" s="16"/>
      <c r="D492" s="17"/>
      <c r="E492" s="28" t="s">
        <v>808</v>
      </c>
      <c r="F492" s="18" t="str">
        <f t="shared" si="8"/>
        <v>v</v>
      </c>
      <c r="G492" s="18" t="str">
        <f t="shared" si="9"/>
        <v>Double_precision_to_single_precision</v>
      </c>
      <c r="H492" s="19"/>
      <c r="I492" s="30" t="s">
        <v>831</v>
      </c>
      <c r="J492" s="30"/>
      <c r="K492" s="31"/>
      <c r="L492" s="32" t="s">
        <v>31</v>
      </c>
      <c r="M492" s="45" t="s">
        <v>31</v>
      </c>
      <c r="N492" s="32" t="s">
        <v>31</v>
      </c>
      <c r="O492" s="45" t="s">
        <v>30</v>
      </c>
      <c r="P492" s="45" t="s">
        <v>30</v>
      </c>
      <c r="Q492" s="45" t="s">
        <v>30</v>
      </c>
      <c r="R492" s="45" t="s">
        <v>30</v>
      </c>
      <c r="S492" s="45" t="s">
        <v>31</v>
      </c>
      <c r="T492" s="32" t="s">
        <v>31</v>
      </c>
      <c r="U492" s="32" t="s">
        <v>30</v>
      </c>
      <c r="V492" s="45" t="s">
        <v>30</v>
      </c>
      <c r="W492" s="32" t="s">
        <v>31</v>
      </c>
      <c r="X492" s="32" t="s">
        <v>31</v>
      </c>
      <c r="Y492" s="32" t="s">
        <v>31</v>
      </c>
      <c r="Z492" s="32" t="s">
        <v>30</v>
      </c>
      <c r="AA492" s="32" t="s">
        <v>31</v>
      </c>
      <c r="AB492" s="32" t="s">
        <v>31</v>
      </c>
      <c r="AC492" s="45" t="s">
        <v>30</v>
      </c>
      <c r="AD492" s="45" t="s">
        <v>31</v>
      </c>
      <c r="AE492" s="45" t="s">
        <v>31</v>
      </c>
      <c r="AF492" s="45" t="s">
        <v>31</v>
      </c>
      <c r="AG492" s="45" t="s">
        <v>31</v>
      </c>
      <c r="AH492" s="46" t="s">
        <v>45</v>
      </c>
      <c r="AM492" s="32" t="s">
        <v>56</v>
      </c>
      <c r="AR492" s="23"/>
      <c r="AS492" s="24" t="str">
        <f t="shared" si="3"/>
        <v>-:-:-:-:-:-:-:-:-:-:-:-:-:-:-:-:-:-:-:-:-:-:Rn:::::Rd::::</v>
      </c>
      <c r="AT492" s="23"/>
      <c r="AU492" s="24" t="str">
        <f t="shared" si="4"/>
        <v>0x1E624000</v>
      </c>
      <c r="AV492" s="25"/>
      <c r="AW492" s="26" t="str">
        <f t="shared" si="5"/>
        <v>vfcvtDouble_precision_to_single_precision,              </v>
      </c>
      <c r="AX492" s="26" t="str">
        <f t="shared" si="6"/>
        <v>//		vfcvtDouble_precision_to_single_precision,              	/* 0x1E624000	FCVT      	 */</v>
      </c>
      <c r="AY492" s="26" t="str">
        <f t="shared" si="7"/>
        <v>//		0x1E624000,	/* FCVT      	vfcvtDouble_precision_to_single_precision	 */</v>
      </c>
    </row>
    <row r="493" ht="12.75" customHeight="1">
      <c r="A493" s="15" t="s">
        <v>832</v>
      </c>
      <c r="B493" s="33" t="s">
        <v>106</v>
      </c>
      <c r="C493" s="16"/>
      <c r="D493" s="17"/>
      <c r="E493" s="28" t="s">
        <v>808</v>
      </c>
      <c r="F493" s="18" t="str">
        <f t="shared" si="8"/>
        <v>v</v>
      </c>
      <c r="G493" s="18" t="str">
        <f t="shared" si="9"/>
        <v>Double_precision_to_half_precision</v>
      </c>
      <c r="H493" s="19"/>
      <c r="I493" s="30" t="s">
        <v>833</v>
      </c>
      <c r="J493" s="30"/>
      <c r="K493" s="31"/>
      <c r="L493" s="32" t="s">
        <v>31</v>
      </c>
      <c r="M493" s="45" t="s">
        <v>31</v>
      </c>
      <c r="N493" s="32" t="s">
        <v>31</v>
      </c>
      <c r="O493" s="45" t="s">
        <v>30</v>
      </c>
      <c r="P493" s="45" t="s">
        <v>30</v>
      </c>
      <c r="Q493" s="45" t="s">
        <v>30</v>
      </c>
      <c r="R493" s="45" t="s">
        <v>30</v>
      </c>
      <c r="S493" s="45" t="s">
        <v>31</v>
      </c>
      <c r="T493" s="32" t="s">
        <v>31</v>
      </c>
      <c r="U493" s="32" t="s">
        <v>30</v>
      </c>
      <c r="V493" s="45" t="s">
        <v>30</v>
      </c>
      <c r="W493" s="32" t="s">
        <v>31</v>
      </c>
      <c r="X493" s="32" t="s">
        <v>31</v>
      </c>
      <c r="Y493" s="32" t="s">
        <v>31</v>
      </c>
      <c r="Z493" s="32" t="s">
        <v>30</v>
      </c>
      <c r="AA493" s="32" t="s">
        <v>30</v>
      </c>
      <c r="AB493" s="32" t="s">
        <v>30</v>
      </c>
      <c r="AC493" s="45" t="s">
        <v>30</v>
      </c>
      <c r="AD493" s="45" t="s">
        <v>31</v>
      </c>
      <c r="AE493" s="45" t="s">
        <v>31</v>
      </c>
      <c r="AF493" s="45" t="s">
        <v>31</v>
      </c>
      <c r="AG493" s="45" t="s">
        <v>31</v>
      </c>
      <c r="AH493" s="46" t="s">
        <v>45</v>
      </c>
      <c r="AM493" s="32" t="s">
        <v>56</v>
      </c>
      <c r="AR493" s="23"/>
      <c r="AS493" s="24" t="str">
        <f t="shared" si="3"/>
        <v>-:-:-:-:-:-:-:-:-:-:-:-:-:-:-:-:-:-:-:-:-:-:Rn:::::Rd::::</v>
      </c>
      <c r="AT493" s="23"/>
      <c r="AU493" s="24" t="str">
        <f t="shared" si="4"/>
        <v>0x1E63C000</v>
      </c>
      <c r="AV493" s="25"/>
      <c r="AW493" s="26" t="str">
        <f t="shared" si="5"/>
        <v>vfcvtDouble_precision_to_half_precision,                </v>
      </c>
      <c r="AX493" s="26" t="str">
        <f t="shared" si="6"/>
        <v>//		vfcvtDouble_precision_to_half_precision,                	/* 0x1E63C000	FCVT      	 */</v>
      </c>
      <c r="AY493" s="26" t="str">
        <f t="shared" si="7"/>
        <v>//		0x1E63C000,	/* FCVT      	vfcvtDouble_precision_to_half_precision	 */</v>
      </c>
    </row>
    <row r="494" ht="12.75" customHeight="1">
      <c r="A494" s="9" t="s">
        <v>834</v>
      </c>
      <c r="B494" s="33" t="s">
        <v>106</v>
      </c>
      <c r="C494" s="16"/>
      <c r="D494" s="17"/>
      <c r="E494" s="28" t="s">
        <v>813</v>
      </c>
      <c r="F494" s="18" t="str">
        <f t="shared" si="8"/>
        <v>v</v>
      </c>
      <c r="G494" s="18" t="str">
        <f t="shared" si="9"/>
        <v>scalar_Double_precision</v>
      </c>
      <c r="H494" s="18" t="s">
        <v>746</v>
      </c>
      <c r="I494" s="30" t="s">
        <v>740</v>
      </c>
      <c r="J494" s="30"/>
      <c r="K494" s="31"/>
      <c r="L494" s="32" t="s">
        <v>31</v>
      </c>
      <c r="M494" s="45" t="s">
        <v>31</v>
      </c>
      <c r="N494" s="32" t="s">
        <v>31</v>
      </c>
      <c r="O494" s="45" t="s">
        <v>30</v>
      </c>
      <c r="P494" s="45" t="s">
        <v>30</v>
      </c>
      <c r="Q494" s="45" t="s">
        <v>30</v>
      </c>
      <c r="R494" s="45" t="s">
        <v>30</v>
      </c>
      <c r="S494" s="45" t="s">
        <v>31</v>
      </c>
      <c r="T494" s="32" t="s">
        <v>31</v>
      </c>
      <c r="U494" s="32" t="s">
        <v>30</v>
      </c>
      <c r="V494" s="45" t="s">
        <v>30</v>
      </c>
      <c r="W494" s="32" t="s">
        <v>31</v>
      </c>
      <c r="X494" s="32" t="s">
        <v>31</v>
      </c>
      <c r="Y494" s="32" t="s">
        <v>30</v>
      </c>
      <c r="Z494" s="32" t="s">
        <v>31</v>
      </c>
      <c r="AA494" s="32" t="s">
        <v>31</v>
      </c>
      <c r="AB494" s="32" t="s">
        <v>31</v>
      </c>
      <c r="AC494" s="45" t="s">
        <v>30</v>
      </c>
      <c r="AD494" s="45" t="s">
        <v>31</v>
      </c>
      <c r="AE494" s="45" t="s">
        <v>31</v>
      </c>
      <c r="AF494" s="45" t="s">
        <v>31</v>
      </c>
      <c r="AG494" s="45" t="s">
        <v>31</v>
      </c>
      <c r="AH494" s="46" t="s">
        <v>45</v>
      </c>
      <c r="AM494" s="32" t="s">
        <v>56</v>
      </c>
      <c r="AR494" s="23"/>
      <c r="AS494" s="24" t="str">
        <f t="shared" si="3"/>
        <v>-:-:-:-:-:-:-:-:-:-:-:-:-:-:-:-:-:-:-:-:-:-:Rn:::::Rd::::</v>
      </c>
      <c r="AT494" s="23"/>
      <c r="AU494" s="24" t="str">
        <f t="shared" si="4"/>
        <v>0x1E644000</v>
      </c>
      <c r="AV494" s="25"/>
      <c r="AW494" s="26" t="str">
        <f t="shared" si="5"/>
        <v>vfrintnscalar_Double_precision,                         </v>
      </c>
      <c r="AX494" s="26" t="str">
        <f t="shared" si="6"/>
        <v>//		vfrintnscalar_Double_precision,                         	/* 0x1E644000	FRINTN    	 */</v>
      </c>
      <c r="AY494" s="26" t="str">
        <f t="shared" si="7"/>
        <v>//		0x1E644000,	/* FRINTN    	vfrintnscalar_Double_precision	 */</v>
      </c>
    </row>
    <row r="495" ht="12.75" customHeight="1">
      <c r="A495" s="15" t="s">
        <v>835</v>
      </c>
      <c r="B495" s="33" t="s">
        <v>106</v>
      </c>
      <c r="C495" s="16"/>
      <c r="D495" s="17"/>
      <c r="E495" s="28" t="s">
        <v>815</v>
      </c>
      <c r="F495" s="18" t="str">
        <f t="shared" si="8"/>
        <v>v</v>
      </c>
      <c r="G495" s="18" t="str">
        <f t="shared" si="9"/>
        <v>scalar_Double_precision</v>
      </c>
      <c r="H495" s="18" t="s">
        <v>746</v>
      </c>
      <c r="I495" s="30" t="s">
        <v>740</v>
      </c>
      <c r="J495" s="30"/>
      <c r="K495" s="31"/>
      <c r="L495" s="32" t="s">
        <v>31</v>
      </c>
      <c r="M495" s="45" t="s">
        <v>31</v>
      </c>
      <c r="N495" s="32" t="s">
        <v>31</v>
      </c>
      <c r="O495" s="45" t="s">
        <v>30</v>
      </c>
      <c r="P495" s="45" t="s">
        <v>30</v>
      </c>
      <c r="Q495" s="45" t="s">
        <v>30</v>
      </c>
      <c r="R495" s="45" t="s">
        <v>30</v>
      </c>
      <c r="S495" s="45" t="s">
        <v>31</v>
      </c>
      <c r="T495" s="32" t="s">
        <v>31</v>
      </c>
      <c r="U495" s="32" t="s">
        <v>30</v>
      </c>
      <c r="V495" s="45" t="s">
        <v>30</v>
      </c>
      <c r="W495" s="32" t="s">
        <v>31</v>
      </c>
      <c r="X495" s="32" t="s">
        <v>31</v>
      </c>
      <c r="Y495" s="32" t="s">
        <v>30</v>
      </c>
      <c r="Z495" s="32" t="s">
        <v>31</v>
      </c>
      <c r="AA495" s="32" t="s">
        <v>31</v>
      </c>
      <c r="AB495" s="32" t="s">
        <v>30</v>
      </c>
      <c r="AC495" s="45" t="s">
        <v>30</v>
      </c>
      <c r="AD495" s="45" t="s">
        <v>31</v>
      </c>
      <c r="AE495" s="45" t="s">
        <v>31</v>
      </c>
      <c r="AF495" s="45" t="s">
        <v>31</v>
      </c>
      <c r="AG495" s="45" t="s">
        <v>31</v>
      </c>
      <c r="AH495" s="46" t="s">
        <v>45</v>
      </c>
      <c r="AM495" s="32" t="s">
        <v>56</v>
      </c>
      <c r="AR495" s="23"/>
      <c r="AS495" s="24" t="str">
        <f t="shared" si="3"/>
        <v>-:-:-:-:-:-:-:-:-:-:-:-:-:-:-:-:-:-:-:-:-:-:Rn:::::Rd::::</v>
      </c>
      <c r="AT495" s="23"/>
      <c r="AU495" s="24" t="str">
        <f t="shared" si="4"/>
        <v>0x1E64C000</v>
      </c>
      <c r="AV495" s="25"/>
      <c r="AW495" s="26" t="str">
        <f t="shared" si="5"/>
        <v>vfrintpscalar_Double_precision,                         </v>
      </c>
      <c r="AX495" s="26" t="str">
        <f t="shared" si="6"/>
        <v>//		vfrintpscalar_Double_precision,                         	/* 0x1E64C000	FRINTP    	 */</v>
      </c>
      <c r="AY495" s="26" t="str">
        <f t="shared" si="7"/>
        <v>//		0x1E64C000,	/* FRINTP    	vfrintpscalar_Double_precision	 */</v>
      </c>
    </row>
    <row r="496" ht="12.75" customHeight="1">
      <c r="A496" s="15" t="s">
        <v>836</v>
      </c>
      <c r="B496" s="33" t="s">
        <v>106</v>
      </c>
      <c r="C496" s="16"/>
      <c r="D496" s="17"/>
      <c r="E496" s="28" t="s">
        <v>817</v>
      </c>
      <c r="F496" s="18" t="str">
        <f t="shared" si="8"/>
        <v>v</v>
      </c>
      <c r="G496" s="18" t="str">
        <f t="shared" si="9"/>
        <v>scalar_Double_precision</v>
      </c>
      <c r="H496" s="18" t="s">
        <v>746</v>
      </c>
      <c r="I496" s="30" t="s">
        <v>740</v>
      </c>
      <c r="J496" s="30"/>
      <c r="K496" s="31"/>
      <c r="L496" s="32" t="s">
        <v>31</v>
      </c>
      <c r="M496" s="45" t="s">
        <v>31</v>
      </c>
      <c r="N496" s="32" t="s">
        <v>31</v>
      </c>
      <c r="O496" s="45" t="s">
        <v>30</v>
      </c>
      <c r="P496" s="45" t="s">
        <v>30</v>
      </c>
      <c r="Q496" s="45" t="s">
        <v>30</v>
      </c>
      <c r="R496" s="45" t="s">
        <v>30</v>
      </c>
      <c r="S496" s="45" t="s">
        <v>31</v>
      </c>
      <c r="T496" s="32" t="s">
        <v>31</v>
      </c>
      <c r="U496" s="32" t="s">
        <v>30</v>
      </c>
      <c r="V496" s="45" t="s">
        <v>30</v>
      </c>
      <c r="W496" s="32" t="s">
        <v>31</v>
      </c>
      <c r="X496" s="32" t="s">
        <v>31</v>
      </c>
      <c r="Y496" s="32" t="s">
        <v>30</v>
      </c>
      <c r="Z496" s="32" t="s">
        <v>31</v>
      </c>
      <c r="AA496" s="32" t="s">
        <v>30</v>
      </c>
      <c r="AB496" s="32" t="s">
        <v>31</v>
      </c>
      <c r="AC496" s="45" t="s">
        <v>30</v>
      </c>
      <c r="AD496" s="45" t="s">
        <v>31</v>
      </c>
      <c r="AE496" s="45" t="s">
        <v>31</v>
      </c>
      <c r="AF496" s="45" t="s">
        <v>31</v>
      </c>
      <c r="AG496" s="45" t="s">
        <v>31</v>
      </c>
      <c r="AH496" s="46" t="s">
        <v>45</v>
      </c>
      <c r="AM496" s="32" t="s">
        <v>56</v>
      </c>
      <c r="AR496" s="23"/>
      <c r="AS496" s="24" t="str">
        <f t="shared" si="3"/>
        <v>-:-:-:-:-:-:-:-:-:-:-:-:-:-:-:-:-:-:-:-:-:-:Rn:::::Rd::::</v>
      </c>
      <c r="AT496" s="23"/>
      <c r="AU496" s="24" t="str">
        <f t="shared" si="4"/>
        <v>0x1E654000</v>
      </c>
      <c r="AV496" s="25"/>
      <c r="AW496" s="26" t="str">
        <f t="shared" si="5"/>
        <v>vfrintmscalar_Double_precision,                         </v>
      </c>
      <c r="AX496" s="26" t="str">
        <f t="shared" si="6"/>
        <v>//		vfrintmscalar_Double_precision,                         	/* 0x1E654000	FRINTM    	 */</v>
      </c>
      <c r="AY496" s="26" t="str">
        <f t="shared" si="7"/>
        <v>//		0x1E654000,	/* FRINTM    	vfrintmscalar_Double_precision	 */</v>
      </c>
    </row>
    <row r="497" ht="12.75" customHeight="1">
      <c r="A497" s="9" t="s">
        <v>837</v>
      </c>
      <c r="B497" s="33" t="s">
        <v>106</v>
      </c>
      <c r="C497" s="16"/>
      <c r="D497" s="17"/>
      <c r="E497" s="28" t="s">
        <v>819</v>
      </c>
      <c r="F497" s="18" t="str">
        <f t="shared" si="8"/>
        <v>v</v>
      </c>
      <c r="G497" s="18" t="str">
        <f t="shared" si="9"/>
        <v>scalar_Double_precision</v>
      </c>
      <c r="H497" s="18" t="s">
        <v>746</v>
      </c>
      <c r="I497" s="30" t="s">
        <v>740</v>
      </c>
      <c r="J497" s="30"/>
      <c r="K497" s="31"/>
      <c r="L497" s="32" t="s">
        <v>31</v>
      </c>
      <c r="M497" s="45" t="s">
        <v>31</v>
      </c>
      <c r="N497" s="32" t="s">
        <v>31</v>
      </c>
      <c r="O497" s="45" t="s">
        <v>30</v>
      </c>
      <c r="P497" s="45" t="s">
        <v>30</v>
      </c>
      <c r="Q497" s="45" t="s">
        <v>30</v>
      </c>
      <c r="R497" s="45" t="s">
        <v>30</v>
      </c>
      <c r="S497" s="45" t="s">
        <v>31</v>
      </c>
      <c r="T497" s="32" t="s">
        <v>31</v>
      </c>
      <c r="U497" s="32" t="s">
        <v>30</v>
      </c>
      <c r="V497" s="45" t="s">
        <v>30</v>
      </c>
      <c r="W497" s="32" t="s">
        <v>31</v>
      </c>
      <c r="X497" s="32" t="s">
        <v>31</v>
      </c>
      <c r="Y497" s="32" t="s">
        <v>30</v>
      </c>
      <c r="Z497" s="32" t="s">
        <v>31</v>
      </c>
      <c r="AA497" s="32" t="s">
        <v>30</v>
      </c>
      <c r="AB497" s="32" t="s">
        <v>30</v>
      </c>
      <c r="AC497" s="45" t="s">
        <v>30</v>
      </c>
      <c r="AD497" s="45" t="s">
        <v>31</v>
      </c>
      <c r="AE497" s="45" t="s">
        <v>31</v>
      </c>
      <c r="AF497" s="45" t="s">
        <v>31</v>
      </c>
      <c r="AG497" s="45" t="s">
        <v>31</v>
      </c>
      <c r="AH497" s="46" t="s">
        <v>45</v>
      </c>
      <c r="AM497" s="32" t="s">
        <v>56</v>
      </c>
      <c r="AR497" s="23"/>
      <c r="AS497" s="24" t="str">
        <f t="shared" si="3"/>
        <v>-:-:-:-:-:-:-:-:-:-:-:-:-:-:-:-:-:-:-:-:-:-:Rn:::::Rd::::</v>
      </c>
      <c r="AT497" s="23"/>
      <c r="AU497" s="24" t="str">
        <f t="shared" si="4"/>
        <v>0x1E65C000</v>
      </c>
      <c r="AV497" s="25"/>
      <c r="AW497" s="26" t="str">
        <f t="shared" si="5"/>
        <v>vfrintzscalar_Double_precision,                         </v>
      </c>
      <c r="AX497" s="26" t="str">
        <f t="shared" si="6"/>
        <v>//		vfrintzscalar_Double_precision,                         	/* 0x1E65C000	FRINTZ    	 */</v>
      </c>
      <c r="AY497" s="26" t="str">
        <f t="shared" si="7"/>
        <v>//		0x1E65C000,	/* FRINTZ    	vfrintzscalar_Double_precision	 */</v>
      </c>
    </row>
    <row r="498" ht="12.75" customHeight="1">
      <c r="A498" s="9" t="s">
        <v>838</v>
      </c>
      <c r="B498" s="33" t="s">
        <v>106</v>
      </c>
      <c r="C498" s="16"/>
      <c r="D498" s="17"/>
      <c r="E498" s="28" t="s">
        <v>821</v>
      </c>
      <c r="F498" s="18" t="str">
        <f t="shared" si="8"/>
        <v>v</v>
      </c>
      <c r="G498" s="18" t="str">
        <f t="shared" si="9"/>
        <v>scalar_Double_precision</v>
      </c>
      <c r="H498" s="18" t="s">
        <v>746</v>
      </c>
      <c r="I498" s="30" t="s">
        <v>740</v>
      </c>
      <c r="J498" s="30"/>
      <c r="K498" s="31"/>
      <c r="L498" s="32" t="s">
        <v>31</v>
      </c>
      <c r="M498" s="45" t="s">
        <v>31</v>
      </c>
      <c r="N498" s="32" t="s">
        <v>31</v>
      </c>
      <c r="O498" s="45" t="s">
        <v>30</v>
      </c>
      <c r="P498" s="45" t="s">
        <v>30</v>
      </c>
      <c r="Q498" s="45" t="s">
        <v>30</v>
      </c>
      <c r="R498" s="45" t="s">
        <v>30</v>
      </c>
      <c r="S498" s="45" t="s">
        <v>31</v>
      </c>
      <c r="T498" s="32" t="s">
        <v>31</v>
      </c>
      <c r="U498" s="32" t="s">
        <v>30</v>
      </c>
      <c r="V498" s="45" t="s">
        <v>30</v>
      </c>
      <c r="W498" s="32" t="s">
        <v>31</v>
      </c>
      <c r="X498" s="32" t="s">
        <v>31</v>
      </c>
      <c r="Y498" s="32" t="s">
        <v>30</v>
      </c>
      <c r="Z498" s="32" t="s">
        <v>30</v>
      </c>
      <c r="AA498" s="32" t="s">
        <v>31</v>
      </c>
      <c r="AB498" s="32" t="s">
        <v>31</v>
      </c>
      <c r="AC498" s="45" t="s">
        <v>30</v>
      </c>
      <c r="AD498" s="45" t="s">
        <v>31</v>
      </c>
      <c r="AE498" s="45" t="s">
        <v>31</v>
      </c>
      <c r="AF498" s="45" t="s">
        <v>31</v>
      </c>
      <c r="AG498" s="45" t="s">
        <v>31</v>
      </c>
      <c r="AH498" s="46" t="s">
        <v>45</v>
      </c>
      <c r="AM498" s="32" t="s">
        <v>56</v>
      </c>
      <c r="AR498" s="23"/>
      <c r="AS498" s="24" t="str">
        <f t="shared" si="3"/>
        <v>-:-:-:-:-:-:-:-:-:-:-:-:-:-:-:-:-:-:-:-:-:-:Rn:::::Rd::::</v>
      </c>
      <c r="AT498" s="23"/>
      <c r="AU498" s="24" t="str">
        <f t="shared" si="4"/>
        <v>0x1E664000</v>
      </c>
      <c r="AV498" s="25"/>
      <c r="AW498" s="26" t="str">
        <f t="shared" si="5"/>
        <v>vfrintascalar_Double_precision,                         </v>
      </c>
      <c r="AX498" s="26" t="str">
        <f t="shared" si="6"/>
        <v>//		vfrintascalar_Double_precision,                         	/* 0x1E664000	FRINTA    	 */</v>
      </c>
      <c r="AY498" s="26" t="str">
        <f t="shared" si="7"/>
        <v>//		0x1E664000,	/* FRINTA    	vfrintascalar_Double_precision	 */</v>
      </c>
    </row>
    <row r="499" ht="12.75" customHeight="1">
      <c r="A499" s="15" t="s">
        <v>839</v>
      </c>
      <c r="B499" s="33" t="s">
        <v>106</v>
      </c>
      <c r="C499" s="16"/>
      <c r="D499" s="17"/>
      <c r="E499" s="28" t="s">
        <v>823</v>
      </c>
      <c r="F499" s="18" t="str">
        <f t="shared" si="8"/>
        <v>v</v>
      </c>
      <c r="G499" s="18" t="str">
        <f t="shared" si="9"/>
        <v>scalar_Double_precision</v>
      </c>
      <c r="H499" s="18" t="s">
        <v>746</v>
      </c>
      <c r="I499" s="30" t="s">
        <v>740</v>
      </c>
      <c r="J499" s="30"/>
      <c r="K499" s="31"/>
      <c r="L499" s="32" t="s">
        <v>31</v>
      </c>
      <c r="M499" s="45" t="s">
        <v>31</v>
      </c>
      <c r="N499" s="32" t="s">
        <v>31</v>
      </c>
      <c r="O499" s="45" t="s">
        <v>30</v>
      </c>
      <c r="P499" s="45" t="s">
        <v>30</v>
      </c>
      <c r="Q499" s="45" t="s">
        <v>30</v>
      </c>
      <c r="R499" s="45" t="s">
        <v>30</v>
      </c>
      <c r="S499" s="45" t="s">
        <v>31</v>
      </c>
      <c r="T499" s="32" t="s">
        <v>31</v>
      </c>
      <c r="U499" s="32" t="s">
        <v>30</v>
      </c>
      <c r="V499" s="45" t="s">
        <v>30</v>
      </c>
      <c r="W499" s="32" t="s">
        <v>31</v>
      </c>
      <c r="X499" s="32" t="s">
        <v>31</v>
      </c>
      <c r="Y499" s="32" t="s">
        <v>30</v>
      </c>
      <c r="Z499" s="32" t="s">
        <v>30</v>
      </c>
      <c r="AA499" s="32" t="s">
        <v>30</v>
      </c>
      <c r="AB499" s="32" t="s">
        <v>31</v>
      </c>
      <c r="AC499" s="45" t="s">
        <v>30</v>
      </c>
      <c r="AD499" s="45" t="s">
        <v>31</v>
      </c>
      <c r="AE499" s="45" t="s">
        <v>31</v>
      </c>
      <c r="AF499" s="45" t="s">
        <v>31</v>
      </c>
      <c r="AG499" s="45" t="s">
        <v>31</v>
      </c>
      <c r="AH499" s="46" t="s">
        <v>45</v>
      </c>
      <c r="AM499" s="32" t="s">
        <v>56</v>
      </c>
      <c r="AR499" s="23"/>
      <c r="AS499" s="24" t="str">
        <f t="shared" si="3"/>
        <v>-:-:-:-:-:-:-:-:-:-:-:-:-:-:-:-:-:-:-:-:-:-:Rn:::::Rd::::</v>
      </c>
      <c r="AT499" s="23"/>
      <c r="AU499" s="24" t="str">
        <f t="shared" si="4"/>
        <v>0x1E674000</v>
      </c>
      <c r="AV499" s="25"/>
      <c r="AW499" s="26" t="str">
        <f t="shared" si="5"/>
        <v>vfrintxscalar_Double_precision,                         </v>
      </c>
      <c r="AX499" s="26" t="str">
        <f t="shared" si="6"/>
        <v>//		vfrintxscalar_Double_precision,                         	/* 0x1E674000	FRINTX    	 */</v>
      </c>
      <c r="AY499" s="26" t="str">
        <f t="shared" si="7"/>
        <v>//		0x1E674000,	/* FRINTX    	vfrintxscalar_Double_precision	 */</v>
      </c>
    </row>
    <row r="500" ht="12.75" customHeight="1">
      <c r="A500" s="15" t="s">
        <v>840</v>
      </c>
      <c r="B500" s="33" t="s">
        <v>106</v>
      </c>
      <c r="C500" s="16"/>
      <c r="D500" s="17"/>
      <c r="E500" s="28" t="s">
        <v>825</v>
      </c>
      <c r="F500" s="18" t="str">
        <f t="shared" si="8"/>
        <v>v</v>
      </c>
      <c r="G500" s="18" t="str">
        <f t="shared" si="9"/>
        <v>scalar_Double_precision</v>
      </c>
      <c r="H500" s="18" t="s">
        <v>746</v>
      </c>
      <c r="I500" s="30" t="s">
        <v>740</v>
      </c>
      <c r="J500" s="30"/>
      <c r="K500" s="31"/>
      <c r="L500" s="32" t="s">
        <v>31</v>
      </c>
      <c r="M500" s="45" t="s">
        <v>31</v>
      </c>
      <c r="N500" s="32" t="s">
        <v>31</v>
      </c>
      <c r="O500" s="45" t="s">
        <v>30</v>
      </c>
      <c r="P500" s="45" t="s">
        <v>30</v>
      </c>
      <c r="Q500" s="45" t="s">
        <v>30</v>
      </c>
      <c r="R500" s="45" t="s">
        <v>30</v>
      </c>
      <c r="S500" s="45" t="s">
        <v>31</v>
      </c>
      <c r="T500" s="32" t="s">
        <v>31</v>
      </c>
      <c r="U500" s="32" t="s">
        <v>30</v>
      </c>
      <c r="V500" s="45" t="s">
        <v>30</v>
      </c>
      <c r="W500" s="32" t="s">
        <v>31</v>
      </c>
      <c r="X500" s="32" t="s">
        <v>31</v>
      </c>
      <c r="Y500" s="32" t="s">
        <v>30</v>
      </c>
      <c r="Z500" s="32" t="s">
        <v>30</v>
      </c>
      <c r="AA500" s="32" t="s">
        <v>30</v>
      </c>
      <c r="AB500" s="32" t="s">
        <v>30</v>
      </c>
      <c r="AC500" s="45" t="s">
        <v>30</v>
      </c>
      <c r="AD500" s="45" t="s">
        <v>31</v>
      </c>
      <c r="AE500" s="45" t="s">
        <v>31</v>
      </c>
      <c r="AF500" s="45" t="s">
        <v>31</v>
      </c>
      <c r="AG500" s="45" t="s">
        <v>31</v>
      </c>
      <c r="AH500" s="46" t="s">
        <v>45</v>
      </c>
      <c r="AM500" s="32" t="s">
        <v>56</v>
      </c>
      <c r="AR500" s="23"/>
      <c r="AS500" s="24" t="str">
        <f t="shared" si="3"/>
        <v>-:-:-:-:-:-:-:-:-:-:-:-:-:-:-:-:-:-:-:-:-:-:Rn:::::Rd::::</v>
      </c>
      <c r="AT500" s="23"/>
      <c r="AU500" s="24" t="str">
        <f t="shared" si="4"/>
        <v>0x1E67C000</v>
      </c>
      <c r="AV500" s="25"/>
      <c r="AW500" s="26" t="str">
        <f t="shared" si="5"/>
        <v>vfrintiscalar_Double_precision,                         </v>
      </c>
      <c r="AX500" s="26" t="str">
        <f t="shared" si="6"/>
        <v>//		vfrintiscalar_Double_precision,                         	/* 0x1E67C000	FRINTI    	 */</v>
      </c>
      <c r="AY500" s="26" t="str">
        <f t="shared" si="7"/>
        <v>//		0x1E67C000,	/* FRINTI    	vfrintiscalar_Double_precision	 */</v>
      </c>
    </row>
    <row r="501" ht="12.75" customHeight="1">
      <c r="A501" s="9" t="s">
        <v>841</v>
      </c>
      <c r="B501" s="33" t="s">
        <v>106</v>
      </c>
      <c r="C501" s="16"/>
      <c r="D501" s="17"/>
      <c r="E501" s="28" t="s">
        <v>808</v>
      </c>
      <c r="F501" s="18" t="str">
        <f t="shared" si="8"/>
        <v>v</v>
      </c>
      <c r="G501" s="18" t="str">
        <f t="shared" si="9"/>
        <v>Half_precision_to_single_precision</v>
      </c>
      <c r="H501" s="19"/>
      <c r="I501" s="30" t="s">
        <v>842</v>
      </c>
      <c r="J501" s="30"/>
      <c r="K501" s="31"/>
      <c r="L501" s="32" t="s">
        <v>31</v>
      </c>
      <c r="M501" s="45" t="s">
        <v>31</v>
      </c>
      <c r="N501" s="32" t="s">
        <v>31</v>
      </c>
      <c r="O501" s="45" t="s">
        <v>30</v>
      </c>
      <c r="P501" s="45" t="s">
        <v>30</v>
      </c>
      <c r="Q501" s="45" t="s">
        <v>30</v>
      </c>
      <c r="R501" s="45" t="s">
        <v>30</v>
      </c>
      <c r="S501" s="45" t="s">
        <v>31</v>
      </c>
      <c r="T501" s="32" t="s">
        <v>30</v>
      </c>
      <c r="U501" s="32" t="s">
        <v>30</v>
      </c>
      <c r="V501" s="45" t="s">
        <v>30</v>
      </c>
      <c r="W501" s="32" t="s">
        <v>31</v>
      </c>
      <c r="X501" s="32" t="s">
        <v>31</v>
      </c>
      <c r="Y501" s="32" t="s">
        <v>31</v>
      </c>
      <c r="Z501" s="32" t="s">
        <v>30</v>
      </c>
      <c r="AA501" s="32" t="s">
        <v>31</v>
      </c>
      <c r="AB501" s="32" t="s">
        <v>31</v>
      </c>
      <c r="AC501" s="45" t="s">
        <v>30</v>
      </c>
      <c r="AD501" s="45" t="s">
        <v>31</v>
      </c>
      <c r="AE501" s="45" t="s">
        <v>31</v>
      </c>
      <c r="AF501" s="45" t="s">
        <v>31</v>
      </c>
      <c r="AG501" s="45" t="s">
        <v>31</v>
      </c>
      <c r="AH501" s="46" t="s">
        <v>45</v>
      </c>
      <c r="AM501" s="32" t="s">
        <v>56</v>
      </c>
      <c r="AR501" s="23"/>
      <c r="AS501" s="24" t="str">
        <f t="shared" si="3"/>
        <v>-:-:-:-:-:-:-:-:-:-:-:-:-:-:-:-:-:-:-:-:-:-:Rn:::::Rd::::</v>
      </c>
      <c r="AT501" s="23"/>
      <c r="AU501" s="24" t="str">
        <f t="shared" si="4"/>
        <v>0x1EE24000</v>
      </c>
      <c r="AV501" s="25"/>
      <c r="AW501" s="26" t="str">
        <f t="shared" si="5"/>
        <v>vfcvtHalf_precision_to_single_precision,                </v>
      </c>
      <c r="AX501" s="26" t="str">
        <f t="shared" si="6"/>
        <v>//		vfcvtHalf_precision_to_single_precision,                	/* 0x1EE24000	FCVT      	 */</v>
      </c>
      <c r="AY501" s="26" t="str">
        <f t="shared" si="7"/>
        <v>//		0x1EE24000,	/* FCVT      	vfcvtHalf_precision_to_single_precision	 */</v>
      </c>
    </row>
    <row r="502" ht="12.75" customHeight="1">
      <c r="A502" s="15" t="s">
        <v>843</v>
      </c>
      <c r="B502" s="33" t="s">
        <v>106</v>
      </c>
      <c r="C502" s="16"/>
      <c r="D502" s="17"/>
      <c r="E502" s="28" t="s">
        <v>808</v>
      </c>
      <c r="F502" s="18" t="str">
        <f t="shared" si="8"/>
        <v>v</v>
      </c>
      <c r="G502" s="18" t="str">
        <f t="shared" si="9"/>
        <v>Half_precision_to_double_precision</v>
      </c>
      <c r="H502" s="19"/>
      <c r="I502" s="30" t="s">
        <v>844</v>
      </c>
      <c r="J502" s="30"/>
      <c r="K502" s="31"/>
      <c r="L502" s="32" t="s">
        <v>31</v>
      </c>
      <c r="M502" s="45" t="s">
        <v>31</v>
      </c>
      <c r="N502" s="32" t="s">
        <v>31</v>
      </c>
      <c r="O502" s="45" t="s">
        <v>30</v>
      </c>
      <c r="P502" s="45" t="s">
        <v>30</v>
      </c>
      <c r="Q502" s="45" t="s">
        <v>30</v>
      </c>
      <c r="R502" s="45" t="s">
        <v>30</v>
      </c>
      <c r="S502" s="45" t="s">
        <v>31</v>
      </c>
      <c r="T502" s="32" t="s">
        <v>30</v>
      </c>
      <c r="U502" s="32" t="s">
        <v>30</v>
      </c>
      <c r="V502" s="45" t="s">
        <v>30</v>
      </c>
      <c r="W502" s="32" t="s">
        <v>31</v>
      </c>
      <c r="X502" s="32" t="s">
        <v>31</v>
      </c>
      <c r="Y502" s="32" t="s">
        <v>31</v>
      </c>
      <c r="Z502" s="32" t="s">
        <v>30</v>
      </c>
      <c r="AA502" s="32" t="s">
        <v>31</v>
      </c>
      <c r="AB502" s="32" t="s">
        <v>30</v>
      </c>
      <c r="AC502" s="45" t="s">
        <v>30</v>
      </c>
      <c r="AD502" s="45" t="s">
        <v>31</v>
      </c>
      <c r="AE502" s="45" t="s">
        <v>31</v>
      </c>
      <c r="AF502" s="45" t="s">
        <v>31</v>
      </c>
      <c r="AG502" s="45" t="s">
        <v>31</v>
      </c>
      <c r="AH502" s="46" t="s">
        <v>45</v>
      </c>
      <c r="AM502" s="32" t="s">
        <v>56</v>
      </c>
      <c r="AR502" s="23"/>
      <c r="AS502" s="24" t="str">
        <f t="shared" si="3"/>
        <v>-:-:-:-:-:-:-:-:-:-:-:-:-:-:-:-:-:-:-:-:-:-:Rn:::::Rd::::</v>
      </c>
      <c r="AT502" s="23"/>
      <c r="AU502" s="24" t="str">
        <f t="shared" si="4"/>
        <v>0x1EE2C000</v>
      </c>
      <c r="AV502" s="25"/>
      <c r="AW502" s="26" t="str">
        <f t="shared" si="5"/>
        <v>vfcvtHalf_precision_to_double_precision,                </v>
      </c>
      <c r="AX502" s="26" t="str">
        <f t="shared" si="6"/>
        <v>//		vfcvtHalf_precision_to_double_precision,                	/* 0x1EE2C000	FCVT      	 */</v>
      </c>
      <c r="AY502" s="26" t="str">
        <f t="shared" si="7"/>
        <v>//		0x1EE2C000,	/* FCVT      	vfcvtHalf_precision_to_double_precision	 */</v>
      </c>
    </row>
    <row r="503" ht="12.75" customHeight="1">
      <c r="A503" s="15" t="s">
        <v>845</v>
      </c>
      <c r="B503" s="33" t="s">
        <v>106</v>
      </c>
      <c r="C503" s="16"/>
      <c r="D503" s="17" t="s">
        <v>846</v>
      </c>
      <c r="F503" s="18" t="str">
        <f t="shared" si="8"/>
        <v/>
      </c>
      <c r="G503" s="18" t="str">
        <f t="shared" si="9"/>
        <v/>
      </c>
      <c r="H503" s="19"/>
      <c r="I503" s="20"/>
      <c r="J503" s="20"/>
      <c r="K503" s="37"/>
      <c r="L503" s="38" t="s">
        <v>466</v>
      </c>
      <c r="M503" s="22" t="s">
        <v>31</v>
      </c>
      <c r="N503" s="38" t="s">
        <v>52</v>
      </c>
      <c r="O503" s="22" t="s">
        <v>30</v>
      </c>
      <c r="P503" s="39" t="s">
        <v>30</v>
      </c>
      <c r="Q503" s="39" t="s">
        <v>30</v>
      </c>
      <c r="R503" s="39" t="s">
        <v>30</v>
      </c>
      <c r="S503" s="22" t="s">
        <v>31</v>
      </c>
      <c r="T503" s="38" t="s">
        <v>700</v>
      </c>
      <c r="V503" s="22" t="s">
        <v>30</v>
      </c>
      <c r="W503" s="38" t="s">
        <v>701</v>
      </c>
      <c r="Y503" s="38" t="s">
        <v>642</v>
      </c>
      <c r="AB503" s="22" t="s">
        <v>31</v>
      </c>
      <c r="AC503" s="22" t="s">
        <v>31</v>
      </c>
      <c r="AD503" s="22" t="s">
        <v>31</v>
      </c>
      <c r="AE503" s="22" t="s">
        <v>31</v>
      </c>
      <c r="AF503" s="22" t="s">
        <v>31</v>
      </c>
      <c r="AG503" s="22" t="s">
        <v>31</v>
      </c>
      <c r="AH503" s="40" t="s">
        <v>45</v>
      </c>
      <c r="AM503" s="38" t="s">
        <v>56</v>
      </c>
      <c r="AR503" s="23"/>
      <c r="AS503" s="24" t="str">
        <f t="shared" si="3"/>
        <v/>
      </c>
      <c r="AT503" s="23"/>
      <c r="AU503" s="24" t="str">
        <f t="shared" si="4"/>
        <v/>
      </c>
      <c r="AV503" s="25"/>
      <c r="AW503" s="26" t="str">
        <f t="shared" si="5"/>
        <v/>
      </c>
      <c r="AX503" s="26" t="str">
        <f t="shared" si="6"/>
        <v>	/* Floating-point&lt;-&gt;integer conversions */</v>
      </c>
      <c r="AY503" s="26" t="str">
        <f t="shared" si="7"/>
        <v>	/* Floating-point&lt;-&gt;integer conversions */</v>
      </c>
    </row>
    <row r="504" ht="12.75" customHeight="1">
      <c r="A504" s="9" t="s">
        <v>847</v>
      </c>
      <c r="B504" s="33" t="s">
        <v>106</v>
      </c>
      <c r="C504" s="16"/>
      <c r="D504" s="17"/>
      <c r="E504" s="28" t="s">
        <v>848</v>
      </c>
      <c r="F504" s="18" t="str">
        <f t="shared" si="8"/>
        <v>v</v>
      </c>
      <c r="G504" s="18" t="str">
        <f t="shared" si="9"/>
        <v>scalar_Single_precision_to_32_bit</v>
      </c>
      <c r="H504" s="18" t="s">
        <v>746</v>
      </c>
      <c r="I504" s="30" t="s">
        <v>711</v>
      </c>
      <c r="J504" s="30"/>
      <c r="K504" s="31"/>
      <c r="L504" s="32" t="s">
        <v>31</v>
      </c>
      <c r="M504" s="45" t="s">
        <v>31</v>
      </c>
      <c r="N504" s="32" t="s">
        <v>31</v>
      </c>
      <c r="O504" s="45" t="s">
        <v>30</v>
      </c>
      <c r="P504" s="45" t="s">
        <v>30</v>
      </c>
      <c r="Q504" s="45" t="s">
        <v>30</v>
      </c>
      <c r="R504" s="45" t="s">
        <v>30</v>
      </c>
      <c r="S504" s="45" t="s">
        <v>31</v>
      </c>
      <c r="T504" s="32" t="s">
        <v>31</v>
      </c>
      <c r="U504" s="32" t="s">
        <v>31</v>
      </c>
      <c r="V504" s="45" t="s">
        <v>30</v>
      </c>
      <c r="W504" s="32" t="s">
        <v>31</v>
      </c>
      <c r="X504" s="32" t="s">
        <v>31</v>
      </c>
      <c r="Y504" s="32" t="s">
        <v>31</v>
      </c>
      <c r="Z504" s="32" t="s">
        <v>31</v>
      </c>
      <c r="AA504" s="32" t="s">
        <v>31</v>
      </c>
      <c r="AB504" s="45" t="s">
        <v>31</v>
      </c>
      <c r="AC504" s="45" t="s">
        <v>31</v>
      </c>
      <c r="AD504" s="45" t="s">
        <v>31</v>
      </c>
      <c r="AE504" s="45" t="s">
        <v>31</v>
      </c>
      <c r="AF504" s="45" t="s">
        <v>31</v>
      </c>
      <c r="AG504" s="45" t="s">
        <v>31</v>
      </c>
      <c r="AH504" s="46" t="s">
        <v>45</v>
      </c>
      <c r="AM504" s="32" t="s">
        <v>56</v>
      </c>
      <c r="AR504" s="23"/>
      <c r="AS504" s="24" t="str">
        <f t="shared" si="3"/>
        <v>-:-:-:-:-:-:-:-:-:-:-:-:-:-:-:-:-:-:-:-:-:-:Rn:::::Rd::::</v>
      </c>
      <c r="AT504" s="23"/>
      <c r="AU504" s="24" t="str">
        <f t="shared" si="4"/>
        <v>0x1E200000</v>
      </c>
      <c r="AV504" s="25"/>
      <c r="AW504" s="26" t="str">
        <f t="shared" si="5"/>
        <v>vfcvtnsscalar_Single_precision_to_32_bit,               </v>
      </c>
      <c r="AX504" s="26" t="str">
        <f t="shared" si="6"/>
        <v>//		vfcvtnsscalar_Single_precision_to_32_bit,               	/* 0x1E200000	FCVTNS    	 */</v>
      </c>
      <c r="AY504" s="26" t="str">
        <f t="shared" si="7"/>
        <v>//		0x1E200000,	/* FCVTNS    	vfcvtnsscalar_Single_precision_to_32_bit	 */</v>
      </c>
    </row>
    <row r="505" ht="12.75" customHeight="1">
      <c r="A505" s="9" t="s">
        <v>849</v>
      </c>
      <c r="B505" s="33" t="s">
        <v>106</v>
      </c>
      <c r="C505" s="16"/>
      <c r="D505" s="17"/>
      <c r="E505" s="28" t="s">
        <v>850</v>
      </c>
      <c r="F505" s="18" t="str">
        <f t="shared" si="8"/>
        <v>v</v>
      </c>
      <c r="G505" s="18" t="str">
        <f t="shared" si="9"/>
        <v>scalar_Single_precision_to_32_bit</v>
      </c>
      <c r="H505" s="18" t="s">
        <v>746</v>
      </c>
      <c r="I505" s="30" t="s">
        <v>711</v>
      </c>
      <c r="J505" s="30"/>
      <c r="K505" s="31"/>
      <c r="L505" s="32" t="s">
        <v>31</v>
      </c>
      <c r="M505" s="45" t="s">
        <v>31</v>
      </c>
      <c r="N505" s="32" t="s">
        <v>31</v>
      </c>
      <c r="O505" s="45" t="s">
        <v>30</v>
      </c>
      <c r="P505" s="45" t="s">
        <v>30</v>
      </c>
      <c r="Q505" s="45" t="s">
        <v>30</v>
      </c>
      <c r="R505" s="45" t="s">
        <v>30</v>
      </c>
      <c r="S505" s="45" t="s">
        <v>31</v>
      </c>
      <c r="T505" s="32" t="s">
        <v>31</v>
      </c>
      <c r="U505" s="32" t="s">
        <v>31</v>
      </c>
      <c r="V505" s="45" t="s">
        <v>30</v>
      </c>
      <c r="W505" s="32" t="s">
        <v>31</v>
      </c>
      <c r="X505" s="32" t="s">
        <v>31</v>
      </c>
      <c r="Y505" s="32" t="s">
        <v>31</v>
      </c>
      <c r="Z505" s="32" t="s">
        <v>31</v>
      </c>
      <c r="AA505" s="32" t="s">
        <v>30</v>
      </c>
      <c r="AB505" s="45" t="s">
        <v>31</v>
      </c>
      <c r="AC505" s="45" t="s">
        <v>31</v>
      </c>
      <c r="AD505" s="45" t="s">
        <v>31</v>
      </c>
      <c r="AE505" s="45" t="s">
        <v>31</v>
      </c>
      <c r="AF505" s="45" t="s">
        <v>31</v>
      </c>
      <c r="AG505" s="45" t="s">
        <v>31</v>
      </c>
      <c r="AH505" s="46" t="s">
        <v>45</v>
      </c>
      <c r="AM505" s="32" t="s">
        <v>56</v>
      </c>
      <c r="AR505" s="23"/>
      <c r="AS505" s="24" t="str">
        <f t="shared" si="3"/>
        <v>-:-:-:-:-:-:-:-:-:-:-:-:-:-:-:-:-:-:-:-:-:-:Rn:::::Rd::::</v>
      </c>
      <c r="AT505" s="23"/>
      <c r="AU505" s="24" t="str">
        <f t="shared" si="4"/>
        <v>0x1E210000</v>
      </c>
      <c r="AV505" s="25"/>
      <c r="AW505" s="26" t="str">
        <f t="shared" si="5"/>
        <v>vfcvtnuscalar_Single_precision_to_32_bit,               </v>
      </c>
      <c r="AX505" s="26" t="str">
        <f t="shared" si="6"/>
        <v>//		vfcvtnuscalar_Single_precision_to_32_bit,               	/* 0x1E210000	FCVTNU    	 */</v>
      </c>
      <c r="AY505" s="26" t="str">
        <f t="shared" si="7"/>
        <v>//		0x1E210000,	/* FCVTNU    	vfcvtnuscalar_Single_precision_to_32_bit	 */</v>
      </c>
    </row>
    <row r="506" ht="12.75" customHeight="1">
      <c r="A506" s="15" t="s">
        <v>851</v>
      </c>
      <c r="B506" s="33" t="s">
        <v>106</v>
      </c>
      <c r="C506" s="16"/>
      <c r="D506" s="17"/>
      <c r="E506" s="28" t="s">
        <v>704</v>
      </c>
      <c r="F506" s="18" t="str">
        <f t="shared" si="8"/>
        <v>v</v>
      </c>
      <c r="G506" s="18" t="str">
        <f t="shared" si="9"/>
        <v>scalar_integer_32_bit_to_single_precision</v>
      </c>
      <c r="H506" s="18" t="s">
        <v>852</v>
      </c>
      <c r="I506" s="30" t="s">
        <v>706</v>
      </c>
      <c r="J506" s="30"/>
      <c r="K506" s="31"/>
      <c r="L506" s="32" t="s">
        <v>31</v>
      </c>
      <c r="M506" s="45" t="s">
        <v>31</v>
      </c>
      <c r="N506" s="32" t="s">
        <v>31</v>
      </c>
      <c r="O506" s="45" t="s">
        <v>30</v>
      </c>
      <c r="P506" s="45" t="s">
        <v>30</v>
      </c>
      <c r="Q506" s="45" t="s">
        <v>30</v>
      </c>
      <c r="R506" s="45" t="s">
        <v>30</v>
      </c>
      <c r="S506" s="45" t="s">
        <v>31</v>
      </c>
      <c r="T506" s="32" t="s">
        <v>31</v>
      </c>
      <c r="U506" s="32" t="s">
        <v>31</v>
      </c>
      <c r="V506" s="45" t="s">
        <v>30</v>
      </c>
      <c r="W506" s="32" t="s">
        <v>31</v>
      </c>
      <c r="X506" s="32" t="s">
        <v>31</v>
      </c>
      <c r="Y506" s="32" t="s">
        <v>31</v>
      </c>
      <c r="Z506" s="32" t="s">
        <v>30</v>
      </c>
      <c r="AA506" s="32" t="s">
        <v>31</v>
      </c>
      <c r="AB506" s="45" t="s">
        <v>31</v>
      </c>
      <c r="AC506" s="45" t="s">
        <v>31</v>
      </c>
      <c r="AD506" s="45" t="s">
        <v>31</v>
      </c>
      <c r="AE506" s="45" t="s">
        <v>31</v>
      </c>
      <c r="AF506" s="45" t="s">
        <v>31</v>
      </c>
      <c r="AG506" s="45" t="s">
        <v>31</v>
      </c>
      <c r="AH506" s="46" t="s">
        <v>45</v>
      </c>
      <c r="AM506" s="32" t="s">
        <v>56</v>
      </c>
      <c r="AR506" s="23"/>
      <c r="AS506" s="24" t="str">
        <f t="shared" si="3"/>
        <v>-:-:-:-:-:-:-:-:-:-:-:-:-:-:-:-:-:-:-:-:-:-:Rn:::::Rd::::</v>
      </c>
      <c r="AT506" s="23"/>
      <c r="AU506" s="24" t="str">
        <f t="shared" si="4"/>
        <v>0x1E220000</v>
      </c>
      <c r="AV506" s="25"/>
      <c r="AW506" s="26" t="str">
        <f t="shared" si="5"/>
        <v>vscvtfscalar_integer_32_bit_to_single_precision,        </v>
      </c>
      <c r="AX506" s="26" t="str">
        <f t="shared" si="6"/>
        <v>//		vscvtfscalar_integer_32_bit_to_single_precision,        	/* 0x1E220000	SCVTF     	 */</v>
      </c>
      <c r="AY506" s="26" t="str">
        <f t="shared" si="7"/>
        <v>//		0x1E220000,	/* SCVTF     	vscvtfscalar_integer_32_bit_to_single_precision	 */</v>
      </c>
    </row>
    <row r="507" ht="12.75" customHeight="1">
      <c r="A507" s="15" t="s">
        <v>853</v>
      </c>
      <c r="B507" s="33" t="s">
        <v>106</v>
      </c>
      <c r="C507" s="16"/>
      <c r="D507" s="17"/>
      <c r="E507" s="28" t="s">
        <v>708</v>
      </c>
      <c r="F507" s="18" t="str">
        <f t="shared" si="8"/>
        <v>v</v>
      </c>
      <c r="G507" s="18" t="str">
        <f t="shared" si="9"/>
        <v>scalar_integer_32_bit_to_single_precision</v>
      </c>
      <c r="H507" s="18" t="s">
        <v>852</v>
      </c>
      <c r="I507" s="30" t="s">
        <v>706</v>
      </c>
      <c r="J507" s="30"/>
      <c r="K507" s="31"/>
      <c r="L507" s="32" t="s">
        <v>31</v>
      </c>
      <c r="M507" s="45" t="s">
        <v>31</v>
      </c>
      <c r="N507" s="32" t="s">
        <v>31</v>
      </c>
      <c r="O507" s="45" t="s">
        <v>30</v>
      </c>
      <c r="P507" s="45" t="s">
        <v>30</v>
      </c>
      <c r="Q507" s="45" t="s">
        <v>30</v>
      </c>
      <c r="R507" s="45" t="s">
        <v>30</v>
      </c>
      <c r="S507" s="45" t="s">
        <v>31</v>
      </c>
      <c r="T507" s="32" t="s">
        <v>31</v>
      </c>
      <c r="U507" s="32" t="s">
        <v>31</v>
      </c>
      <c r="V507" s="45" t="s">
        <v>30</v>
      </c>
      <c r="W507" s="32" t="s">
        <v>31</v>
      </c>
      <c r="X507" s="32" t="s">
        <v>31</v>
      </c>
      <c r="Y507" s="32" t="s">
        <v>31</v>
      </c>
      <c r="Z507" s="32" t="s">
        <v>30</v>
      </c>
      <c r="AA507" s="32" t="s">
        <v>30</v>
      </c>
      <c r="AB507" s="45" t="s">
        <v>31</v>
      </c>
      <c r="AC507" s="45" t="s">
        <v>31</v>
      </c>
      <c r="AD507" s="45" t="s">
        <v>31</v>
      </c>
      <c r="AE507" s="45" t="s">
        <v>31</v>
      </c>
      <c r="AF507" s="45" t="s">
        <v>31</v>
      </c>
      <c r="AG507" s="45" t="s">
        <v>31</v>
      </c>
      <c r="AH507" s="46" t="s">
        <v>45</v>
      </c>
      <c r="AM507" s="32" t="s">
        <v>56</v>
      </c>
      <c r="AR507" s="23"/>
      <c r="AS507" s="24" t="str">
        <f t="shared" si="3"/>
        <v>-:-:-:-:-:-:-:-:-:-:-:-:-:-:-:-:-:-:-:-:-:-:Rn:::::Rd::::</v>
      </c>
      <c r="AT507" s="23"/>
      <c r="AU507" s="24" t="str">
        <f t="shared" si="4"/>
        <v>0x1E230000</v>
      </c>
      <c r="AV507" s="25"/>
      <c r="AW507" s="26" t="str">
        <f t="shared" si="5"/>
        <v>vucvtfscalar_integer_32_bit_to_single_precision,        </v>
      </c>
      <c r="AX507" s="26" t="str">
        <f t="shared" si="6"/>
        <v>//		vucvtfscalar_integer_32_bit_to_single_precision,        	/* 0x1E230000	UCVTF     	 */</v>
      </c>
      <c r="AY507" s="26" t="str">
        <f t="shared" si="7"/>
        <v>//		0x1E230000,	/* UCVTF     	vucvtfscalar_integer_32_bit_to_single_precision	 */</v>
      </c>
    </row>
    <row r="508" ht="12.75" customHeight="1">
      <c r="A508" s="9" t="s">
        <v>855</v>
      </c>
      <c r="B508" s="33" t="s">
        <v>106</v>
      </c>
      <c r="C508" s="16"/>
      <c r="D508" s="17"/>
      <c r="E508" s="28" t="s">
        <v>856</v>
      </c>
      <c r="F508" s="18" t="str">
        <f t="shared" si="8"/>
        <v>v</v>
      </c>
      <c r="G508" s="18" t="str">
        <f t="shared" si="9"/>
        <v>scalar_Single_precision_to_32_bit</v>
      </c>
      <c r="H508" s="18" t="s">
        <v>746</v>
      </c>
      <c r="I508" s="30" t="s">
        <v>711</v>
      </c>
      <c r="J508" s="30"/>
      <c r="K508" s="31"/>
      <c r="L508" s="32" t="s">
        <v>31</v>
      </c>
      <c r="M508" s="45" t="s">
        <v>31</v>
      </c>
      <c r="N508" s="32" t="s">
        <v>31</v>
      </c>
      <c r="O508" s="45" t="s">
        <v>30</v>
      </c>
      <c r="P508" s="45" t="s">
        <v>30</v>
      </c>
      <c r="Q508" s="45" t="s">
        <v>30</v>
      </c>
      <c r="R508" s="45" t="s">
        <v>30</v>
      </c>
      <c r="S508" s="45" t="s">
        <v>31</v>
      </c>
      <c r="T508" s="32" t="s">
        <v>31</v>
      </c>
      <c r="U508" s="32" t="s">
        <v>31</v>
      </c>
      <c r="V508" s="45" t="s">
        <v>30</v>
      </c>
      <c r="W508" s="32" t="s">
        <v>31</v>
      </c>
      <c r="X508" s="32" t="s">
        <v>31</v>
      </c>
      <c r="Y508" s="32" t="s">
        <v>30</v>
      </c>
      <c r="Z508" s="32" t="s">
        <v>31</v>
      </c>
      <c r="AA508" s="32" t="s">
        <v>31</v>
      </c>
      <c r="AB508" s="45" t="s">
        <v>31</v>
      </c>
      <c r="AC508" s="45" t="s">
        <v>31</v>
      </c>
      <c r="AD508" s="45" t="s">
        <v>31</v>
      </c>
      <c r="AE508" s="45" t="s">
        <v>31</v>
      </c>
      <c r="AF508" s="45" t="s">
        <v>31</v>
      </c>
      <c r="AG508" s="45" t="s">
        <v>31</v>
      </c>
      <c r="AH508" s="46" t="s">
        <v>45</v>
      </c>
      <c r="AM508" s="32" t="s">
        <v>56</v>
      </c>
      <c r="AR508" s="23"/>
      <c r="AS508" s="24" t="str">
        <f t="shared" si="3"/>
        <v>-:-:-:-:-:-:-:-:-:-:-:-:-:-:-:-:-:-:-:-:-:-:Rn:::::Rd::::</v>
      </c>
      <c r="AT508" s="23"/>
      <c r="AU508" s="24" t="str">
        <f t="shared" si="4"/>
        <v>0x1E240000</v>
      </c>
      <c r="AV508" s="25"/>
      <c r="AW508" s="26" t="str">
        <f t="shared" si="5"/>
        <v>vfcvtasscalar_Single_precision_to_32_bit,               </v>
      </c>
      <c r="AX508" s="26" t="str">
        <f t="shared" si="6"/>
        <v>//		vfcvtasscalar_Single_precision_to_32_bit,               	/* 0x1E240000	FCVTAS    	 */</v>
      </c>
      <c r="AY508" s="26" t="str">
        <f t="shared" si="7"/>
        <v>//		0x1E240000,	/* FCVTAS    	vfcvtasscalar_Single_precision_to_32_bit	 */</v>
      </c>
    </row>
    <row r="509" ht="12.75" customHeight="1">
      <c r="A509" s="15" t="s">
        <v>857</v>
      </c>
      <c r="B509" s="33" t="s">
        <v>106</v>
      </c>
      <c r="C509" s="16"/>
      <c r="D509" s="17"/>
      <c r="E509" s="28" t="s">
        <v>858</v>
      </c>
      <c r="F509" s="18" t="str">
        <f t="shared" si="8"/>
        <v>v</v>
      </c>
      <c r="G509" s="18" t="str">
        <f t="shared" si="9"/>
        <v>scalar_Single_precision_to_32_bit</v>
      </c>
      <c r="H509" s="18" t="s">
        <v>746</v>
      </c>
      <c r="I509" s="30" t="s">
        <v>711</v>
      </c>
      <c r="J509" s="30"/>
      <c r="K509" s="31"/>
      <c r="L509" s="32" t="s">
        <v>31</v>
      </c>
      <c r="M509" s="45" t="s">
        <v>31</v>
      </c>
      <c r="N509" s="32" t="s">
        <v>31</v>
      </c>
      <c r="O509" s="45" t="s">
        <v>30</v>
      </c>
      <c r="P509" s="45" t="s">
        <v>30</v>
      </c>
      <c r="Q509" s="45" t="s">
        <v>30</v>
      </c>
      <c r="R509" s="45" t="s">
        <v>30</v>
      </c>
      <c r="S509" s="45" t="s">
        <v>31</v>
      </c>
      <c r="T509" s="32" t="s">
        <v>31</v>
      </c>
      <c r="U509" s="32" t="s">
        <v>31</v>
      </c>
      <c r="V509" s="45" t="s">
        <v>30</v>
      </c>
      <c r="W509" s="32" t="s">
        <v>31</v>
      </c>
      <c r="X509" s="32" t="s">
        <v>31</v>
      </c>
      <c r="Y509" s="32" t="s">
        <v>30</v>
      </c>
      <c r="Z509" s="32" t="s">
        <v>31</v>
      </c>
      <c r="AA509" s="32" t="s">
        <v>30</v>
      </c>
      <c r="AB509" s="45" t="s">
        <v>31</v>
      </c>
      <c r="AC509" s="45" t="s">
        <v>31</v>
      </c>
      <c r="AD509" s="45" t="s">
        <v>31</v>
      </c>
      <c r="AE509" s="45" t="s">
        <v>31</v>
      </c>
      <c r="AF509" s="45" t="s">
        <v>31</v>
      </c>
      <c r="AG509" s="45" t="s">
        <v>31</v>
      </c>
      <c r="AH509" s="46" t="s">
        <v>45</v>
      </c>
      <c r="AM509" s="32" t="s">
        <v>56</v>
      </c>
      <c r="AR509" s="23"/>
      <c r="AS509" s="24" t="str">
        <f t="shared" si="3"/>
        <v>-:-:-:-:-:-:-:-:-:-:-:-:-:-:-:-:-:-:-:-:-:-:Rn:::::Rd::::</v>
      </c>
      <c r="AT509" s="23"/>
      <c r="AU509" s="24" t="str">
        <f t="shared" si="4"/>
        <v>0x1E250000</v>
      </c>
      <c r="AV509" s="25"/>
      <c r="AW509" s="26" t="str">
        <f t="shared" si="5"/>
        <v>vfcvtauscalar_Single_precision_to_32_bit,               </v>
      </c>
      <c r="AX509" s="26" t="str">
        <f t="shared" si="6"/>
        <v>//		vfcvtauscalar_Single_precision_to_32_bit,               	/* 0x1E250000	FCVTAU    	 */</v>
      </c>
      <c r="AY509" s="26" t="str">
        <f t="shared" si="7"/>
        <v>//		0x1E250000,	/* FCVTAU    	vfcvtauscalar_Single_precision_to_32_bit	 */</v>
      </c>
    </row>
    <row r="510" ht="12.75" customHeight="1">
      <c r="A510" s="15" t="s">
        <v>859</v>
      </c>
      <c r="B510" s="33" t="s">
        <v>106</v>
      </c>
      <c r="C510" s="16"/>
      <c r="D510" s="17"/>
      <c r="E510" s="28" t="s">
        <v>780</v>
      </c>
      <c r="F510" s="18" t="str">
        <f t="shared" si="8"/>
        <v>v</v>
      </c>
      <c r="G510" s="18" t="str">
        <f t="shared" si="9"/>
        <v>general_Single_precision_to_32_bit</v>
      </c>
      <c r="H510" s="18" t="s">
        <v>860</v>
      </c>
      <c r="I510" s="30" t="s">
        <v>711</v>
      </c>
      <c r="J510" s="30"/>
      <c r="K510" s="31"/>
      <c r="L510" s="32" t="s">
        <v>31</v>
      </c>
      <c r="M510" s="45" t="s">
        <v>31</v>
      </c>
      <c r="N510" s="32" t="s">
        <v>31</v>
      </c>
      <c r="O510" s="45" t="s">
        <v>30</v>
      </c>
      <c r="P510" s="45" t="s">
        <v>30</v>
      </c>
      <c r="Q510" s="45" t="s">
        <v>30</v>
      </c>
      <c r="R510" s="45" t="s">
        <v>30</v>
      </c>
      <c r="S510" s="45" t="s">
        <v>31</v>
      </c>
      <c r="T510" s="32" t="s">
        <v>31</v>
      </c>
      <c r="U510" s="32" t="s">
        <v>31</v>
      </c>
      <c r="V510" s="45" t="s">
        <v>30</v>
      </c>
      <c r="W510" s="32" t="s">
        <v>31</v>
      </c>
      <c r="X510" s="32" t="s">
        <v>31</v>
      </c>
      <c r="Y510" s="32" t="s">
        <v>30</v>
      </c>
      <c r="Z510" s="32" t="s">
        <v>30</v>
      </c>
      <c r="AA510" s="32" t="s">
        <v>31</v>
      </c>
      <c r="AB510" s="45" t="s">
        <v>31</v>
      </c>
      <c r="AC510" s="45" t="s">
        <v>31</v>
      </c>
      <c r="AD510" s="45" t="s">
        <v>31</v>
      </c>
      <c r="AE510" s="45" t="s">
        <v>31</v>
      </c>
      <c r="AF510" s="45" t="s">
        <v>31</v>
      </c>
      <c r="AG510" s="45" t="s">
        <v>31</v>
      </c>
      <c r="AH510" s="46" t="s">
        <v>45</v>
      </c>
      <c r="AM510" s="32" t="s">
        <v>56</v>
      </c>
      <c r="AR510" s="23"/>
      <c r="AS510" s="24" t="str">
        <f t="shared" si="3"/>
        <v>-:-:-:-:-:-:-:-:-:-:-:-:-:-:-:-:-:-:-:-:-:-:Rn:::::Rd::::</v>
      </c>
      <c r="AT510" s="23"/>
      <c r="AU510" s="24" t="str">
        <f t="shared" si="4"/>
        <v>0x1E260000</v>
      </c>
      <c r="AV510" s="25"/>
      <c r="AW510" s="26" t="str">
        <f t="shared" si="5"/>
        <v>vfmovgeneral_Single_precision_to_32_bit,                </v>
      </c>
      <c r="AX510" s="26" t="str">
        <f t="shared" si="6"/>
        <v>//		vfmovgeneral_Single_precision_to_32_bit,                	/* 0x1E260000	FMOV      	 */</v>
      </c>
      <c r="AY510" s="26" t="str">
        <f t="shared" si="7"/>
        <v>//		0x1E260000,	/* FMOV      	vfmovgeneral_Single_precision_to_32_bit	 */</v>
      </c>
    </row>
    <row r="511" ht="12.75" customHeight="1">
      <c r="A511" s="9" t="s">
        <v>861</v>
      </c>
      <c r="B511" s="33" t="s">
        <v>106</v>
      </c>
      <c r="C511" s="16"/>
      <c r="D511" s="17"/>
      <c r="E511" s="28" t="s">
        <v>780</v>
      </c>
      <c r="F511" s="18" t="str">
        <f t="shared" si="8"/>
        <v>v</v>
      </c>
      <c r="G511" s="18" t="str">
        <f t="shared" si="9"/>
        <v>general_32_bit_to_single_precision</v>
      </c>
      <c r="H511" s="18" t="s">
        <v>860</v>
      </c>
      <c r="I511" s="30" t="s">
        <v>706</v>
      </c>
      <c r="J511" s="30"/>
      <c r="K511" s="31"/>
      <c r="L511" s="32" t="s">
        <v>31</v>
      </c>
      <c r="M511" s="45" t="s">
        <v>31</v>
      </c>
      <c r="N511" s="32" t="s">
        <v>31</v>
      </c>
      <c r="O511" s="45" t="s">
        <v>30</v>
      </c>
      <c r="P511" s="45" t="s">
        <v>30</v>
      </c>
      <c r="Q511" s="45" t="s">
        <v>30</v>
      </c>
      <c r="R511" s="45" t="s">
        <v>30</v>
      </c>
      <c r="S511" s="45" t="s">
        <v>31</v>
      </c>
      <c r="T511" s="32" t="s">
        <v>31</v>
      </c>
      <c r="U511" s="32" t="s">
        <v>31</v>
      </c>
      <c r="V511" s="45" t="s">
        <v>30</v>
      </c>
      <c r="W511" s="32" t="s">
        <v>31</v>
      </c>
      <c r="X511" s="32" t="s">
        <v>31</v>
      </c>
      <c r="Y511" s="32" t="s">
        <v>30</v>
      </c>
      <c r="Z511" s="32" t="s">
        <v>30</v>
      </c>
      <c r="AA511" s="32" t="s">
        <v>30</v>
      </c>
      <c r="AB511" s="45" t="s">
        <v>31</v>
      </c>
      <c r="AC511" s="45" t="s">
        <v>31</v>
      </c>
      <c r="AD511" s="45" t="s">
        <v>31</v>
      </c>
      <c r="AE511" s="45" t="s">
        <v>31</v>
      </c>
      <c r="AF511" s="45" t="s">
        <v>31</v>
      </c>
      <c r="AG511" s="45" t="s">
        <v>31</v>
      </c>
      <c r="AH511" s="46" t="s">
        <v>45</v>
      </c>
      <c r="AM511" s="32" t="s">
        <v>56</v>
      </c>
      <c r="AR511" s="23"/>
      <c r="AS511" s="24" t="str">
        <f t="shared" si="3"/>
        <v>-:-:-:-:-:-:-:-:-:-:-:-:-:-:-:-:-:-:-:-:-:-:Rn:::::Rd::::</v>
      </c>
      <c r="AT511" s="23"/>
      <c r="AU511" s="24" t="str">
        <f t="shared" si="4"/>
        <v>0x1E270000</v>
      </c>
      <c r="AV511" s="25"/>
      <c r="AW511" s="26" t="str">
        <f t="shared" si="5"/>
        <v>vfmovgeneral_32_bit_to_single_precision,                </v>
      </c>
      <c r="AX511" s="26" t="str">
        <f t="shared" si="6"/>
        <v>//		vfmovgeneral_32_bit_to_single_precision,                	/* 0x1E270000	FMOV      	 */</v>
      </c>
      <c r="AY511" s="26" t="str">
        <f t="shared" si="7"/>
        <v>//		0x1E270000,	/* FMOV      	vfmovgeneral_32_bit_to_single_precision	 */</v>
      </c>
    </row>
    <row r="512" ht="12.75" customHeight="1">
      <c r="A512" s="9" t="s">
        <v>862</v>
      </c>
      <c r="B512" s="33" t="s">
        <v>106</v>
      </c>
      <c r="C512" s="16"/>
      <c r="D512" s="17"/>
      <c r="E512" s="28" t="s">
        <v>863</v>
      </c>
      <c r="F512" s="18" t="str">
        <f t="shared" si="8"/>
        <v>v</v>
      </c>
      <c r="G512" s="18" t="str">
        <f t="shared" si="9"/>
        <v>scalar_Single_precision_to_32_bit</v>
      </c>
      <c r="H512" s="18" t="s">
        <v>746</v>
      </c>
      <c r="I512" s="30" t="s">
        <v>711</v>
      </c>
      <c r="J512" s="30"/>
      <c r="K512" s="31"/>
      <c r="L512" s="32" t="s">
        <v>31</v>
      </c>
      <c r="M512" s="45" t="s">
        <v>31</v>
      </c>
      <c r="N512" s="32" t="s">
        <v>31</v>
      </c>
      <c r="O512" s="45" t="s">
        <v>30</v>
      </c>
      <c r="P512" s="45" t="s">
        <v>30</v>
      </c>
      <c r="Q512" s="45" t="s">
        <v>30</v>
      </c>
      <c r="R512" s="45" t="s">
        <v>30</v>
      </c>
      <c r="S512" s="45" t="s">
        <v>31</v>
      </c>
      <c r="T512" s="32" t="s">
        <v>31</v>
      </c>
      <c r="U512" s="32" t="s">
        <v>31</v>
      </c>
      <c r="V512" s="45" t="s">
        <v>30</v>
      </c>
      <c r="W512" s="32" t="s">
        <v>31</v>
      </c>
      <c r="X512" s="32" t="s">
        <v>30</v>
      </c>
      <c r="Y512" s="32" t="s">
        <v>31</v>
      </c>
      <c r="Z512" s="32" t="s">
        <v>31</v>
      </c>
      <c r="AA512" s="32" t="s">
        <v>31</v>
      </c>
      <c r="AB512" s="45" t="s">
        <v>31</v>
      </c>
      <c r="AC512" s="45" t="s">
        <v>31</v>
      </c>
      <c r="AD512" s="45" t="s">
        <v>31</v>
      </c>
      <c r="AE512" s="45" t="s">
        <v>31</v>
      </c>
      <c r="AF512" s="45" t="s">
        <v>31</v>
      </c>
      <c r="AG512" s="45" t="s">
        <v>31</v>
      </c>
      <c r="AH512" s="46" t="s">
        <v>45</v>
      </c>
      <c r="AM512" s="32" t="s">
        <v>56</v>
      </c>
      <c r="AR512" s="23"/>
      <c r="AS512" s="24" t="str">
        <f t="shared" si="3"/>
        <v>-:-:-:-:-:-:-:-:-:-:-:-:-:-:-:-:-:-:-:-:-:-:Rn:::::Rd::::</v>
      </c>
      <c r="AT512" s="23"/>
      <c r="AU512" s="24" t="str">
        <f t="shared" si="4"/>
        <v>0x1E280000</v>
      </c>
      <c r="AV512" s="25"/>
      <c r="AW512" s="26" t="str">
        <f t="shared" si="5"/>
        <v>vfcvtpsscalar_Single_precision_to_32_bit,               </v>
      </c>
      <c r="AX512" s="26" t="str">
        <f t="shared" si="6"/>
        <v>//		vfcvtpsscalar_Single_precision_to_32_bit,               	/* 0x1E280000	FCVTPS    	 */</v>
      </c>
      <c r="AY512" s="26" t="str">
        <f t="shared" si="7"/>
        <v>//		0x1E280000,	/* FCVTPS    	vfcvtpsscalar_Single_precision_to_32_bit	 */</v>
      </c>
    </row>
    <row r="513" ht="12.75" customHeight="1">
      <c r="A513" s="15" t="s">
        <v>864</v>
      </c>
      <c r="B513" s="33" t="s">
        <v>106</v>
      </c>
      <c r="C513" s="16"/>
      <c r="D513" s="17"/>
      <c r="E513" s="28" t="s">
        <v>865</v>
      </c>
      <c r="F513" s="18" t="str">
        <f t="shared" si="8"/>
        <v>v</v>
      </c>
      <c r="G513" s="18" t="str">
        <f t="shared" si="9"/>
        <v>scalar_Single_precision_to_32_bit</v>
      </c>
      <c r="H513" s="18" t="s">
        <v>746</v>
      </c>
      <c r="I513" s="30" t="s">
        <v>711</v>
      </c>
      <c r="J513" s="30"/>
      <c r="K513" s="31"/>
      <c r="L513" s="32" t="s">
        <v>31</v>
      </c>
      <c r="M513" s="45" t="s">
        <v>31</v>
      </c>
      <c r="N513" s="32" t="s">
        <v>31</v>
      </c>
      <c r="O513" s="45" t="s">
        <v>30</v>
      </c>
      <c r="P513" s="45" t="s">
        <v>30</v>
      </c>
      <c r="Q513" s="45" t="s">
        <v>30</v>
      </c>
      <c r="R513" s="45" t="s">
        <v>30</v>
      </c>
      <c r="S513" s="45" t="s">
        <v>31</v>
      </c>
      <c r="T513" s="32" t="s">
        <v>31</v>
      </c>
      <c r="U513" s="32" t="s">
        <v>31</v>
      </c>
      <c r="V513" s="45" t="s">
        <v>30</v>
      </c>
      <c r="W513" s="32" t="s">
        <v>31</v>
      </c>
      <c r="X513" s="32" t="s">
        <v>30</v>
      </c>
      <c r="Y513" s="32" t="s">
        <v>31</v>
      </c>
      <c r="Z513" s="32" t="s">
        <v>31</v>
      </c>
      <c r="AA513" s="32" t="s">
        <v>30</v>
      </c>
      <c r="AB513" s="45" t="s">
        <v>31</v>
      </c>
      <c r="AC513" s="45" t="s">
        <v>31</v>
      </c>
      <c r="AD513" s="45" t="s">
        <v>31</v>
      </c>
      <c r="AE513" s="45" t="s">
        <v>31</v>
      </c>
      <c r="AF513" s="45" t="s">
        <v>31</v>
      </c>
      <c r="AG513" s="45" t="s">
        <v>31</v>
      </c>
      <c r="AH513" s="46" t="s">
        <v>45</v>
      </c>
      <c r="AM513" s="32" t="s">
        <v>56</v>
      </c>
      <c r="AR513" s="23"/>
      <c r="AS513" s="24" t="str">
        <f t="shared" si="3"/>
        <v>-:-:-:-:-:-:-:-:-:-:-:-:-:-:-:-:-:-:-:-:-:-:Rn:::::Rd::::</v>
      </c>
      <c r="AT513" s="23"/>
      <c r="AU513" s="24" t="str">
        <f t="shared" si="4"/>
        <v>0x1E290000</v>
      </c>
      <c r="AV513" s="25"/>
      <c r="AW513" s="26" t="str">
        <f t="shared" si="5"/>
        <v>vfcvtpuscalar_Single_precision_to_32_bit,               </v>
      </c>
      <c r="AX513" s="26" t="str">
        <f t="shared" si="6"/>
        <v>//		vfcvtpuscalar_Single_precision_to_32_bit,               	/* 0x1E290000	FCVTPU    	 */</v>
      </c>
      <c r="AY513" s="26" t="str">
        <f t="shared" si="7"/>
        <v>//		0x1E290000,	/* FCVTPU    	vfcvtpuscalar_Single_precision_to_32_bit	 */</v>
      </c>
    </row>
    <row r="514" ht="12.75" customHeight="1">
      <c r="A514" s="15" t="s">
        <v>866</v>
      </c>
      <c r="B514" s="33" t="s">
        <v>106</v>
      </c>
      <c r="C514" s="16"/>
      <c r="D514" s="17"/>
      <c r="E514" s="28" t="s">
        <v>867</v>
      </c>
      <c r="F514" s="18" t="str">
        <f t="shared" si="8"/>
        <v>v</v>
      </c>
      <c r="G514" s="18" t="str">
        <f t="shared" si="9"/>
        <v>scalar_Single_precision_to_32_bit</v>
      </c>
      <c r="H514" s="18" t="s">
        <v>746</v>
      </c>
      <c r="I514" s="30" t="s">
        <v>711</v>
      </c>
      <c r="J514" s="30"/>
      <c r="K514" s="31"/>
      <c r="L514" s="32" t="s">
        <v>31</v>
      </c>
      <c r="M514" s="45" t="s">
        <v>31</v>
      </c>
      <c r="N514" s="32" t="s">
        <v>31</v>
      </c>
      <c r="O514" s="45" t="s">
        <v>30</v>
      </c>
      <c r="P514" s="45" t="s">
        <v>30</v>
      </c>
      <c r="Q514" s="45" t="s">
        <v>30</v>
      </c>
      <c r="R514" s="45" t="s">
        <v>30</v>
      </c>
      <c r="S514" s="45" t="s">
        <v>31</v>
      </c>
      <c r="T514" s="32" t="s">
        <v>31</v>
      </c>
      <c r="U514" s="32" t="s">
        <v>31</v>
      </c>
      <c r="V514" s="45" t="s">
        <v>30</v>
      </c>
      <c r="W514" s="32" t="s">
        <v>30</v>
      </c>
      <c r="X514" s="32" t="s">
        <v>31</v>
      </c>
      <c r="Y514" s="32" t="s">
        <v>31</v>
      </c>
      <c r="Z514" s="32" t="s">
        <v>31</v>
      </c>
      <c r="AA514" s="32" t="s">
        <v>31</v>
      </c>
      <c r="AB514" s="45" t="s">
        <v>31</v>
      </c>
      <c r="AC514" s="45" t="s">
        <v>31</v>
      </c>
      <c r="AD514" s="45" t="s">
        <v>31</v>
      </c>
      <c r="AE514" s="45" t="s">
        <v>31</v>
      </c>
      <c r="AF514" s="45" t="s">
        <v>31</v>
      </c>
      <c r="AG514" s="45" t="s">
        <v>31</v>
      </c>
      <c r="AH514" s="46" t="s">
        <v>45</v>
      </c>
      <c r="AM514" s="32" t="s">
        <v>56</v>
      </c>
      <c r="AR514" s="23"/>
      <c r="AS514" s="24" t="str">
        <f t="shared" si="3"/>
        <v>-:-:-:-:-:-:-:-:-:-:-:-:-:-:-:-:-:-:-:-:-:-:Rn:::::Rd::::</v>
      </c>
      <c r="AT514" s="23"/>
      <c r="AU514" s="24" t="str">
        <f t="shared" si="4"/>
        <v>0x1E300000</v>
      </c>
      <c r="AV514" s="25"/>
      <c r="AW514" s="26" t="str">
        <f t="shared" si="5"/>
        <v>vfcvtmsscalar_Single_precision_to_32_bit,               </v>
      </c>
      <c r="AX514" s="26" t="str">
        <f t="shared" si="6"/>
        <v>//		vfcvtmsscalar_Single_precision_to_32_bit,               	/* 0x1E300000	FCVTMS    	 */</v>
      </c>
      <c r="AY514" s="26" t="str">
        <f t="shared" si="7"/>
        <v>//		0x1E300000,	/* FCVTMS    	vfcvtmsscalar_Single_precision_to_32_bit	 */</v>
      </c>
    </row>
    <row r="515" ht="12.75" customHeight="1">
      <c r="A515" s="9" t="s">
        <v>868</v>
      </c>
      <c r="B515" s="33" t="s">
        <v>106</v>
      </c>
      <c r="C515" s="16"/>
      <c r="D515" s="17"/>
      <c r="E515" s="28" t="s">
        <v>869</v>
      </c>
      <c r="F515" s="18" t="str">
        <f t="shared" si="8"/>
        <v>v</v>
      </c>
      <c r="G515" s="18" t="str">
        <f t="shared" si="9"/>
        <v>scalar_Single_precision_to_32_bit</v>
      </c>
      <c r="H515" s="18" t="s">
        <v>746</v>
      </c>
      <c r="I515" s="30" t="s">
        <v>711</v>
      </c>
      <c r="J515" s="30"/>
      <c r="K515" s="31"/>
      <c r="L515" s="32" t="s">
        <v>31</v>
      </c>
      <c r="M515" s="45" t="s">
        <v>31</v>
      </c>
      <c r="N515" s="32" t="s">
        <v>31</v>
      </c>
      <c r="O515" s="45" t="s">
        <v>30</v>
      </c>
      <c r="P515" s="45" t="s">
        <v>30</v>
      </c>
      <c r="Q515" s="45" t="s">
        <v>30</v>
      </c>
      <c r="R515" s="45" t="s">
        <v>30</v>
      </c>
      <c r="S515" s="45" t="s">
        <v>31</v>
      </c>
      <c r="T515" s="32" t="s">
        <v>31</v>
      </c>
      <c r="U515" s="32" t="s">
        <v>31</v>
      </c>
      <c r="V515" s="45" t="s">
        <v>30</v>
      </c>
      <c r="W515" s="32" t="s">
        <v>30</v>
      </c>
      <c r="X515" s="32" t="s">
        <v>31</v>
      </c>
      <c r="Y515" s="32" t="s">
        <v>31</v>
      </c>
      <c r="Z515" s="32" t="s">
        <v>31</v>
      </c>
      <c r="AA515" s="32" t="s">
        <v>30</v>
      </c>
      <c r="AB515" s="45" t="s">
        <v>31</v>
      </c>
      <c r="AC515" s="45" t="s">
        <v>31</v>
      </c>
      <c r="AD515" s="45" t="s">
        <v>31</v>
      </c>
      <c r="AE515" s="45" t="s">
        <v>31</v>
      </c>
      <c r="AF515" s="45" t="s">
        <v>31</v>
      </c>
      <c r="AG515" s="45" t="s">
        <v>31</v>
      </c>
      <c r="AH515" s="46" t="s">
        <v>45</v>
      </c>
      <c r="AM515" s="32" t="s">
        <v>56</v>
      </c>
      <c r="AR515" s="23"/>
      <c r="AS515" s="24" t="str">
        <f t="shared" si="3"/>
        <v>-:-:-:-:-:-:-:-:-:-:-:-:-:-:-:-:-:-:-:-:-:-:Rn:::::Rd::::</v>
      </c>
      <c r="AT515" s="23"/>
      <c r="AU515" s="24" t="str">
        <f t="shared" si="4"/>
        <v>0x1E310000</v>
      </c>
      <c r="AV515" s="25"/>
      <c r="AW515" s="26" t="str">
        <f t="shared" si="5"/>
        <v>vfcvtmuscalar_Single_precision_to_32_bit,               </v>
      </c>
      <c r="AX515" s="26" t="str">
        <f t="shared" si="6"/>
        <v>//		vfcvtmuscalar_Single_precision_to_32_bit,               	/* 0x1E310000	FCVTMU    	 */</v>
      </c>
      <c r="AY515" s="26" t="str">
        <f t="shared" si="7"/>
        <v>//		0x1E310000,	/* FCVTMU    	vfcvtmuscalar_Single_precision_to_32_bit	 */</v>
      </c>
    </row>
    <row r="516" ht="12.75" customHeight="1">
      <c r="A516" s="15" t="s">
        <v>870</v>
      </c>
      <c r="B516" s="33" t="s">
        <v>106</v>
      </c>
      <c r="C516" s="16"/>
      <c r="D516" s="17"/>
      <c r="E516" s="28" t="s">
        <v>710</v>
      </c>
      <c r="F516" s="18" t="str">
        <f t="shared" si="8"/>
        <v>v</v>
      </c>
      <c r="G516" s="18" t="str">
        <f t="shared" si="9"/>
        <v>scalar_integer_Single_precision_to_32_bit</v>
      </c>
      <c r="H516" s="18" t="s">
        <v>852</v>
      </c>
      <c r="I516" s="30" t="s">
        <v>711</v>
      </c>
      <c r="J516" s="30"/>
      <c r="K516" s="31"/>
      <c r="L516" s="32" t="s">
        <v>31</v>
      </c>
      <c r="M516" s="45" t="s">
        <v>31</v>
      </c>
      <c r="N516" s="32" t="s">
        <v>31</v>
      </c>
      <c r="O516" s="45" t="s">
        <v>30</v>
      </c>
      <c r="P516" s="45" t="s">
        <v>30</v>
      </c>
      <c r="Q516" s="45" t="s">
        <v>30</v>
      </c>
      <c r="R516" s="45" t="s">
        <v>30</v>
      </c>
      <c r="S516" s="45" t="s">
        <v>31</v>
      </c>
      <c r="T516" s="32" t="s">
        <v>31</v>
      </c>
      <c r="U516" s="32" t="s">
        <v>31</v>
      </c>
      <c r="V516" s="45" t="s">
        <v>30</v>
      </c>
      <c r="W516" s="32" t="s">
        <v>30</v>
      </c>
      <c r="X516" s="32" t="s">
        <v>30</v>
      </c>
      <c r="Y516" s="32" t="s">
        <v>31</v>
      </c>
      <c r="Z516" s="32" t="s">
        <v>31</v>
      </c>
      <c r="AA516" s="32" t="s">
        <v>31</v>
      </c>
      <c r="AB516" s="45" t="s">
        <v>31</v>
      </c>
      <c r="AC516" s="45" t="s">
        <v>31</v>
      </c>
      <c r="AD516" s="45" t="s">
        <v>31</v>
      </c>
      <c r="AE516" s="45" t="s">
        <v>31</v>
      </c>
      <c r="AF516" s="45" t="s">
        <v>31</v>
      </c>
      <c r="AG516" s="45" t="s">
        <v>31</v>
      </c>
      <c r="AH516" s="46" t="s">
        <v>45</v>
      </c>
      <c r="AM516" s="32" t="s">
        <v>56</v>
      </c>
      <c r="AR516" s="23"/>
      <c r="AS516" s="24" t="str">
        <f t="shared" si="3"/>
        <v>-:-:-:-:-:-:-:-:-:-:-:-:-:-:-:-:-:-:-:-:-:-:Rn:::::Rd::::</v>
      </c>
      <c r="AT516" s="23"/>
      <c r="AU516" s="24" t="str">
        <f t="shared" si="4"/>
        <v>0x1E380000</v>
      </c>
      <c r="AV516" s="25"/>
      <c r="AW516" s="26" t="str">
        <f t="shared" si="5"/>
        <v>vfcvtzsscalar_integer_Single_precision_to_32_bit,       </v>
      </c>
      <c r="AX516" s="26" t="str">
        <f t="shared" si="6"/>
        <v>//		vfcvtzsscalar_integer_Single_precision_to_32_bit,       	/* 0x1E380000	FCVTZS    	 */</v>
      </c>
      <c r="AY516" s="26" t="str">
        <f t="shared" si="7"/>
        <v>//		0x1E380000,	/* FCVTZS    	vfcvtzsscalar_integer_Single_precision_to_32_bit	 */</v>
      </c>
    </row>
    <row r="517" ht="12.75" customHeight="1">
      <c r="A517" s="15" t="s">
        <v>871</v>
      </c>
      <c r="B517" s="33" t="s">
        <v>106</v>
      </c>
      <c r="C517" s="16"/>
      <c r="D517" s="17"/>
      <c r="E517" s="28" t="s">
        <v>713</v>
      </c>
      <c r="F517" s="18" t="str">
        <f t="shared" si="8"/>
        <v>v</v>
      </c>
      <c r="G517" s="18" t="str">
        <f t="shared" si="9"/>
        <v>scalar_integer_Single_precision_to_32_bit</v>
      </c>
      <c r="H517" s="18" t="s">
        <v>852</v>
      </c>
      <c r="I517" s="30" t="s">
        <v>711</v>
      </c>
      <c r="J517" s="30"/>
      <c r="K517" s="31"/>
      <c r="L517" s="32" t="s">
        <v>31</v>
      </c>
      <c r="M517" s="45" t="s">
        <v>31</v>
      </c>
      <c r="N517" s="32" t="s">
        <v>31</v>
      </c>
      <c r="O517" s="45" t="s">
        <v>30</v>
      </c>
      <c r="P517" s="45" t="s">
        <v>30</v>
      </c>
      <c r="Q517" s="45" t="s">
        <v>30</v>
      </c>
      <c r="R517" s="45" t="s">
        <v>30</v>
      </c>
      <c r="S517" s="45" t="s">
        <v>31</v>
      </c>
      <c r="T517" s="32" t="s">
        <v>31</v>
      </c>
      <c r="U517" s="32" t="s">
        <v>31</v>
      </c>
      <c r="V517" s="45" t="s">
        <v>30</v>
      </c>
      <c r="W517" s="32" t="s">
        <v>30</v>
      </c>
      <c r="X517" s="32" t="s">
        <v>30</v>
      </c>
      <c r="Y517" s="32" t="s">
        <v>31</v>
      </c>
      <c r="Z517" s="32" t="s">
        <v>31</v>
      </c>
      <c r="AA517" s="32" t="s">
        <v>30</v>
      </c>
      <c r="AB517" s="45" t="s">
        <v>31</v>
      </c>
      <c r="AC517" s="45" t="s">
        <v>31</v>
      </c>
      <c r="AD517" s="45" t="s">
        <v>31</v>
      </c>
      <c r="AE517" s="45" t="s">
        <v>31</v>
      </c>
      <c r="AF517" s="45" t="s">
        <v>31</v>
      </c>
      <c r="AG517" s="45" t="s">
        <v>31</v>
      </c>
      <c r="AH517" s="46" t="s">
        <v>45</v>
      </c>
      <c r="AM517" s="32" t="s">
        <v>56</v>
      </c>
      <c r="AR517" s="23"/>
      <c r="AS517" s="24" t="str">
        <f t="shared" si="3"/>
        <v>-:-:-:-:-:-:-:-:-:-:-:-:-:-:-:-:-:-:-:-:-:-:Rn:::::Rd::::</v>
      </c>
      <c r="AT517" s="23"/>
      <c r="AU517" s="24" t="str">
        <f t="shared" si="4"/>
        <v>0x1E390000</v>
      </c>
      <c r="AV517" s="25"/>
      <c r="AW517" s="26" t="str">
        <f t="shared" si="5"/>
        <v>vfcvtzuscalar_integer_Single_precision_to_32_bit,       </v>
      </c>
      <c r="AX517" s="26" t="str">
        <f t="shared" si="6"/>
        <v>//		vfcvtzuscalar_integer_Single_precision_to_32_bit,       	/* 0x1E390000	FCVTZU    	 */</v>
      </c>
      <c r="AY517" s="26" t="str">
        <f t="shared" si="7"/>
        <v>//		0x1E390000,	/* FCVTZU    	vfcvtzuscalar_integer_Single_precision_to_32_bit	 */</v>
      </c>
    </row>
    <row r="518" ht="12.75" customHeight="1">
      <c r="A518" s="9" t="s">
        <v>872</v>
      </c>
      <c r="B518" s="33" t="s">
        <v>106</v>
      </c>
      <c r="C518" s="16"/>
      <c r="D518" s="17"/>
      <c r="E518" s="28" t="s">
        <v>848</v>
      </c>
      <c r="F518" s="18" t="str">
        <f t="shared" si="8"/>
        <v>v</v>
      </c>
      <c r="G518" s="18" t="str">
        <f t="shared" si="9"/>
        <v>scalar_Double_precision_to_32_bit</v>
      </c>
      <c r="H518" s="18" t="s">
        <v>746</v>
      </c>
      <c r="I518" s="30" t="s">
        <v>718</v>
      </c>
      <c r="J518" s="30"/>
      <c r="K518" s="31"/>
      <c r="L518" s="32" t="s">
        <v>31</v>
      </c>
      <c r="M518" s="45" t="s">
        <v>31</v>
      </c>
      <c r="N518" s="32" t="s">
        <v>31</v>
      </c>
      <c r="O518" s="45" t="s">
        <v>30</v>
      </c>
      <c r="P518" s="45" t="s">
        <v>30</v>
      </c>
      <c r="Q518" s="45" t="s">
        <v>30</v>
      </c>
      <c r="R518" s="45" t="s">
        <v>30</v>
      </c>
      <c r="S518" s="45" t="s">
        <v>31</v>
      </c>
      <c r="T518" s="32" t="s">
        <v>31</v>
      </c>
      <c r="U518" s="32" t="s">
        <v>30</v>
      </c>
      <c r="V518" s="45" t="s">
        <v>30</v>
      </c>
      <c r="W518" s="32" t="s">
        <v>31</v>
      </c>
      <c r="X518" s="32" t="s">
        <v>31</v>
      </c>
      <c r="Y518" s="32" t="s">
        <v>31</v>
      </c>
      <c r="Z518" s="32" t="s">
        <v>31</v>
      </c>
      <c r="AA518" s="32" t="s">
        <v>31</v>
      </c>
      <c r="AB518" s="45" t="s">
        <v>31</v>
      </c>
      <c r="AC518" s="45" t="s">
        <v>31</v>
      </c>
      <c r="AD518" s="45" t="s">
        <v>31</v>
      </c>
      <c r="AE518" s="45" t="s">
        <v>31</v>
      </c>
      <c r="AF518" s="45" t="s">
        <v>31</v>
      </c>
      <c r="AG518" s="45" t="s">
        <v>31</v>
      </c>
      <c r="AH518" s="46" t="s">
        <v>45</v>
      </c>
      <c r="AM518" s="32" t="s">
        <v>56</v>
      </c>
      <c r="AR518" s="23"/>
      <c r="AS518" s="24" t="str">
        <f t="shared" si="3"/>
        <v>-:-:-:-:-:-:-:-:-:-:-:-:-:-:-:-:-:-:-:-:-:-:Rn:::::Rd::::</v>
      </c>
      <c r="AT518" s="23"/>
      <c r="AU518" s="24" t="str">
        <f t="shared" si="4"/>
        <v>0x1E600000</v>
      </c>
      <c r="AV518" s="25"/>
      <c r="AW518" s="26" t="str">
        <f t="shared" si="5"/>
        <v>vfcvtnsscalar_Double_precision_to_32_bit,               </v>
      </c>
      <c r="AX518" s="26" t="str">
        <f t="shared" si="6"/>
        <v>//		vfcvtnsscalar_Double_precision_to_32_bit,               	/* 0x1E600000	FCVTNS    	 */</v>
      </c>
      <c r="AY518" s="26" t="str">
        <f t="shared" si="7"/>
        <v>//		0x1E600000,	/* FCVTNS    	vfcvtnsscalar_Double_precision_to_32_bit	 */</v>
      </c>
    </row>
    <row r="519" ht="12.75" customHeight="1">
      <c r="A519" s="9" t="s">
        <v>873</v>
      </c>
      <c r="B519" s="33" t="s">
        <v>106</v>
      </c>
      <c r="C519" s="16"/>
      <c r="D519" s="17"/>
      <c r="E519" s="28" t="s">
        <v>850</v>
      </c>
      <c r="F519" s="18" t="str">
        <f t="shared" si="8"/>
        <v>v</v>
      </c>
      <c r="G519" s="18" t="str">
        <f t="shared" si="9"/>
        <v>scalar_Double_precision_to_32_bit</v>
      </c>
      <c r="H519" s="18" t="s">
        <v>746</v>
      </c>
      <c r="I519" s="30" t="s">
        <v>718</v>
      </c>
      <c r="J519" s="30"/>
      <c r="K519" s="31"/>
      <c r="L519" s="32" t="s">
        <v>31</v>
      </c>
      <c r="M519" s="45" t="s">
        <v>31</v>
      </c>
      <c r="N519" s="32" t="s">
        <v>31</v>
      </c>
      <c r="O519" s="45" t="s">
        <v>30</v>
      </c>
      <c r="P519" s="45" t="s">
        <v>30</v>
      </c>
      <c r="Q519" s="45" t="s">
        <v>30</v>
      </c>
      <c r="R519" s="45" t="s">
        <v>30</v>
      </c>
      <c r="S519" s="45" t="s">
        <v>31</v>
      </c>
      <c r="T519" s="32" t="s">
        <v>31</v>
      </c>
      <c r="U519" s="32" t="s">
        <v>30</v>
      </c>
      <c r="V519" s="45" t="s">
        <v>30</v>
      </c>
      <c r="W519" s="32" t="s">
        <v>31</v>
      </c>
      <c r="X519" s="32" t="s">
        <v>31</v>
      </c>
      <c r="Y519" s="32" t="s">
        <v>31</v>
      </c>
      <c r="Z519" s="32" t="s">
        <v>31</v>
      </c>
      <c r="AA519" s="32" t="s">
        <v>30</v>
      </c>
      <c r="AB519" s="45" t="s">
        <v>31</v>
      </c>
      <c r="AC519" s="45" t="s">
        <v>31</v>
      </c>
      <c r="AD519" s="45" t="s">
        <v>31</v>
      </c>
      <c r="AE519" s="45" t="s">
        <v>31</v>
      </c>
      <c r="AF519" s="45" t="s">
        <v>31</v>
      </c>
      <c r="AG519" s="45" t="s">
        <v>31</v>
      </c>
      <c r="AH519" s="46" t="s">
        <v>45</v>
      </c>
      <c r="AM519" s="32" t="s">
        <v>56</v>
      </c>
      <c r="AR519" s="23"/>
      <c r="AS519" s="24" t="str">
        <f t="shared" si="3"/>
        <v>-:-:-:-:-:-:-:-:-:-:-:-:-:-:-:-:-:-:-:-:-:-:Rn:::::Rd::::</v>
      </c>
      <c r="AT519" s="23"/>
      <c r="AU519" s="24" t="str">
        <f t="shared" si="4"/>
        <v>0x1E610000</v>
      </c>
      <c r="AV519" s="25"/>
      <c r="AW519" s="26" t="str">
        <f t="shared" si="5"/>
        <v>vfcvtnuscalar_Double_precision_to_32_bit,               </v>
      </c>
      <c r="AX519" s="26" t="str">
        <f t="shared" si="6"/>
        <v>//		vfcvtnuscalar_Double_precision_to_32_bit,               	/* 0x1E610000	FCVTNU    	 */</v>
      </c>
      <c r="AY519" s="26" t="str">
        <f t="shared" si="7"/>
        <v>//		0x1E610000,	/* FCVTNU    	vfcvtnuscalar_Double_precision_to_32_bit	 */</v>
      </c>
    </row>
    <row r="520" ht="12.75" customHeight="1">
      <c r="A520" s="15" t="s">
        <v>874</v>
      </c>
      <c r="B520" s="33" t="s">
        <v>106</v>
      </c>
      <c r="C520" s="16"/>
      <c r="D520" s="17"/>
      <c r="E520" s="28" t="s">
        <v>704</v>
      </c>
      <c r="F520" s="18" t="str">
        <f t="shared" si="8"/>
        <v>v</v>
      </c>
      <c r="G520" s="18" t="str">
        <f t="shared" si="9"/>
        <v>scalar_integer_32_bit_to_double_precision</v>
      </c>
      <c r="H520" s="18" t="s">
        <v>852</v>
      </c>
      <c r="I520" s="30" t="s">
        <v>715</v>
      </c>
      <c r="J520" s="30"/>
      <c r="K520" s="31"/>
      <c r="L520" s="32" t="s">
        <v>31</v>
      </c>
      <c r="M520" s="45" t="s">
        <v>31</v>
      </c>
      <c r="N520" s="32" t="s">
        <v>31</v>
      </c>
      <c r="O520" s="45" t="s">
        <v>30</v>
      </c>
      <c r="P520" s="45" t="s">
        <v>30</v>
      </c>
      <c r="Q520" s="45" t="s">
        <v>30</v>
      </c>
      <c r="R520" s="45" t="s">
        <v>30</v>
      </c>
      <c r="S520" s="45" t="s">
        <v>31</v>
      </c>
      <c r="T520" s="32" t="s">
        <v>31</v>
      </c>
      <c r="U520" s="32" t="s">
        <v>30</v>
      </c>
      <c r="V520" s="45" t="s">
        <v>30</v>
      </c>
      <c r="W520" s="32" t="s">
        <v>31</v>
      </c>
      <c r="X520" s="32" t="s">
        <v>31</v>
      </c>
      <c r="Y520" s="32" t="s">
        <v>31</v>
      </c>
      <c r="Z520" s="32" t="s">
        <v>30</v>
      </c>
      <c r="AA520" s="32" t="s">
        <v>31</v>
      </c>
      <c r="AB520" s="45" t="s">
        <v>31</v>
      </c>
      <c r="AC520" s="45" t="s">
        <v>31</v>
      </c>
      <c r="AD520" s="45" t="s">
        <v>31</v>
      </c>
      <c r="AE520" s="45" t="s">
        <v>31</v>
      </c>
      <c r="AF520" s="45" t="s">
        <v>31</v>
      </c>
      <c r="AG520" s="45" t="s">
        <v>31</v>
      </c>
      <c r="AH520" s="46" t="s">
        <v>45</v>
      </c>
      <c r="AM520" s="32" t="s">
        <v>56</v>
      </c>
      <c r="AR520" s="23"/>
      <c r="AS520" s="24" t="str">
        <f t="shared" si="3"/>
        <v>-:-:-:-:-:-:-:-:-:-:-:-:-:-:-:-:-:-:-:-:-:-:Rn:::::Rd::::</v>
      </c>
      <c r="AT520" s="23"/>
      <c r="AU520" s="24" t="str">
        <f t="shared" si="4"/>
        <v>0x1E620000</v>
      </c>
      <c r="AV520" s="25"/>
      <c r="AW520" s="26" t="str">
        <f t="shared" si="5"/>
        <v>vscvtfscalar_integer_32_bit_to_double_precision,        </v>
      </c>
      <c r="AX520" s="26" t="str">
        <f t="shared" si="6"/>
        <v>//		vscvtfscalar_integer_32_bit_to_double_precision,        	/* 0x1E620000	SCVTF     	 */</v>
      </c>
      <c r="AY520" s="26" t="str">
        <f t="shared" si="7"/>
        <v>//		0x1E620000,	/* SCVTF     	vscvtfscalar_integer_32_bit_to_double_precision	 */</v>
      </c>
    </row>
    <row r="521" ht="12.75" customHeight="1">
      <c r="A521" s="15" t="s">
        <v>875</v>
      </c>
      <c r="B521" s="33" t="s">
        <v>106</v>
      </c>
      <c r="C521" s="16"/>
      <c r="D521" s="17"/>
      <c r="E521" s="28" t="s">
        <v>708</v>
      </c>
      <c r="F521" s="18" t="str">
        <f t="shared" si="8"/>
        <v>v</v>
      </c>
      <c r="G521" s="18" t="str">
        <f t="shared" si="9"/>
        <v>scalar_integer_32_bit_to_double_precision</v>
      </c>
      <c r="H521" s="18" t="s">
        <v>852</v>
      </c>
      <c r="I521" s="30" t="s">
        <v>715</v>
      </c>
      <c r="J521" s="30"/>
      <c r="K521" s="31"/>
      <c r="L521" s="32" t="s">
        <v>31</v>
      </c>
      <c r="M521" s="45" t="s">
        <v>31</v>
      </c>
      <c r="N521" s="32" t="s">
        <v>31</v>
      </c>
      <c r="O521" s="45" t="s">
        <v>30</v>
      </c>
      <c r="P521" s="45" t="s">
        <v>30</v>
      </c>
      <c r="Q521" s="45" t="s">
        <v>30</v>
      </c>
      <c r="R521" s="45" t="s">
        <v>30</v>
      </c>
      <c r="S521" s="45" t="s">
        <v>31</v>
      </c>
      <c r="T521" s="32" t="s">
        <v>31</v>
      </c>
      <c r="U521" s="32" t="s">
        <v>30</v>
      </c>
      <c r="V521" s="45" t="s">
        <v>30</v>
      </c>
      <c r="W521" s="32" t="s">
        <v>31</v>
      </c>
      <c r="X521" s="32" t="s">
        <v>31</v>
      </c>
      <c r="Y521" s="32" t="s">
        <v>31</v>
      </c>
      <c r="Z521" s="32" t="s">
        <v>30</v>
      </c>
      <c r="AA521" s="32" t="s">
        <v>30</v>
      </c>
      <c r="AB521" s="45" t="s">
        <v>31</v>
      </c>
      <c r="AC521" s="45" t="s">
        <v>31</v>
      </c>
      <c r="AD521" s="45" t="s">
        <v>31</v>
      </c>
      <c r="AE521" s="45" t="s">
        <v>31</v>
      </c>
      <c r="AF521" s="45" t="s">
        <v>31</v>
      </c>
      <c r="AG521" s="45" t="s">
        <v>31</v>
      </c>
      <c r="AH521" s="46" t="s">
        <v>45</v>
      </c>
      <c r="AM521" s="32" t="s">
        <v>56</v>
      </c>
      <c r="AR521" s="23"/>
      <c r="AS521" s="24" t="str">
        <f t="shared" si="3"/>
        <v>-:-:-:-:-:-:-:-:-:-:-:-:-:-:-:-:-:-:-:-:-:-:Rn:::::Rd::::</v>
      </c>
      <c r="AT521" s="23"/>
      <c r="AU521" s="24" t="str">
        <f t="shared" si="4"/>
        <v>0x1E630000</v>
      </c>
      <c r="AV521" s="25"/>
      <c r="AW521" s="26" t="str">
        <f t="shared" si="5"/>
        <v>vucvtfscalar_integer_32_bit_to_double_precision,        </v>
      </c>
      <c r="AX521" s="26" t="str">
        <f t="shared" si="6"/>
        <v>//		vucvtfscalar_integer_32_bit_to_double_precision,        	/* 0x1E630000	UCVTF     	 */</v>
      </c>
      <c r="AY521" s="26" t="str">
        <f t="shared" si="7"/>
        <v>//		0x1E630000,	/* UCVTF     	vucvtfscalar_integer_32_bit_to_double_precision	 */</v>
      </c>
    </row>
    <row r="522" ht="12.75" customHeight="1">
      <c r="A522" s="9" t="s">
        <v>876</v>
      </c>
      <c r="B522" s="33" t="s">
        <v>106</v>
      </c>
      <c r="C522" s="16"/>
      <c r="D522" s="17"/>
      <c r="E522" s="28" t="s">
        <v>856</v>
      </c>
      <c r="F522" s="18" t="str">
        <f t="shared" si="8"/>
        <v>v</v>
      </c>
      <c r="G522" s="18" t="str">
        <f t="shared" si="9"/>
        <v>scalar_Double_precision_to_32_bit</v>
      </c>
      <c r="H522" s="18" t="s">
        <v>746</v>
      </c>
      <c r="I522" s="30" t="s">
        <v>718</v>
      </c>
      <c r="J522" s="30"/>
      <c r="K522" s="31"/>
      <c r="L522" s="32" t="s">
        <v>31</v>
      </c>
      <c r="M522" s="45" t="s">
        <v>31</v>
      </c>
      <c r="N522" s="32" t="s">
        <v>31</v>
      </c>
      <c r="O522" s="45" t="s">
        <v>30</v>
      </c>
      <c r="P522" s="45" t="s">
        <v>30</v>
      </c>
      <c r="Q522" s="45" t="s">
        <v>30</v>
      </c>
      <c r="R522" s="45" t="s">
        <v>30</v>
      </c>
      <c r="S522" s="45" t="s">
        <v>31</v>
      </c>
      <c r="T522" s="32" t="s">
        <v>31</v>
      </c>
      <c r="U522" s="32" t="s">
        <v>30</v>
      </c>
      <c r="V522" s="45" t="s">
        <v>30</v>
      </c>
      <c r="W522" s="32" t="s">
        <v>31</v>
      </c>
      <c r="X522" s="32" t="s">
        <v>31</v>
      </c>
      <c r="Y522" s="32" t="s">
        <v>30</v>
      </c>
      <c r="Z522" s="32" t="s">
        <v>31</v>
      </c>
      <c r="AA522" s="32" t="s">
        <v>31</v>
      </c>
      <c r="AB522" s="45" t="s">
        <v>31</v>
      </c>
      <c r="AC522" s="45" t="s">
        <v>31</v>
      </c>
      <c r="AD522" s="45" t="s">
        <v>31</v>
      </c>
      <c r="AE522" s="45" t="s">
        <v>31</v>
      </c>
      <c r="AF522" s="45" t="s">
        <v>31</v>
      </c>
      <c r="AG522" s="45" t="s">
        <v>31</v>
      </c>
      <c r="AH522" s="46" t="s">
        <v>45</v>
      </c>
      <c r="AM522" s="32" t="s">
        <v>56</v>
      </c>
      <c r="AR522" s="23"/>
      <c r="AS522" s="24" t="str">
        <f t="shared" si="3"/>
        <v>-:-:-:-:-:-:-:-:-:-:-:-:-:-:-:-:-:-:-:-:-:-:Rn:::::Rd::::</v>
      </c>
      <c r="AT522" s="23"/>
      <c r="AU522" s="24" t="str">
        <f t="shared" si="4"/>
        <v>0x1E640000</v>
      </c>
      <c r="AV522" s="25"/>
      <c r="AW522" s="26" t="str">
        <f t="shared" si="5"/>
        <v>vfcvtasscalar_Double_precision_to_32_bit,               </v>
      </c>
      <c r="AX522" s="26" t="str">
        <f t="shared" si="6"/>
        <v>//		vfcvtasscalar_Double_precision_to_32_bit,               	/* 0x1E640000	FCVTAS    	 */</v>
      </c>
      <c r="AY522" s="26" t="str">
        <f t="shared" si="7"/>
        <v>//		0x1E640000,	/* FCVTAS    	vfcvtasscalar_Double_precision_to_32_bit	 */</v>
      </c>
    </row>
    <row r="523" ht="12.75" customHeight="1">
      <c r="A523" s="15" t="s">
        <v>877</v>
      </c>
      <c r="B523" s="33" t="s">
        <v>106</v>
      </c>
      <c r="C523" s="16"/>
      <c r="D523" s="17"/>
      <c r="E523" s="28" t="s">
        <v>858</v>
      </c>
      <c r="F523" s="18" t="str">
        <f t="shared" si="8"/>
        <v>v</v>
      </c>
      <c r="G523" s="18" t="str">
        <f t="shared" si="9"/>
        <v>scalar_Double_precision_to_32_bit</v>
      </c>
      <c r="H523" s="18" t="s">
        <v>746</v>
      </c>
      <c r="I523" s="30" t="s">
        <v>718</v>
      </c>
      <c r="J523" s="30"/>
      <c r="K523" s="31"/>
      <c r="L523" s="32" t="s">
        <v>31</v>
      </c>
      <c r="M523" s="45" t="s">
        <v>31</v>
      </c>
      <c r="N523" s="32" t="s">
        <v>31</v>
      </c>
      <c r="O523" s="45" t="s">
        <v>30</v>
      </c>
      <c r="P523" s="45" t="s">
        <v>30</v>
      </c>
      <c r="Q523" s="45" t="s">
        <v>30</v>
      </c>
      <c r="R523" s="45" t="s">
        <v>30</v>
      </c>
      <c r="S523" s="45" t="s">
        <v>31</v>
      </c>
      <c r="T523" s="32" t="s">
        <v>31</v>
      </c>
      <c r="U523" s="32" t="s">
        <v>30</v>
      </c>
      <c r="V523" s="45" t="s">
        <v>30</v>
      </c>
      <c r="W523" s="32" t="s">
        <v>31</v>
      </c>
      <c r="X523" s="32" t="s">
        <v>31</v>
      </c>
      <c r="Y523" s="32" t="s">
        <v>30</v>
      </c>
      <c r="Z523" s="32" t="s">
        <v>31</v>
      </c>
      <c r="AA523" s="32" t="s">
        <v>30</v>
      </c>
      <c r="AB523" s="45" t="s">
        <v>31</v>
      </c>
      <c r="AC523" s="45" t="s">
        <v>31</v>
      </c>
      <c r="AD523" s="45" t="s">
        <v>31</v>
      </c>
      <c r="AE523" s="45" t="s">
        <v>31</v>
      </c>
      <c r="AF523" s="45" t="s">
        <v>31</v>
      </c>
      <c r="AG523" s="45" t="s">
        <v>31</v>
      </c>
      <c r="AH523" s="46" t="s">
        <v>45</v>
      </c>
      <c r="AM523" s="32" t="s">
        <v>56</v>
      </c>
      <c r="AR523" s="23"/>
      <c r="AS523" s="24" t="str">
        <f t="shared" si="3"/>
        <v>-:-:-:-:-:-:-:-:-:-:-:-:-:-:-:-:-:-:-:-:-:-:Rn:::::Rd::::</v>
      </c>
      <c r="AT523" s="23"/>
      <c r="AU523" s="24" t="str">
        <f t="shared" si="4"/>
        <v>0x1E650000</v>
      </c>
      <c r="AV523" s="25"/>
      <c r="AW523" s="26" t="str">
        <f t="shared" si="5"/>
        <v>vfcvtauscalar_Double_precision_to_32_bit,               </v>
      </c>
      <c r="AX523" s="26" t="str">
        <f t="shared" si="6"/>
        <v>//		vfcvtauscalar_Double_precision_to_32_bit,               	/* 0x1E650000	FCVTAU    	 */</v>
      </c>
      <c r="AY523" s="26" t="str">
        <f t="shared" si="7"/>
        <v>//		0x1E650000,	/* FCVTAU    	vfcvtauscalar_Double_precision_to_32_bit	 */</v>
      </c>
    </row>
    <row r="524" ht="12.75" customHeight="1">
      <c r="A524" s="15" t="s">
        <v>878</v>
      </c>
      <c r="B524" s="33" t="s">
        <v>106</v>
      </c>
      <c r="C524" s="16"/>
      <c r="D524" s="17"/>
      <c r="E524" s="28" t="s">
        <v>863</v>
      </c>
      <c r="F524" s="18" t="str">
        <f t="shared" si="8"/>
        <v>v</v>
      </c>
      <c r="G524" s="18" t="str">
        <f t="shared" si="9"/>
        <v>scalar_Double_precision_to_32_bit</v>
      </c>
      <c r="H524" s="18" t="s">
        <v>746</v>
      </c>
      <c r="I524" s="30" t="s">
        <v>718</v>
      </c>
      <c r="J524" s="30"/>
      <c r="K524" s="31"/>
      <c r="L524" s="32" t="s">
        <v>31</v>
      </c>
      <c r="M524" s="45" t="s">
        <v>31</v>
      </c>
      <c r="N524" s="32" t="s">
        <v>31</v>
      </c>
      <c r="O524" s="45" t="s">
        <v>30</v>
      </c>
      <c r="P524" s="45" t="s">
        <v>30</v>
      </c>
      <c r="Q524" s="45" t="s">
        <v>30</v>
      </c>
      <c r="R524" s="45" t="s">
        <v>30</v>
      </c>
      <c r="S524" s="45" t="s">
        <v>31</v>
      </c>
      <c r="T524" s="32" t="s">
        <v>31</v>
      </c>
      <c r="U524" s="32" t="s">
        <v>30</v>
      </c>
      <c r="V524" s="45" t="s">
        <v>30</v>
      </c>
      <c r="W524" s="32" t="s">
        <v>31</v>
      </c>
      <c r="X524" s="32" t="s">
        <v>30</v>
      </c>
      <c r="Y524" s="32" t="s">
        <v>31</v>
      </c>
      <c r="Z524" s="32" t="s">
        <v>31</v>
      </c>
      <c r="AA524" s="32" t="s">
        <v>31</v>
      </c>
      <c r="AB524" s="45" t="s">
        <v>31</v>
      </c>
      <c r="AC524" s="45" t="s">
        <v>31</v>
      </c>
      <c r="AD524" s="45" t="s">
        <v>31</v>
      </c>
      <c r="AE524" s="45" t="s">
        <v>31</v>
      </c>
      <c r="AF524" s="45" t="s">
        <v>31</v>
      </c>
      <c r="AG524" s="45" t="s">
        <v>31</v>
      </c>
      <c r="AH524" s="46" t="s">
        <v>45</v>
      </c>
      <c r="AM524" s="32" t="s">
        <v>56</v>
      </c>
      <c r="AR524" s="23"/>
      <c r="AS524" s="24" t="str">
        <f t="shared" si="3"/>
        <v>-:-:-:-:-:-:-:-:-:-:-:-:-:-:-:-:-:-:-:-:-:-:Rn:::::Rd::::</v>
      </c>
      <c r="AT524" s="23"/>
      <c r="AU524" s="24" t="str">
        <f t="shared" si="4"/>
        <v>0x1E680000</v>
      </c>
      <c r="AV524" s="25"/>
      <c r="AW524" s="26" t="str">
        <f t="shared" si="5"/>
        <v>vfcvtpsscalar_Double_precision_to_32_bit,               </v>
      </c>
      <c r="AX524" s="26" t="str">
        <f t="shared" si="6"/>
        <v>//		vfcvtpsscalar_Double_precision_to_32_bit,               	/* 0x1E680000	FCVTPS    	 */</v>
      </c>
      <c r="AY524" s="26" t="str">
        <f t="shared" si="7"/>
        <v>//		0x1E680000,	/* FCVTPS    	vfcvtpsscalar_Double_precision_to_32_bit	 */</v>
      </c>
    </row>
    <row r="525" ht="12.75" customHeight="1">
      <c r="A525" s="9" t="s">
        <v>879</v>
      </c>
      <c r="B525" s="33" t="s">
        <v>106</v>
      </c>
      <c r="C525" s="16"/>
      <c r="D525" s="17"/>
      <c r="E525" s="28" t="s">
        <v>865</v>
      </c>
      <c r="F525" s="18" t="str">
        <f t="shared" si="8"/>
        <v>v</v>
      </c>
      <c r="G525" s="18" t="str">
        <f t="shared" si="9"/>
        <v>scalar_Double_precision_to_32_bit</v>
      </c>
      <c r="H525" s="18" t="s">
        <v>746</v>
      </c>
      <c r="I525" s="30" t="s">
        <v>718</v>
      </c>
      <c r="J525" s="30"/>
      <c r="K525" s="31"/>
      <c r="L525" s="32" t="s">
        <v>31</v>
      </c>
      <c r="M525" s="45" t="s">
        <v>31</v>
      </c>
      <c r="N525" s="32" t="s">
        <v>31</v>
      </c>
      <c r="O525" s="45" t="s">
        <v>30</v>
      </c>
      <c r="P525" s="45" t="s">
        <v>30</v>
      </c>
      <c r="Q525" s="45" t="s">
        <v>30</v>
      </c>
      <c r="R525" s="45" t="s">
        <v>30</v>
      </c>
      <c r="S525" s="45" t="s">
        <v>31</v>
      </c>
      <c r="T525" s="32" t="s">
        <v>31</v>
      </c>
      <c r="U525" s="32" t="s">
        <v>30</v>
      </c>
      <c r="V525" s="45" t="s">
        <v>30</v>
      </c>
      <c r="W525" s="32" t="s">
        <v>31</v>
      </c>
      <c r="X525" s="32" t="s">
        <v>30</v>
      </c>
      <c r="Y525" s="32" t="s">
        <v>31</v>
      </c>
      <c r="Z525" s="32" t="s">
        <v>31</v>
      </c>
      <c r="AA525" s="32" t="s">
        <v>30</v>
      </c>
      <c r="AB525" s="45" t="s">
        <v>31</v>
      </c>
      <c r="AC525" s="45" t="s">
        <v>31</v>
      </c>
      <c r="AD525" s="45" t="s">
        <v>31</v>
      </c>
      <c r="AE525" s="45" t="s">
        <v>31</v>
      </c>
      <c r="AF525" s="45" t="s">
        <v>31</v>
      </c>
      <c r="AG525" s="45" t="s">
        <v>31</v>
      </c>
      <c r="AH525" s="46" t="s">
        <v>45</v>
      </c>
      <c r="AM525" s="32" t="s">
        <v>56</v>
      </c>
      <c r="AR525" s="23"/>
      <c r="AS525" s="24" t="str">
        <f t="shared" si="3"/>
        <v>-:-:-:-:-:-:-:-:-:-:-:-:-:-:-:-:-:-:-:-:-:-:Rn:::::Rd::::</v>
      </c>
      <c r="AT525" s="23"/>
      <c r="AU525" s="24" t="str">
        <f t="shared" si="4"/>
        <v>0x1E690000</v>
      </c>
      <c r="AV525" s="25"/>
      <c r="AW525" s="26" t="str">
        <f t="shared" si="5"/>
        <v>vfcvtpuscalar_Double_precision_to_32_bit,               </v>
      </c>
      <c r="AX525" s="26" t="str">
        <f t="shared" si="6"/>
        <v>//		vfcvtpuscalar_Double_precision_to_32_bit,               	/* 0x1E690000	FCVTPU    	 */</v>
      </c>
      <c r="AY525" s="26" t="str">
        <f t="shared" si="7"/>
        <v>//		0x1E690000,	/* FCVTPU    	vfcvtpuscalar_Double_precision_to_32_bit	 */</v>
      </c>
    </row>
    <row r="526" ht="12.75" customHeight="1">
      <c r="A526" s="9" t="s">
        <v>880</v>
      </c>
      <c r="B526" s="33" t="s">
        <v>106</v>
      </c>
      <c r="C526" s="16"/>
      <c r="D526" s="17"/>
      <c r="E526" s="28" t="s">
        <v>867</v>
      </c>
      <c r="F526" s="18" t="str">
        <f t="shared" si="8"/>
        <v>v</v>
      </c>
      <c r="G526" s="18" t="str">
        <f t="shared" si="9"/>
        <v>scalar_Double_precision_to_32_bit</v>
      </c>
      <c r="H526" s="18" t="s">
        <v>746</v>
      </c>
      <c r="I526" s="30" t="s">
        <v>718</v>
      </c>
      <c r="J526" s="30"/>
      <c r="K526" s="31"/>
      <c r="L526" s="32" t="s">
        <v>31</v>
      </c>
      <c r="M526" s="45" t="s">
        <v>31</v>
      </c>
      <c r="N526" s="32" t="s">
        <v>31</v>
      </c>
      <c r="O526" s="45" t="s">
        <v>30</v>
      </c>
      <c r="P526" s="45" t="s">
        <v>30</v>
      </c>
      <c r="Q526" s="45" t="s">
        <v>30</v>
      </c>
      <c r="R526" s="45" t="s">
        <v>30</v>
      </c>
      <c r="S526" s="45" t="s">
        <v>31</v>
      </c>
      <c r="T526" s="32" t="s">
        <v>31</v>
      </c>
      <c r="U526" s="32" t="s">
        <v>30</v>
      </c>
      <c r="V526" s="45" t="s">
        <v>30</v>
      </c>
      <c r="W526" s="32" t="s">
        <v>30</v>
      </c>
      <c r="X526" s="32" t="s">
        <v>31</v>
      </c>
      <c r="Y526" s="32" t="s">
        <v>31</v>
      </c>
      <c r="Z526" s="32" t="s">
        <v>31</v>
      </c>
      <c r="AA526" s="32" t="s">
        <v>31</v>
      </c>
      <c r="AB526" s="45" t="s">
        <v>31</v>
      </c>
      <c r="AC526" s="45" t="s">
        <v>31</v>
      </c>
      <c r="AD526" s="45" t="s">
        <v>31</v>
      </c>
      <c r="AE526" s="45" t="s">
        <v>31</v>
      </c>
      <c r="AF526" s="45" t="s">
        <v>31</v>
      </c>
      <c r="AG526" s="45" t="s">
        <v>31</v>
      </c>
      <c r="AH526" s="46" t="s">
        <v>45</v>
      </c>
      <c r="AM526" s="32" t="s">
        <v>56</v>
      </c>
      <c r="AR526" s="23"/>
      <c r="AS526" s="24" t="str">
        <f t="shared" si="3"/>
        <v>-:-:-:-:-:-:-:-:-:-:-:-:-:-:-:-:-:-:-:-:-:-:Rn:::::Rd::::</v>
      </c>
      <c r="AT526" s="23"/>
      <c r="AU526" s="24" t="str">
        <f t="shared" si="4"/>
        <v>0x1E700000</v>
      </c>
      <c r="AV526" s="25"/>
      <c r="AW526" s="26" t="str">
        <f t="shared" si="5"/>
        <v>vfcvtmsscalar_Double_precision_to_32_bit,               </v>
      </c>
      <c r="AX526" s="26" t="str">
        <f t="shared" si="6"/>
        <v>//		vfcvtmsscalar_Double_precision_to_32_bit,               	/* 0x1E700000	FCVTMS    	 */</v>
      </c>
      <c r="AY526" s="26" t="str">
        <f t="shared" si="7"/>
        <v>//		0x1E700000,	/* FCVTMS    	vfcvtmsscalar_Double_precision_to_32_bit	 */</v>
      </c>
    </row>
    <row r="527" ht="12.75" customHeight="1">
      <c r="A527" s="15" t="s">
        <v>881</v>
      </c>
      <c r="B527" s="33" t="s">
        <v>106</v>
      </c>
      <c r="C527" s="16"/>
      <c r="D527" s="17"/>
      <c r="E527" s="28" t="s">
        <v>869</v>
      </c>
      <c r="F527" s="18" t="str">
        <f t="shared" si="8"/>
        <v>v</v>
      </c>
      <c r="G527" s="18" t="str">
        <f t="shared" si="9"/>
        <v>scalar_Double_precision_to_32_bit</v>
      </c>
      <c r="H527" s="18" t="s">
        <v>746</v>
      </c>
      <c r="I527" s="30" t="s">
        <v>718</v>
      </c>
      <c r="J527" s="30"/>
      <c r="K527" s="31"/>
      <c r="L527" s="32" t="s">
        <v>31</v>
      </c>
      <c r="M527" s="45" t="s">
        <v>31</v>
      </c>
      <c r="N527" s="32" t="s">
        <v>31</v>
      </c>
      <c r="O527" s="45" t="s">
        <v>30</v>
      </c>
      <c r="P527" s="45" t="s">
        <v>30</v>
      </c>
      <c r="Q527" s="45" t="s">
        <v>30</v>
      </c>
      <c r="R527" s="45" t="s">
        <v>30</v>
      </c>
      <c r="S527" s="45" t="s">
        <v>31</v>
      </c>
      <c r="T527" s="32" t="s">
        <v>31</v>
      </c>
      <c r="U527" s="32" t="s">
        <v>30</v>
      </c>
      <c r="V527" s="45" t="s">
        <v>30</v>
      </c>
      <c r="W527" s="32" t="s">
        <v>30</v>
      </c>
      <c r="X527" s="32" t="s">
        <v>31</v>
      </c>
      <c r="Y527" s="32" t="s">
        <v>31</v>
      </c>
      <c r="Z527" s="32" t="s">
        <v>31</v>
      </c>
      <c r="AA527" s="32" t="s">
        <v>30</v>
      </c>
      <c r="AB527" s="45" t="s">
        <v>31</v>
      </c>
      <c r="AC527" s="45" t="s">
        <v>31</v>
      </c>
      <c r="AD527" s="45" t="s">
        <v>31</v>
      </c>
      <c r="AE527" s="45" t="s">
        <v>31</v>
      </c>
      <c r="AF527" s="45" t="s">
        <v>31</v>
      </c>
      <c r="AG527" s="45" t="s">
        <v>31</v>
      </c>
      <c r="AH527" s="46" t="s">
        <v>45</v>
      </c>
      <c r="AM527" s="32" t="s">
        <v>56</v>
      </c>
      <c r="AR527" s="23"/>
      <c r="AS527" s="24" t="str">
        <f t="shared" si="3"/>
        <v>-:-:-:-:-:-:-:-:-:-:-:-:-:-:-:-:-:-:-:-:-:-:Rn:::::Rd::::</v>
      </c>
      <c r="AT527" s="23"/>
      <c r="AU527" s="24" t="str">
        <f t="shared" si="4"/>
        <v>0x1E710000</v>
      </c>
      <c r="AV527" s="25"/>
      <c r="AW527" s="26" t="str">
        <f t="shared" si="5"/>
        <v>vfcvtmuscalar_Double_precision_to_32_bit,               </v>
      </c>
      <c r="AX527" s="26" t="str">
        <f t="shared" si="6"/>
        <v>//		vfcvtmuscalar_Double_precision_to_32_bit,               	/* 0x1E710000	FCVTMU    	 */</v>
      </c>
      <c r="AY527" s="26" t="str">
        <f t="shared" si="7"/>
        <v>//		0x1E710000,	/* FCVTMU    	vfcvtmuscalar_Double_precision_to_32_bit	 */</v>
      </c>
    </row>
    <row r="528" ht="12.75" customHeight="1">
      <c r="A528" s="15" t="s">
        <v>882</v>
      </c>
      <c r="B528" s="33" t="s">
        <v>106</v>
      </c>
      <c r="C528" s="16"/>
      <c r="D528" s="17"/>
      <c r="E528" s="28" t="s">
        <v>710</v>
      </c>
      <c r="F528" s="18" t="str">
        <f t="shared" si="8"/>
        <v>v</v>
      </c>
      <c r="G528" s="18" t="str">
        <f t="shared" si="9"/>
        <v>scalar_integer_Double_precision_to_32_bit</v>
      </c>
      <c r="H528" s="18" t="s">
        <v>852</v>
      </c>
      <c r="I528" s="30" t="s">
        <v>718</v>
      </c>
      <c r="J528" s="30"/>
      <c r="K528" s="31"/>
      <c r="L528" s="32" t="s">
        <v>31</v>
      </c>
      <c r="M528" s="45" t="s">
        <v>31</v>
      </c>
      <c r="N528" s="32" t="s">
        <v>31</v>
      </c>
      <c r="O528" s="45" t="s">
        <v>30</v>
      </c>
      <c r="P528" s="45" t="s">
        <v>30</v>
      </c>
      <c r="Q528" s="45" t="s">
        <v>30</v>
      </c>
      <c r="R528" s="45" t="s">
        <v>30</v>
      </c>
      <c r="S528" s="45" t="s">
        <v>31</v>
      </c>
      <c r="T528" s="32" t="s">
        <v>31</v>
      </c>
      <c r="U528" s="32" t="s">
        <v>30</v>
      </c>
      <c r="V528" s="45" t="s">
        <v>30</v>
      </c>
      <c r="W528" s="32" t="s">
        <v>30</v>
      </c>
      <c r="X528" s="32" t="s">
        <v>30</v>
      </c>
      <c r="Y528" s="32" t="s">
        <v>31</v>
      </c>
      <c r="Z528" s="32" t="s">
        <v>31</v>
      </c>
      <c r="AA528" s="32" t="s">
        <v>31</v>
      </c>
      <c r="AB528" s="45" t="s">
        <v>31</v>
      </c>
      <c r="AC528" s="45" t="s">
        <v>31</v>
      </c>
      <c r="AD528" s="45" t="s">
        <v>31</v>
      </c>
      <c r="AE528" s="45" t="s">
        <v>31</v>
      </c>
      <c r="AF528" s="45" t="s">
        <v>31</v>
      </c>
      <c r="AG528" s="45" t="s">
        <v>31</v>
      </c>
      <c r="AH528" s="46" t="s">
        <v>45</v>
      </c>
      <c r="AM528" s="32" t="s">
        <v>56</v>
      </c>
      <c r="AR528" s="23"/>
      <c r="AS528" s="24" t="str">
        <f t="shared" si="3"/>
        <v>-:-:-:-:-:-:-:-:-:-:-:-:-:-:-:-:-:-:-:-:-:-:Rn:::::Rd::::</v>
      </c>
      <c r="AT528" s="23"/>
      <c r="AU528" s="24" t="str">
        <f t="shared" si="4"/>
        <v>0x1E780000</v>
      </c>
      <c r="AV528" s="25"/>
      <c r="AW528" s="26" t="str">
        <f t="shared" si="5"/>
        <v>vfcvtzsscalar_integer_Double_precision_to_32_bit,       </v>
      </c>
      <c r="AX528" s="26" t="str">
        <f t="shared" si="6"/>
        <v>//		vfcvtzsscalar_integer_Double_precision_to_32_bit,       	/* 0x1E780000	FCVTZS    	 */</v>
      </c>
      <c r="AY528" s="26" t="str">
        <f t="shared" si="7"/>
        <v>//		0x1E780000,	/* FCVTZS    	vfcvtzsscalar_integer_Double_precision_to_32_bit	 */</v>
      </c>
    </row>
    <row r="529" ht="12.75" customHeight="1">
      <c r="A529" s="9" t="s">
        <v>883</v>
      </c>
      <c r="B529" s="33" t="s">
        <v>106</v>
      </c>
      <c r="C529" s="16"/>
      <c r="D529" s="17"/>
      <c r="E529" s="28" t="s">
        <v>713</v>
      </c>
      <c r="F529" s="18" t="str">
        <f t="shared" si="8"/>
        <v>v</v>
      </c>
      <c r="G529" s="18" t="str">
        <f t="shared" si="9"/>
        <v>scalar_integer_Double_precision_to_32_bit</v>
      </c>
      <c r="H529" s="18" t="s">
        <v>852</v>
      </c>
      <c r="I529" s="30" t="s">
        <v>718</v>
      </c>
      <c r="J529" s="30"/>
      <c r="K529" s="31"/>
      <c r="L529" s="32" t="s">
        <v>31</v>
      </c>
      <c r="M529" s="45" t="s">
        <v>31</v>
      </c>
      <c r="N529" s="32" t="s">
        <v>31</v>
      </c>
      <c r="O529" s="45" t="s">
        <v>30</v>
      </c>
      <c r="P529" s="45" t="s">
        <v>30</v>
      </c>
      <c r="Q529" s="45" t="s">
        <v>30</v>
      </c>
      <c r="R529" s="45" t="s">
        <v>30</v>
      </c>
      <c r="S529" s="45" t="s">
        <v>31</v>
      </c>
      <c r="T529" s="32" t="s">
        <v>31</v>
      </c>
      <c r="U529" s="32" t="s">
        <v>30</v>
      </c>
      <c r="V529" s="45" t="s">
        <v>30</v>
      </c>
      <c r="W529" s="32" t="s">
        <v>30</v>
      </c>
      <c r="X529" s="32" t="s">
        <v>30</v>
      </c>
      <c r="Y529" s="32" t="s">
        <v>31</v>
      </c>
      <c r="Z529" s="32" t="s">
        <v>31</v>
      </c>
      <c r="AA529" s="32" t="s">
        <v>30</v>
      </c>
      <c r="AB529" s="45" t="s">
        <v>31</v>
      </c>
      <c r="AC529" s="45" t="s">
        <v>31</v>
      </c>
      <c r="AD529" s="45" t="s">
        <v>31</v>
      </c>
      <c r="AE529" s="45" t="s">
        <v>31</v>
      </c>
      <c r="AF529" s="45" t="s">
        <v>31</v>
      </c>
      <c r="AG529" s="45" t="s">
        <v>31</v>
      </c>
      <c r="AH529" s="46" t="s">
        <v>45</v>
      </c>
      <c r="AM529" s="32" t="s">
        <v>56</v>
      </c>
      <c r="AR529" s="23"/>
      <c r="AS529" s="24" t="str">
        <f t="shared" si="3"/>
        <v>-:-:-:-:-:-:-:-:-:-:-:-:-:-:-:-:-:-:-:-:-:-:Rn:::::Rd::::</v>
      </c>
      <c r="AT529" s="23"/>
      <c r="AU529" s="24" t="str">
        <f t="shared" si="4"/>
        <v>0x1E790000</v>
      </c>
      <c r="AV529" s="25"/>
      <c r="AW529" s="26" t="str">
        <f t="shared" si="5"/>
        <v>vfcvtzuscalar_integer_Double_precision_to_32_bit,       </v>
      </c>
      <c r="AX529" s="26" t="str">
        <f t="shared" si="6"/>
        <v>//		vfcvtzuscalar_integer_Double_precision_to_32_bit,       	/* 0x1E790000	FCVTZU    	 */</v>
      </c>
      <c r="AY529" s="26" t="str">
        <f t="shared" si="7"/>
        <v>//		0x1E790000,	/* FCVTZU    	vfcvtzuscalar_integer_Double_precision_to_32_bit	 */</v>
      </c>
    </row>
    <row r="530" ht="12.75" customHeight="1">
      <c r="A530" s="15" t="s">
        <v>884</v>
      </c>
      <c r="B530" s="33" t="s">
        <v>106</v>
      </c>
      <c r="C530" s="16"/>
      <c r="D530" s="17"/>
      <c r="E530" s="28" t="s">
        <v>848</v>
      </c>
      <c r="F530" s="18" t="str">
        <f t="shared" si="8"/>
        <v>v</v>
      </c>
      <c r="G530" s="18" t="str">
        <f t="shared" si="9"/>
        <v>scalar_Single_precision_to_64_bit</v>
      </c>
      <c r="H530" s="18" t="s">
        <v>746</v>
      </c>
      <c r="I530" s="30" t="s">
        <v>724</v>
      </c>
      <c r="J530" s="30"/>
      <c r="K530" s="31"/>
      <c r="L530" s="32" t="s">
        <v>30</v>
      </c>
      <c r="M530" s="45" t="s">
        <v>31</v>
      </c>
      <c r="N530" s="32" t="s">
        <v>31</v>
      </c>
      <c r="O530" s="45" t="s">
        <v>30</v>
      </c>
      <c r="P530" s="45" t="s">
        <v>30</v>
      </c>
      <c r="Q530" s="45" t="s">
        <v>30</v>
      </c>
      <c r="R530" s="45" t="s">
        <v>30</v>
      </c>
      <c r="S530" s="45" t="s">
        <v>31</v>
      </c>
      <c r="T530" s="32" t="s">
        <v>31</v>
      </c>
      <c r="U530" s="32" t="s">
        <v>31</v>
      </c>
      <c r="V530" s="45" t="s">
        <v>30</v>
      </c>
      <c r="W530" s="32" t="s">
        <v>31</v>
      </c>
      <c r="X530" s="32" t="s">
        <v>31</v>
      </c>
      <c r="Y530" s="32" t="s">
        <v>31</v>
      </c>
      <c r="Z530" s="32" t="s">
        <v>31</v>
      </c>
      <c r="AA530" s="32" t="s">
        <v>31</v>
      </c>
      <c r="AB530" s="45" t="s">
        <v>31</v>
      </c>
      <c r="AC530" s="45" t="s">
        <v>31</v>
      </c>
      <c r="AD530" s="45" t="s">
        <v>31</v>
      </c>
      <c r="AE530" s="45" t="s">
        <v>31</v>
      </c>
      <c r="AF530" s="45" t="s">
        <v>31</v>
      </c>
      <c r="AG530" s="45" t="s">
        <v>31</v>
      </c>
      <c r="AH530" s="46" t="s">
        <v>45</v>
      </c>
      <c r="AM530" s="32" t="s">
        <v>56</v>
      </c>
      <c r="AR530" s="23"/>
      <c r="AS530" s="24" t="str">
        <f t="shared" si="3"/>
        <v>-:-:-:-:-:-:-:-:-:-:-:-:-:-:-:-:-:-:-:-:-:-:Rn:::::Rd::::</v>
      </c>
      <c r="AT530" s="23"/>
      <c r="AU530" s="24" t="str">
        <f t="shared" si="4"/>
        <v>0x9E200000</v>
      </c>
      <c r="AV530" s="25"/>
      <c r="AW530" s="26" t="str">
        <f t="shared" si="5"/>
        <v>vfcvtnsscalar_Single_precision_to_64_bit,               </v>
      </c>
      <c r="AX530" s="26" t="str">
        <f t="shared" si="6"/>
        <v>//		vfcvtnsscalar_Single_precision_to_64_bit,               	/* 0x9E200000	FCVTNS    	 */</v>
      </c>
      <c r="AY530" s="26" t="str">
        <f t="shared" si="7"/>
        <v>//		0x9E200000,	/* FCVTNS    	vfcvtnsscalar_Single_precision_to_64_bit	 */</v>
      </c>
    </row>
    <row r="531" ht="12.75" customHeight="1">
      <c r="A531" s="15" t="s">
        <v>885</v>
      </c>
      <c r="B531" s="33" t="s">
        <v>106</v>
      </c>
      <c r="C531" s="16"/>
      <c r="D531" s="17"/>
      <c r="E531" s="28" t="s">
        <v>850</v>
      </c>
      <c r="F531" s="18" t="str">
        <f t="shared" si="8"/>
        <v>v</v>
      </c>
      <c r="G531" s="18" t="str">
        <f t="shared" si="9"/>
        <v>scalar_Single_precision_to_64_bit</v>
      </c>
      <c r="H531" s="18" t="s">
        <v>746</v>
      </c>
      <c r="I531" s="30" t="s">
        <v>724</v>
      </c>
      <c r="J531" s="30"/>
      <c r="K531" s="31"/>
      <c r="L531" s="32" t="s">
        <v>30</v>
      </c>
      <c r="M531" s="45" t="s">
        <v>31</v>
      </c>
      <c r="N531" s="32" t="s">
        <v>31</v>
      </c>
      <c r="O531" s="45" t="s">
        <v>30</v>
      </c>
      <c r="P531" s="45" t="s">
        <v>30</v>
      </c>
      <c r="Q531" s="45" t="s">
        <v>30</v>
      </c>
      <c r="R531" s="45" t="s">
        <v>30</v>
      </c>
      <c r="S531" s="45" t="s">
        <v>31</v>
      </c>
      <c r="T531" s="32" t="s">
        <v>31</v>
      </c>
      <c r="U531" s="32" t="s">
        <v>31</v>
      </c>
      <c r="V531" s="45" t="s">
        <v>30</v>
      </c>
      <c r="W531" s="32" t="s">
        <v>31</v>
      </c>
      <c r="X531" s="32" t="s">
        <v>31</v>
      </c>
      <c r="Y531" s="32" t="s">
        <v>31</v>
      </c>
      <c r="Z531" s="32" t="s">
        <v>31</v>
      </c>
      <c r="AA531" s="32" t="s">
        <v>30</v>
      </c>
      <c r="AB531" s="45" t="s">
        <v>31</v>
      </c>
      <c r="AC531" s="45" t="s">
        <v>31</v>
      </c>
      <c r="AD531" s="45" t="s">
        <v>31</v>
      </c>
      <c r="AE531" s="45" t="s">
        <v>31</v>
      </c>
      <c r="AF531" s="45" t="s">
        <v>31</v>
      </c>
      <c r="AG531" s="45" t="s">
        <v>31</v>
      </c>
      <c r="AH531" s="46" t="s">
        <v>45</v>
      </c>
      <c r="AM531" s="32" t="s">
        <v>56</v>
      </c>
      <c r="AR531" s="23"/>
      <c r="AS531" s="24" t="str">
        <f t="shared" si="3"/>
        <v>-:-:-:-:-:-:-:-:-:-:-:-:-:-:-:-:-:-:-:-:-:-:Rn:::::Rd::::</v>
      </c>
      <c r="AT531" s="23"/>
      <c r="AU531" s="24" t="str">
        <f t="shared" si="4"/>
        <v>0x9E210000</v>
      </c>
      <c r="AV531" s="25"/>
      <c r="AW531" s="26" t="str">
        <f t="shared" si="5"/>
        <v>vfcvtnuscalar_Single_precision_to_64_bit,               </v>
      </c>
      <c r="AX531" s="26" t="str">
        <f t="shared" si="6"/>
        <v>//		vfcvtnuscalar_Single_precision_to_64_bit,               	/* 0x9E210000	FCVTNU    	 */</v>
      </c>
      <c r="AY531" s="26" t="str">
        <f t="shared" si="7"/>
        <v>//		0x9E210000,	/* FCVTNU    	vfcvtnuscalar_Single_precision_to_64_bit	 */</v>
      </c>
    </row>
    <row r="532" ht="12.75" customHeight="1">
      <c r="A532" s="9" t="s">
        <v>886</v>
      </c>
      <c r="B532" s="33" t="s">
        <v>106</v>
      </c>
      <c r="C532" s="16"/>
      <c r="D532" s="17"/>
      <c r="E532" s="28" t="s">
        <v>704</v>
      </c>
      <c r="F532" s="18" t="str">
        <f t="shared" si="8"/>
        <v>v</v>
      </c>
      <c r="G532" s="18" t="str">
        <f t="shared" si="9"/>
        <v>scalar_integer_64_bit_to_single_precision</v>
      </c>
      <c r="H532" s="18" t="s">
        <v>852</v>
      </c>
      <c r="I532" s="30" t="s">
        <v>721</v>
      </c>
      <c r="J532" s="30"/>
      <c r="K532" s="31"/>
      <c r="L532" s="32" t="s">
        <v>30</v>
      </c>
      <c r="M532" s="45" t="s">
        <v>31</v>
      </c>
      <c r="N532" s="32" t="s">
        <v>31</v>
      </c>
      <c r="O532" s="45" t="s">
        <v>30</v>
      </c>
      <c r="P532" s="45" t="s">
        <v>30</v>
      </c>
      <c r="Q532" s="45" t="s">
        <v>30</v>
      </c>
      <c r="R532" s="45" t="s">
        <v>30</v>
      </c>
      <c r="S532" s="45" t="s">
        <v>31</v>
      </c>
      <c r="T532" s="32" t="s">
        <v>31</v>
      </c>
      <c r="U532" s="32" t="s">
        <v>31</v>
      </c>
      <c r="V532" s="45" t="s">
        <v>30</v>
      </c>
      <c r="W532" s="32" t="s">
        <v>31</v>
      </c>
      <c r="X532" s="32" t="s">
        <v>31</v>
      </c>
      <c r="Y532" s="32" t="s">
        <v>31</v>
      </c>
      <c r="Z532" s="32" t="s">
        <v>30</v>
      </c>
      <c r="AA532" s="32" t="s">
        <v>31</v>
      </c>
      <c r="AB532" s="45" t="s">
        <v>31</v>
      </c>
      <c r="AC532" s="45" t="s">
        <v>31</v>
      </c>
      <c r="AD532" s="45" t="s">
        <v>31</v>
      </c>
      <c r="AE532" s="45" t="s">
        <v>31</v>
      </c>
      <c r="AF532" s="45" t="s">
        <v>31</v>
      </c>
      <c r="AG532" s="45" t="s">
        <v>31</v>
      </c>
      <c r="AH532" s="46" t="s">
        <v>45</v>
      </c>
      <c r="AM532" s="32" t="s">
        <v>56</v>
      </c>
      <c r="AR532" s="23"/>
      <c r="AS532" s="24" t="str">
        <f t="shared" si="3"/>
        <v>-:-:-:-:-:-:-:-:-:-:-:-:-:-:-:-:-:-:-:-:-:-:Rn:::::Rd::::</v>
      </c>
      <c r="AT532" s="23"/>
      <c r="AU532" s="24" t="str">
        <f t="shared" si="4"/>
        <v>0x9E220000</v>
      </c>
      <c r="AV532" s="25"/>
      <c r="AW532" s="26" t="str">
        <f t="shared" si="5"/>
        <v>vscvtfscalar_integer_64_bit_to_single_precision,        </v>
      </c>
      <c r="AX532" s="26" t="str">
        <f t="shared" si="6"/>
        <v>//		vscvtfscalar_integer_64_bit_to_single_precision,        	/* 0x9E220000	SCVTF     	 */</v>
      </c>
      <c r="AY532" s="26" t="str">
        <f t="shared" si="7"/>
        <v>//		0x9E220000,	/* SCVTF     	vscvtfscalar_integer_64_bit_to_single_precision	 */</v>
      </c>
    </row>
    <row r="533" ht="12.75" customHeight="1">
      <c r="A533" s="9" t="s">
        <v>887</v>
      </c>
      <c r="B533" s="33" t="s">
        <v>106</v>
      </c>
      <c r="C533" s="16"/>
      <c r="D533" s="17"/>
      <c r="E533" s="28" t="s">
        <v>708</v>
      </c>
      <c r="F533" s="18" t="str">
        <f t="shared" si="8"/>
        <v>v</v>
      </c>
      <c r="G533" s="18" t="str">
        <f t="shared" si="9"/>
        <v>scalar_integer_64_bit_to_single_precision</v>
      </c>
      <c r="H533" s="18" t="s">
        <v>852</v>
      </c>
      <c r="I533" s="30" t="s">
        <v>721</v>
      </c>
      <c r="J533" s="30"/>
      <c r="K533" s="31"/>
      <c r="L533" s="32" t="s">
        <v>30</v>
      </c>
      <c r="M533" s="45" t="s">
        <v>31</v>
      </c>
      <c r="N533" s="32" t="s">
        <v>31</v>
      </c>
      <c r="O533" s="45" t="s">
        <v>30</v>
      </c>
      <c r="P533" s="45" t="s">
        <v>30</v>
      </c>
      <c r="Q533" s="45" t="s">
        <v>30</v>
      </c>
      <c r="R533" s="45" t="s">
        <v>30</v>
      </c>
      <c r="S533" s="45" t="s">
        <v>31</v>
      </c>
      <c r="T533" s="32" t="s">
        <v>31</v>
      </c>
      <c r="U533" s="32" t="s">
        <v>31</v>
      </c>
      <c r="V533" s="45" t="s">
        <v>30</v>
      </c>
      <c r="W533" s="32" t="s">
        <v>31</v>
      </c>
      <c r="X533" s="32" t="s">
        <v>31</v>
      </c>
      <c r="Y533" s="32" t="s">
        <v>31</v>
      </c>
      <c r="Z533" s="32" t="s">
        <v>30</v>
      </c>
      <c r="AA533" s="32" t="s">
        <v>30</v>
      </c>
      <c r="AB533" s="45" t="s">
        <v>31</v>
      </c>
      <c r="AC533" s="45" t="s">
        <v>31</v>
      </c>
      <c r="AD533" s="45" t="s">
        <v>31</v>
      </c>
      <c r="AE533" s="45" t="s">
        <v>31</v>
      </c>
      <c r="AF533" s="45" t="s">
        <v>31</v>
      </c>
      <c r="AG533" s="45" t="s">
        <v>31</v>
      </c>
      <c r="AH533" s="46" t="s">
        <v>45</v>
      </c>
      <c r="AM533" s="32" t="s">
        <v>56</v>
      </c>
      <c r="AR533" s="23"/>
      <c r="AS533" s="24" t="str">
        <f t="shared" si="3"/>
        <v>-:-:-:-:-:-:-:-:-:-:-:-:-:-:-:-:-:-:-:-:-:-:Rn:::::Rd::::</v>
      </c>
      <c r="AT533" s="23"/>
      <c r="AU533" s="24" t="str">
        <f t="shared" si="4"/>
        <v>0x9E230000</v>
      </c>
      <c r="AV533" s="25"/>
      <c r="AW533" s="26" t="str">
        <f t="shared" si="5"/>
        <v>vucvtfscalar_integer_64_bit_to_single_precision,        </v>
      </c>
      <c r="AX533" s="26" t="str">
        <f t="shared" si="6"/>
        <v>//		vucvtfscalar_integer_64_bit_to_single_precision,        	/* 0x9E230000	UCVTF     	 */</v>
      </c>
      <c r="AY533" s="26" t="str">
        <f t="shared" si="7"/>
        <v>//		0x9E230000,	/* UCVTF     	vucvtfscalar_integer_64_bit_to_single_precision	 */</v>
      </c>
    </row>
    <row r="534" ht="12.75" customHeight="1">
      <c r="A534" s="15" t="s">
        <v>888</v>
      </c>
      <c r="B534" s="33" t="s">
        <v>106</v>
      </c>
      <c r="C534" s="16"/>
      <c r="D534" s="17"/>
      <c r="E534" s="28" t="s">
        <v>856</v>
      </c>
      <c r="F534" s="18" t="str">
        <f t="shared" si="8"/>
        <v>v</v>
      </c>
      <c r="G534" s="18" t="str">
        <f t="shared" si="9"/>
        <v>scalar_Single_precision_to_64_bit</v>
      </c>
      <c r="H534" s="18" t="s">
        <v>746</v>
      </c>
      <c r="I534" s="30" t="s">
        <v>724</v>
      </c>
      <c r="J534" s="30"/>
      <c r="K534" s="31"/>
      <c r="L534" s="32" t="s">
        <v>30</v>
      </c>
      <c r="M534" s="45" t="s">
        <v>31</v>
      </c>
      <c r="N534" s="32" t="s">
        <v>31</v>
      </c>
      <c r="O534" s="45" t="s">
        <v>30</v>
      </c>
      <c r="P534" s="45" t="s">
        <v>30</v>
      </c>
      <c r="Q534" s="45" t="s">
        <v>30</v>
      </c>
      <c r="R534" s="45" t="s">
        <v>30</v>
      </c>
      <c r="S534" s="45" t="s">
        <v>31</v>
      </c>
      <c r="T534" s="32" t="s">
        <v>31</v>
      </c>
      <c r="U534" s="32" t="s">
        <v>31</v>
      </c>
      <c r="V534" s="45" t="s">
        <v>30</v>
      </c>
      <c r="W534" s="32" t="s">
        <v>31</v>
      </c>
      <c r="X534" s="32" t="s">
        <v>31</v>
      </c>
      <c r="Y534" s="32" t="s">
        <v>30</v>
      </c>
      <c r="Z534" s="32" t="s">
        <v>31</v>
      </c>
      <c r="AA534" s="32" t="s">
        <v>31</v>
      </c>
      <c r="AB534" s="45" t="s">
        <v>31</v>
      </c>
      <c r="AC534" s="78" t="s">
        <v>31</v>
      </c>
      <c r="AD534" s="45" t="s">
        <v>31</v>
      </c>
      <c r="AE534" s="45" t="s">
        <v>31</v>
      </c>
      <c r="AF534" s="45" t="s">
        <v>31</v>
      </c>
      <c r="AG534" s="45" t="s">
        <v>31</v>
      </c>
      <c r="AH534" s="46" t="s">
        <v>45</v>
      </c>
      <c r="AM534" s="32" t="s">
        <v>56</v>
      </c>
      <c r="AR534" s="23"/>
      <c r="AS534" s="24" t="str">
        <f t="shared" si="3"/>
        <v>-:-:-:-:-:-:-:-:-:-:-:-:-:-:-:-:-:-:-:-:-:-:Rn:::::Rd::::</v>
      </c>
      <c r="AT534" s="23"/>
      <c r="AU534" s="24" t="str">
        <f t="shared" si="4"/>
        <v>0x9E240000</v>
      </c>
      <c r="AV534" s="25"/>
      <c r="AW534" s="26" t="str">
        <f t="shared" si="5"/>
        <v>vfcvtasscalar_Single_precision_to_64_bit,               </v>
      </c>
      <c r="AX534" s="26" t="str">
        <f t="shared" si="6"/>
        <v>//		vfcvtasscalar_Single_precision_to_64_bit,               	/* 0x9E240000	FCVTAS    	 */</v>
      </c>
      <c r="AY534" s="26" t="str">
        <f t="shared" si="7"/>
        <v>//		0x9E240000,	/* FCVTAS    	vfcvtasscalar_Single_precision_to_64_bit	 */</v>
      </c>
    </row>
    <row r="535" ht="12.75" customHeight="1">
      <c r="A535" s="15" t="s">
        <v>889</v>
      </c>
      <c r="B535" s="33" t="s">
        <v>106</v>
      </c>
      <c r="C535" s="16"/>
      <c r="D535" s="17"/>
      <c r="E535" s="28" t="s">
        <v>858</v>
      </c>
      <c r="F535" s="18" t="str">
        <f t="shared" si="8"/>
        <v>v</v>
      </c>
      <c r="G535" s="18" t="str">
        <f t="shared" si="9"/>
        <v>scalar_Single_precision_to_64_bit</v>
      </c>
      <c r="H535" s="18" t="s">
        <v>746</v>
      </c>
      <c r="I535" s="30" t="s">
        <v>724</v>
      </c>
      <c r="J535" s="30"/>
      <c r="K535" s="31"/>
      <c r="L535" s="32" t="s">
        <v>30</v>
      </c>
      <c r="M535" s="45" t="s">
        <v>31</v>
      </c>
      <c r="N535" s="32" t="s">
        <v>31</v>
      </c>
      <c r="O535" s="45" t="s">
        <v>30</v>
      </c>
      <c r="P535" s="45" t="s">
        <v>30</v>
      </c>
      <c r="Q535" s="45" t="s">
        <v>30</v>
      </c>
      <c r="R535" s="45" t="s">
        <v>30</v>
      </c>
      <c r="S535" s="45" t="s">
        <v>31</v>
      </c>
      <c r="T535" s="32" t="s">
        <v>31</v>
      </c>
      <c r="U535" s="32" t="s">
        <v>31</v>
      </c>
      <c r="V535" s="45" t="s">
        <v>30</v>
      </c>
      <c r="W535" s="32" t="s">
        <v>31</v>
      </c>
      <c r="X535" s="32" t="s">
        <v>31</v>
      </c>
      <c r="Y535" s="32" t="s">
        <v>30</v>
      </c>
      <c r="Z535" s="32" t="s">
        <v>31</v>
      </c>
      <c r="AA535" s="32" t="s">
        <v>30</v>
      </c>
      <c r="AB535" s="45" t="s">
        <v>31</v>
      </c>
      <c r="AC535" s="45" t="s">
        <v>31</v>
      </c>
      <c r="AD535" s="45" t="s">
        <v>31</v>
      </c>
      <c r="AE535" s="45" t="s">
        <v>31</v>
      </c>
      <c r="AF535" s="45" t="s">
        <v>31</v>
      </c>
      <c r="AG535" s="45" t="s">
        <v>31</v>
      </c>
      <c r="AH535" s="46" t="s">
        <v>45</v>
      </c>
      <c r="AM535" s="32" t="s">
        <v>56</v>
      </c>
      <c r="AR535" s="23"/>
      <c r="AS535" s="24" t="str">
        <f t="shared" si="3"/>
        <v>-:-:-:-:-:-:-:-:-:-:-:-:-:-:-:-:-:-:-:-:-:-:Rn:::::Rd::::</v>
      </c>
      <c r="AT535" s="23"/>
      <c r="AU535" s="24" t="str">
        <f t="shared" si="4"/>
        <v>0x9E250000</v>
      </c>
      <c r="AV535" s="25"/>
      <c r="AW535" s="26" t="str">
        <f t="shared" si="5"/>
        <v>vfcvtauscalar_Single_precision_to_64_bit,               </v>
      </c>
      <c r="AX535" s="26" t="str">
        <f t="shared" si="6"/>
        <v>//		vfcvtauscalar_Single_precision_to_64_bit,               	/* 0x9E250000	FCVTAU    	 */</v>
      </c>
      <c r="AY535" s="26" t="str">
        <f t="shared" si="7"/>
        <v>//		0x9E250000,	/* FCVTAU    	vfcvtauscalar_Single_precision_to_64_bit	 */</v>
      </c>
    </row>
    <row r="536" ht="12.75" customHeight="1">
      <c r="A536" s="9" t="s">
        <v>890</v>
      </c>
      <c r="B536" s="33" t="s">
        <v>106</v>
      </c>
      <c r="C536" s="16"/>
      <c r="D536" s="17"/>
      <c r="E536" s="28" t="s">
        <v>863</v>
      </c>
      <c r="F536" s="18" t="str">
        <f t="shared" si="8"/>
        <v>v</v>
      </c>
      <c r="G536" s="18" t="str">
        <f t="shared" si="9"/>
        <v>scalar_Single_precision_to_64_bit</v>
      </c>
      <c r="H536" s="18" t="s">
        <v>746</v>
      </c>
      <c r="I536" s="30" t="s">
        <v>724</v>
      </c>
      <c r="J536" s="30"/>
      <c r="K536" s="31"/>
      <c r="L536" s="32" t="s">
        <v>30</v>
      </c>
      <c r="M536" s="45" t="s">
        <v>31</v>
      </c>
      <c r="N536" s="32" t="s">
        <v>31</v>
      </c>
      <c r="O536" s="45" t="s">
        <v>30</v>
      </c>
      <c r="P536" s="45" t="s">
        <v>30</v>
      </c>
      <c r="Q536" s="45" t="s">
        <v>30</v>
      </c>
      <c r="R536" s="45" t="s">
        <v>30</v>
      </c>
      <c r="S536" s="45" t="s">
        <v>31</v>
      </c>
      <c r="T536" s="32" t="s">
        <v>31</v>
      </c>
      <c r="U536" s="32" t="s">
        <v>31</v>
      </c>
      <c r="V536" s="45" t="s">
        <v>30</v>
      </c>
      <c r="W536" s="32" t="s">
        <v>31</v>
      </c>
      <c r="X536" s="32" t="s">
        <v>30</v>
      </c>
      <c r="Y536" s="32" t="s">
        <v>31</v>
      </c>
      <c r="Z536" s="32" t="s">
        <v>31</v>
      </c>
      <c r="AA536" s="32" t="s">
        <v>31</v>
      </c>
      <c r="AB536" s="45" t="s">
        <v>31</v>
      </c>
      <c r="AC536" s="45" t="s">
        <v>31</v>
      </c>
      <c r="AD536" s="45" t="s">
        <v>31</v>
      </c>
      <c r="AE536" s="45" t="s">
        <v>31</v>
      </c>
      <c r="AF536" s="45" t="s">
        <v>31</v>
      </c>
      <c r="AG536" s="45" t="s">
        <v>31</v>
      </c>
      <c r="AH536" s="46" t="s">
        <v>45</v>
      </c>
      <c r="AM536" s="32" t="s">
        <v>56</v>
      </c>
      <c r="AR536" s="23"/>
      <c r="AS536" s="24" t="str">
        <f t="shared" si="3"/>
        <v>-:-:-:-:-:-:-:-:-:-:-:-:-:-:-:-:-:-:-:-:-:-:Rn:::::Rd::::</v>
      </c>
      <c r="AT536" s="23"/>
      <c r="AU536" s="24" t="str">
        <f t="shared" si="4"/>
        <v>0x9E280000</v>
      </c>
      <c r="AV536" s="25"/>
      <c r="AW536" s="26" t="str">
        <f t="shared" si="5"/>
        <v>vfcvtpsscalar_Single_precision_to_64_bit,               </v>
      </c>
      <c r="AX536" s="26" t="str">
        <f t="shared" si="6"/>
        <v>//		vfcvtpsscalar_Single_precision_to_64_bit,               	/* 0x9E280000	FCVTPS    	 */</v>
      </c>
      <c r="AY536" s="26" t="str">
        <f t="shared" si="7"/>
        <v>//		0x9E280000,	/* FCVTPS    	vfcvtpsscalar_Single_precision_to_64_bit	 */</v>
      </c>
    </row>
    <row r="537" ht="12.75" customHeight="1">
      <c r="A537" s="15" t="s">
        <v>891</v>
      </c>
      <c r="B537" s="33" t="s">
        <v>106</v>
      </c>
      <c r="C537" s="16"/>
      <c r="D537" s="17"/>
      <c r="E537" s="28" t="s">
        <v>865</v>
      </c>
      <c r="F537" s="18" t="str">
        <f t="shared" si="8"/>
        <v>v</v>
      </c>
      <c r="G537" s="18" t="str">
        <f t="shared" si="9"/>
        <v>scalar_Single_precision_to_64_bit</v>
      </c>
      <c r="H537" s="18" t="s">
        <v>746</v>
      </c>
      <c r="I537" s="30" t="s">
        <v>724</v>
      </c>
      <c r="J537" s="30"/>
      <c r="K537" s="31"/>
      <c r="L537" s="32" t="s">
        <v>30</v>
      </c>
      <c r="M537" s="45" t="s">
        <v>31</v>
      </c>
      <c r="N537" s="32" t="s">
        <v>31</v>
      </c>
      <c r="O537" s="45" t="s">
        <v>30</v>
      </c>
      <c r="P537" s="45" t="s">
        <v>30</v>
      </c>
      <c r="Q537" s="45" t="s">
        <v>30</v>
      </c>
      <c r="R537" s="45" t="s">
        <v>30</v>
      </c>
      <c r="S537" s="45" t="s">
        <v>31</v>
      </c>
      <c r="T537" s="32" t="s">
        <v>31</v>
      </c>
      <c r="U537" s="32" t="s">
        <v>31</v>
      </c>
      <c r="V537" s="45" t="s">
        <v>30</v>
      </c>
      <c r="W537" s="32" t="s">
        <v>31</v>
      </c>
      <c r="X537" s="32" t="s">
        <v>30</v>
      </c>
      <c r="Y537" s="32" t="s">
        <v>31</v>
      </c>
      <c r="Z537" s="32" t="s">
        <v>31</v>
      </c>
      <c r="AA537" s="32" t="s">
        <v>30</v>
      </c>
      <c r="AB537" s="45" t="s">
        <v>31</v>
      </c>
      <c r="AC537" s="45" t="s">
        <v>31</v>
      </c>
      <c r="AD537" s="45" t="s">
        <v>31</v>
      </c>
      <c r="AE537" s="45" t="s">
        <v>31</v>
      </c>
      <c r="AF537" s="45" t="s">
        <v>31</v>
      </c>
      <c r="AG537" s="45" t="s">
        <v>31</v>
      </c>
      <c r="AH537" s="46" t="s">
        <v>45</v>
      </c>
      <c r="AM537" s="32" t="s">
        <v>56</v>
      </c>
      <c r="AR537" s="23"/>
      <c r="AS537" s="24" t="str">
        <f t="shared" si="3"/>
        <v>-:-:-:-:-:-:-:-:-:-:-:-:-:-:-:-:-:-:-:-:-:-:Rn:::::Rd::::</v>
      </c>
      <c r="AT537" s="23"/>
      <c r="AU537" s="24" t="str">
        <f t="shared" si="4"/>
        <v>0x9E290000</v>
      </c>
      <c r="AV537" s="25"/>
      <c r="AW537" s="26" t="str">
        <f t="shared" si="5"/>
        <v>vfcvtpuscalar_Single_precision_to_64_bit,               </v>
      </c>
      <c r="AX537" s="26" t="str">
        <f t="shared" si="6"/>
        <v>//		vfcvtpuscalar_Single_precision_to_64_bit,               	/* 0x9E290000	FCVTPU    	 */</v>
      </c>
      <c r="AY537" s="26" t="str">
        <f t="shared" si="7"/>
        <v>//		0x9E290000,	/* FCVTPU    	vfcvtpuscalar_Single_precision_to_64_bit	 */</v>
      </c>
    </row>
    <row r="538" ht="12.75" customHeight="1">
      <c r="A538" s="15" t="s">
        <v>892</v>
      </c>
      <c r="B538" s="33" t="s">
        <v>106</v>
      </c>
      <c r="C538" s="16"/>
      <c r="D538" s="17"/>
      <c r="E538" s="28" t="s">
        <v>867</v>
      </c>
      <c r="F538" s="18" t="str">
        <f t="shared" si="8"/>
        <v>v</v>
      </c>
      <c r="G538" s="18" t="str">
        <f t="shared" si="9"/>
        <v>scalar_Single_precision_to_64_bit</v>
      </c>
      <c r="H538" s="18" t="s">
        <v>746</v>
      </c>
      <c r="I538" s="30" t="s">
        <v>724</v>
      </c>
      <c r="J538" s="30"/>
      <c r="K538" s="31"/>
      <c r="L538" s="32" t="s">
        <v>30</v>
      </c>
      <c r="M538" s="45" t="s">
        <v>31</v>
      </c>
      <c r="N538" s="32" t="s">
        <v>31</v>
      </c>
      <c r="O538" s="45" t="s">
        <v>30</v>
      </c>
      <c r="P538" s="45" t="s">
        <v>30</v>
      </c>
      <c r="Q538" s="45" t="s">
        <v>30</v>
      </c>
      <c r="R538" s="45" t="s">
        <v>30</v>
      </c>
      <c r="S538" s="45" t="s">
        <v>31</v>
      </c>
      <c r="T538" s="32" t="s">
        <v>31</v>
      </c>
      <c r="U538" s="32" t="s">
        <v>31</v>
      </c>
      <c r="V538" s="45" t="s">
        <v>30</v>
      </c>
      <c r="W538" s="32" t="s">
        <v>30</v>
      </c>
      <c r="X538" s="32" t="s">
        <v>31</v>
      </c>
      <c r="Y538" s="32" t="s">
        <v>31</v>
      </c>
      <c r="Z538" s="32" t="s">
        <v>31</v>
      </c>
      <c r="AA538" s="32" t="s">
        <v>31</v>
      </c>
      <c r="AB538" s="45" t="s">
        <v>31</v>
      </c>
      <c r="AC538" s="45" t="s">
        <v>31</v>
      </c>
      <c r="AD538" s="45" t="s">
        <v>31</v>
      </c>
      <c r="AE538" s="45" t="s">
        <v>31</v>
      </c>
      <c r="AF538" s="45" t="s">
        <v>31</v>
      </c>
      <c r="AG538" s="45" t="s">
        <v>31</v>
      </c>
      <c r="AH538" s="46" t="s">
        <v>45</v>
      </c>
      <c r="AM538" s="32" t="s">
        <v>56</v>
      </c>
      <c r="AR538" s="23"/>
      <c r="AS538" s="24" t="str">
        <f t="shared" si="3"/>
        <v>-:-:-:-:-:-:-:-:-:-:-:-:-:-:-:-:-:-:-:-:-:-:Rn:::::Rd::::</v>
      </c>
      <c r="AT538" s="23"/>
      <c r="AU538" s="24" t="str">
        <f t="shared" si="4"/>
        <v>0x9E300000</v>
      </c>
      <c r="AV538" s="25"/>
      <c r="AW538" s="26" t="str">
        <f t="shared" si="5"/>
        <v>vfcvtmsscalar_Single_precision_to_64_bit,               </v>
      </c>
      <c r="AX538" s="26" t="str">
        <f t="shared" si="6"/>
        <v>//		vfcvtmsscalar_Single_precision_to_64_bit,               	/* 0x9E300000	FCVTMS    	 */</v>
      </c>
      <c r="AY538" s="26" t="str">
        <f t="shared" si="7"/>
        <v>//		0x9E300000,	/* FCVTMS    	vfcvtmsscalar_Single_precision_to_64_bit	 */</v>
      </c>
    </row>
    <row r="539" ht="12.75" customHeight="1">
      <c r="A539" s="9" t="s">
        <v>893</v>
      </c>
      <c r="B539" s="33" t="s">
        <v>106</v>
      </c>
      <c r="C539" s="16"/>
      <c r="D539" s="17"/>
      <c r="E539" s="28" t="s">
        <v>869</v>
      </c>
      <c r="F539" s="18" t="str">
        <f t="shared" si="8"/>
        <v>v</v>
      </c>
      <c r="G539" s="18" t="str">
        <f t="shared" si="9"/>
        <v>scalar_Single_precision_to_64_bit</v>
      </c>
      <c r="H539" s="18" t="s">
        <v>746</v>
      </c>
      <c r="I539" s="30" t="s">
        <v>724</v>
      </c>
      <c r="J539" s="30"/>
      <c r="K539" s="31"/>
      <c r="L539" s="32" t="s">
        <v>30</v>
      </c>
      <c r="M539" s="45" t="s">
        <v>31</v>
      </c>
      <c r="N539" s="32" t="s">
        <v>31</v>
      </c>
      <c r="O539" s="45" t="s">
        <v>30</v>
      </c>
      <c r="P539" s="45" t="s">
        <v>30</v>
      </c>
      <c r="Q539" s="45" t="s">
        <v>30</v>
      </c>
      <c r="R539" s="45" t="s">
        <v>30</v>
      </c>
      <c r="S539" s="45" t="s">
        <v>31</v>
      </c>
      <c r="T539" s="32" t="s">
        <v>31</v>
      </c>
      <c r="U539" s="32" t="s">
        <v>31</v>
      </c>
      <c r="V539" s="45" t="s">
        <v>30</v>
      </c>
      <c r="W539" s="32" t="s">
        <v>30</v>
      </c>
      <c r="X539" s="32" t="s">
        <v>31</v>
      </c>
      <c r="Y539" s="32" t="s">
        <v>31</v>
      </c>
      <c r="Z539" s="32" t="s">
        <v>31</v>
      </c>
      <c r="AA539" s="32" t="s">
        <v>30</v>
      </c>
      <c r="AB539" s="78" t="s">
        <v>31</v>
      </c>
      <c r="AC539" s="45" t="s">
        <v>31</v>
      </c>
      <c r="AD539" s="45" t="s">
        <v>31</v>
      </c>
      <c r="AE539" s="45" t="s">
        <v>31</v>
      </c>
      <c r="AF539" s="45" t="s">
        <v>31</v>
      </c>
      <c r="AG539" s="45" t="s">
        <v>31</v>
      </c>
      <c r="AH539" s="46" t="s">
        <v>45</v>
      </c>
      <c r="AM539" s="32" t="s">
        <v>56</v>
      </c>
      <c r="AR539" s="23"/>
      <c r="AS539" s="24" t="str">
        <f t="shared" si="3"/>
        <v>-:-:-:-:-:-:-:-:-:-:-:-:-:-:-:-:-:-:-:-:-:-:Rn:::::Rd::::</v>
      </c>
      <c r="AT539" s="23"/>
      <c r="AU539" s="24" t="str">
        <f t="shared" si="4"/>
        <v>0x9E310000</v>
      </c>
      <c r="AV539" s="25"/>
      <c r="AW539" s="26" t="str">
        <f t="shared" si="5"/>
        <v>vfcvtmuscalar_Single_precision_to_64_bit,               </v>
      </c>
      <c r="AX539" s="26" t="str">
        <f t="shared" si="6"/>
        <v>//		vfcvtmuscalar_Single_precision_to_64_bit,               	/* 0x9E310000	FCVTMU    	 */</v>
      </c>
      <c r="AY539" s="26" t="str">
        <f t="shared" si="7"/>
        <v>//		0x9E310000,	/* FCVTMU    	vfcvtmuscalar_Single_precision_to_64_bit	 */</v>
      </c>
    </row>
    <row r="540" ht="12.75" customHeight="1">
      <c r="A540" s="9" t="s">
        <v>894</v>
      </c>
      <c r="B540" s="33" t="s">
        <v>106</v>
      </c>
      <c r="C540" s="16"/>
      <c r="D540" s="17"/>
      <c r="E540" s="28" t="s">
        <v>710</v>
      </c>
      <c r="F540" s="18" t="str">
        <f t="shared" si="8"/>
        <v>v</v>
      </c>
      <c r="G540" s="18" t="str">
        <f t="shared" si="9"/>
        <v>scalar_integer_Single_precision_to_64_bit</v>
      </c>
      <c r="H540" s="18" t="s">
        <v>852</v>
      </c>
      <c r="I540" s="30" t="s">
        <v>724</v>
      </c>
      <c r="J540" s="30"/>
      <c r="K540" s="31"/>
      <c r="L540" s="32" t="s">
        <v>30</v>
      </c>
      <c r="M540" s="45" t="s">
        <v>31</v>
      </c>
      <c r="N540" s="32" t="s">
        <v>31</v>
      </c>
      <c r="O540" s="45" t="s">
        <v>30</v>
      </c>
      <c r="P540" s="45" t="s">
        <v>30</v>
      </c>
      <c r="Q540" s="45" t="s">
        <v>30</v>
      </c>
      <c r="R540" s="45" t="s">
        <v>30</v>
      </c>
      <c r="S540" s="45" t="s">
        <v>31</v>
      </c>
      <c r="T540" s="32" t="s">
        <v>31</v>
      </c>
      <c r="U540" s="32" t="s">
        <v>31</v>
      </c>
      <c r="V540" s="45" t="s">
        <v>30</v>
      </c>
      <c r="W540" s="32" t="s">
        <v>30</v>
      </c>
      <c r="X540" s="32" t="s">
        <v>30</v>
      </c>
      <c r="Y540" s="32" t="s">
        <v>31</v>
      </c>
      <c r="Z540" s="32" t="s">
        <v>31</v>
      </c>
      <c r="AA540" s="32" t="s">
        <v>31</v>
      </c>
      <c r="AB540" s="45" t="s">
        <v>31</v>
      </c>
      <c r="AC540" s="45" t="s">
        <v>31</v>
      </c>
      <c r="AD540" s="45" t="s">
        <v>31</v>
      </c>
      <c r="AE540" s="45" t="s">
        <v>31</v>
      </c>
      <c r="AF540" s="45" t="s">
        <v>31</v>
      </c>
      <c r="AG540" s="45" t="s">
        <v>31</v>
      </c>
      <c r="AH540" s="46" t="s">
        <v>45</v>
      </c>
      <c r="AM540" s="32" t="s">
        <v>56</v>
      </c>
      <c r="AR540" s="23"/>
      <c r="AS540" s="24" t="str">
        <f t="shared" si="3"/>
        <v>-:-:-:-:-:-:-:-:-:-:-:-:-:-:-:-:-:-:-:-:-:-:Rn:::::Rd::::</v>
      </c>
      <c r="AT540" s="23"/>
      <c r="AU540" s="24" t="str">
        <f t="shared" si="4"/>
        <v>0x9E380000</v>
      </c>
      <c r="AV540" s="25"/>
      <c r="AW540" s="26" t="str">
        <f t="shared" si="5"/>
        <v>vfcvtzsscalar_integer_Single_precision_to_64_bit,       </v>
      </c>
      <c r="AX540" s="26" t="str">
        <f t="shared" si="6"/>
        <v>//		vfcvtzsscalar_integer_Single_precision_to_64_bit,       	/* 0x9E380000	FCVTZS    	 */</v>
      </c>
      <c r="AY540" s="26" t="str">
        <f t="shared" si="7"/>
        <v>//		0x9E380000,	/* FCVTZS    	vfcvtzsscalar_integer_Single_precision_to_64_bit	 */</v>
      </c>
    </row>
    <row r="541" ht="12.75" customHeight="1">
      <c r="A541" s="15" t="s">
        <v>895</v>
      </c>
      <c r="B541" s="33" t="s">
        <v>106</v>
      </c>
      <c r="C541" s="16"/>
      <c r="D541" s="17"/>
      <c r="E541" s="28" t="s">
        <v>713</v>
      </c>
      <c r="F541" s="18" t="str">
        <f t="shared" si="8"/>
        <v>v</v>
      </c>
      <c r="G541" s="18" t="str">
        <f t="shared" si="9"/>
        <v>scalar_integer_Single_precision_to_64_bit</v>
      </c>
      <c r="H541" s="18" t="s">
        <v>852</v>
      </c>
      <c r="I541" s="30" t="s">
        <v>724</v>
      </c>
      <c r="J541" s="30"/>
      <c r="K541" s="31"/>
      <c r="L541" s="32" t="s">
        <v>30</v>
      </c>
      <c r="M541" s="45" t="s">
        <v>31</v>
      </c>
      <c r="N541" s="32" t="s">
        <v>31</v>
      </c>
      <c r="O541" s="45" t="s">
        <v>30</v>
      </c>
      <c r="P541" s="45" t="s">
        <v>30</v>
      </c>
      <c r="Q541" s="45" t="s">
        <v>30</v>
      </c>
      <c r="R541" s="45" t="s">
        <v>30</v>
      </c>
      <c r="S541" s="45" t="s">
        <v>31</v>
      </c>
      <c r="T541" s="32" t="s">
        <v>31</v>
      </c>
      <c r="U541" s="32" t="s">
        <v>31</v>
      </c>
      <c r="V541" s="45" t="s">
        <v>30</v>
      </c>
      <c r="W541" s="32" t="s">
        <v>30</v>
      </c>
      <c r="X541" s="32" t="s">
        <v>30</v>
      </c>
      <c r="Y541" s="32" t="s">
        <v>31</v>
      </c>
      <c r="Z541" s="32" t="s">
        <v>31</v>
      </c>
      <c r="AA541" s="32" t="s">
        <v>30</v>
      </c>
      <c r="AB541" s="45" t="s">
        <v>31</v>
      </c>
      <c r="AC541" s="45" t="s">
        <v>31</v>
      </c>
      <c r="AD541" s="45" t="s">
        <v>31</v>
      </c>
      <c r="AE541" s="45" t="s">
        <v>31</v>
      </c>
      <c r="AF541" s="45" t="s">
        <v>31</v>
      </c>
      <c r="AG541" s="45" t="s">
        <v>31</v>
      </c>
      <c r="AH541" s="46" t="s">
        <v>45</v>
      </c>
      <c r="AM541" s="32" t="s">
        <v>56</v>
      </c>
      <c r="AR541" s="23"/>
      <c r="AS541" s="24" t="str">
        <f t="shared" si="3"/>
        <v>-:-:-:-:-:-:-:-:-:-:-:-:-:-:-:-:-:-:-:-:-:-:Rn:::::Rd::::</v>
      </c>
      <c r="AT541" s="23"/>
      <c r="AU541" s="24" t="str">
        <f t="shared" si="4"/>
        <v>0x9E390000</v>
      </c>
      <c r="AV541" s="25"/>
      <c r="AW541" s="26" t="str">
        <f t="shared" si="5"/>
        <v>vfcvtzuscalar_integer_Single_precision_to_64_bit,       </v>
      </c>
      <c r="AX541" s="26" t="str">
        <f t="shared" si="6"/>
        <v>//		vfcvtzuscalar_integer_Single_precision_to_64_bit,       	/* 0x9E390000	FCVTZU    	 */</v>
      </c>
      <c r="AY541" s="26" t="str">
        <f t="shared" si="7"/>
        <v>//		0x9E390000,	/* FCVTZU    	vfcvtzuscalar_integer_Single_precision_to_64_bit	 */</v>
      </c>
    </row>
    <row r="542" ht="12.75" customHeight="1">
      <c r="A542" s="15" t="s">
        <v>896</v>
      </c>
      <c r="B542" s="33" t="s">
        <v>106</v>
      </c>
      <c r="C542" s="16"/>
      <c r="D542" s="17"/>
      <c r="E542" s="28" t="s">
        <v>848</v>
      </c>
      <c r="F542" s="18" t="str">
        <f t="shared" si="8"/>
        <v>v</v>
      </c>
      <c r="G542" s="18" t="str">
        <f t="shared" si="9"/>
        <v>scalar_Double_precision_to_64_bit</v>
      </c>
      <c r="H542" s="18" t="s">
        <v>746</v>
      </c>
      <c r="I542" s="30" t="s">
        <v>730</v>
      </c>
      <c r="J542" s="30"/>
      <c r="K542" s="31"/>
      <c r="L542" s="32" t="s">
        <v>30</v>
      </c>
      <c r="M542" s="45" t="s">
        <v>31</v>
      </c>
      <c r="N542" s="32" t="s">
        <v>31</v>
      </c>
      <c r="O542" s="45" t="s">
        <v>30</v>
      </c>
      <c r="P542" s="45" t="s">
        <v>30</v>
      </c>
      <c r="Q542" s="45" t="s">
        <v>30</v>
      </c>
      <c r="R542" s="45" t="s">
        <v>30</v>
      </c>
      <c r="S542" s="45" t="s">
        <v>31</v>
      </c>
      <c r="T542" s="32" t="s">
        <v>31</v>
      </c>
      <c r="U542" s="32" t="s">
        <v>30</v>
      </c>
      <c r="V542" s="45" t="s">
        <v>30</v>
      </c>
      <c r="W542" s="32" t="s">
        <v>31</v>
      </c>
      <c r="X542" s="32" t="s">
        <v>31</v>
      </c>
      <c r="Y542" s="32" t="s">
        <v>31</v>
      </c>
      <c r="Z542" s="32" t="s">
        <v>31</v>
      </c>
      <c r="AA542" s="32" t="s">
        <v>31</v>
      </c>
      <c r="AB542" s="45" t="s">
        <v>31</v>
      </c>
      <c r="AC542" s="45" t="s">
        <v>31</v>
      </c>
      <c r="AD542" s="45" t="s">
        <v>31</v>
      </c>
      <c r="AE542" s="45" t="s">
        <v>31</v>
      </c>
      <c r="AF542" s="45" t="s">
        <v>31</v>
      </c>
      <c r="AG542" s="45" t="s">
        <v>31</v>
      </c>
      <c r="AH542" s="46" t="s">
        <v>45</v>
      </c>
      <c r="AM542" s="32" t="s">
        <v>56</v>
      </c>
      <c r="AR542" s="23"/>
      <c r="AS542" s="24" t="str">
        <f t="shared" si="3"/>
        <v>-:-:-:-:-:-:-:-:-:-:-:-:-:-:-:-:-:-:-:-:-:-:Rn:::::Rd::::</v>
      </c>
      <c r="AT542" s="23"/>
      <c r="AU542" s="24" t="str">
        <f t="shared" si="4"/>
        <v>0x9E600000</v>
      </c>
      <c r="AV542" s="25"/>
      <c r="AW542" s="26" t="str">
        <f t="shared" si="5"/>
        <v>vfcvtnsscalar_Double_precision_to_64_bit,               </v>
      </c>
      <c r="AX542" s="26" t="str">
        <f t="shared" si="6"/>
        <v>//		vfcvtnsscalar_Double_precision_to_64_bit,               	/* 0x9E600000	FCVTNS    	 */</v>
      </c>
      <c r="AY542" s="26" t="str">
        <f t="shared" si="7"/>
        <v>//		0x9E600000,	/* FCVTNS    	vfcvtnsscalar_Double_precision_to_64_bit	 */</v>
      </c>
    </row>
    <row r="543" ht="12.75" customHeight="1">
      <c r="A543" s="9" t="s">
        <v>897</v>
      </c>
      <c r="B543" s="33" t="s">
        <v>106</v>
      </c>
      <c r="C543" s="16"/>
      <c r="D543" s="17"/>
      <c r="E543" s="28" t="s">
        <v>850</v>
      </c>
      <c r="F543" s="18" t="str">
        <f t="shared" si="8"/>
        <v>v</v>
      </c>
      <c r="G543" s="18" t="str">
        <f t="shared" si="9"/>
        <v>scalar_Double_precision_to_64_bit</v>
      </c>
      <c r="H543" s="18" t="s">
        <v>746</v>
      </c>
      <c r="I543" s="30" t="s">
        <v>730</v>
      </c>
      <c r="J543" s="30"/>
      <c r="K543" s="31"/>
      <c r="L543" s="32" t="s">
        <v>30</v>
      </c>
      <c r="M543" s="45" t="s">
        <v>31</v>
      </c>
      <c r="N543" s="32" t="s">
        <v>31</v>
      </c>
      <c r="O543" s="45" t="s">
        <v>30</v>
      </c>
      <c r="P543" s="45" t="s">
        <v>30</v>
      </c>
      <c r="Q543" s="45" t="s">
        <v>30</v>
      </c>
      <c r="R543" s="45" t="s">
        <v>30</v>
      </c>
      <c r="S543" s="45" t="s">
        <v>31</v>
      </c>
      <c r="T543" s="32" t="s">
        <v>31</v>
      </c>
      <c r="U543" s="32" t="s">
        <v>30</v>
      </c>
      <c r="V543" s="45" t="s">
        <v>30</v>
      </c>
      <c r="W543" s="32" t="s">
        <v>31</v>
      </c>
      <c r="X543" s="32" t="s">
        <v>31</v>
      </c>
      <c r="Y543" s="32" t="s">
        <v>31</v>
      </c>
      <c r="Z543" s="32" t="s">
        <v>31</v>
      </c>
      <c r="AA543" s="32" t="s">
        <v>30</v>
      </c>
      <c r="AB543" s="45" t="s">
        <v>31</v>
      </c>
      <c r="AC543" s="45" t="s">
        <v>31</v>
      </c>
      <c r="AD543" s="45" t="s">
        <v>31</v>
      </c>
      <c r="AE543" s="45" t="s">
        <v>31</v>
      </c>
      <c r="AF543" s="45" t="s">
        <v>31</v>
      </c>
      <c r="AG543" s="45" t="s">
        <v>31</v>
      </c>
      <c r="AH543" s="46" t="s">
        <v>45</v>
      </c>
      <c r="AM543" s="32" t="s">
        <v>56</v>
      </c>
      <c r="AR543" s="23"/>
      <c r="AS543" s="24" t="str">
        <f t="shared" si="3"/>
        <v>-:-:-:-:-:-:-:-:-:-:-:-:-:-:-:-:-:-:-:-:-:-:Rn:::::Rd::::</v>
      </c>
      <c r="AT543" s="23"/>
      <c r="AU543" s="24" t="str">
        <f t="shared" si="4"/>
        <v>0x9E610000</v>
      </c>
      <c r="AV543" s="25"/>
      <c r="AW543" s="26" t="str">
        <f t="shared" si="5"/>
        <v>vfcvtnuscalar_Double_precision_to_64_bit,               </v>
      </c>
      <c r="AX543" s="26" t="str">
        <f t="shared" si="6"/>
        <v>//		vfcvtnuscalar_Double_precision_to_64_bit,               	/* 0x9E610000	FCVTNU    	 */</v>
      </c>
      <c r="AY543" s="26" t="str">
        <f t="shared" si="7"/>
        <v>//		0x9E610000,	/* FCVTNU    	vfcvtnuscalar_Double_precision_to_64_bit	 */</v>
      </c>
    </row>
    <row r="544" ht="12.75" customHeight="1">
      <c r="A544" s="15" t="s">
        <v>898</v>
      </c>
      <c r="B544" s="33" t="s">
        <v>106</v>
      </c>
      <c r="C544" s="16"/>
      <c r="D544" s="17"/>
      <c r="E544" s="28" t="s">
        <v>704</v>
      </c>
      <c r="F544" s="18" t="str">
        <f t="shared" si="8"/>
        <v>v</v>
      </c>
      <c r="G544" s="18" t="str">
        <f t="shared" si="9"/>
        <v>scalar_integer_64_bit_to_double_precision</v>
      </c>
      <c r="H544" s="18" t="s">
        <v>852</v>
      </c>
      <c r="I544" s="30" t="s">
        <v>727</v>
      </c>
      <c r="J544" s="30"/>
      <c r="K544" s="31"/>
      <c r="L544" s="32" t="s">
        <v>30</v>
      </c>
      <c r="M544" s="45" t="s">
        <v>31</v>
      </c>
      <c r="N544" s="32" t="s">
        <v>31</v>
      </c>
      <c r="O544" s="45" t="s">
        <v>30</v>
      </c>
      <c r="P544" s="45" t="s">
        <v>30</v>
      </c>
      <c r="Q544" s="45" t="s">
        <v>30</v>
      </c>
      <c r="R544" s="45" t="s">
        <v>30</v>
      </c>
      <c r="S544" s="45" t="s">
        <v>31</v>
      </c>
      <c r="T544" s="32" t="s">
        <v>31</v>
      </c>
      <c r="U544" s="32" t="s">
        <v>30</v>
      </c>
      <c r="V544" s="45" t="s">
        <v>30</v>
      </c>
      <c r="W544" s="32" t="s">
        <v>31</v>
      </c>
      <c r="X544" s="32" t="s">
        <v>31</v>
      </c>
      <c r="Y544" s="32" t="s">
        <v>31</v>
      </c>
      <c r="Z544" s="32" t="s">
        <v>30</v>
      </c>
      <c r="AA544" s="32" t="s">
        <v>31</v>
      </c>
      <c r="AB544" s="45" t="s">
        <v>31</v>
      </c>
      <c r="AC544" s="45" t="s">
        <v>31</v>
      </c>
      <c r="AD544" s="45" t="s">
        <v>31</v>
      </c>
      <c r="AE544" s="45" t="s">
        <v>31</v>
      </c>
      <c r="AF544" s="45" t="s">
        <v>31</v>
      </c>
      <c r="AG544" s="45" t="s">
        <v>31</v>
      </c>
      <c r="AH544" s="46" t="s">
        <v>45</v>
      </c>
      <c r="AM544" s="32" t="s">
        <v>56</v>
      </c>
      <c r="AR544" s="23"/>
      <c r="AS544" s="24" t="str">
        <f t="shared" si="3"/>
        <v>-:-:-:-:-:-:-:-:-:-:-:-:-:-:-:-:-:-:-:-:-:-:Rn:::::Rd::::</v>
      </c>
      <c r="AT544" s="23"/>
      <c r="AU544" s="24" t="str">
        <f t="shared" si="4"/>
        <v>0x9E620000</v>
      </c>
      <c r="AV544" s="25"/>
      <c r="AW544" s="26" t="str">
        <f t="shared" si="5"/>
        <v>vscvtfscalar_integer_64_bit_to_double_precision,        </v>
      </c>
      <c r="AX544" s="26" t="str">
        <f t="shared" si="6"/>
        <v>//		vscvtfscalar_integer_64_bit_to_double_precision,        	/* 0x9E620000	SCVTF     	 */</v>
      </c>
      <c r="AY544" s="26" t="str">
        <f t="shared" si="7"/>
        <v>//		0x9E620000,	/* SCVTF     	vscvtfscalar_integer_64_bit_to_double_precision	 */</v>
      </c>
    </row>
    <row r="545" ht="12.75" customHeight="1">
      <c r="A545" s="15" t="s">
        <v>899</v>
      </c>
      <c r="B545" s="33" t="s">
        <v>106</v>
      </c>
      <c r="C545" s="16"/>
      <c r="D545" s="17"/>
      <c r="E545" s="28" t="s">
        <v>708</v>
      </c>
      <c r="F545" s="18" t="str">
        <f t="shared" si="8"/>
        <v>v</v>
      </c>
      <c r="G545" s="18" t="str">
        <f t="shared" si="9"/>
        <v>scalar_integer_64_bit_to_double_precision</v>
      </c>
      <c r="H545" s="18" t="s">
        <v>852</v>
      </c>
      <c r="I545" s="30" t="s">
        <v>727</v>
      </c>
      <c r="J545" s="30"/>
      <c r="K545" s="31"/>
      <c r="L545" s="32" t="s">
        <v>30</v>
      </c>
      <c r="M545" s="45" t="s">
        <v>31</v>
      </c>
      <c r="N545" s="32" t="s">
        <v>31</v>
      </c>
      <c r="O545" s="45" t="s">
        <v>30</v>
      </c>
      <c r="P545" s="45" t="s">
        <v>30</v>
      </c>
      <c r="Q545" s="45" t="s">
        <v>30</v>
      </c>
      <c r="R545" s="45" t="s">
        <v>30</v>
      </c>
      <c r="S545" s="45" t="s">
        <v>31</v>
      </c>
      <c r="T545" s="32" t="s">
        <v>31</v>
      </c>
      <c r="U545" s="32" t="s">
        <v>30</v>
      </c>
      <c r="V545" s="45" t="s">
        <v>30</v>
      </c>
      <c r="W545" s="32" t="s">
        <v>31</v>
      </c>
      <c r="X545" s="32" t="s">
        <v>31</v>
      </c>
      <c r="Y545" s="32" t="s">
        <v>31</v>
      </c>
      <c r="Z545" s="32" t="s">
        <v>30</v>
      </c>
      <c r="AA545" s="32" t="s">
        <v>30</v>
      </c>
      <c r="AB545" s="45" t="s">
        <v>31</v>
      </c>
      <c r="AC545" s="45" t="s">
        <v>31</v>
      </c>
      <c r="AD545" s="45" t="s">
        <v>31</v>
      </c>
      <c r="AE545" s="45" t="s">
        <v>31</v>
      </c>
      <c r="AF545" s="45" t="s">
        <v>31</v>
      </c>
      <c r="AG545" s="45" t="s">
        <v>31</v>
      </c>
      <c r="AH545" s="46" t="s">
        <v>45</v>
      </c>
      <c r="AM545" s="32" t="s">
        <v>56</v>
      </c>
      <c r="AR545" s="23"/>
      <c r="AS545" s="24" t="str">
        <f t="shared" si="3"/>
        <v>-:-:-:-:-:-:-:-:-:-:-:-:-:-:-:-:-:-:-:-:-:-:Rn:::::Rd::::</v>
      </c>
      <c r="AT545" s="23"/>
      <c r="AU545" s="24" t="str">
        <f t="shared" si="4"/>
        <v>0x9E630000</v>
      </c>
      <c r="AV545" s="25"/>
      <c r="AW545" s="26" t="str">
        <f t="shared" si="5"/>
        <v>vucvtfscalar_integer_64_bit_to_double_precision,        </v>
      </c>
      <c r="AX545" s="26" t="str">
        <f t="shared" si="6"/>
        <v>//		vucvtfscalar_integer_64_bit_to_double_precision,        	/* 0x9E630000	UCVTF     	 */</v>
      </c>
      <c r="AY545" s="26" t="str">
        <f t="shared" si="7"/>
        <v>//		0x9E630000,	/* UCVTF     	vucvtfscalar_integer_64_bit_to_double_precision	 */</v>
      </c>
    </row>
    <row r="546" ht="12.75" customHeight="1">
      <c r="A546" s="9" t="s">
        <v>900</v>
      </c>
      <c r="B546" s="33" t="s">
        <v>106</v>
      </c>
      <c r="C546" s="16"/>
      <c r="D546" s="17"/>
      <c r="E546" s="28" t="s">
        <v>856</v>
      </c>
      <c r="F546" s="18" t="str">
        <f t="shared" si="8"/>
        <v>v</v>
      </c>
      <c r="G546" s="18" t="str">
        <f t="shared" si="9"/>
        <v>scalar_Double_precision_to_64_bit</v>
      </c>
      <c r="H546" s="18" t="s">
        <v>746</v>
      </c>
      <c r="I546" s="30" t="s">
        <v>730</v>
      </c>
      <c r="J546" s="30"/>
      <c r="K546" s="31"/>
      <c r="L546" s="32" t="s">
        <v>30</v>
      </c>
      <c r="M546" s="45" t="s">
        <v>31</v>
      </c>
      <c r="N546" s="32" t="s">
        <v>31</v>
      </c>
      <c r="O546" s="45" t="s">
        <v>30</v>
      </c>
      <c r="P546" s="45" t="s">
        <v>30</v>
      </c>
      <c r="Q546" s="45" t="s">
        <v>30</v>
      </c>
      <c r="R546" s="45" t="s">
        <v>30</v>
      </c>
      <c r="S546" s="45" t="s">
        <v>31</v>
      </c>
      <c r="T546" s="32" t="s">
        <v>31</v>
      </c>
      <c r="U546" s="32" t="s">
        <v>30</v>
      </c>
      <c r="V546" s="45" t="s">
        <v>30</v>
      </c>
      <c r="W546" s="32" t="s">
        <v>31</v>
      </c>
      <c r="X546" s="32" t="s">
        <v>31</v>
      </c>
      <c r="Y546" s="32" t="s">
        <v>30</v>
      </c>
      <c r="Z546" s="32" t="s">
        <v>31</v>
      </c>
      <c r="AA546" s="32" t="s">
        <v>31</v>
      </c>
      <c r="AB546" s="45" t="s">
        <v>31</v>
      </c>
      <c r="AC546" s="45" t="s">
        <v>31</v>
      </c>
      <c r="AD546" s="45" t="s">
        <v>31</v>
      </c>
      <c r="AE546" s="45" t="s">
        <v>31</v>
      </c>
      <c r="AF546" s="45" t="s">
        <v>31</v>
      </c>
      <c r="AG546" s="45" t="s">
        <v>31</v>
      </c>
      <c r="AH546" s="46" t="s">
        <v>45</v>
      </c>
      <c r="AM546" s="32" t="s">
        <v>56</v>
      </c>
      <c r="AR546" s="23"/>
      <c r="AS546" s="24" t="str">
        <f t="shared" si="3"/>
        <v>-:-:-:-:-:-:-:-:-:-:-:-:-:-:-:-:-:-:-:-:-:-:Rn:::::Rd::::</v>
      </c>
      <c r="AT546" s="23"/>
      <c r="AU546" s="24" t="str">
        <f t="shared" si="4"/>
        <v>0x9E640000</v>
      </c>
      <c r="AV546" s="25"/>
      <c r="AW546" s="26" t="str">
        <f t="shared" si="5"/>
        <v>vfcvtasscalar_Double_precision_to_64_bit,               </v>
      </c>
      <c r="AX546" s="26" t="str">
        <f t="shared" si="6"/>
        <v>//		vfcvtasscalar_Double_precision_to_64_bit,               	/* 0x9E640000	FCVTAS    	 */</v>
      </c>
      <c r="AY546" s="26" t="str">
        <f t="shared" si="7"/>
        <v>//		0x9E640000,	/* FCVTAS    	vfcvtasscalar_Double_precision_to_64_bit	 */</v>
      </c>
    </row>
    <row r="547" ht="12.75" customHeight="1">
      <c r="A547" s="9" t="s">
        <v>901</v>
      </c>
      <c r="B547" s="33" t="s">
        <v>106</v>
      </c>
      <c r="C547" s="16"/>
      <c r="D547" s="17"/>
      <c r="E547" s="28" t="s">
        <v>858</v>
      </c>
      <c r="F547" s="18" t="str">
        <f t="shared" si="8"/>
        <v>v</v>
      </c>
      <c r="G547" s="18" t="str">
        <f t="shared" si="9"/>
        <v>scalar_Double_precision_to_64_bit</v>
      </c>
      <c r="H547" s="18" t="s">
        <v>746</v>
      </c>
      <c r="I547" s="30" t="s">
        <v>730</v>
      </c>
      <c r="J547" s="30"/>
      <c r="K547" s="31"/>
      <c r="L547" s="32" t="s">
        <v>30</v>
      </c>
      <c r="M547" s="45" t="s">
        <v>31</v>
      </c>
      <c r="N547" s="32" t="s">
        <v>31</v>
      </c>
      <c r="O547" s="45" t="s">
        <v>30</v>
      </c>
      <c r="P547" s="45" t="s">
        <v>30</v>
      </c>
      <c r="Q547" s="45" t="s">
        <v>30</v>
      </c>
      <c r="R547" s="45" t="s">
        <v>30</v>
      </c>
      <c r="S547" s="45" t="s">
        <v>31</v>
      </c>
      <c r="T547" s="32" t="s">
        <v>31</v>
      </c>
      <c r="U547" s="32" t="s">
        <v>30</v>
      </c>
      <c r="V547" s="45" t="s">
        <v>30</v>
      </c>
      <c r="W547" s="32" t="s">
        <v>31</v>
      </c>
      <c r="X547" s="32" t="s">
        <v>31</v>
      </c>
      <c r="Y547" s="32" t="s">
        <v>30</v>
      </c>
      <c r="Z547" s="32" t="s">
        <v>31</v>
      </c>
      <c r="AA547" s="32" t="s">
        <v>30</v>
      </c>
      <c r="AB547" s="45" t="s">
        <v>31</v>
      </c>
      <c r="AC547" s="45" t="s">
        <v>31</v>
      </c>
      <c r="AD547" s="45" t="s">
        <v>31</v>
      </c>
      <c r="AE547" s="45" t="s">
        <v>31</v>
      </c>
      <c r="AF547" s="45" t="s">
        <v>31</v>
      </c>
      <c r="AG547" s="45" t="s">
        <v>31</v>
      </c>
      <c r="AH547" s="46" t="s">
        <v>45</v>
      </c>
      <c r="AM547" s="32" t="s">
        <v>56</v>
      </c>
      <c r="AR547" s="23"/>
      <c r="AS547" s="24" t="str">
        <f t="shared" si="3"/>
        <v>-:-:-:-:-:-:-:-:-:-:-:-:-:-:-:-:-:-:-:-:-:-:Rn:::::Rd::::</v>
      </c>
      <c r="AT547" s="23"/>
      <c r="AU547" s="24" t="str">
        <f t="shared" si="4"/>
        <v>0x9E650000</v>
      </c>
      <c r="AV547" s="25"/>
      <c r="AW547" s="26" t="str">
        <f t="shared" si="5"/>
        <v>vfcvtauscalar_Double_precision_to_64_bit,               </v>
      </c>
      <c r="AX547" s="26" t="str">
        <f t="shared" si="6"/>
        <v>//		vfcvtauscalar_Double_precision_to_64_bit,               	/* 0x9E650000	FCVTAU    	 */</v>
      </c>
      <c r="AY547" s="26" t="str">
        <f t="shared" si="7"/>
        <v>//		0x9E650000,	/* FCVTAU    	vfcvtauscalar_Double_precision_to_64_bit	 */</v>
      </c>
    </row>
    <row r="548" ht="12.75" customHeight="1">
      <c r="A548" s="15" t="s">
        <v>902</v>
      </c>
      <c r="B548" s="33" t="s">
        <v>106</v>
      </c>
      <c r="C548" s="16"/>
      <c r="D548" s="17"/>
      <c r="E548" s="28" t="s">
        <v>780</v>
      </c>
      <c r="F548" s="18" t="str">
        <f t="shared" si="8"/>
        <v>v</v>
      </c>
      <c r="G548" s="18" t="str">
        <f t="shared" si="9"/>
        <v>general_Double_precision_to_64_bit</v>
      </c>
      <c r="H548" s="18" t="s">
        <v>860</v>
      </c>
      <c r="I548" s="30" t="s">
        <v>730</v>
      </c>
      <c r="J548" s="30"/>
      <c r="K548" s="31"/>
      <c r="L548" s="32" t="s">
        <v>30</v>
      </c>
      <c r="M548" s="45" t="s">
        <v>31</v>
      </c>
      <c r="N548" s="32" t="s">
        <v>31</v>
      </c>
      <c r="O548" s="45" t="s">
        <v>30</v>
      </c>
      <c r="P548" s="45" t="s">
        <v>30</v>
      </c>
      <c r="Q548" s="45" t="s">
        <v>30</v>
      </c>
      <c r="R548" s="45" t="s">
        <v>30</v>
      </c>
      <c r="S548" s="45" t="s">
        <v>31</v>
      </c>
      <c r="T548" s="32" t="s">
        <v>31</v>
      </c>
      <c r="U548" s="32" t="s">
        <v>30</v>
      </c>
      <c r="V548" s="45" t="s">
        <v>30</v>
      </c>
      <c r="W548" s="32" t="s">
        <v>31</v>
      </c>
      <c r="X548" s="32" t="s">
        <v>31</v>
      </c>
      <c r="Y548" s="32" t="s">
        <v>30</v>
      </c>
      <c r="Z548" s="32" t="s">
        <v>30</v>
      </c>
      <c r="AA548" s="32" t="s">
        <v>31</v>
      </c>
      <c r="AB548" s="45" t="s">
        <v>31</v>
      </c>
      <c r="AC548" s="45" t="s">
        <v>31</v>
      </c>
      <c r="AD548" s="45" t="s">
        <v>31</v>
      </c>
      <c r="AE548" s="45" t="s">
        <v>31</v>
      </c>
      <c r="AF548" s="45" t="s">
        <v>31</v>
      </c>
      <c r="AG548" s="45" t="s">
        <v>31</v>
      </c>
      <c r="AH548" s="46" t="s">
        <v>45</v>
      </c>
      <c r="AM548" s="32" t="s">
        <v>56</v>
      </c>
      <c r="AR548" s="23"/>
      <c r="AS548" s="24" t="str">
        <f t="shared" si="3"/>
        <v>-:-:-:-:-:-:-:-:-:-:-:-:-:-:-:-:-:-:-:-:-:-:Rn:::::Rd::::</v>
      </c>
      <c r="AT548" s="23"/>
      <c r="AU548" s="24" t="str">
        <f t="shared" si="4"/>
        <v>0x9E660000</v>
      </c>
      <c r="AV548" s="25"/>
      <c r="AW548" s="26" t="str">
        <f t="shared" si="5"/>
        <v>vfmovgeneral_Double_precision_to_64_bit,                </v>
      </c>
      <c r="AX548" s="26" t="str">
        <f t="shared" si="6"/>
        <v>//		vfmovgeneral_Double_precision_to_64_bit,                	/* 0x9E660000	FMOV      	 */</v>
      </c>
      <c r="AY548" s="26" t="str">
        <f t="shared" si="7"/>
        <v>//		0x9E660000,	/* FMOV      	vfmovgeneral_Double_precision_to_64_bit	 */</v>
      </c>
    </row>
    <row r="549" ht="12.75" customHeight="1">
      <c r="A549" s="15" t="s">
        <v>903</v>
      </c>
      <c r="B549" s="33" t="s">
        <v>106</v>
      </c>
      <c r="C549" s="16"/>
      <c r="D549" s="17"/>
      <c r="E549" s="28" t="s">
        <v>780</v>
      </c>
      <c r="F549" s="18" t="str">
        <f t="shared" si="8"/>
        <v>v</v>
      </c>
      <c r="G549" s="18" t="str">
        <f t="shared" si="9"/>
        <v>general_64_bit_to_double_precision</v>
      </c>
      <c r="H549" s="18" t="s">
        <v>860</v>
      </c>
      <c r="I549" s="30" t="s">
        <v>727</v>
      </c>
      <c r="J549" s="30"/>
      <c r="K549" s="31"/>
      <c r="L549" s="32" t="s">
        <v>30</v>
      </c>
      <c r="M549" s="45" t="s">
        <v>31</v>
      </c>
      <c r="N549" s="32" t="s">
        <v>31</v>
      </c>
      <c r="O549" s="45" t="s">
        <v>30</v>
      </c>
      <c r="P549" s="45" t="s">
        <v>30</v>
      </c>
      <c r="Q549" s="45" t="s">
        <v>30</v>
      </c>
      <c r="R549" s="45" t="s">
        <v>30</v>
      </c>
      <c r="S549" s="45" t="s">
        <v>31</v>
      </c>
      <c r="T549" s="32" t="s">
        <v>31</v>
      </c>
      <c r="U549" s="32" t="s">
        <v>30</v>
      </c>
      <c r="V549" s="45" t="s">
        <v>30</v>
      </c>
      <c r="W549" s="32" t="s">
        <v>31</v>
      </c>
      <c r="X549" s="32" t="s">
        <v>31</v>
      </c>
      <c r="Y549" s="32" t="s">
        <v>30</v>
      </c>
      <c r="Z549" s="32" t="s">
        <v>30</v>
      </c>
      <c r="AA549" s="32" t="s">
        <v>30</v>
      </c>
      <c r="AB549" s="45" t="s">
        <v>31</v>
      </c>
      <c r="AC549" s="45" t="s">
        <v>31</v>
      </c>
      <c r="AD549" s="45" t="s">
        <v>31</v>
      </c>
      <c r="AE549" s="45" t="s">
        <v>31</v>
      </c>
      <c r="AF549" s="45" t="s">
        <v>31</v>
      </c>
      <c r="AG549" s="45" t="s">
        <v>31</v>
      </c>
      <c r="AH549" s="46" t="s">
        <v>45</v>
      </c>
      <c r="AM549" s="32" t="s">
        <v>56</v>
      </c>
      <c r="AR549" s="23"/>
      <c r="AS549" s="24" t="str">
        <f t="shared" si="3"/>
        <v>-:-:-:-:-:-:-:-:-:-:-:-:-:-:-:-:-:-:-:-:-:-:Rn:::::Rd::::</v>
      </c>
      <c r="AT549" s="23"/>
      <c r="AU549" s="24" t="str">
        <f t="shared" si="4"/>
        <v>0x9E670000</v>
      </c>
      <c r="AV549" s="25"/>
      <c r="AW549" s="26" t="str">
        <f t="shared" si="5"/>
        <v>vfmovgeneral_64_bit_to_double_precision,                </v>
      </c>
      <c r="AX549" s="26" t="str">
        <f t="shared" si="6"/>
        <v>//		vfmovgeneral_64_bit_to_double_precision,                	/* 0x9E670000	FMOV      	 */</v>
      </c>
      <c r="AY549" s="26" t="str">
        <f t="shared" si="7"/>
        <v>//		0x9E670000,	/* FMOV      	vfmovgeneral_64_bit_to_double_precision	 */</v>
      </c>
    </row>
    <row r="550" ht="12.75" customHeight="1">
      <c r="A550" s="9" t="s">
        <v>904</v>
      </c>
      <c r="B550" s="33" t="s">
        <v>106</v>
      </c>
      <c r="C550" s="16"/>
      <c r="D550" s="17"/>
      <c r="E550" s="28" t="s">
        <v>863</v>
      </c>
      <c r="F550" s="18" t="str">
        <f t="shared" si="8"/>
        <v>v</v>
      </c>
      <c r="G550" s="18" t="str">
        <f t="shared" si="9"/>
        <v>scalar_Double_precision_to_64_bit</v>
      </c>
      <c r="H550" s="18" t="s">
        <v>746</v>
      </c>
      <c r="I550" s="30" t="s">
        <v>730</v>
      </c>
      <c r="J550" s="30"/>
      <c r="K550" s="31"/>
      <c r="L550" s="32" t="s">
        <v>30</v>
      </c>
      <c r="M550" s="45" t="s">
        <v>31</v>
      </c>
      <c r="N550" s="32" t="s">
        <v>31</v>
      </c>
      <c r="O550" s="45" t="s">
        <v>30</v>
      </c>
      <c r="P550" s="45" t="s">
        <v>30</v>
      </c>
      <c r="Q550" s="45" t="s">
        <v>30</v>
      </c>
      <c r="R550" s="45" t="s">
        <v>30</v>
      </c>
      <c r="S550" s="45" t="s">
        <v>31</v>
      </c>
      <c r="T550" s="32" t="s">
        <v>31</v>
      </c>
      <c r="U550" s="32" t="s">
        <v>30</v>
      </c>
      <c r="V550" s="45" t="s">
        <v>30</v>
      </c>
      <c r="W550" s="32" t="s">
        <v>31</v>
      </c>
      <c r="X550" s="32" t="s">
        <v>30</v>
      </c>
      <c r="Y550" s="32" t="s">
        <v>31</v>
      </c>
      <c r="Z550" s="32" t="s">
        <v>31</v>
      </c>
      <c r="AA550" s="32" t="s">
        <v>31</v>
      </c>
      <c r="AB550" s="45" t="s">
        <v>31</v>
      </c>
      <c r="AC550" s="45" t="s">
        <v>31</v>
      </c>
      <c r="AD550" s="45" t="s">
        <v>31</v>
      </c>
      <c r="AE550" s="45" t="s">
        <v>31</v>
      </c>
      <c r="AF550" s="45" t="s">
        <v>31</v>
      </c>
      <c r="AG550" s="45" t="s">
        <v>31</v>
      </c>
      <c r="AH550" s="46" t="s">
        <v>45</v>
      </c>
      <c r="AM550" s="32" t="s">
        <v>56</v>
      </c>
      <c r="AR550" s="23"/>
      <c r="AS550" s="24" t="str">
        <f t="shared" si="3"/>
        <v>-:-:-:-:-:-:-:-:-:-:-:-:-:-:-:-:-:-:-:-:-:-:Rn:::::Rd::::</v>
      </c>
      <c r="AT550" s="23"/>
      <c r="AU550" s="24" t="str">
        <f t="shared" si="4"/>
        <v>0x9E680000</v>
      </c>
      <c r="AV550" s="25"/>
      <c r="AW550" s="26" t="str">
        <f t="shared" si="5"/>
        <v>vfcvtpsscalar_Double_precision_to_64_bit,               </v>
      </c>
      <c r="AX550" s="26" t="str">
        <f t="shared" si="6"/>
        <v>//		vfcvtpsscalar_Double_precision_to_64_bit,               	/* 0x9E680000	FCVTPS    	 */</v>
      </c>
      <c r="AY550" s="26" t="str">
        <f t="shared" si="7"/>
        <v>//		0x9E680000,	/* FCVTPS    	vfcvtpsscalar_Double_precision_to_64_bit	 */</v>
      </c>
    </row>
    <row r="551" ht="12.75" customHeight="1">
      <c r="A551" s="15" t="s">
        <v>905</v>
      </c>
      <c r="B551" s="33" t="s">
        <v>106</v>
      </c>
      <c r="C551" s="16"/>
      <c r="D551" s="17"/>
      <c r="E551" s="28" t="s">
        <v>865</v>
      </c>
      <c r="F551" s="18" t="str">
        <f t="shared" si="8"/>
        <v>v</v>
      </c>
      <c r="G551" s="18" t="str">
        <f t="shared" si="9"/>
        <v>scalar_Double_precision_to_64_bit</v>
      </c>
      <c r="H551" s="18" t="s">
        <v>746</v>
      </c>
      <c r="I551" s="30" t="s">
        <v>730</v>
      </c>
      <c r="J551" s="30"/>
      <c r="K551" s="31"/>
      <c r="L551" s="32" t="s">
        <v>30</v>
      </c>
      <c r="M551" s="45" t="s">
        <v>31</v>
      </c>
      <c r="N551" s="32" t="s">
        <v>31</v>
      </c>
      <c r="O551" s="45" t="s">
        <v>30</v>
      </c>
      <c r="P551" s="45" t="s">
        <v>30</v>
      </c>
      <c r="Q551" s="45" t="s">
        <v>30</v>
      </c>
      <c r="R551" s="45" t="s">
        <v>30</v>
      </c>
      <c r="S551" s="45" t="s">
        <v>31</v>
      </c>
      <c r="T551" s="32" t="s">
        <v>31</v>
      </c>
      <c r="U551" s="32" t="s">
        <v>30</v>
      </c>
      <c r="V551" s="45" t="s">
        <v>30</v>
      </c>
      <c r="W551" s="32" t="s">
        <v>31</v>
      </c>
      <c r="X551" s="32" t="s">
        <v>30</v>
      </c>
      <c r="Y551" s="32" t="s">
        <v>31</v>
      </c>
      <c r="Z551" s="32" t="s">
        <v>31</v>
      </c>
      <c r="AA551" s="32" t="s">
        <v>30</v>
      </c>
      <c r="AB551" s="45" t="s">
        <v>31</v>
      </c>
      <c r="AC551" s="45" t="s">
        <v>31</v>
      </c>
      <c r="AD551" s="45" t="s">
        <v>31</v>
      </c>
      <c r="AE551" s="45" t="s">
        <v>31</v>
      </c>
      <c r="AF551" s="45" t="s">
        <v>31</v>
      </c>
      <c r="AG551" s="45" t="s">
        <v>31</v>
      </c>
      <c r="AH551" s="46" t="s">
        <v>45</v>
      </c>
      <c r="AM551" s="32" t="s">
        <v>56</v>
      </c>
      <c r="AR551" s="23"/>
      <c r="AS551" s="24" t="str">
        <f t="shared" si="3"/>
        <v>-:-:-:-:-:-:-:-:-:-:-:-:-:-:-:-:-:-:-:-:-:-:Rn:::::Rd::::</v>
      </c>
      <c r="AT551" s="23"/>
      <c r="AU551" s="24" t="str">
        <f t="shared" si="4"/>
        <v>0x9E690000</v>
      </c>
      <c r="AV551" s="25"/>
      <c r="AW551" s="26" t="str">
        <f t="shared" si="5"/>
        <v>vfcvtpuscalar_Double_precision_to_64_bit,               </v>
      </c>
      <c r="AX551" s="26" t="str">
        <f t="shared" si="6"/>
        <v>//		vfcvtpuscalar_Double_precision_to_64_bit,               	/* 0x9E690000	FCVTPU    	 */</v>
      </c>
      <c r="AY551" s="26" t="str">
        <f t="shared" si="7"/>
        <v>//		0x9E690000,	/* FCVTPU    	vfcvtpuscalar_Double_precision_to_64_bit	 */</v>
      </c>
    </row>
    <row r="552" ht="12.75" customHeight="1">
      <c r="A552" s="15" t="s">
        <v>906</v>
      </c>
      <c r="B552" s="33" t="s">
        <v>106</v>
      </c>
      <c r="C552" s="16"/>
      <c r="D552" s="17"/>
      <c r="E552" s="28" t="s">
        <v>867</v>
      </c>
      <c r="F552" s="18" t="str">
        <f t="shared" si="8"/>
        <v>v</v>
      </c>
      <c r="G552" s="18" t="str">
        <f t="shared" si="9"/>
        <v>scalar_Double_precision_to_64_bit</v>
      </c>
      <c r="H552" s="18" t="s">
        <v>746</v>
      </c>
      <c r="I552" s="30" t="s">
        <v>730</v>
      </c>
      <c r="J552" s="30"/>
      <c r="K552" s="31"/>
      <c r="L552" s="32" t="s">
        <v>30</v>
      </c>
      <c r="M552" s="45" t="s">
        <v>31</v>
      </c>
      <c r="N552" s="32" t="s">
        <v>31</v>
      </c>
      <c r="O552" s="45" t="s">
        <v>30</v>
      </c>
      <c r="P552" s="45" t="s">
        <v>30</v>
      </c>
      <c r="Q552" s="45" t="s">
        <v>30</v>
      </c>
      <c r="R552" s="45" t="s">
        <v>30</v>
      </c>
      <c r="S552" s="45" t="s">
        <v>31</v>
      </c>
      <c r="T552" s="32" t="s">
        <v>31</v>
      </c>
      <c r="U552" s="32" t="s">
        <v>30</v>
      </c>
      <c r="V552" s="45" t="s">
        <v>30</v>
      </c>
      <c r="W552" s="32" t="s">
        <v>30</v>
      </c>
      <c r="X552" s="32" t="s">
        <v>31</v>
      </c>
      <c r="Y552" s="32" t="s">
        <v>31</v>
      </c>
      <c r="Z552" s="32" t="s">
        <v>31</v>
      </c>
      <c r="AA552" s="32" t="s">
        <v>31</v>
      </c>
      <c r="AB552" s="45" t="s">
        <v>31</v>
      </c>
      <c r="AC552" s="45" t="s">
        <v>31</v>
      </c>
      <c r="AD552" s="45" t="s">
        <v>31</v>
      </c>
      <c r="AE552" s="45" t="s">
        <v>31</v>
      </c>
      <c r="AF552" s="45" t="s">
        <v>31</v>
      </c>
      <c r="AG552" s="45" t="s">
        <v>31</v>
      </c>
      <c r="AH552" s="46" t="s">
        <v>45</v>
      </c>
      <c r="AM552" s="32" t="s">
        <v>56</v>
      </c>
      <c r="AR552" s="23"/>
      <c r="AS552" s="24" t="str">
        <f t="shared" si="3"/>
        <v>-:-:-:-:-:-:-:-:-:-:-:-:-:-:-:-:-:-:-:-:-:-:Rn:::::Rd::::</v>
      </c>
      <c r="AT552" s="23"/>
      <c r="AU552" s="24" t="str">
        <f t="shared" si="4"/>
        <v>0x9E700000</v>
      </c>
      <c r="AV552" s="25"/>
      <c r="AW552" s="26" t="str">
        <f t="shared" si="5"/>
        <v>vfcvtmsscalar_Double_precision_to_64_bit,               </v>
      </c>
      <c r="AX552" s="26" t="str">
        <f t="shared" si="6"/>
        <v>//		vfcvtmsscalar_Double_precision_to_64_bit,               	/* 0x9E700000	FCVTMS    	 */</v>
      </c>
      <c r="AY552" s="26" t="str">
        <f t="shared" si="7"/>
        <v>//		0x9E700000,	/* FCVTMS    	vfcvtmsscalar_Double_precision_to_64_bit	 */</v>
      </c>
    </row>
    <row r="553" ht="12.75" customHeight="1">
      <c r="A553" s="9" t="s">
        <v>907</v>
      </c>
      <c r="B553" s="33" t="s">
        <v>106</v>
      </c>
      <c r="C553" s="16"/>
      <c r="D553" s="17"/>
      <c r="E553" s="28" t="s">
        <v>869</v>
      </c>
      <c r="F553" s="18" t="str">
        <f t="shared" si="8"/>
        <v>v</v>
      </c>
      <c r="G553" s="18" t="str">
        <f t="shared" si="9"/>
        <v>scalar_Double_precision_to_64_bit</v>
      </c>
      <c r="H553" s="18" t="s">
        <v>746</v>
      </c>
      <c r="I553" s="30" t="s">
        <v>730</v>
      </c>
      <c r="J553" s="30"/>
      <c r="K553" s="31"/>
      <c r="L553" s="32" t="s">
        <v>30</v>
      </c>
      <c r="M553" s="45" t="s">
        <v>31</v>
      </c>
      <c r="N553" s="32" t="s">
        <v>31</v>
      </c>
      <c r="O553" s="45" t="s">
        <v>30</v>
      </c>
      <c r="P553" s="45" t="s">
        <v>30</v>
      </c>
      <c r="Q553" s="45" t="s">
        <v>30</v>
      </c>
      <c r="R553" s="45" t="s">
        <v>30</v>
      </c>
      <c r="S553" s="45" t="s">
        <v>31</v>
      </c>
      <c r="T553" s="32" t="s">
        <v>31</v>
      </c>
      <c r="U553" s="32" t="s">
        <v>30</v>
      </c>
      <c r="V553" s="45" t="s">
        <v>30</v>
      </c>
      <c r="W553" s="32" t="s">
        <v>30</v>
      </c>
      <c r="X553" s="32" t="s">
        <v>31</v>
      </c>
      <c r="Y553" s="32" t="s">
        <v>31</v>
      </c>
      <c r="Z553" s="32" t="s">
        <v>31</v>
      </c>
      <c r="AA553" s="32" t="s">
        <v>30</v>
      </c>
      <c r="AB553" s="45" t="s">
        <v>31</v>
      </c>
      <c r="AC553" s="45" t="s">
        <v>31</v>
      </c>
      <c r="AD553" s="45" t="s">
        <v>31</v>
      </c>
      <c r="AE553" s="45" t="s">
        <v>31</v>
      </c>
      <c r="AF553" s="45" t="s">
        <v>31</v>
      </c>
      <c r="AG553" s="45" t="s">
        <v>31</v>
      </c>
      <c r="AH553" s="46" t="s">
        <v>45</v>
      </c>
      <c r="AM553" s="32" t="s">
        <v>56</v>
      </c>
      <c r="AR553" s="23"/>
      <c r="AS553" s="24" t="str">
        <f t="shared" si="3"/>
        <v>-:-:-:-:-:-:-:-:-:-:-:-:-:-:-:-:-:-:-:-:-:-:Rn:::::Rd::::</v>
      </c>
      <c r="AT553" s="23"/>
      <c r="AU553" s="24" t="str">
        <f t="shared" si="4"/>
        <v>0x9E710000</v>
      </c>
      <c r="AV553" s="25"/>
      <c r="AW553" s="26" t="str">
        <f t="shared" si="5"/>
        <v>vfcvtmuscalar_Double_precision_to_64_bit,               </v>
      </c>
      <c r="AX553" s="26" t="str">
        <f t="shared" si="6"/>
        <v>//		vfcvtmuscalar_Double_precision_to_64_bit,               	/* 0x9E710000	FCVTMU    	 */</v>
      </c>
      <c r="AY553" s="26" t="str">
        <f t="shared" si="7"/>
        <v>//		0x9E710000,	/* FCVTMU    	vfcvtmuscalar_Double_precision_to_64_bit	 */</v>
      </c>
    </row>
    <row r="554" ht="12.75" customHeight="1">
      <c r="A554" s="9" t="s">
        <v>908</v>
      </c>
      <c r="B554" s="33" t="s">
        <v>106</v>
      </c>
      <c r="C554" s="16"/>
      <c r="D554" s="17"/>
      <c r="E554" s="28" t="s">
        <v>710</v>
      </c>
      <c r="F554" s="18" t="str">
        <f t="shared" si="8"/>
        <v>v</v>
      </c>
      <c r="G554" s="18" t="str">
        <f t="shared" si="9"/>
        <v>scalar_integer_Double_precision_to_64_bit</v>
      </c>
      <c r="H554" s="18" t="s">
        <v>852</v>
      </c>
      <c r="I554" s="30" t="s">
        <v>730</v>
      </c>
      <c r="J554" s="30"/>
      <c r="K554" s="31"/>
      <c r="L554" s="32" t="s">
        <v>30</v>
      </c>
      <c r="M554" s="45" t="s">
        <v>31</v>
      </c>
      <c r="N554" s="32" t="s">
        <v>31</v>
      </c>
      <c r="O554" s="45" t="s">
        <v>30</v>
      </c>
      <c r="P554" s="45" t="s">
        <v>30</v>
      </c>
      <c r="Q554" s="45" t="s">
        <v>30</v>
      </c>
      <c r="R554" s="45" t="s">
        <v>30</v>
      </c>
      <c r="S554" s="45" t="s">
        <v>31</v>
      </c>
      <c r="T554" s="32" t="s">
        <v>31</v>
      </c>
      <c r="U554" s="32" t="s">
        <v>30</v>
      </c>
      <c r="V554" s="45" t="s">
        <v>30</v>
      </c>
      <c r="W554" s="32" t="s">
        <v>30</v>
      </c>
      <c r="X554" s="32" t="s">
        <v>30</v>
      </c>
      <c r="Y554" s="32" t="s">
        <v>31</v>
      </c>
      <c r="Z554" s="32" t="s">
        <v>31</v>
      </c>
      <c r="AA554" s="32" t="s">
        <v>31</v>
      </c>
      <c r="AB554" s="45" t="s">
        <v>31</v>
      </c>
      <c r="AC554" s="45" t="s">
        <v>31</v>
      </c>
      <c r="AD554" s="45" t="s">
        <v>31</v>
      </c>
      <c r="AE554" s="45" t="s">
        <v>31</v>
      </c>
      <c r="AF554" s="45" t="s">
        <v>31</v>
      </c>
      <c r="AG554" s="45" t="s">
        <v>31</v>
      </c>
      <c r="AH554" s="46" t="s">
        <v>45</v>
      </c>
      <c r="AM554" s="32" t="s">
        <v>56</v>
      </c>
      <c r="AR554" s="23"/>
      <c r="AS554" s="24" t="str">
        <f t="shared" si="3"/>
        <v>-:-:-:-:-:-:-:-:-:-:-:-:-:-:-:-:-:-:-:-:-:-:Rn:::::Rd::::</v>
      </c>
      <c r="AT554" s="23"/>
      <c r="AU554" s="24" t="str">
        <f t="shared" si="4"/>
        <v>0x9E780000</v>
      </c>
      <c r="AV554" s="25"/>
      <c r="AW554" s="26" t="str">
        <f t="shared" si="5"/>
        <v>vfcvtzsscalar_integer_Double_precision_to_64_bit,       </v>
      </c>
      <c r="AX554" s="26" t="str">
        <f t="shared" si="6"/>
        <v>//		vfcvtzsscalar_integer_Double_precision_to_64_bit,       	/* 0x9E780000	FCVTZS    	 */</v>
      </c>
      <c r="AY554" s="26" t="str">
        <f t="shared" si="7"/>
        <v>//		0x9E780000,	/* FCVTZS    	vfcvtzsscalar_integer_Double_precision_to_64_bit	 */</v>
      </c>
    </row>
    <row r="555" ht="12.75" customHeight="1">
      <c r="A555" s="15" t="s">
        <v>909</v>
      </c>
      <c r="B555" s="33" t="s">
        <v>106</v>
      </c>
      <c r="C555" s="16"/>
      <c r="D555" s="17"/>
      <c r="E555" s="28" t="s">
        <v>713</v>
      </c>
      <c r="F555" s="18" t="str">
        <f t="shared" si="8"/>
        <v>v</v>
      </c>
      <c r="G555" s="18" t="str">
        <f t="shared" si="9"/>
        <v>scalar_integer_Double_precision_to_64_bit</v>
      </c>
      <c r="H555" s="18" t="s">
        <v>852</v>
      </c>
      <c r="I555" s="30" t="s">
        <v>730</v>
      </c>
      <c r="J555" s="30"/>
      <c r="K555" s="31"/>
      <c r="L555" s="32" t="s">
        <v>30</v>
      </c>
      <c r="M555" s="45" t="s">
        <v>31</v>
      </c>
      <c r="N555" s="32" t="s">
        <v>31</v>
      </c>
      <c r="O555" s="45" t="s">
        <v>30</v>
      </c>
      <c r="P555" s="45" t="s">
        <v>30</v>
      </c>
      <c r="Q555" s="45" t="s">
        <v>30</v>
      </c>
      <c r="R555" s="45" t="s">
        <v>30</v>
      </c>
      <c r="S555" s="45" t="s">
        <v>31</v>
      </c>
      <c r="T555" s="32" t="s">
        <v>31</v>
      </c>
      <c r="U555" s="32" t="s">
        <v>30</v>
      </c>
      <c r="V555" s="45" t="s">
        <v>30</v>
      </c>
      <c r="W555" s="32" t="s">
        <v>30</v>
      </c>
      <c r="X555" s="32" t="s">
        <v>30</v>
      </c>
      <c r="Y555" s="32" t="s">
        <v>31</v>
      </c>
      <c r="Z555" s="32" t="s">
        <v>31</v>
      </c>
      <c r="AA555" s="32" t="s">
        <v>30</v>
      </c>
      <c r="AB555" s="45" t="s">
        <v>31</v>
      </c>
      <c r="AC555" s="45" t="s">
        <v>31</v>
      </c>
      <c r="AD555" s="45" t="s">
        <v>31</v>
      </c>
      <c r="AE555" s="45" t="s">
        <v>31</v>
      </c>
      <c r="AF555" s="45" t="s">
        <v>31</v>
      </c>
      <c r="AG555" s="45" t="s">
        <v>31</v>
      </c>
      <c r="AH555" s="46" t="s">
        <v>45</v>
      </c>
      <c r="AM555" s="32" t="s">
        <v>56</v>
      </c>
      <c r="AR555" s="23"/>
      <c r="AS555" s="24" t="str">
        <f t="shared" si="3"/>
        <v>-:-:-:-:-:-:-:-:-:-:-:-:-:-:-:-:-:-:-:-:-:-:Rn:::::Rd::::</v>
      </c>
      <c r="AT555" s="23"/>
      <c r="AU555" s="24" t="str">
        <f t="shared" si="4"/>
        <v>0x9E790000</v>
      </c>
      <c r="AV555" s="25"/>
      <c r="AW555" s="26" t="str">
        <f t="shared" si="5"/>
        <v>vfcvtzuscalar_integer_Double_precision_to_64_bit,       </v>
      </c>
      <c r="AX555" s="26" t="str">
        <f t="shared" si="6"/>
        <v>//		vfcvtzuscalar_integer_Double_precision_to_64_bit,       	/* 0x9E790000	FCVTZU    	 */</v>
      </c>
      <c r="AY555" s="26" t="str">
        <f t="shared" si="7"/>
        <v>//		0x9E790000,	/* FCVTZU    	vfcvtzuscalar_integer_Double_precision_to_64_bit	 */</v>
      </c>
    </row>
    <row r="556" ht="12.75" customHeight="1">
      <c r="A556" s="15" t="s">
        <v>910</v>
      </c>
      <c r="B556" s="33" t="s">
        <v>106</v>
      </c>
      <c r="C556" s="16"/>
      <c r="D556" s="17"/>
      <c r="E556" s="28" t="s">
        <v>780</v>
      </c>
      <c r="F556" s="18" t="str">
        <f t="shared" si="8"/>
        <v>v</v>
      </c>
      <c r="G556" s="18" t="str">
        <f t="shared" si="9"/>
        <v>general_Top_half_of_128_bit_to_64_bit</v>
      </c>
      <c r="H556" s="18" t="s">
        <v>860</v>
      </c>
      <c r="I556" s="30" t="s">
        <v>911</v>
      </c>
      <c r="J556" s="30"/>
      <c r="K556" s="31"/>
      <c r="L556" s="32" t="s">
        <v>30</v>
      </c>
      <c r="M556" s="45" t="s">
        <v>31</v>
      </c>
      <c r="N556" s="32" t="s">
        <v>31</v>
      </c>
      <c r="O556" s="45" t="s">
        <v>30</v>
      </c>
      <c r="P556" s="45" t="s">
        <v>30</v>
      </c>
      <c r="Q556" s="45" t="s">
        <v>30</v>
      </c>
      <c r="R556" s="45" t="s">
        <v>30</v>
      </c>
      <c r="S556" s="45" t="s">
        <v>31</v>
      </c>
      <c r="T556" s="32" t="s">
        <v>30</v>
      </c>
      <c r="U556" s="32" t="s">
        <v>31</v>
      </c>
      <c r="V556" s="45" t="s">
        <v>30</v>
      </c>
      <c r="W556" s="32" t="s">
        <v>31</v>
      </c>
      <c r="X556" s="32" t="s">
        <v>30</v>
      </c>
      <c r="Y556" s="32" t="s">
        <v>30</v>
      </c>
      <c r="Z556" s="32" t="s">
        <v>30</v>
      </c>
      <c r="AA556" s="32" t="s">
        <v>31</v>
      </c>
      <c r="AB556" s="45" t="s">
        <v>31</v>
      </c>
      <c r="AC556" s="45" t="s">
        <v>31</v>
      </c>
      <c r="AD556" s="45" t="s">
        <v>31</v>
      </c>
      <c r="AE556" s="45" t="s">
        <v>31</v>
      </c>
      <c r="AF556" s="45" t="s">
        <v>31</v>
      </c>
      <c r="AG556" s="45" t="s">
        <v>31</v>
      </c>
      <c r="AH556" s="46" t="s">
        <v>45</v>
      </c>
      <c r="AM556" s="32" t="s">
        <v>56</v>
      </c>
      <c r="AR556" s="23"/>
      <c r="AS556" s="24" t="str">
        <f t="shared" si="3"/>
        <v>-:-:-:-:-:-:-:-:-:-:-:-:-:-:-:-:-:-:-:-:-:-:Rn:::::Rd::::</v>
      </c>
      <c r="AT556" s="23"/>
      <c r="AU556" s="24" t="str">
        <f t="shared" si="4"/>
        <v>0x9EAE0000</v>
      </c>
      <c r="AV556" s="25"/>
      <c r="AW556" s="26" t="str">
        <f t="shared" si="5"/>
        <v>vfmovgeneral_Top_half_of_128_bit_to_64_bit,             </v>
      </c>
      <c r="AX556" s="26" t="str">
        <f t="shared" si="6"/>
        <v>//		vfmovgeneral_Top_half_of_128_bit_to_64_bit,             	/* 0x9EAE0000	FMOV      	 */</v>
      </c>
      <c r="AY556" s="26" t="str">
        <f t="shared" si="7"/>
        <v>//		0x9EAE0000,	/* FMOV      	vfmovgeneral_Top_half_of_128_bit_to_64_bit	 */</v>
      </c>
    </row>
    <row r="557" ht="12.75" customHeight="1">
      <c r="A557" s="9" t="s">
        <v>912</v>
      </c>
      <c r="B557" s="33" t="s">
        <v>106</v>
      </c>
      <c r="C557" s="16"/>
      <c r="D557" s="17"/>
      <c r="E557" s="28" t="s">
        <v>780</v>
      </c>
      <c r="F557" s="18" t="str">
        <f t="shared" si="8"/>
        <v>v</v>
      </c>
      <c r="G557" s="18" t="str">
        <f t="shared" si="9"/>
        <v>general_64_bit_to_top_half_of_128_bit</v>
      </c>
      <c r="H557" s="18" t="s">
        <v>860</v>
      </c>
      <c r="I557" s="30" t="s">
        <v>913</v>
      </c>
      <c r="J557" s="30"/>
      <c r="K557" s="31"/>
      <c r="L557" s="32" t="s">
        <v>30</v>
      </c>
      <c r="M557" s="45" t="s">
        <v>31</v>
      </c>
      <c r="N557" s="32" t="s">
        <v>31</v>
      </c>
      <c r="O557" s="45" t="s">
        <v>30</v>
      </c>
      <c r="P557" s="45" t="s">
        <v>30</v>
      </c>
      <c r="Q557" s="45" t="s">
        <v>30</v>
      </c>
      <c r="R557" s="45" t="s">
        <v>30</v>
      </c>
      <c r="S557" s="45" t="s">
        <v>31</v>
      </c>
      <c r="T557" s="32" t="s">
        <v>30</v>
      </c>
      <c r="U557" s="32" t="s">
        <v>31</v>
      </c>
      <c r="V557" s="45" t="s">
        <v>30</v>
      </c>
      <c r="W557" s="32" t="s">
        <v>31</v>
      </c>
      <c r="X557" s="32" t="s">
        <v>30</v>
      </c>
      <c r="Y557" s="32" t="s">
        <v>30</v>
      </c>
      <c r="Z557" s="32" t="s">
        <v>30</v>
      </c>
      <c r="AA557" s="32" t="s">
        <v>30</v>
      </c>
      <c r="AB557" s="45" t="s">
        <v>31</v>
      </c>
      <c r="AC557" s="45" t="s">
        <v>31</v>
      </c>
      <c r="AD557" s="45" t="s">
        <v>31</v>
      </c>
      <c r="AE557" s="45" t="s">
        <v>31</v>
      </c>
      <c r="AF557" s="45" t="s">
        <v>31</v>
      </c>
      <c r="AG557" s="45" t="s">
        <v>31</v>
      </c>
      <c r="AH557" s="46" t="s">
        <v>45</v>
      </c>
      <c r="AM557" s="32" t="s">
        <v>56</v>
      </c>
      <c r="AR557" s="23"/>
      <c r="AS557" s="24" t="str">
        <f t="shared" si="3"/>
        <v>-:-:-:-:-:-:-:-:-:-:-:-:-:-:-:-:-:-:-:-:-:-:Rn:::::Rd::::</v>
      </c>
      <c r="AT557" s="23"/>
      <c r="AU557" s="24" t="str">
        <f t="shared" si="4"/>
        <v>0x9EAF0000</v>
      </c>
      <c r="AV557" s="25"/>
      <c r="AW557" s="26" t="str">
        <f t="shared" si="5"/>
        <v>vfmovgeneral_64_bit_to_top_half_of_128_bit,             </v>
      </c>
      <c r="AX557" s="26" t="str">
        <f t="shared" si="6"/>
        <v>//		vfmovgeneral_64_bit_to_top_half_of_128_bit,             	/* 0x9EAF0000	FMOV      	 */</v>
      </c>
      <c r="AY557" s="26" t="str">
        <f t="shared" si="7"/>
        <v>//		0x9EAF0000,	/* FMOV      	vfmovgeneral_64_bit_to_top_half_of_128_bit	 */</v>
      </c>
    </row>
    <row r="558" ht="12.75" customHeight="1">
      <c r="A558" s="15" t="s">
        <v>914</v>
      </c>
      <c r="B558" s="33" t="s">
        <v>106</v>
      </c>
      <c r="C558" s="16"/>
      <c r="D558" s="17" t="s">
        <v>915</v>
      </c>
      <c r="F558" s="18" t="str">
        <f t="shared" si="8"/>
        <v/>
      </c>
      <c r="G558" s="18" t="str">
        <f t="shared" si="9"/>
        <v/>
      </c>
      <c r="H558" s="19"/>
      <c r="I558" s="20"/>
      <c r="J558" s="20"/>
      <c r="K558" s="37"/>
      <c r="L558" s="38" t="s">
        <v>67</v>
      </c>
      <c r="M558" s="22" t="s">
        <v>31</v>
      </c>
      <c r="N558" s="38" t="s">
        <v>52</v>
      </c>
      <c r="O558" s="22" t="s">
        <v>30</v>
      </c>
      <c r="P558" s="39" t="s">
        <v>30</v>
      </c>
      <c r="Q558" s="39" t="s">
        <v>30</v>
      </c>
      <c r="R558" s="39" t="s">
        <v>30</v>
      </c>
      <c r="S558" s="22" t="s">
        <v>30</v>
      </c>
      <c r="T558" s="38" t="s">
        <v>700</v>
      </c>
      <c r="V558" s="38" t="s">
        <v>916</v>
      </c>
      <c r="W558" s="38" t="s">
        <v>51</v>
      </c>
      <c r="AB558" s="38" t="s">
        <v>520</v>
      </c>
      <c r="AC558" s="38" t="s">
        <v>63</v>
      </c>
      <c r="AH558" s="40" t="s">
        <v>45</v>
      </c>
      <c r="AM558" s="38" t="s">
        <v>56</v>
      </c>
      <c r="AR558" s="23"/>
      <c r="AS558" s="24" t="str">
        <f t="shared" si="3"/>
        <v/>
      </c>
      <c r="AT558" s="23"/>
      <c r="AU558" s="24" t="str">
        <f t="shared" si="4"/>
        <v/>
      </c>
      <c r="AV558" s="25"/>
      <c r="AW558" s="26" t="str">
        <f t="shared" si="5"/>
        <v/>
      </c>
      <c r="AX558" s="26" t="str">
        <f t="shared" si="6"/>
        <v>	/* Floating-point data-processing (3 source) */</v>
      </c>
      <c r="AY558" s="26" t="str">
        <f t="shared" si="7"/>
        <v>	/* Floating-point data-processing (3 source) */</v>
      </c>
    </row>
    <row r="559" ht="12.75" customHeight="1">
      <c r="A559" s="15" t="s">
        <v>917</v>
      </c>
      <c r="B559" s="33" t="s">
        <v>106</v>
      </c>
      <c r="C559" s="16"/>
      <c r="D559" s="17"/>
      <c r="E559" s="28" t="s">
        <v>918</v>
      </c>
      <c r="F559" s="18" t="str">
        <f t="shared" si="8"/>
        <v>v</v>
      </c>
      <c r="G559" s="18" t="str">
        <f t="shared" si="9"/>
        <v>Single_precision</v>
      </c>
      <c r="H559" s="19"/>
      <c r="I559" s="30" t="s">
        <v>736</v>
      </c>
      <c r="J559" s="30"/>
      <c r="K559" s="31"/>
      <c r="L559" s="32" t="s">
        <v>31</v>
      </c>
      <c r="M559" s="45" t="s">
        <v>31</v>
      </c>
      <c r="N559" s="32" t="s">
        <v>31</v>
      </c>
      <c r="O559" s="45" t="s">
        <v>30</v>
      </c>
      <c r="P559" s="45" t="s">
        <v>30</v>
      </c>
      <c r="Q559" s="45" t="s">
        <v>30</v>
      </c>
      <c r="R559" s="45" t="s">
        <v>30</v>
      </c>
      <c r="S559" s="45" t="s">
        <v>30</v>
      </c>
      <c r="T559" s="32" t="s">
        <v>31</v>
      </c>
      <c r="U559" s="32" t="s">
        <v>31</v>
      </c>
      <c r="V559" s="32" t="s">
        <v>31</v>
      </c>
      <c r="W559" s="32" t="s">
        <v>51</v>
      </c>
      <c r="AB559" s="32" t="s">
        <v>31</v>
      </c>
      <c r="AC559" s="32" t="s">
        <v>63</v>
      </c>
      <c r="AH559" s="46" t="s">
        <v>45</v>
      </c>
      <c r="AM559" s="32" t="s">
        <v>56</v>
      </c>
      <c r="AR559" s="23"/>
      <c r="AS559" s="24" t="str">
        <f t="shared" si="3"/>
        <v>-:-:-:-:-:-:-:-:-:-:-:Rm:::::-:Ra:::::Rn:::::Rd::::</v>
      </c>
      <c r="AT559" s="23"/>
      <c r="AU559" s="24" t="str">
        <f t="shared" si="4"/>
        <v>0x1F000000</v>
      </c>
      <c r="AV559" s="25"/>
      <c r="AW559" s="26" t="str">
        <f t="shared" si="5"/>
        <v>vfmaddSingle_precision,                                 </v>
      </c>
      <c r="AX559" s="26" t="str">
        <f t="shared" si="6"/>
        <v>//		vfmaddSingle_precision,                                 	/* 0x1F000000	FMADD     	 */</v>
      </c>
      <c r="AY559" s="26" t="str">
        <f t="shared" si="7"/>
        <v>//		0x1F000000,	/* FMADD     	vfmaddSingle_precision	 */</v>
      </c>
    </row>
    <row r="560" ht="12.75" customHeight="1">
      <c r="A560" s="9" t="s">
        <v>919</v>
      </c>
      <c r="B560" s="33" t="s">
        <v>106</v>
      </c>
      <c r="C560" s="16"/>
      <c r="D560" s="17"/>
      <c r="E560" s="28" t="s">
        <v>920</v>
      </c>
      <c r="F560" s="18" t="str">
        <f t="shared" si="8"/>
        <v>v</v>
      </c>
      <c r="G560" s="18" t="str">
        <f t="shared" si="9"/>
        <v>Single_precision</v>
      </c>
      <c r="H560" s="19"/>
      <c r="I560" s="30" t="s">
        <v>736</v>
      </c>
      <c r="J560" s="30"/>
      <c r="K560" s="31"/>
      <c r="L560" s="32" t="s">
        <v>31</v>
      </c>
      <c r="M560" s="45" t="s">
        <v>31</v>
      </c>
      <c r="N560" s="32" t="s">
        <v>31</v>
      </c>
      <c r="O560" s="45" t="s">
        <v>30</v>
      </c>
      <c r="P560" s="45" t="s">
        <v>30</v>
      </c>
      <c r="Q560" s="45" t="s">
        <v>30</v>
      </c>
      <c r="R560" s="45" t="s">
        <v>30</v>
      </c>
      <c r="S560" s="45" t="s">
        <v>30</v>
      </c>
      <c r="T560" s="32" t="s">
        <v>31</v>
      </c>
      <c r="U560" s="32" t="s">
        <v>31</v>
      </c>
      <c r="V560" s="32" t="s">
        <v>31</v>
      </c>
      <c r="W560" s="32" t="s">
        <v>51</v>
      </c>
      <c r="AB560" s="32" t="s">
        <v>30</v>
      </c>
      <c r="AC560" s="32" t="s">
        <v>63</v>
      </c>
      <c r="AH560" s="46" t="s">
        <v>45</v>
      </c>
      <c r="AM560" s="32" t="s">
        <v>56</v>
      </c>
      <c r="AR560" s="23"/>
      <c r="AS560" s="24" t="str">
        <f t="shared" si="3"/>
        <v>-:-:-:-:-:-:-:-:-:-:-:Rm:::::-:Ra:::::Rn:::::Rd::::</v>
      </c>
      <c r="AT560" s="23"/>
      <c r="AU560" s="24" t="str">
        <f t="shared" si="4"/>
        <v>0x1F008000</v>
      </c>
      <c r="AV560" s="25"/>
      <c r="AW560" s="26" t="str">
        <f t="shared" si="5"/>
        <v>vfmsubSingle_precision,                                 </v>
      </c>
      <c r="AX560" s="26" t="str">
        <f t="shared" si="6"/>
        <v>//		vfmsubSingle_precision,                                 	/* 0x1F008000	FMSUB     	 */</v>
      </c>
      <c r="AY560" s="26" t="str">
        <f t="shared" si="7"/>
        <v>//		0x1F008000,	/* FMSUB     	vfmsubSingle_precision	 */</v>
      </c>
    </row>
    <row r="561" ht="12.75" customHeight="1">
      <c r="A561" s="9" t="s">
        <v>921</v>
      </c>
      <c r="B561" s="33" t="s">
        <v>106</v>
      </c>
      <c r="C561" s="16"/>
      <c r="D561" s="17"/>
      <c r="E561" s="28" t="s">
        <v>922</v>
      </c>
      <c r="F561" s="18" t="str">
        <f t="shared" si="8"/>
        <v>v</v>
      </c>
      <c r="G561" s="18" t="str">
        <f t="shared" si="9"/>
        <v>Single_precision</v>
      </c>
      <c r="H561" s="19"/>
      <c r="I561" s="30" t="s">
        <v>736</v>
      </c>
      <c r="J561" s="30"/>
      <c r="K561" s="31"/>
      <c r="L561" s="32" t="s">
        <v>31</v>
      </c>
      <c r="M561" s="45" t="s">
        <v>31</v>
      </c>
      <c r="N561" s="32" t="s">
        <v>31</v>
      </c>
      <c r="O561" s="45" t="s">
        <v>30</v>
      </c>
      <c r="P561" s="45" t="s">
        <v>30</v>
      </c>
      <c r="Q561" s="45" t="s">
        <v>30</v>
      </c>
      <c r="R561" s="45" t="s">
        <v>30</v>
      </c>
      <c r="S561" s="45" t="s">
        <v>30</v>
      </c>
      <c r="T561" s="32" t="s">
        <v>31</v>
      </c>
      <c r="U561" s="32" t="s">
        <v>31</v>
      </c>
      <c r="V561" s="32" t="s">
        <v>30</v>
      </c>
      <c r="W561" s="32" t="s">
        <v>51</v>
      </c>
      <c r="AB561" s="32" t="s">
        <v>31</v>
      </c>
      <c r="AC561" s="32" t="s">
        <v>63</v>
      </c>
      <c r="AH561" s="46" t="s">
        <v>45</v>
      </c>
      <c r="AM561" s="32" t="s">
        <v>56</v>
      </c>
      <c r="AR561" s="23"/>
      <c r="AS561" s="24" t="str">
        <f t="shared" si="3"/>
        <v>-:-:-:-:-:-:-:-:-:-:-:Rm:::::-:Ra:::::Rn:::::Rd::::</v>
      </c>
      <c r="AT561" s="23"/>
      <c r="AU561" s="24" t="str">
        <f t="shared" si="4"/>
        <v>0x1F200000</v>
      </c>
      <c r="AV561" s="25"/>
      <c r="AW561" s="26" t="str">
        <f t="shared" si="5"/>
        <v>vfnmaddSingle_precision,                                </v>
      </c>
      <c r="AX561" s="26" t="str">
        <f t="shared" si="6"/>
        <v>//		vfnmaddSingle_precision,                                	/* 0x1F200000	FNMADD    	 */</v>
      </c>
      <c r="AY561" s="26" t="str">
        <f t="shared" si="7"/>
        <v>//		0x1F200000,	/* FNMADD    	vfnmaddSingle_precision	 */</v>
      </c>
    </row>
    <row r="562" ht="12.75" customHeight="1">
      <c r="A562" s="15" t="s">
        <v>923</v>
      </c>
      <c r="B562" s="33" t="s">
        <v>106</v>
      </c>
      <c r="C562" s="16"/>
      <c r="D562" s="17"/>
      <c r="E562" s="28" t="s">
        <v>924</v>
      </c>
      <c r="F562" s="18" t="str">
        <f t="shared" si="8"/>
        <v>v</v>
      </c>
      <c r="G562" s="18" t="str">
        <f t="shared" si="9"/>
        <v>Single_precision</v>
      </c>
      <c r="H562" s="19"/>
      <c r="I562" s="30" t="s">
        <v>736</v>
      </c>
      <c r="J562" s="30"/>
      <c r="K562" s="31"/>
      <c r="L562" s="32" t="s">
        <v>31</v>
      </c>
      <c r="M562" s="45" t="s">
        <v>31</v>
      </c>
      <c r="N562" s="32" t="s">
        <v>31</v>
      </c>
      <c r="O562" s="45" t="s">
        <v>30</v>
      </c>
      <c r="P562" s="45" t="s">
        <v>30</v>
      </c>
      <c r="Q562" s="45" t="s">
        <v>30</v>
      </c>
      <c r="R562" s="45" t="s">
        <v>30</v>
      </c>
      <c r="S562" s="45" t="s">
        <v>30</v>
      </c>
      <c r="T562" s="32" t="s">
        <v>31</v>
      </c>
      <c r="U562" s="32" t="s">
        <v>31</v>
      </c>
      <c r="V562" s="32" t="s">
        <v>30</v>
      </c>
      <c r="W562" s="32" t="s">
        <v>51</v>
      </c>
      <c r="AB562" s="32" t="s">
        <v>30</v>
      </c>
      <c r="AC562" s="32" t="s">
        <v>63</v>
      </c>
      <c r="AH562" s="46" t="s">
        <v>45</v>
      </c>
      <c r="AM562" s="32" t="s">
        <v>56</v>
      </c>
      <c r="AR562" s="23"/>
      <c r="AS562" s="24" t="str">
        <f t="shared" si="3"/>
        <v>-:-:-:-:-:-:-:-:-:-:-:Rm:::::-:Ra:::::Rn:::::Rd::::</v>
      </c>
      <c r="AT562" s="23"/>
      <c r="AU562" s="24" t="str">
        <f t="shared" si="4"/>
        <v>0x1F208000</v>
      </c>
      <c r="AV562" s="25"/>
      <c r="AW562" s="26" t="str">
        <f t="shared" si="5"/>
        <v>vfnmsubSingle_precision,                                </v>
      </c>
      <c r="AX562" s="26" t="str">
        <f t="shared" si="6"/>
        <v>//		vfnmsubSingle_precision,                                	/* 0x1F208000	FNMSUB    	 */</v>
      </c>
      <c r="AY562" s="26" t="str">
        <f t="shared" si="7"/>
        <v>//		0x1F208000,	/* FNMSUB    	vfnmsubSingle_precision	 */</v>
      </c>
    </row>
    <row r="563" ht="12.75" customHeight="1">
      <c r="A563" s="15" t="s">
        <v>925</v>
      </c>
      <c r="B563" s="33" t="s">
        <v>106</v>
      </c>
      <c r="C563" s="16"/>
      <c r="D563" s="17"/>
      <c r="E563" s="28" t="s">
        <v>918</v>
      </c>
      <c r="F563" s="18" t="str">
        <f t="shared" si="8"/>
        <v>v</v>
      </c>
      <c r="G563" s="18" t="str">
        <f t="shared" si="9"/>
        <v>Double_precision</v>
      </c>
      <c r="H563" s="19"/>
      <c r="I563" s="30" t="s">
        <v>740</v>
      </c>
      <c r="J563" s="30"/>
      <c r="K563" s="31"/>
      <c r="L563" s="32" t="s">
        <v>31</v>
      </c>
      <c r="M563" s="45" t="s">
        <v>31</v>
      </c>
      <c r="N563" s="32" t="s">
        <v>31</v>
      </c>
      <c r="O563" s="45" t="s">
        <v>30</v>
      </c>
      <c r="P563" s="45" t="s">
        <v>30</v>
      </c>
      <c r="Q563" s="45" t="s">
        <v>30</v>
      </c>
      <c r="R563" s="45" t="s">
        <v>30</v>
      </c>
      <c r="S563" s="45" t="s">
        <v>30</v>
      </c>
      <c r="T563" s="32" t="s">
        <v>31</v>
      </c>
      <c r="U563" s="32" t="s">
        <v>30</v>
      </c>
      <c r="V563" s="32" t="s">
        <v>31</v>
      </c>
      <c r="W563" s="32" t="s">
        <v>51</v>
      </c>
      <c r="AB563" s="32" t="s">
        <v>31</v>
      </c>
      <c r="AC563" s="32" t="s">
        <v>63</v>
      </c>
      <c r="AH563" s="46" t="s">
        <v>45</v>
      </c>
      <c r="AM563" s="32" t="s">
        <v>56</v>
      </c>
      <c r="AR563" s="23"/>
      <c r="AS563" s="24" t="str">
        <f t="shared" si="3"/>
        <v>-:-:-:-:-:-:-:-:-:-:-:Rm:::::-:Ra:::::Rn:::::Rd::::</v>
      </c>
      <c r="AT563" s="23"/>
      <c r="AU563" s="24" t="str">
        <f t="shared" si="4"/>
        <v>0x1F400000</v>
      </c>
      <c r="AV563" s="25"/>
      <c r="AW563" s="26" t="str">
        <f t="shared" si="5"/>
        <v>vfmaddDouble_precision,                                 </v>
      </c>
      <c r="AX563" s="26" t="str">
        <f t="shared" si="6"/>
        <v>//		vfmaddDouble_precision,                                 	/* 0x1F400000	FMADD     	 */</v>
      </c>
      <c r="AY563" s="26" t="str">
        <f t="shared" si="7"/>
        <v>//		0x1F400000,	/* FMADD     	vfmaddDouble_precision	 */</v>
      </c>
    </row>
    <row r="564" ht="12.75" customHeight="1">
      <c r="A564" s="9" t="s">
        <v>926</v>
      </c>
      <c r="B564" s="33" t="s">
        <v>106</v>
      </c>
      <c r="C564" s="16"/>
      <c r="D564" s="17"/>
      <c r="E564" s="28" t="s">
        <v>920</v>
      </c>
      <c r="F564" s="18" t="str">
        <f t="shared" si="8"/>
        <v>v</v>
      </c>
      <c r="G564" s="18" t="str">
        <f t="shared" si="9"/>
        <v>Double_precision</v>
      </c>
      <c r="H564" s="19"/>
      <c r="I564" s="30" t="s">
        <v>740</v>
      </c>
      <c r="J564" s="30"/>
      <c r="K564" s="31"/>
      <c r="L564" s="32" t="s">
        <v>31</v>
      </c>
      <c r="M564" s="45" t="s">
        <v>31</v>
      </c>
      <c r="N564" s="32" t="s">
        <v>31</v>
      </c>
      <c r="O564" s="45" t="s">
        <v>30</v>
      </c>
      <c r="P564" s="45" t="s">
        <v>30</v>
      </c>
      <c r="Q564" s="45" t="s">
        <v>30</v>
      </c>
      <c r="R564" s="45" t="s">
        <v>30</v>
      </c>
      <c r="S564" s="45" t="s">
        <v>30</v>
      </c>
      <c r="T564" s="32" t="s">
        <v>31</v>
      </c>
      <c r="U564" s="32" t="s">
        <v>30</v>
      </c>
      <c r="V564" s="32" t="s">
        <v>31</v>
      </c>
      <c r="W564" s="32" t="s">
        <v>51</v>
      </c>
      <c r="AB564" s="32" t="s">
        <v>30</v>
      </c>
      <c r="AC564" s="32" t="s">
        <v>63</v>
      </c>
      <c r="AH564" s="46" t="s">
        <v>45</v>
      </c>
      <c r="AM564" s="32" t="s">
        <v>56</v>
      </c>
      <c r="AR564" s="23"/>
      <c r="AS564" s="24" t="str">
        <f t="shared" si="3"/>
        <v>-:-:-:-:-:-:-:-:-:-:-:Rm:::::-:Ra:::::Rn:::::Rd::::</v>
      </c>
      <c r="AT564" s="23"/>
      <c r="AU564" s="24" t="str">
        <f t="shared" si="4"/>
        <v>0x1F408000</v>
      </c>
      <c r="AV564" s="25"/>
      <c r="AW564" s="26" t="str">
        <f t="shared" si="5"/>
        <v>vfmsubDouble_precision,                                 </v>
      </c>
      <c r="AX564" s="26" t="str">
        <f t="shared" si="6"/>
        <v>//		vfmsubDouble_precision,                                 	/* 0x1F408000	FMSUB     	 */</v>
      </c>
      <c r="AY564" s="26" t="str">
        <f t="shared" si="7"/>
        <v>//		0x1F408000,	/* FMSUB     	vfmsubDouble_precision	 */</v>
      </c>
    </row>
    <row r="565" ht="12.75" customHeight="1">
      <c r="A565" s="15" t="s">
        <v>927</v>
      </c>
      <c r="B565" s="33" t="s">
        <v>106</v>
      </c>
      <c r="C565" s="16"/>
      <c r="D565" s="17"/>
      <c r="E565" s="28" t="s">
        <v>922</v>
      </c>
      <c r="F565" s="18" t="str">
        <f t="shared" si="8"/>
        <v>v</v>
      </c>
      <c r="G565" s="18" t="str">
        <f t="shared" si="9"/>
        <v>Double_precision</v>
      </c>
      <c r="H565" s="19"/>
      <c r="I565" s="30" t="s">
        <v>740</v>
      </c>
      <c r="J565" s="30"/>
      <c r="K565" s="31"/>
      <c r="L565" s="32" t="s">
        <v>31</v>
      </c>
      <c r="M565" s="45" t="s">
        <v>31</v>
      </c>
      <c r="N565" s="32" t="s">
        <v>31</v>
      </c>
      <c r="O565" s="45" t="s">
        <v>30</v>
      </c>
      <c r="P565" s="45" t="s">
        <v>30</v>
      </c>
      <c r="Q565" s="45" t="s">
        <v>30</v>
      </c>
      <c r="R565" s="45" t="s">
        <v>30</v>
      </c>
      <c r="S565" s="45" t="s">
        <v>30</v>
      </c>
      <c r="T565" s="32" t="s">
        <v>31</v>
      </c>
      <c r="U565" s="32" t="s">
        <v>30</v>
      </c>
      <c r="V565" s="32" t="s">
        <v>30</v>
      </c>
      <c r="W565" s="32" t="s">
        <v>51</v>
      </c>
      <c r="AB565" s="32" t="s">
        <v>31</v>
      </c>
      <c r="AC565" s="32" t="s">
        <v>63</v>
      </c>
      <c r="AH565" s="46" t="s">
        <v>45</v>
      </c>
      <c r="AM565" s="32" t="s">
        <v>56</v>
      </c>
      <c r="AR565" s="23"/>
      <c r="AS565" s="24" t="str">
        <f t="shared" si="3"/>
        <v>-:-:-:-:-:-:-:-:-:-:-:Rm:::::-:Ra:::::Rn:::::Rd::::</v>
      </c>
      <c r="AT565" s="23"/>
      <c r="AU565" s="24" t="str">
        <f t="shared" si="4"/>
        <v>0x1F600000</v>
      </c>
      <c r="AV565" s="25"/>
      <c r="AW565" s="26" t="str">
        <f t="shared" si="5"/>
        <v>vfnmaddDouble_precision,                                </v>
      </c>
      <c r="AX565" s="26" t="str">
        <f t="shared" si="6"/>
        <v>//		vfnmaddDouble_precision,                                	/* 0x1F600000	FNMADD    	 */</v>
      </c>
      <c r="AY565" s="26" t="str">
        <f t="shared" si="7"/>
        <v>//		0x1F600000,	/* FNMADD    	vfnmaddDouble_precision	 */</v>
      </c>
    </row>
    <row r="566" ht="12.75" customHeight="1">
      <c r="A566" s="15" t="s">
        <v>928</v>
      </c>
      <c r="B566" s="33" t="s">
        <v>106</v>
      </c>
      <c r="C566" s="16"/>
      <c r="D566" s="17"/>
      <c r="E566" s="28" t="s">
        <v>924</v>
      </c>
      <c r="F566" s="18" t="str">
        <f t="shared" si="8"/>
        <v>v</v>
      </c>
      <c r="G566" s="18" t="str">
        <f t="shared" si="9"/>
        <v>Double_precision</v>
      </c>
      <c r="H566" s="19"/>
      <c r="I566" s="30" t="s">
        <v>740</v>
      </c>
      <c r="J566" s="30"/>
      <c r="K566" s="31"/>
      <c r="L566" s="32" t="s">
        <v>31</v>
      </c>
      <c r="M566" s="45" t="s">
        <v>31</v>
      </c>
      <c r="N566" s="32" t="s">
        <v>31</v>
      </c>
      <c r="O566" s="45" t="s">
        <v>30</v>
      </c>
      <c r="P566" s="45" t="s">
        <v>30</v>
      </c>
      <c r="Q566" s="45" t="s">
        <v>30</v>
      </c>
      <c r="R566" s="45" t="s">
        <v>30</v>
      </c>
      <c r="S566" s="45" t="s">
        <v>30</v>
      </c>
      <c r="T566" s="32" t="s">
        <v>31</v>
      </c>
      <c r="U566" s="32" t="s">
        <v>30</v>
      </c>
      <c r="V566" s="32" t="s">
        <v>30</v>
      </c>
      <c r="W566" s="32" t="s">
        <v>51</v>
      </c>
      <c r="AB566" s="32" t="s">
        <v>30</v>
      </c>
      <c r="AC566" s="32" t="s">
        <v>63</v>
      </c>
      <c r="AH566" s="46" t="s">
        <v>45</v>
      </c>
      <c r="AM566" s="32" t="s">
        <v>56</v>
      </c>
      <c r="AR566" s="23"/>
      <c r="AS566" s="24" t="str">
        <f t="shared" si="3"/>
        <v>-:-:-:-:-:-:-:-:-:-:-:Rm:::::-:Ra:::::Rn:::::Rd::::</v>
      </c>
      <c r="AT566" s="23"/>
      <c r="AU566" s="24" t="str">
        <f t="shared" si="4"/>
        <v>0x1F608000</v>
      </c>
      <c r="AV566" s="25"/>
      <c r="AW566" s="26" t="str">
        <f t="shared" si="5"/>
        <v>vfnmsubDouble_precision,                                </v>
      </c>
      <c r="AX566" s="26" t="str">
        <f t="shared" si="6"/>
        <v>//		vfnmsubDouble_precision,                                	/* 0x1F608000	FNMSUB    	 */</v>
      </c>
      <c r="AY566" s="26" t="str">
        <f t="shared" si="7"/>
        <v>//		0x1F608000,	/* FNMSUB    	vfnmsubDouble_precision	 */</v>
      </c>
    </row>
    <row r="567" ht="12.75" customHeight="1">
      <c r="A567" s="9" t="s">
        <v>929</v>
      </c>
      <c r="B567" s="33" t="s">
        <v>106</v>
      </c>
      <c r="C567" s="16"/>
      <c r="D567" s="17" t="s">
        <v>930</v>
      </c>
      <c r="F567" s="18" t="str">
        <f t="shared" si="8"/>
        <v/>
      </c>
      <c r="G567" s="18" t="str">
        <f t="shared" si="9"/>
        <v/>
      </c>
      <c r="H567" s="19"/>
      <c r="I567" s="20"/>
      <c r="J567" s="20"/>
      <c r="K567" s="21"/>
      <c r="L567" s="22" t="s">
        <v>31</v>
      </c>
      <c r="M567" s="22" t="s">
        <v>30</v>
      </c>
      <c r="N567" s="38" t="s">
        <v>931</v>
      </c>
      <c r="O567" s="22" t="s">
        <v>30</v>
      </c>
      <c r="P567" s="39" t="s">
        <v>30</v>
      </c>
      <c r="Q567" s="39" t="s">
        <v>30</v>
      </c>
      <c r="R567" s="39" t="s">
        <v>30</v>
      </c>
      <c r="S567" s="22" t="s">
        <v>31</v>
      </c>
      <c r="T567" s="38" t="s">
        <v>65</v>
      </c>
      <c r="V567" s="22" t="s">
        <v>30</v>
      </c>
      <c r="W567" s="60" t="s">
        <v>51</v>
      </c>
      <c r="AB567" s="38" t="s">
        <v>642</v>
      </c>
      <c r="AG567" s="22" t="s">
        <v>30</v>
      </c>
      <c r="AH567" s="40" t="s">
        <v>45</v>
      </c>
      <c r="AM567" s="38" t="s">
        <v>56</v>
      </c>
      <c r="AR567" s="23"/>
      <c r="AS567" s="24" t="str">
        <f t="shared" si="3"/>
        <v/>
      </c>
      <c r="AT567" s="23"/>
      <c r="AU567" s="24" t="str">
        <f t="shared" si="4"/>
        <v/>
      </c>
      <c r="AV567" s="25"/>
      <c r="AW567" s="26" t="str">
        <f t="shared" si="5"/>
        <v/>
      </c>
      <c r="AX567" s="26" t="str">
        <f t="shared" si="6"/>
        <v>	/* AdvSIMD scalar three same */</v>
      </c>
      <c r="AY567" s="26" t="str">
        <f t="shared" si="7"/>
        <v>	/* AdvSIMD scalar three same */</v>
      </c>
    </row>
    <row r="568" ht="12.75" customHeight="1">
      <c r="A568" s="9" t="s">
        <v>932</v>
      </c>
      <c r="B568" s="33" t="s">
        <v>106</v>
      </c>
      <c r="C568" s="16"/>
      <c r="D568" s="17"/>
      <c r="E568" s="28" t="s">
        <v>933</v>
      </c>
      <c r="F568" s="18" t="str">
        <f t="shared" si="8"/>
        <v>v</v>
      </c>
      <c r="G568" s="18" t="str">
        <f t="shared" si="9"/>
        <v>Scalar</v>
      </c>
      <c r="H568" s="19"/>
      <c r="I568" s="30" t="s">
        <v>934</v>
      </c>
      <c r="J568" s="30"/>
      <c r="K568" s="84"/>
      <c r="L568" s="45" t="s">
        <v>31</v>
      </c>
      <c r="M568" s="45" t="s">
        <v>30</v>
      </c>
      <c r="N568" s="32" t="s">
        <v>31</v>
      </c>
      <c r="O568" s="45" t="s">
        <v>30</v>
      </c>
      <c r="P568" s="45" t="s">
        <v>30</v>
      </c>
      <c r="Q568" s="45" t="s">
        <v>30</v>
      </c>
      <c r="R568" s="45" t="s">
        <v>30</v>
      </c>
      <c r="S568" s="45" t="s">
        <v>31</v>
      </c>
      <c r="T568" s="32" t="s">
        <v>33</v>
      </c>
      <c r="U568" s="32" t="s">
        <v>33</v>
      </c>
      <c r="V568" s="45" t="s">
        <v>30</v>
      </c>
      <c r="W568" s="62" t="s">
        <v>51</v>
      </c>
      <c r="AB568" s="32" t="s">
        <v>31</v>
      </c>
      <c r="AC568" s="32" t="s">
        <v>31</v>
      </c>
      <c r="AD568" s="32" t="s">
        <v>31</v>
      </c>
      <c r="AE568" s="32" t="s">
        <v>31</v>
      </c>
      <c r="AF568" s="32" t="s">
        <v>30</v>
      </c>
      <c r="AG568" s="45" t="s">
        <v>30</v>
      </c>
      <c r="AH568" s="46" t="s">
        <v>45</v>
      </c>
      <c r="AM568" s="32" t="s">
        <v>56</v>
      </c>
      <c r="AR568" s="23"/>
      <c r="AS568" s="24" t="str">
        <f t="shared" si="3"/>
        <v>-:-:-:-:-:-:-:-:-:-:-:Rm:::::-:-:-:-:-:-:Rn:::::Rd::::</v>
      </c>
      <c r="AT568" s="23"/>
      <c r="AU568" s="24" t="str">
        <f t="shared" si="4"/>
        <v>0x5E200C00</v>
      </c>
      <c r="AV568" s="25"/>
      <c r="AW568" s="26" t="str">
        <f t="shared" si="5"/>
        <v>vsqaddScalar,                                           </v>
      </c>
      <c r="AX568" s="26" t="str">
        <f t="shared" si="6"/>
        <v>//		vsqaddScalar,                                           	/* 0x5E200C00	SQADD     	 */</v>
      </c>
      <c r="AY568" s="26" t="str">
        <f t="shared" si="7"/>
        <v>//		0x5E200C00,	/* SQADD     	vsqaddScalar	 */</v>
      </c>
    </row>
    <row r="569" ht="12.75" customHeight="1">
      <c r="A569" s="15" t="s">
        <v>935</v>
      </c>
      <c r="B569" s="33" t="s">
        <v>106</v>
      </c>
      <c r="C569" s="16"/>
      <c r="D569" s="17"/>
      <c r="E569" s="28" t="s">
        <v>936</v>
      </c>
      <c r="F569" s="18" t="str">
        <f t="shared" si="8"/>
        <v>v</v>
      </c>
      <c r="G569" s="18" t="str">
        <f t="shared" si="9"/>
        <v>Scalar</v>
      </c>
      <c r="H569" s="19"/>
      <c r="I569" s="30" t="s">
        <v>934</v>
      </c>
      <c r="J569" s="30"/>
      <c r="K569" s="84"/>
      <c r="L569" s="45" t="s">
        <v>31</v>
      </c>
      <c r="M569" s="45" t="s">
        <v>30</v>
      </c>
      <c r="N569" s="32" t="s">
        <v>31</v>
      </c>
      <c r="O569" s="45" t="s">
        <v>30</v>
      </c>
      <c r="P569" s="45" t="s">
        <v>30</v>
      </c>
      <c r="Q569" s="45" t="s">
        <v>30</v>
      </c>
      <c r="R569" s="45" t="s">
        <v>30</v>
      </c>
      <c r="S569" s="45" t="s">
        <v>31</v>
      </c>
      <c r="T569" s="32" t="s">
        <v>33</v>
      </c>
      <c r="U569" s="32" t="s">
        <v>33</v>
      </c>
      <c r="V569" s="45" t="s">
        <v>30</v>
      </c>
      <c r="W569" s="62" t="s">
        <v>51</v>
      </c>
      <c r="AB569" s="32" t="s">
        <v>31</v>
      </c>
      <c r="AC569" s="32" t="s">
        <v>31</v>
      </c>
      <c r="AD569" s="32" t="s">
        <v>30</v>
      </c>
      <c r="AE569" s="32" t="s">
        <v>31</v>
      </c>
      <c r="AF569" s="32" t="s">
        <v>30</v>
      </c>
      <c r="AG569" s="45" t="s">
        <v>30</v>
      </c>
      <c r="AH569" s="46" t="s">
        <v>45</v>
      </c>
      <c r="AM569" s="32" t="s">
        <v>56</v>
      </c>
      <c r="AR569" s="23"/>
      <c r="AS569" s="24" t="str">
        <f t="shared" si="3"/>
        <v>-:-:-:-:-:-:-:-:-:-:-:Rm:::::-:-:-:-:-:-:Rn:::::Rd::::</v>
      </c>
      <c r="AT569" s="23"/>
      <c r="AU569" s="24" t="str">
        <f t="shared" si="4"/>
        <v>0x5E202C00</v>
      </c>
      <c r="AV569" s="25"/>
      <c r="AW569" s="26" t="str">
        <f t="shared" si="5"/>
        <v>vsqsubScalar,                                           </v>
      </c>
      <c r="AX569" s="26" t="str">
        <f t="shared" si="6"/>
        <v>//		vsqsubScalar,                                           	/* 0x5E202C00	SQSUB     	 */</v>
      </c>
      <c r="AY569" s="26" t="str">
        <f t="shared" si="7"/>
        <v>//		0x5E202C00,	/* SQSUB     	vsqsubScalar	 */</v>
      </c>
    </row>
    <row r="570" ht="12.75" customHeight="1">
      <c r="A570" s="15" t="s">
        <v>937</v>
      </c>
      <c r="B570" s="33" t="s">
        <v>106</v>
      </c>
      <c r="C570" s="16"/>
      <c r="D570" s="17"/>
      <c r="E570" s="28" t="s">
        <v>938</v>
      </c>
      <c r="F570" s="18" t="str">
        <f t="shared" si="8"/>
        <v>v</v>
      </c>
      <c r="G570" s="18" t="str">
        <f t="shared" si="9"/>
        <v>register_Scalar</v>
      </c>
      <c r="H570" s="18" t="s">
        <v>800</v>
      </c>
      <c r="I570" s="30" t="s">
        <v>934</v>
      </c>
      <c r="J570" s="30"/>
      <c r="K570" s="84"/>
      <c r="L570" s="45" t="s">
        <v>31</v>
      </c>
      <c r="M570" s="45" t="s">
        <v>30</v>
      </c>
      <c r="N570" s="32" t="s">
        <v>31</v>
      </c>
      <c r="O570" s="45" t="s">
        <v>30</v>
      </c>
      <c r="P570" s="45" t="s">
        <v>30</v>
      </c>
      <c r="Q570" s="45" t="s">
        <v>30</v>
      </c>
      <c r="R570" s="45" t="s">
        <v>30</v>
      </c>
      <c r="S570" s="45" t="s">
        <v>31</v>
      </c>
      <c r="T570" s="32" t="s">
        <v>33</v>
      </c>
      <c r="U570" s="32" t="s">
        <v>33</v>
      </c>
      <c r="V570" s="45" t="s">
        <v>30</v>
      </c>
      <c r="W570" s="62" t="s">
        <v>51</v>
      </c>
      <c r="AB570" s="32" t="s">
        <v>31</v>
      </c>
      <c r="AC570" s="32" t="s">
        <v>31</v>
      </c>
      <c r="AD570" s="32" t="s">
        <v>30</v>
      </c>
      <c r="AE570" s="32" t="s">
        <v>30</v>
      </c>
      <c r="AF570" s="32" t="s">
        <v>31</v>
      </c>
      <c r="AG570" s="45" t="s">
        <v>30</v>
      </c>
      <c r="AH570" s="46" t="s">
        <v>45</v>
      </c>
      <c r="AM570" s="32" t="s">
        <v>56</v>
      </c>
      <c r="AR570" s="23"/>
      <c r="AS570" s="24" t="str">
        <f t="shared" si="3"/>
        <v>-:-:-:-:-:-:-:-:-:-:-:Rm:::::-:-:-:-:-:-:Rn:::::Rd::::</v>
      </c>
      <c r="AT570" s="23"/>
      <c r="AU570" s="24" t="str">
        <f t="shared" si="4"/>
        <v>0x5E203400</v>
      </c>
      <c r="AV570" s="25"/>
      <c r="AW570" s="26" t="str">
        <f t="shared" si="5"/>
        <v>vcmgtregister_Scalar,                                   </v>
      </c>
      <c r="AX570" s="26" t="str">
        <f t="shared" si="6"/>
        <v>//		vcmgtregister_Scalar,                                   	/* 0x5E203400	CMGT      	 */</v>
      </c>
      <c r="AY570" s="26" t="str">
        <f t="shared" si="7"/>
        <v>//		0x5E203400,	/* CMGT      	vcmgtregister_Scalar	 */</v>
      </c>
    </row>
    <row r="571" ht="12.75" customHeight="1">
      <c r="A571" s="9" t="s">
        <v>939</v>
      </c>
      <c r="B571" s="33" t="s">
        <v>106</v>
      </c>
      <c r="C571" s="16"/>
      <c r="D571" s="17"/>
      <c r="E571" s="28" t="s">
        <v>940</v>
      </c>
      <c r="F571" s="18" t="str">
        <f t="shared" si="8"/>
        <v>v</v>
      </c>
      <c r="G571" s="18" t="str">
        <f t="shared" si="9"/>
        <v>register_Scalar</v>
      </c>
      <c r="H571" s="18" t="s">
        <v>800</v>
      </c>
      <c r="I571" s="30" t="s">
        <v>934</v>
      </c>
      <c r="J571" s="30"/>
      <c r="K571" s="84"/>
      <c r="L571" s="45" t="s">
        <v>31</v>
      </c>
      <c r="M571" s="45" t="s">
        <v>30</v>
      </c>
      <c r="N571" s="32" t="s">
        <v>31</v>
      </c>
      <c r="O571" s="45" t="s">
        <v>30</v>
      </c>
      <c r="P571" s="45" t="s">
        <v>30</v>
      </c>
      <c r="Q571" s="45" t="s">
        <v>30</v>
      </c>
      <c r="R571" s="45" t="s">
        <v>30</v>
      </c>
      <c r="S571" s="45" t="s">
        <v>31</v>
      </c>
      <c r="T571" s="32" t="s">
        <v>33</v>
      </c>
      <c r="U571" s="32" t="s">
        <v>33</v>
      </c>
      <c r="V571" s="45" t="s">
        <v>30</v>
      </c>
      <c r="W571" s="62" t="s">
        <v>51</v>
      </c>
      <c r="AB571" s="32" t="s">
        <v>31</v>
      </c>
      <c r="AC571" s="32" t="s">
        <v>31</v>
      </c>
      <c r="AD571" s="32" t="s">
        <v>30</v>
      </c>
      <c r="AE571" s="32" t="s">
        <v>30</v>
      </c>
      <c r="AF571" s="32" t="s">
        <v>30</v>
      </c>
      <c r="AG571" s="45" t="s">
        <v>30</v>
      </c>
      <c r="AH571" s="46" t="s">
        <v>45</v>
      </c>
      <c r="AM571" s="32" t="s">
        <v>56</v>
      </c>
      <c r="AR571" s="23"/>
      <c r="AS571" s="24" t="str">
        <f t="shared" si="3"/>
        <v>-:-:-:-:-:-:-:-:-:-:-:Rm:::::-:-:-:-:-:-:Rn:::::Rd::::</v>
      </c>
      <c r="AT571" s="23"/>
      <c r="AU571" s="24" t="str">
        <f t="shared" si="4"/>
        <v>0x5E203C00</v>
      </c>
      <c r="AV571" s="25"/>
      <c r="AW571" s="26" t="str">
        <f t="shared" si="5"/>
        <v>vcmgeregister_Scalar,                                   </v>
      </c>
      <c r="AX571" s="26" t="str">
        <f t="shared" si="6"/>
        <v>//		vcmgeregister_Scalar,                                   	/* 0x5E203C00	CMGE      	 */</v>
      </c>
      <c r="AY571" s="26" t="str">
        <f t="shared" si="7"/>
        <v>//		0x5E203C00,	/* CMGE      	vcmgeregister_Scalar	 */</v>
      </c>
    </row>
    <row r="572" ht="12.75" customHeight="1">
      <c r="A572" s="15" t="s">
        <v>941</v>
      </c>
      <c r="B572" s="33" t="s">
        <v>106</v>
      </c>
      <c r="C572" s="16"/>
      <c r="D572" s="17"/>
      <c r="E572" s="28" t="s">
        <v>942</v>
      </c>
      <c r="F572" s="18" t="str">
        <f t="shared" si="8"/>
        <v>v</v>
      </c>
      <c r="G572" s="18" t="str">
        <f t="shared" si="9"/>
        <v>Scalar</v>
      </c>
      <c r="H572" s="19"/>
      <c r="I572" s="30" t="s">
        <v>934</v>
      </c>
      <c r="J572" s="30"/>
      <c r="K572" s="84"/>
      <c r="L572" s="45" t="s">
        <v>31</v>
      </c>
      <c r="M572" s="45" t="s">
        <v>30</v>
      </c>
      <c r="N572" s="32" t="s">
        <v>31</v>
      </c>
      <c r="O572" s="45" t="s">
        <v>30</v>
      </c>
      <c r="P572" s="45" t="s">
        <v>30</v>
      </c>
      <c r="Q572" s="45" t="s">
        <v>30</v>
      </c>
      <c r="R572" s="45" t="s">
        <v>30</v>
      </c>
      <c r="S572" s="45" t="s">
        <v>31</v>
      </c>
      <c r="T572" s="32" t="s">
        <v>33</v>
      </c>
      <c r="U572" s="32" t="s">
        <v>33</v>
      </c>
      <c r="V572" s="45" t="s">
        <v>30</v>
      </c>
      <c r="W572" s="62" t="s">
        <v>51</v>
      </c>
      <c r="AB572" s="32" t="s">
        <v>31</v>
      </c>
      <c r="AC572" s="32" t="s">
        <v>30</v>
      </c>
      <c r="AD572" s="32" t="s">
        <v>31</v>
      </c>
      <c r="AE572" s="32" t="s">
        <v>31</v>
      </c>
      <c r="AF572" s="32" t="s">
        <v>31</v>
      </c>
      <c r="AG572" s="45" t="s">
        <v>30</v>
      </c>
      <c r="AH572" s="46" t="s">
        <v>45</v>
      </c>
      <c r="AM572" s="32" t="s">
        <v>56</v>
      </c>
      <c r="AR572" s="23"/>
      <c r="AS572" s="24" t="str">
        <f t="shared" si="3"/>
        <v>-:-:-:-:-:-:-:-:-:-:-:Rm:::::-:-:-:-:-:-:Rn:::::Rd::::</v>
      </c>
      <c r="AT572" s="23"/>
      <c r="AU572" s="24" t="str">
        <f t="shared" si="4"/>
        <v>0x5E204400</v>
      </c>
      <c r="AV572" s="25"/>
      <c r="AW572" s="26" t="str">
        <f t="shared" si="5"/>
        <v>vsshlScalar,                                            </v>
      </c>
      <c r="AX572" s="26" t="str">
        <f t="shared" si="6"/>
        <v>//		vsshlScalar,                                            	/* 0x5E204400	SSHL      	 */</v>
      </c>
      <c r="AY572" s="26" t="str">
        <f t="shared" si="7"/>
        <v>//		0x5E204400,	/* SSHL      	vsshlScalar	 */</v>
      </c>
    </row>
    <row r="573" ht="12.75" customHeight="1">
      <c r="A573" s="15" t="s">
        <v>943</v>
      </c>
      <c r="B573" s="33" t="s">
        <v>106</v>
      </c>
      <c r="C573" s="16"/>
      <c r="D573" s="17"/>
      <c r="E573" s="28" t="s">
        <v>944</v>
      </c>
      <c r="F573" s="18" t="str">
        <f t="shared" si="8"/>
        <v>v</v>
      </c>
      <c r="G573" s="18" t="str">
        <f t="shared" si="9"/>
        <v>register_Scalar</v>
      </c>
      <c r="H573" s="18" t="s">
        <v>800</v>
      </c>
      <c r="I573" s="30" t="s">
        <v>934</v>
      </c>
      <c r="J573" s="30"/>
      <c r="K573" s="84"/>
      <c r="L573" s="45" t="s">
        <v>31</v>
      </c>
      <c r="M573" s="45" t="s">
        <v>30</v>
      </c>
      <c r="N573" s="32" t="s">
        <v>31</v>
      </c>
      <c r="O573" s="45" t="s">
        <v>30</v>
      </c>
      <c r="P573" s="45" t="s">
        <v>30</v>
      </c>
      <c r="Q573" s="45" t="s">
        <v>30</v>
      </c>
      <c r="R573" s="45" t="s">
        <v>30</v>
      </c>
      <c r="S573" s="45" t="s">
        <v>31</v>
      </c>
      <c r="T573" s="32" t="s">
        <v>33</v>
      </c>
      <c r="U573" s="32" t="s">
        <v>33</v>
      </c>
      <c r="V573" s="45" t="s">
        <v>30</v>
      </c>
      <c r="W573" s="62" t="s">
        <v>51</v>
      </c>
      <c r="AB573" s="32" t="s">
        <v>31</v>
      </c>
      <c r="AC573" s="32" t="s">
        <v>30</v>
      </c>
      <c r="AD573" s="32" t="s">
        <v>31</v>
      </c>
      <c r="AE573" s="32" t="s">
        <v>31</v>
      </c>
      <c r="AF573" s="32" t="s">
        <v>30</v>
      </c>
      <c r="AG573" s="45" t="s">
        <v>30</v>
      </c>
      <c r="AH573" s="46" t="s">
        <v>45</v>
      </c>
      <c r="AM573" s="32" t="s">
        <v>56</v>
      </c>
      <c r="AR573" s="23"/>
      <c r="AS573" s="24" t="str">
        <f t="shared" si="3"/>
        <v>-:-:-:-:-:-:-:-:-:-:-:Rm:::::-:-:-:-:-:-:Rn:::::Rd::::</v>
      </c>
      <c r="AT573" s="23"/>
      <c r="AU573" s="24" t="str">
        <f t="shared" si="4"/>
        <v>0x5E204C00</v>
      </c>
      <c r="AV573" s="25"/>
      <c r="AW573" s="26" t="str">
        <f t="shared" si="5"/>
        <v>vsqshlregister_Scalar,                                  </v>
      </c>
      <c r="AX573" s="26" t="str">
        <f t="shared" si="6"/>
        <v>//		vsqshlregister_Scalar,                                  	/* 0x5E204C00	SQSHL     	 */</v>
      </c>
      <c r="AY573" s="26" t="str">
        <f t="shared" si="7"/>
        <v>//		0x5E204C00,	/* SQSHL     	vsqshlregister_Scalar	 */</v>
      </c>
    </row>
    <row r="574" ht="12.75" customHeight="1">
      <c r="A574" s="9" t="s">
        <v>945</v>
      </c>
      <c r="B574" s="33" t="s">
        <v>106</v>
      </c>
      <c r="C574" s="16"/>
      <c r="D574" s="17"/>
      <c r="E574" s="28" t="s">
        <v>946</v>
      </c>
      <c r="F574" s="18" t="str">
        <f t="shared" si="8"/>
        <v>v</v>
      </c>
      <c r="G574" s="18" t="str">
        <f t="shared" si="9"/>
        <v>Scalar</v>
      </c>
      <c r="H574" s="19"/>
      <c r="I574" s="30" t="s">
        <v>934</v>
      </c>
      <c r="J574" s="30"/>
      <c r="K574" s="84"/>
      <c r="L574" s="45" t="s">
        <v>31</v>
      </c>
      <c r="M574" s="45" t="s">
        <v>30</v>
      </c>
      <c r="N574" s="32" t="s">
        <v>31</v>
      </c>
      <c r="O574" s="45" t="s">
        <v>30</v>
      </c>
      <c r="P574" s="45" t="s">
        <v>30</v>
      </c>
      <c r="Q574" s="45" t="s">
        <v>30</v>
      </c>
      <c r="R574" s="45" t="s">
        <v>30</v>
      </c>
      <c r="S574" s="45" t="s">
        <v>31</v>
      </c>
      <c r="T574" s="32" t="s">
        <v>33</v>
      </c>
      <c r="U574" s="32" t="s">
        <v>33</v>
      </c>
      <c r="V574" s="45" t="s">
        <v>30</v>
      </c>
      <c r="W574" s="62" t="s">
        <v>51</v>
      </c>
      <c r="AB574" s="32" t="s">
        <v>31</v>
      </c>
      <c r="AC574" s="32" t="s">
        <v>30</v>
      </c>
      <c r="AD574" s="32" t="s">
        <v>31</v>
      </c>
      <c r="AE574" s="32" t="s">
        <v>30</v>
      </c>
      <c r="AF574" s="32" t="s">
        <v>31</v>
      </c>
      <c r="AG574" s="45" t="s">
        <v>30</v>
      </c>
      <c r="AH574" s="46" t="s">
        <v>45</v>
      </c>
      <c r="AM574" s="32" t="s">
        <v>56</v>
      </c>
      <c r="AR574" s="23"/>
      <c r="AS574" s="24" t="str">
        <f t="shared" si="3"/>
        <v>-:-:-:-:-:-:-:-:-:-:-:Rm:::::-:-:-:-:-:-:Rn:::::Rd::::</v>
      </c>
      <c r="AT574" s="23"/>
      <c r="AU574" s="24" t="str">
        <f t="shared" si="4"/>
        <v>0x5E205400</v>
      </c>
      <c r="AV574" s="25"/>
      <c r="AW574" s="26" t="str">
        <f t="shared" si="5"/>
        <v>vsrshlScalar,                                           </v>
      </c>
      <c r="AX574" s="26" t="str">
        <f t="shared" si="6"/>
        <v>//		vsrshlScalar,                                           	/* 0x5E205400	SRSHL     	 */</v>
      </c>
      <c r="AY574" s="26" t="str">
        <f t="shared" si="7"/>
        <v>//		0x5E205400,	/* SRSHL     	vsrshlScalar	 */</v>
      </c>
    </row>
    <row r="575" ht="12.75" customHeight="1">
      <c r="A575" s="9" t="s">
        <v>947</v>
      </c>
      <c r="B575" s="33" t="s">
        <v>106</v>
      </c>
      <c r="C575" s="16"/>
      <c r="D575" s="17"/>
      <c r="E575" s="28" t="s">
        <v>948</v>
      </c>
      <c r="F575" s="18" t="str">
        <f t="shared" si="8"/>
        <v>v</v>
      </c>
      <c r="G575" s="18" t="str">
        <f t="shared" si="9"/>
        <v>Scalar</v>
      </c>
      <c r="H575" s="19"/>
      <c r="I575" s="30" t="s">
        <v>934</v>
      </c>
      <c r="J575" s="30"/>
      <c r="K575" s="84"/>
      <c r="L575" s="45" t="s">
        <v>31</v>
      </c>
      <c r="M575" s="45" t="s">
        <v>30</v>
      </c>
      <c r="N575" s="32" t="s">
        <v>31</v>
      </c>
      <c r="O575" s="45" t="s">
        <v>30</v>
      </c>
      <c r="P575" s="45" t="s">
        <v>30</v>
      </c>
      <c r="Q575" s="45" t="s">
        <v>30</v>
      </c>
      <c r="R575" s="45" t="s">
        <v>30</v>
      </c>
      <c r="S575" s="45" t="s">
        <v>31</v>
      </c>
      <c r="T575" s="32" t="s">
        <v>33</v>
      </c>
      <c r="U575" s="32" t="s">
        <v>33</v>
      </c>
      <c r="V575" s="45" t="s">
        <v>30</v>
      </c>
      <c r="W575" s="62" t="s">
        <v>51</v>
      </c>
      <c r="AB575" s="32" t="s">
        <v>31</v>
      </c>
      <c r="AC575" s="32" t="s">
        <v>30</v>
      </c>
      <c r="AD575" s="32" t="s">
        <v>31</v>
      </c>
      <c r="AE575" s="32" t="s">
        <v>30</v>
      </c>
      <c r="AF575" s="32" t="s">
        <v>30</v>
      </c>
      <c r="AG575" s="45" t="s">
        <v>30</v>
      </c>
      <c r="AH575" s="46" t="s">
        <v>45</v>
      </c>
      <c r="AM575" s="32" t="s">
        <v>56</v>
      </c>
      <c r="AR575" s="23"/>
      <c r="AS575" s="24" t="str">
        <f t="shared" si="3"/>
        <v>-:-:-:-:-:-:-:-:-:-:-:Rm:::::-:-:-:-:-:-:Rn:::::Rd::::</v>
      </c>
      <c r="AT575" s="23"/>
      <c r="AU575" s="24" t="str">
        <f t="shared" si="4"/>
        <v>0x5E205C00</v>
      </c>
      <c r="AV575" s="25"/>
      <c r="AW575" s="26" t="str">
        <f t="shared" si="5"/>
        <v>vsqrshlScalar,                                          </v>
      </c>
      <c r="AX575" s="26" t="str">
        <f t="shared" si="6"/>
        <v>//		vsqrshlScalar,                                          	/* 0x5E205C00	SQRSHL    	 */</v>
      </c>
      <c r="AY575" s="26" t="str">
        <f t="shared" si="7"/>
        <v>//		0x5E205C00,	/* SQRSHL    	vsqrshlScalar	 */</v>
      </c>
    </row>
    <row r="576" ht="12.75" customHeight="1">
      <c r="A576" s="15" t="s">
        <v>949</v>
      </c>
      <c r="B576" s="33" t="s">
        <v>106</v>
      </c>
      <c r="C576" s="16"/>
      <c r="D576" s="17"/>
      <c r="E576" s="28" t="s">
        <v>468</v>
      </c>
      <c r="F576" s="18" t="str">
        <f t="shared" si="8"/>
        <v>v</v>
      </c>
      <c r="G576" s="18" t="str">
        <f t="shared" si="9"/>
        <v>vector_Scalar</v>
      </c>
      <c r="H576" s="18" t="s">
        <v>950</v>
      </c>
      <c r="I576" s="30" t="s">
        <v>934</v>
      </c>
      <c r="J576" s="30"/>
      <c r="K576" s="84"/>
      <c r="L576" s="45" t="s">
        <v>31</v>
      </c>
      <c r="M576" s="45" t="s">
        <v>30</v>
      </c>
      <c r="N576" s="32" t="s">
        <v>31</v>
      </c>
      <c r="O576" s="45" t="s">
        <v>30</v>
      </c>
      <c r="P576" s="45" t="s">
        <v>30</v>
      </c>
      <c r="Q576" s="45" t="s">
        <v>30</v>
      </c>
      <c r="R576" s="45" t="s">
        <v>30</v>
      </c>
      <c r="S576" s="45" t="s">
        <v>31</v>
      </c>
      <c r="T576" s="32" t="s">
        <v>33</v>
      </c>
      <c r="U576" s="32" t="s">
        <v>33</v>
      </c>
      <c r="V576" s="45" t="s">
        <v>30</v>
      </c>
      <c r="W576" s="62" t="s">
        <v>51</v>
      </c>
      <c r="AB576" s="32" t="s">
        <v>30</v>
      </c>
      <c r="AC576" s="32" t="s">
        <v>31</v>
      </c>
      <c r="AD576" s="32" t="s">
        <v>31</v>
      </c>
      <c r="AE576" s="32" t="s">
        <v>31</v>
      </c>
      <c r="AF576" s="32" t="s">
        <v>31</v>
      </c>
      <c r="AG576" s="45" t="s">
        <v>30</v>
      </c>
      <c r="AH576" s="46" t="s">
        <v>45</v>
      </c>
      <c r="AM576" s="32" t="s">
        <v>56</v>
      </c>
      <c r="AR576" s="23"/>
      <c r="AS576" s="24" t="str">
        <f t="shared" si="3"/>
        <v>-:-:-:-:-:-:-:-:-:-:-:Rm:::::-:-:-:-:-:-:Rn:::::Rd::::</v>
      </c>
      <c r="AT576" s="23"/>
      <c r="AU576" s="24" t="str">
        <f t="shared" si="4"/>
        <v>0x5E208400</v>
      </c>
      <c r="AV576" s="25"/>
      <c r="AW576" s="26" t="str">
        <f t="shared" si="5"/>
        <v>vaddvector_Scalar,                                      </v>
      </c>
      <c r="AX576" s="26" t="str">
        <f t="shared" si="6"/>
        <v>//		vaddvector_Scalar,                                      	/* 0x5E208400	ADD       	 */</v>
      </c>
      <c r="AY576" s="26" t="str">
        <f t="shared" si="7"/>
        <v>//		0x5E208400,	/* ADD       	vaddvector_Scalar	 */</v>
      </c>
    </row>
    <row r="577" ht="12.75" customHeight="1">
      <c r="A577" s="15" t="s">
        <v>951</v>
      </c>
      <c r="B577" s="33" t="s">
        <v>106</v>
      </c>
      <c r="C577" s="16"/>
      <c r="D577" s="17"/>
      <c r="E577" s="28" t="s">
        <v>952</v>
      </c>
      <c r="F577" s="18" t="str">
        <f t="shared" si="8"/>
        <v>v</v>
      </c>
      <c r="G577" s="18" t="str">
        <f t="shared" si="9"/>
        <v>Scalar</v>
      </c>
      <c r="H577" s="19"/>
      <c r="I577" s="30" t="s">
        <v>934</v>
      </c>
      <c r="J577" s="30"/>
      <c r="K577" s="84"/>
      <c r="L577" s="45" t="s">
        <v>31</v>
      </c>
      <c r="M577" s="45" t="s">
        <v>30</v>
      </c>
      <c r="N577" s="32" t="s">
        <v>31</v>
      </c>
      <c r="O577" s="45" t="s">
        <v>30</v>
      </c>
      <c r="P577" s="45" t="s">
        <v>30</v>
      </c>
      <c r="Q577" s="45" t="s">
        <v>30</v>
      </c>
      <c r="R577" s="45" t="s">
        <v>30</v>
      </c>
      <c r="S577" s="45" t="s">
        <v>31</v>
      </c>
      <c r="T577" s="32" t="s">
        <v>33</v>
      </c>
      <c r="U577" s="32" t="s">
        <v>33</v>
      </c>
      <c r="V577" s="45" t="s">
        <v>30</v>
      </c>
      <c r="W577" s="62" t="s">
        <v>51</v>
      </c>
      <c r="AB577" s="32" t="s">
        <v>30</v>
      </c>
      <c r="AC577" s="32" t="s">
        <v>31</v>
      </c>
      <c r="AD577" s="32" t="s">
        <v>31</v>
      </c>
      <c r="AE577" s="32" t="s">
        <v>31</v>
      </c>
      <c r="AF577" s="32" t="s">
        <v>30</v>
      </c>
      <c r="AG577" s="45" t="s">
        <v>30</v>
      </c>
      <c r="AH577" s="46" t="s">
        <v>45</v>
      </c>
      <c r="AM577" s="32" t="s">
        <v>56</v>
      </c>
      <c r="AR577" s="23"/>
      <c r="AS577" s="24" t="str">
        <f t="shared" si="3"/>
        <v>-:-:-:-:-:-:-:-:-:-:-:Rm:::::-:-:-:-:-:-:Rn:::::Rd::::</v>
      </c>
      <c r="AT577" s="23"/>
      <c r="AU577" s="24" t="str">
        <f t="shared" si="4"/>
        <v>0x5E208C00</v>
      </c>
      <c r="AV577" s="25"/>
      <c r="AW577" s="26" t="str">
        <f t="shared" si="5"/>
        <v>vcmtstScalar,                                           </v>
      </c>
      <c r="AX577" s="26" t="str">
        <f t="shared" si="6"/>
        <v>//		vcmtstScalar,                                           	/* 0x5E208C00	CMTST     	 */</v>
      </c>
      <c r="AY577" s="26" t="str">
        <f t="shared" si="7"/>
        <v>//		0x5E208C00,	/* CMTST     	vcmtstScalar	 */</v>
      </c>
    </row>
    <row r="578" ht="12.75" customHeight="1">
      <c r="A578" s="9" t="s">
        <v>953</v>
      </c>
      <c r="B578" s="33" t="s">
        <v>106</v>
      </c>
      <c r="C578" s="16"/>
      <c r="D578" s="17"/>
      <c r="E578" s="28" t="s">
        <v>954</v>
      </c>
      <c r="F578" s="18" t="str">
        <f t="shared" si="8"/>
        <v>v</v>
      </c>
      <c r="G578" s="18" t="str">
        <f t="shared" si="9"/>
        <v>vector_Scalar</v>
      </c>
      <c r="H578" s="18" t="s">
        <v>950</v>
      </c>
      <c r="I578" s="30" t="s">
        <v>934</v>
      </c>
      <c r="J578" s="30"/>
      <c r="K578" s="84"/>
      <c r="L578" s="45" t="s">
        <v>31</v>
      </c>
      <c r="M578" s="45" t="s">
        <v>30</v>
      </c>
      <c r="N578" s="32" t="s">
        <v>31</v>
      </c>
      <c r="O578" s="45" t="s">
        <v>30</v>
      </c>
      <c r="P578" s="45" t="s">
        <v>30</v>
      </c>
      <c r="Q578" s="45" t="s">
        <v>30</v>
      </c>
      <c r="R578" s="45" t="s">
        <v>30</v>
      </c>
      <c r="S578" s="45" t="s">
        <v>31</v>
      </c>
      <c r="T578" s="32" t="s">
        <v>33</v>
      </c>
      <c r="U578" s="32" t="s">
        <v>33</v>
      </c>
      <c r="V578" s="45" t="s">
        <v>30</v>
      </c>
      <c r="W578" s="62" t="s">
        <v>51</v>
      </c>
      <c r="AB578" s="32" t="s">
        <v>30</v>
      </c>
      <c r="AC578" s="32" t="s">
        <v>31</v>
      </c>
      <c r="AD578" s="32" t="s">
        <v>30</v>
      </c>
      <c r="AE578" s="32" t="s">
        <v>30</v>
      </c>
      <c r="AF578" s="32" t="s">
        <v>31</v>
      </c>
      <c r="AG578" s="45" t="s">
        <v>30</v>
      </c>
      <c r="AH578" s="46" t="s">
        <v>45</v>
      </c>
      <c r="AM578" s="32" t="s">
        <v>56</v>
      </c>
      <c r="AR578" s="23"/>
      <c r="AS578" s="24" t="str">
        <f t="shared" si="3"/>
        <v>-:-:-:-:-:-:-:-:-:-:-:Rm:::::-:-:-:-:-:-:Rn:::::Rd::::</v>
      </c>
      <c r="AT578" s="23"/>
      <c r="AU578" s="24" t="str">
        <f t="shared" si="4"/>
        <v>0x5E20B400</v>
      </c>
      <c r="AV578" s="25"/>
      <c r="AW578" s="26" t="str">
        <f t="shared" si="5"/>
        <v>vsqdmulhvector_Scalar,                                  </v>
      </c>
      <c r="AX578" s="26" t="str">
        <f t="shared" si="6"/>
        <v>//		vsqdmulhvector_Scalar,                                  	/* 0x5E20B400	SQDMULH   	 */</v>
      </c>
      <c r="AY578" s="26" t="str">
        <f t="shared" si="7"/>
        <v>//		0x5E20B400,	/* SQDMULH   	vsqdmulhvector_Scalar	 */</v>
      </c>
    </row>
    <row r="579" ht="12.75" customHeight="1">
      <c r="A579" s="15" t="s">
        <v>955</v>
      </c>
      <c r="B579" s="33" t="s">
        <v>106</v>
      </c>
      <c r="C579" s="16"/>
      <c r="D579" s="17"/>
      <c r="E579" s="28" t="s">
        <v>956</v>
      </c>
      <c r="F579" s="18" t="str">
        <f t="shared" si="8"/>
        <v>v</v>
      </c>
      <c r="G579" s="18" t="str">
        <f t="shared" si="9"/>
        <v>Scalar</v>
      </c>
      <c r="H579" s="19"/>
      <c r="I579" s="30" t="s">
        <v>934</v>
      </c>
      <c r="J579" s="30"/>
      <c r="K579" s="84"/>
      <c r="L579" s="45" t="s">
        <v>31</v>
      </c>
      <c r="M579" s="45" t="s">
        <v>30</v>
      </c>
      <c r="N579" s="32" t="s">
        <v>31</v>
      </c>
      <c r="O579" s="45" t="s">
        <v>30</v>
      </c>
      <c r="P579" s="45" t="s">
        <v>30</v>
      </c>
      <c r="Q579" s="45" t="s">
        <v>30</v>
      </c>
      <c r="R579" s="45" t="s">
        <v>30</v>
      </c>
      <c r="S579" s="45" t="s">
        <v>31</v>
      </c>
      <c r="T579" s="32" t="s">
        <v>31</v>
      </c>
      <c r="U579" s="32" t="s">
        <v>33</v>
      </c>
      <c r="V579" s="45" t="s">
        <v>30</v>
      </c>
      <c r="W579" s="62" t="s">
        <v>51</v>
      </c>
      <c r="AB579" s="32" t="s">
        <v>30</v>
      </c>
      <c r="AC579" s="32" t="s">
        <v>30</v>
      </c>
      <c r="AD579" s="32" t="s">
        <v>31</v>
      </c>
      <c r="AE579" s="32" t="s">
        <v>30</v>
      </c>
      <c r="AF579" s="32" t="s">
        <v>30</v>
      </c>
      <c r="AG579" s="45" t="s">
        <v>30</v>
      </c>
      <c r="AH579" s="46" t="s">
        <v>45</v>
      </c>
      <c r="AM579" s="32" t="s">
        <v>56</v>
      </c>
      <c r="AR579" s="23"/>
      <c r="AS579" s="24" t="str">
        <f t="shared" si="3"/>
        <v>-:-:-:-:-:-:-:-:-:-:-:Rm:::::-:-:-:-:-:-:Rn:::::Rd::::</v>
      </c>
      <c r="AT579" s="23"/>
      <c r="AU579" s="24" t="str">
        <f t="shared" si="4"/>
        <v>0x5E20DC00</v>
      </c>
      <c r="AV579" s="25"/>
      <c r="AW579" s="26" t="str">
        <f t="shared" si="5"/>
        <v>vfmulxScalar,                                           </v>
      </c>
      <c r="AX579" s="26" t="str">
        <f t="shared" si="6"/>
        <v>//		vfmulxScalar,                                           	/* 0x5E20DC00	FMULX     	 */</v>
      </c>
      <c r="AY579" s="26" t="str">
        <f t="shared" si="7"/>
        <v>//		0x5E20DC00,	/* FMULX     	vfmulxScalar	 */</v>
      </c>
    </row>
    <row r="580" ht="12.75" customHeight="1">
      <c r="A580" s="15" t="s">
        <v>957</v>
      </c>
      <c r="B580" s="33" t="s">
        <v>106</v>
      </c>
      <c r="C580" s="16"/>
      <c r="D580" s="17"/>
      <c r="E580" s="28" t="s">
        <v>958</v>
      </c>
      <c r="F580" s="18" t="str">
        <f t="shared" si="8"/>
        <v>v</v>
      </c>
      <c r="G580" s="18" t="str">
        <f t="shared" si="9"/>
        <v>register_Scalar</v>
      </c>
      <c r="H580" s="18" t="s">
        <v>800</v>
      </c>
      <c r="I580" s="30" t="s">
        <v>934</v>
      </c>
      <c r="J580" s="30"/>
      <c r="K580" s="84"/>
      <c r="L580" s="45" t="s">
        <v>31</v>
      </c>
      <c r="M580" s="45" t="s">
        <v>30</v>
      </c>
      <c r="N580" s="32" t="s">
        <v>31</v>
      </c>
      <c r="O580" s="45" t="s">
        <v>30</v>
      </c>
      <c r="P580" s="45" t="s">
        <v>30</v>
      </c>
      <c r="Q580" s="45" t="s">
        <v>30</v>
      </c>
      <c r="R580" s="45" t="s">
        <v>30</v>
      </c>
      <c r="S580" s="45" t="s">
        <v>31</v>
      </c>
      <c r="T580" s="32" t="s">
        <v>31</v>
      </c>
      <c r="U580" s="32" t="s">
        <v>33</v>
      </c>
      <c r="V580" s="45" t="s">
        <v>30</v>
      </c>
      <c r="W580" s="62" t="s">
        <v>51</v>
      </c>
      <c r="AB580" s="32" t="s">
        <v>30</v>
      </c>
      <c r="AC580" s="32" t="s">
        <v>30</v>
      </c>
      <c r="AD580" s="32" t="s">
        <v>30</v>
      </c>
      <c r="AE580" s="32" t="s">
        <v>31</v>
      </c>
      <c r="AF580" s="32" t="s">
        <v>31</v>
      </c>
      <c r="AG580" s="45" t="s">
        <v>30</v>
      </c>
      <c r="AH580" s="46" t="s">
        <v>45</v>
      </c>
      <c r="AM580" s="32" t="s">
        <v>56</v>
      </c>
      <c r="AR580" s="23"/>
      <c r="AS580" s="24" t="str">
        <f t="shared" si="3"/>
        <v>-:-:-:-:-:-:-:-:-:-:-:Rm:::::-:-:-:-:-:-:Rn:::::Rd::::</v>
      </c>
      <c r="AT580" s="23"/>
      <c r="AU580" s="24" t="str">
        <f t="shared" si="4"/>
        <v>0x5E20E400</v>
      </c>
      <c r="AV580" s="25"/>
      <c r="AW580" s="26" t="str">
        <f t="shared" si="5"/>
        <v>vfcmeqregister_Scalar,                                  </v>
      </c>
      <c r="AX580" s="26" t="str">
        <f t="shared" si="6"/>
        <v>//		vfcmeqregister_Scalar,                                  	/* 0x5E20E400	FCMEQ     	 */</v>
      </c>
      <c r="AY580" s="26" t="str">
        <f t="shared" si="7"/>
        <v>//		0x5E20E400,	/* FCMEQ     	vfcmeqregister_Scalar	 */</v>
      </c>
    </row>
    <row r="581" ht="12.75" customHeight="1">
      <c r="A581" s="9" t="s">
        <v>959</v>
      </c>
      <c r="B581" s="33" t="s">
        <v>106</v>
      </c>
      <c r="C581" s="16"/>
      <c r="D581" s="17"/>
      <c r="E581" s="28" t="s">
        <v>960</v>
      </c>
      <c r="F581" s="18" t="str">
        <f t="shared" si="8"/>
        <v>v</v>
      </c>
      <c r="G581" s="18" t="str">
        <f t="shared" si="9"/>
        <v>Scalar</v>
      </c>
      <c r="H581" s="19"/>
      <c r="I581" s="30" t="s">
        <v>934</v>
      </c>
      <c r="J581" s="30"/>
      <c r="K581" s="84"/>
      <c r="L581" s="45" t="s">
        <v>31</v>
      </c>
      <c r="M581" s="45" t="s">
        <v>30</v>
      </c>
      <c r="N581" s="32" t="s">
        <v>31</v>
      </c>
      <c r="O581" s="45" t="s">
        <v>30</v>
      </c>
      <c r="P581" s="45" t="s">
        <v>30</v>
      </c>
      <c r="Q581" s="45" t="s">
        <v>30</v>
      </c>
      <c r="R581" s="45" t="s">
        <v>30</v>
      </c>
      <c r="S581" s="45" t="s">
        <v>31</v>
      </c>
      <c r="T581" s="32" t="s">
        <v>31</v>
      </c>
      <c r="U581" s="32" t="s">
        <v>33</v>
      </c>
      <c r="V581" s="45" t="s">
        <v>30</v>
      </c>
      <c r="W581" s="62" t="s">
        <v>51</v>
      </c>
      <c r="AB581" s="32" t="s">
        <v>30</v>
      </c>
      <c r="AC581" s="32" t="s">
        <v>30</v>
      </c>
      <c r="AD581" s="32" t="s">
        <v>30</v>
      </c>
      <c r="AE581" s="32" t="s">
        <v>30</v>
      </c>
      <c r="AF581" s="32" t="s">
        <v>30</v>
      </c>
      <c r="AG581" s="45" t="s">
        <v>30</v>
      </c>
      <c r="AH581" s="46" t="s">
        <v>45</v>
      </c>
      <c r="AM581" s="32" t="s">
        <v>56</v>
      </c>
      <c r="AR581" s="23"/>
      <c r="AS581" s="24" t="str">
        <f t="shared" si="3"/>
        <v>-:-:-:-:-:-:-:-:-:-:-:Rm:::::-:-:-:-:-:-:Rn:::::Rd::::</v>
      </c>
      <c r="AT581" s="23"/>
      <c r="AU581" s="24" t="str">
        <f t="shared" si="4"/>
        <v>0x5E20FC00</v>
      </c>
      <c r="AV581" s="25"/>
      <c r="AW581" s="26" t="str">
        <f t="shared" si="5"/>
        <v>vfrecpsScalar,                                          </v>
      </c>
      <c r="AX581" s="26" t="str">
        <f t="shared" si="6"/>
        <v>//		vfrecpsScalar,                                          	/* 0x5E20FC00	FRECPS    	 */</v>
      </c>
      <c r="AY581" s="26" t="str">
        <f t="shared" si="7"/>
        <v>//		0x5E20FC00,	/* FRECPS    	vfrecpsScalar	 */</v>
      </c>
    </row>
    <row r="582" ht="12.75" customHeight="1">
      <c r="A582" s="9" t="s">
        <v>961</v>
      </c>
      <c r="B582" s="33" t="s">
        <v>106</v>
      </c>
      <c r="C582" s="16"/>
      <c r="D582" s="17"/>
      <c r="E582" s="28" t="s">
        <v>962</v>
      </c>
      <c r="F582" s="18" t="str">
        <f t="shared" si="8"/>
        <v>v</v>
      </c>
      <c r="G582" s="18" t="str">
        <f t="shared" si="9"/>
        <v>Scalar</v>
      </c>
      <c r="H582" s="19"/>
      <c r="I582" s="30" t="s">
        <v>934</v>
      </c>
      <c r="J582" s="30"/>
      <c r="K582" s="84"/>
      <c r="L582" s="45" t="s">
        <v>31</v>
      </c>
      <c r="M582" s="45" t="s">
        <v>30</v>
      </c>
      <c r="N582" s="32" t="s">
        <v>31</v>
      </c>
      <c r="O582" s="45" t="s">
        <v>30</v>
      </c>
      <c r="P582" s="45" t="s">
        <v>30</v>
      </c>
      <c r="Q582" s="45" t="s">
        <v>30</v>
      </c>
      <c r="R582" s="45" t="s">
        <v>30</v>
      </c>
      <c r="S582" s="45" t="s">
        <v>31</v>
      </c>
      <c r="T582" s="32" t="s">
        <v>30</v>
      </c>
      <c r="U582" s="32" t="s">
        <v>33</v>
      </c>
      <c r="V582" s="45" t="s">
        <v>30</v>
      </c>
      <c r="W582" s="62" t="s">
        <v>51</v>
      </c>
      <c r="AB582" s="32" t="s">
        <v>30</v>
      </c>
      <c r="AC582" s="32" t="s">
        <v>30</v>
      </c>
      <c r="AD582" s="32" t="s">
        <v>30</v>
      </c>
      <c r="AE582" s="32" t="s">
        <v>30</v>
      </c>
      <c r="AF582" s="32" t="s">
        <v>30</v>
      </c>
      <c r="AG582" s="45" t="s">
        <v>30</v>
      </c>
      <c r="AH582" s="46" t="s">
        <v>45</v>
      </c>
      <c r="AM582" s="32" t="s">
        <v>56</v>
      </c>
      <c r="AR582" s="23"/>
      <c r="AS582" s="24" t="str">
        <f t="shared" si="3"/>
        <v>-:-:-:-:-:-:-:-:-:-:-:Rm:::::-:-:-:-:-:-:Rn:::::Rd::::</v>
      </c>
      <c r="AT582" s="23"/>
      <c r="AU582" s="24" t="str">
        <f t="shared" si="4"/>
        <v>0x5EA0FC00</v>
      </c>
      <c r="AV582" s="25"/>
      <c r="AW582" s="26" t="str">
        <f t="shared" si="5"/>
        <v>vfrsqrtsScalar,                                         </v>
      </c>
      <c r="AX582" s="26" t="str">
        <f t="shared" si="6"/>
        <v>//		vfrsqrtsScalar,                                         	/* 0x5EA0FC00	FRSQRTS   	 */</v>
      </c>
      <c r="AY582" s="26" t="str">
        <f t="shared" si="7"/>
        <v>//		0x5EA0FC00,	/* FRSQRTS   	vfrsqrtsScalar	 */</v>
      </c>
    </row>
    <row r="583" ht="12.75" customHeight="1">
      <c r="A583" s="15" t="s">
        <v>963</v>
      </c>
      <c r="B583" s="33" t="s">
        <v>106</v>
      </c>
      <c r="C583" s="16"/>
      <c r="D583" s="17"/>
      <c r="E583" s="28" t="s">
        <v>964</v>
      </c>
      <c r="F583" s="18" t="str">
        <f t="shared" si="8"/>
        <v>v</v>
      </c>
      <c r="G583" s="18" t="str">
        <f t="shared" si="9"/>
        <v>Scalar</v>
      </c>
      <c r="H583" s="19"/>
      <c r="I583" s="30" t="s">
        <v>934</v>
      </c>
      <c r="J583" s="30"/>
      <c r="K583" s="84"/>
      <c r="L583" s="45" t="s">
        <v>31</v>
      </c>
      <c r="M583" s="45" t="s">
        <v>30</v>
      </c>
      <c r="N583" s="32" t="s">
        <v>30</v>
      </c>
      <c r="O583" s="45" t="s">
        <v>30</v>
      </c>
      <c r="P583" s="45" t="s">
        <v>30</v>
      </c>
      <c r="Q583" s="45" t="s">
        <v>30</v>
      </c>
      <c r="R583" s="45" t="s">
        <v>30</v>
      </c>
      <c r="S583" s="45" t="s">
        <v>31</v>
      </c>
      <c r="T583" s="32" t="s">
        <v>33</v>
      </c>
      <c r="U583" s="32" t="s">
        <v>33</v>
      </c>
      <c r="V583" s="45" t="s">
        <v>30</v>
      </c>
      <c r="W583" s="62" t="s">
        <v>51</v>
      </c>
      <c r="AB583" s="32" t="s">
        <v>31</v>
      </c>
      <c r="AC583" s="32" t="s">
        <v>31</v>
      </c>
      <c r="AD583" s="32" t="s">
        <v>31</v>
      </c>
      <c r="AE583" s="32" t="s">
        <v>31</v>
      </c>
      <c r="AF583" s="32" t="s">
        <v>30</v>
      </c>
      <c r="AG583" s="45" t="s">
        <v>30</v>
      </c>
      <c r="AH583" s="46" t="s">
        <v>45</v>
      </c>
      <c r="AM583" s="32" t="s">
        <v>56</v>
      </c>
      <c r="AR583" s="23"/>
      <c r="AS583" s="24" t="str">
        <f t="shared" si="3"/>
        <v>-:-:-:-:-:-:-:-:-:-:-:Rm:::::-:-:-:-:-:-:Rn:::::Rd::::</v>
      </c>
      <c r="AT583" s="23"/>
      <c r="AU583" s="24" t="str">
        <f t="shared" si="4"/>
        <v>0x7E200C00</v>
      </c>
      <c r="AV583" s="25"/>
      <c r="AW583" s="26" t="str">
        <f t="shared" si="5"/>
        <v>vuqaddScalar,                                           </v>
      </c>
      <c r="AX583" s="26" t="str">
        <f t="shared" si="6"/>
        <v>//		vuqaddScalar,                                           	/* 0x7E200C00	UQADD     	 */</v>
      </c>
      <c r="AY583" s="26" t="str">
        <f t="shared" si="7"/>
        <v>//		0x7E200C00,	/* UQADD     	vuqaddScalar	 */</v>
      </c>
    </row>
    <row r="584" ht="12.75" customHeight="1">
      <c r="A584" s="15" t="s">
        <v>965</v>
      </c>
      <c r="B584" s="33" t="s">
        <v>106</v>
      </c>
      <c r="C584" s="16"/>
      <c r="D584" s="17"/>
      <c r="E584" s="28" t="s">
        <v>966</v>
      </c>
      <c r="F584" s="18" t="str">
        <f t="shared" si="8"/>
        <v>v</v>
      </c>
      <c r="G584" s="18" t="str">
        <f t="shared" si="9"/>
        <v>Scalar</v>
      </c>
      <c r="H584" s="19"/>
      <c r="I584" s="30" t="s">
        <v>934</v>
      </c>
      <c r="J584" s="30"/>
      <c r="K584" s="84"/>
      <c r="L584" s="45" t="s">
        <v>31</v>
      </c>
      <c r="M584" s="45" t="s">
        <v>30</v>
      </c>
      <c r="N584" s="32" t="s">
        <v>30</v>
      </c>
      <c r="O584" s="45" t="s">
        <v>30</v>
      </c>
      <c r="P584" s="45" t="s">
        <v>30</v>
      </c>
      <c r="Q584" s="45" t="s">
        <v>30</v>
      </c>
      <c r="R584" s="45" t="s">
        <v>30</v>
      </c>
      <c r="S584" s="45" t="s">
        <v>31</v>
      </c>
      <c r="T584" s="32" t="s">
        <v>33</v>
      </c>
      <c r="U584" s="32" t="s">
        <v>33</v>
      </c>
      <c r="V584" s="45" t="s">
        <v>30</v>
      </c>
      <c r="W584" s="62" t="s">
        <v>51</v>
      </c>
      <c r="AB584" s="32" t="s">
        <v>31</v>
      </c>
      <c r="AC584" s="32" t="s">
        <v>31</v>
      </c>
      <c r="AD584" s="32" t="s">
        <v>30</v>
      </c>
      <c r="AE584" s="32" t="s">
        <v>31</v>
      </c>
      <c r="AF584" s="32" t="s">
        <v>30</v>
      </c>
      <c r="AG584" s="45" t="s">
        <v>30</v>
      </c>
      <c r="AH584" s="46" t="s">
        <v>45</v>
      </c>
      <c r="AM584" s="32" t="s">
        <v>56</v>
      </c>
      <c r="AR584" s="23"/>
      <c r="AS584" s="24" t="str">
        <f t="shared" si="3"/>
        <v>-:-:-:-:-:-:-:-:-:-:-:Rm:::::-:-:-:-:-:-:Rn:::::Rd::::</v>
      </c>
      <c r="AT584" s="23"/>
      <c r="AU584" s="24" t="str">
        <f t="shared" si="4"/>
        <v>0x7E202C00</v>
      </c>
      <c r="AV584" s="25"/>
      <c r="AW584" s="26" t="str">
        <f t="shared" si="5"/>
        <v>vuqsubScalar,                                           </v>
      </c>
      <c r="AX584" s="26" t="str">
        <f t="shared" si="6"/>
        <v>//		vuqsubScalar,                                           	/* 0x7E202C00	UQSUB     	 */</v>
      </c>
      <c r="AY584" s="26" t="str">
        <f t="shared" si="7"/>
        <v>//		0x7E202C00,	/* UQSUB     	vuqsubScalar	 */</v>
      </c>
    </row>
    <row r="585" ht="12.75" customHeight="1">
      <c r="A585" s="9" t="s">
        <v>967</v>
      </c>
      <c r="B585" s="33" t="s">
        <v>106</v>
      </c>
      <c r="C585" s="16"/>
      <c r="D585" s="17"/>
      <c r="E585" s="28" t="s">
        <v>968</v>
      </c>
      <c r="F585" s="18" t="str">
        <f t="shared" si="8"/>
        <v>v</v>
      </c>
      <c r="G585" s="18" t="str">
        <f t="shared" si="9"/>
        <v>register_Scalar</v>
      </c>
      <c r="H585" s="18" t="s">
        <v>800</v>
      </c>
      <c r="I585" s="30" t="s">
        <v>934</v>
      </c>
      <c r="J585" s="30"/>
      <c r="K585" s="84"/>
      <c r="L585" s="45" t="s">
        <v>31</v>
      </c>
      <c r="M585" s="45" t="s">
        <v>30</v>
      </c>
      <c r="N585" s="32" t="s">
        <v>30</v>
      </c>
      <c r="O585" s="45" t="s">
        <v>30</v>
      </c>
      <c r="P585" s="45" t="s">
        <v>30</v>
      </c>
      <c r="Q585" s="45" t="s">
        <v>30</v>
      </c>
      <c r="R585" s="45" t="s">
        <v>30</v>
      </c>
      <c r="S585" s="45" t="s">
        <v>31</v>
      </c>
      <c r="T585" s="32" t="s">
        <v>33</v>
      </c>
      <c r="U585" s="32" t="s">
        <v>33</v>
      </c>
      <c r="V585" s="45" t="s">
        <v>30</v>
      </c>
      <c r="W585" s="62" t="s">
        <v>51</v>
      </c>
      <c r="AB585" s="32" t="s">
        <v>31</v>
      </c>
      <c r="AC585" s="32" t="s">
        <v>31</v>
      </c>
      <c r="AD585" s="32" t="s">
        <v>30</v>
      </c>
      <c r="AE585" s="32" t="s">
        <v>30</v>
      </c>
      <c r="AF585" s="32" t="s">
        <v>31</v>
      </c>
      <c r="AG585" s="45" t="s">
        <v>30</v>
      </c>
      <c r="AH585" s="46" t="s">
        <v>45</v>
      </c>
      <c r="AM585" s="32" t="s">
        <v>56</v>
      </c>
      <c r="AR585" s="23"/>
      <c r="AS585" s="24" t="str">
        <f t="shared" si="3"/>
        <v>-:-:-:-:-:-:-:-:-:-:-:Rm:::::-:-:-:-:-:-:Rn:::::Rd::::</v>
      </c>
      <c r="AT585" s="23"/>
      <c r="AU585" s="24" t="str">
        <f t="shared" si="4"/>
        <v>0x7E203400</v>
      </c>
      <c r="AV585" s="25"/>
      <c r="AW585" s="26" t="str">
        <f t="shared" si="5"/>
        <v>vcmhiregister_Scalar,                                   </v>
      </c>
      <c r="AX585" s="26" t="str">
        <f t="shared" si="6"/>
        <v>//		vcmhiregister_Scalar,                                   	/* 0x7E203400	CMHI      	 */</v>
      </c>
      <c r="AY585" s="26" t="str">
        <f t="shared" si="7"/>
        <v>//		0x7E203400,	/* CMHI      	vcmhiregister_Scalar	 */</v>
      </c>
    </row>
    <row r="586" ht="12.75" customHeight="1">
      <c r="A586" s="15" t="s">
        <v>969</v>
      </c>
      <c r="B586" s="33" t="s">
        <v>106</v>
      </c>
      <c r="C586" s="16"/>
      <c r="D586" s="17"/>
      <c r="E586" s="28" t="s">
        <v>970</v>
      </c>
      <c r="F586" s="18" t="str">
        <f t="shared" si="8"/>
        <v>v</v>
      </c>
      <c r="G586" s="18" t="str">
        <f t="shared" si="9"/>
        <v>register_Scalar</v>
      </c>
      <c r="H586" s="18" t="s">
        <v>800</v>
      </c>
      <c r="I586" s="30" t="s">
        <v>934</v>
      </c>
      <c r="J586" s="30"/>
      <c r="K586" s="84"/>
      <c r="L586" s="45" t="s">
        <v>31</v>
      </c>
      <c r="M586" s="45" t="s">
        <v>30</v>
      </c>
      <c r="N586" s="32" t="s">
        <v>30</v>
      </c>
      <c r="O586" s="45" t="s">
        <v>30</v>
      </c>
      <c r="P586" s="45" t="s">
        <v>30</v>
      </c>
      <c r="Q586" s="45" t="s">
        <v>30</v>
      </c>
      <c r="R586" s="45" t="s">
        <v>30</v>
      </c>
      <c r="S586" s="45" t="s">
        <v>31</v>
      </c>
      <c r="T586" s="32" t="s">
        <v>33</v>
      </c>
      <c r="U586" s="32" t="s">
        <v>33</v>
      </c>
      <c r="V586" s="45" t="s">
        <v>30</v>
      </c>
      <c r="W586" s="62" t="s">
        <v>51</v>
      </c>
      <c r="AB586" s="32" t="s">
        <v>31</v>
      </c>
      <c r="AC586" s="32" t="s">
        <v>31</v>
      </c>
      <c r="AD586" s="32" t="s">
        <v>30</v>
      </c>
      <c r="AE586" s="32" t="s">
        <v>30</v>
      </c>
      <c r="AF586" s="32" t="s">
        <v>30</v>
      </c>
      <c r="AG586" s="45" t="s">
        <v>30</v>
      </c>
      <c r="AH586" s="46" t="s">
        <v>45</v>
      </c>
      <c r="AM586" s="32" t="s">
        <v>56</v>
      </c>
      <c r="AR586" s="23"/>
      <c r="AS586" s="24" t="str">
        <f t="shared" si="3"/>
        <v>-:-:-:-:-:-:-:-:-:-:-:Rm:::::-:-:-:-:-:-:Rn:::::Rd::::</v>
      </c>
      <c r="AT586" s="23"/>
      <c r="AU586" s="24" t="str">
        <f t="shared" si="4"/>
        <v>0x7E203C00</v>
      </c>
      <c r="AV586" s="25"/>
      <c r="AW586" s="26" t="str">
        <f t="shared" si="5"/>
        <v>vcmhsregister_Scalar,                                   </v>
      </c>
      <c r="AX586" s="26" t="str">
        <f t="shared" si="6"/>
        <v>//		vcmhsregister_Scalar,                                   	/* 0x7E203C00	CMHS      	 */</v>
      </c>
      <c r="AY586" s="26" t="str">
        <f t="shared" si="7"/>
        <v>//		0x7E203C00,	/* CMHS      	vcmhsregister_Scalar	 */</v>
      </c>
    </row>
    <row r="587" ht="12.75" customHeight="1">
      <c r="A587" s="15" t="s">
        <v>971</v>
      </c>
      <c r="B587" s="33" t="s">
        <v>106</v>
      </c>
      <c r="C587" s="16"/>
      <c r="D587" s="17"/>
      <c r="E587" s="28" t="s">
        <v>972</v>
      </c>
      <c r="F587" s="18" t="str">
        <f t="shared" si="8"/>
        <v>v</v>
      </c>
      <c r="G587" s="18" t="str">
        <f t="shared" si="9"/>
        <v>Scalar</v>
      </c>
      <c r="H587" s="19"/>
      <c r="I587" s="30" t="s">
        <v>934</v>
      </c>
      <c r="J587" s="30"/>
      <c r="K587" s="84"/>
      <c r="L587" s="45" t="s">
        <v>31</v>
      </c>
      <c r="M587" s="45" t="s">
        <v>30</v>
      </c>
      <c r="N587" s="32" t="s">
        <v>30</v>
      </c>
      <c r="O587" s="45" t="s">
        <v>30</v>
      </c>
      <c r="P587" s="45" t="s">
        <v>30</v>
      </c>
      <c r="Q587" s="45" t="s">
        <v>30</v>
      </c>
      <c r="R587" s="45" t="s">
        <v>30</v>
      </c>
      <c r="S587" s="45" t="s">
        <v>31</v>
      </c>
      <c r="T587" s="32" t="s">
        <v>33</v>
      </c>
      <c r="U587" s="32" t="s">
        <v>33</v>
      </c>
      <c r="V587" s="45" t="s">
        <v>30</v>
      </c>
      <c r="W587" s="62" t="s">
        <v>51</v>
      </c>
      <c r="AB587" s="32" t="s">
        <v>31</v>
      </c>
      <c r="AC587" s="32" t="s">
        <v>30</v>
      </c>
      <c r="AD587" s="32" t="s">
        <v>31</v>
      </c>
      <c r="AE587" s="32" t="s">
        <v>31</v>
      </c>
      <c r="AF587" s="32" t="s">
        <v>31</v>
      </c>
      <c r="AG587" s="45" t="s">
        <v>30</v>
      </c>
      <c r="AH587" s="46" t="s">
        <v>45</v>
      </c>
      <c r="AM587" s="32" t="s">
        <v>56</v>
      </c>
      <c r="AR587" s="23"/>
      <c r="AS587" s="24" t="str">
        <f t="shared" si="3"/>
        <v>-:-:-:-:-:-:-:-:-:-:-:Rm:::::-:-:-:-:-:-:Rn:::::Rd::::</v>
      </c>
      <c r="AT587" s="23"/>
      <c r="AU587" s="24" t="str">
        <f t="shared" si="4"/>
        <v>0x7E204400</v>
      </c>
      <c r="AV587" s="25"/>
      <c r="AW587" s="26" t="str">
        <f t="shared" si="5"/>
        <v>vushlScalar,                                            </v>
      </c>
      <c r="AX587" s="26" t="str">
        <f t="shared" si="6"/>
        <v>//		vushlScalar,                                            	/* 0x7E204400	USHL      	 */</v>
      </c>
      <c r="AY587" s="26" t="str">
        <f t="shared" si="7"/>
        <v>//		0x7E204400,	/* USHL      	vushlScalar	 */</v>
      </c>
    </row>
    <row r="588" ht="12.75" customHeight="1">
      <c r="A588" s="9" t="s">
        <v>973</v>
      </c>
      <c r="B588" s="33" t="s">
        <v>106</v>
      </c>
      <c r="C588" s="16"/>
      <c r="D588" s="17"/>
      <c r="E588" s="28" t="s">
        <v>974</v>
      </c>
      <c r="F588" s="18" t="str">
        <f t="shared" si="8"/>
        <v>v</v>
      </c>
      <c r="G588" s="18" t="str">
        <f t="shared" si="9"/>
        <v>register_Scalar</v>
      </c>
      <c r="H588" s="18" t="s">
        <v>800</v>
      </c>
      <c r="I588" s="30" t="s">
        <v>934</v>
      </c>
      <c r="J588" s="30"/>
      <c r="K588" s="84"/>
      <c r="L588" s="45" t="s">
        <v>31</v>
      </c>
      <c r="M588" s="45" t="s">
        <v>30</v>
      </c>
      <c r="N588" s="32" t="s">
        <v>30</v>
      </c>
      <c r="O588" s="45" t="s">
        <v>30</v>
      </c>
      <c r="P588" s="45" t="s">
        <v>30</v>
      </c>
      <c r="Q588" s="45" t="s">
        <v>30</v>
      </c>
      <c r="R588" s="45" t="s">
        <v>30</v>
      </c>
      <c r="S588" s="45" t="s">
        <v>31</v>
      </c>
      <c r="T588" s="32" t="s">
        <v>33</v>
      </c>
      <c r="U588" s="32" t="s">
        <v>33</v>
      </c>
      <c r="V588" s="45" t="s">
        <v>30</v>
      </c>
      <c r="W588" s="62" t="s">
        <v>51</v>
      </c>
      <c r="AB588" s="32" t="s">
        <v>31</v>
      </c>
      <c r="AC588" s="32" t="s">
        <v>30</v>
      </c>
      <c r="AD588" s="32" t="s">
        <v>31</v>
      </c>
      <c r="AE588" s="32" t="s">
        <v>31</v>
      </c>
      <c r="AF588" s="32" t="s">
        <v>30</v>
      </c>
      <c r="AG588" s="45" t="s">
        <v>30</v>
      </c>
      <c r="AH588" s="46" t="s">
        <v>45</v>
      </c>
      <c r="AM588" s="32" t="s">
        <v>56</v>
      </c>
      <c r="AR588" s="23"/>
      <c r="AS588" s="24" t="str">
        <f t="shared" si="3"/>
        <v>-:-:-:-:-:-:-:-:-:-:-:Rm:::::-:-:-:-:-:-:Rn:::::Rd::::</v>
      </c>
      <c r="AT588" s="23"/>
      <c r="AU588" s="24" t="str">
        <f t="shared" si="4"/>
        <v>0x7E204C00</v>
      </c>
      <c r="AV588" s="25"/>
      <c r="AW588" s="26" t="str">
        <f t="shared" si="5"/>
        <v>vuqshlregister_Scalar,                                  </v>
      </c>
      <c r="AX588" s="26" t="str">
        <f t="shared" si="6"/>
        <v>//		vuqshlregister_Scalar,                                  	/* 0x7E204C00	UQSHL     	 */</v>
      </c>
      <c r="AY588" s="26" t="str">
        <f t="shared" si="7"/>
        <v>//		0x7E204C00,	/* UQSHL     	vuqshlregister_Scalar	 */</v>
      </c>
    </row>
    <row r="589" ht="12.75" customHeight="1">
      <c r="A589" s="9" t="s">
        <v>975</v>
      </c>
      <c r="B589" s="33" t="s">
        <v>106</v>
      </c>
      <c r="C589" s="16"/>
      <c r="D589" s="17"/>
      <c r="E589" s="28" t="s">
        <v>976</v>
      </c>
      <c r="F589" s="18" t="str">
        <f t="shared" si="8"/>
        <v>v</v>
      </c>
      <c r="G589" s="18" t="str">
        <f t="shared" si="9"/>
        <v>Scalar</v>
      </c>
      <c r="H589" s="19"/>
      <c r="I589" s="30" t="s">
        <v>934</v>
      </c>
      <c r="J589" s="30"/>
      <c r="K589" s="84"/>
      <c r="L589" s="45" t="s">
        <v>31</v>
      </c>
      <c r="M589" s="45" t="s">
        <v>30</v>
      </c>
      <c r="N589" s="32" t="s">
        <v>30</v>
      </c>
      <c r="O589" s="45" t="s">
        <v>30</v>
      </c>
      <c r="P589" s="45" t="s">
        <v>30</v>
      </c>
      <c r="Q589" s="45" t="s">
        <v>30</v>
      </c>
      <c r="R589" s="45" t="s">
        <v>30</v>
      </c>
      <c r="S589" s="45" t="s">
        <v>31</v>
      </c>
      <c r="T589" s="32" t="s">
        <v>33</v>
      </c>
      <c r="U589" s="32" t="s">
        <v>33</v>
      </c>
      <c r="V589" s="45" t="s">
        <v>30</v>
      </c>
      <c r="W589" s="62" t="s">
        <v>51</v>
      </c>
      <c r="AB589" s="32" t="s">
        <v>31</v>
      </c>
      <c r="AC589" s="32" t="s">
        <v>30</v>
      </c>
      <c r="AD589" s="32" t="s">
        <v>31</v>
      </c>
      <c r="AE589" s="32" t="s">
        <v>30</v>
      </c>
      <c r="AF589" s="32" t="s">
        <v>31</v>
      </c>
      <c r="AG589" s="45" t="s">
        <v>30</v>
      </c>
      <c r="AH589" s="46" t="s">
        <v>45</v>
      </c>
      <c r="AM589" s="32" t="s">
        <v>56</v>
      </c>
      <c r="AR589" s="23"/>
      <c r="AS589" s="24" t="str">
        <f t="shared" si="3"/>
        <v>-:-:-:-:-:-:-:-:-:-:-:Rm:::::-:-:-:-:-:-:Rn:::::Rd::::</v>
      </c>
      <c r="AT589" s="23"/>
      <c r="AU589" s="24" t="str">
        <f t="shared" si="4"/>
        <v>0x7E205400</v>
      </c>
      <c r="AV589" s="25"/>
      <c r="AW589" s="26" t="str">
        <f t="shared" si="5"/>
        <v>vurshlScalar,                                           </v>
      </c>
      <c r="AX589" s="26" t="str">
        <f t="shared" si="6"/>
        <v>//		vurshlScalar,                                           	/* 0x7E205400	URSHL     	 */</v>
      </c>
      <c r="AY589" s="26" t="str">
        <f t="shared" si="7"/>
        <v>//		0x7E205400,	/* URSHL     	vurshlScalar	 */</v>
      </c>
    </row>
    <row r="590" ht="12.75" customHeight="1">
      <c r="A590" s="15" t="s">
        <v>977</v>
      </c>
      <c r="B590" s="33" t="s">
        <v>106</v>
      </c>
      <c r="C590" s="16"/>
      <c r="D590" s="17"/>
      <c r="E590" s="28" t="s">
        <v>978</v>
      </c>
      <c r="F590" s="18" t="str">
        <f t="shared" si="8"/>
        <v>v</v>
      </c>
      <c r="G590" s="18" t="str">
        <f t="shared" si="9"/>
        <v>Scalar</v>
      </c>
      <c r="H590" s="19"/>
      <c r="I590" s="30" t="s">
        <v>934</v>
      </c>
      <c r="J590" s="30"/>
      <c r="K590" s="84"/>
      <c r="L590" s="45" t="s">
        <v>31</v>
      </c>
      <c r="M590" s="45" t="s">
        <v>30</v>
      </c>
      <c r="N590" s="32" t="s">
        <v>30</v>
      </c>
      <c r="O590" s="45" t="s">
        <v>30</v>
      </c>
      <c r="P590" s="45" t="s">
        <v>30</v>
      </c>
      <c r="Q590" s="45" t="s">
        <v>30</v>
      </c>
      <c r="R590" s="45" t="s">
        <v>30</v>
      </c>
      <c r="S590" s="45" t="s">
        <v>31</v>
      </c>
      <c r="T590" s="32" t="s">
        <v>33</v>
      </c>
      <c r="U590" s="32" t="s">
        <v>33</v>
      </c>
      <c r="V590" s="45" t="s">
        <v>30</v>
      </c>
      <c r="W590" s="62" t="s">
        <v>51</v>
      </c>
      <c r="AB590" s="32" t="s">
        <v>31</v>
      </c>
      <c r="AC590" s="32" t="s">
        <v>30</v>
      </c>
      <c r="AD590" s="32" t="s">
        <v>31</v>
      </c>
      <c r="AE590" s="32" t="s">
        <v>30</v>
      </c>
      <c r="AF590" s="32" t="s">
        <v>30</v>
      </c>
      <c r="AG590" s="45" t="s">
        <v>30</v>
      </c>
      <c r="AH590" s="46" t="s">
        <v>45</v>
      </c>
      <c r="AM590" s="32" t="s">
        <v>56</v>
      </c>
      <c r="AR590" s="23"/>
      <c r="AS590" s="24" t="str">
        <f t="shared" si="3"/>
        <v>-:-:-:-:-:-:-:-:-:-:-:Rm:::::-:-:-:-:-:-:Rn:::::Rd::::</v>
      </c>
      <c r="AT590" s="23"/>
      <c r="AU590" s="24" t="str">
        <f t="shared" si="4"/>
        <v>0x7E205C00</v>
      </c>
      <c r="AV590" s="25"/>
      <c r="AW590" s="26" t="str">
        <f t="shared" si="5"/>
        <v>vuqrshlScalar,                                          </v>
      </c>
      <c r="AX590" s="26" t="str">
        <f t="shared" si="6"/>
        <v>//		vuqrshlScalar,                                          	/* 0x7E205C00	UQRSHL    	 */</v>
      </c>
      <c r="AY590" s="26" t="str">
        <f t="shared" si="7"/>
        <v>//		0x7E205C00,	/* UQRSHL    	vuqrshlScalar	 */</v>
      </c>
    </row>
    <row r="591" ht="12.75" customHeight="1">
      <c r="A591" s="15" t="s">
        <v>979</v>
      </c>
      <c r="B591" s="33" t="s">
        <v>106</v>
      </c>
      <c r="C591" s="16"/>
      <c r="D591" s="17"/>
      <c r="E591" s="28" t="s">
        <v>472</v>
      </c>
      <c r="F591" s="18" t="str">
        <f t="shared" si="8"/>
        <v>v</v>
      </c>
      <c r="G591" s="18" t="str">
        <f t="shared" si="9"/>
        <v>vector_Scalar</v>
      </c>
      <c r="H591" s="18" t="s">
        <v>950</v>
      </c>
      <c r="I591" s="30" t="s">
        <v>934</v>
      </c>
      <c r="J591" s="30"/>
      <c r="K591" s="84"/>
      <c r="L591" s="45" t="s">
        <v>31</v>
      </c>
      <c r="M591" s="45" t="s">
        <v>30</v>
      </c>
      <c r="N591" s="32" t="s">
        <v>30</v>
      </c>
      <c r="O591" s="45" t="s">
        <v>30</v>
      </c>
      <c r="P591" s="45" t="s">
        <v>30</v>
      </c>
      <c r="Q591" s="45" t="s">
        <v>30</v>
      </c>
      <c r="R591" s="45" t="s">
        <v>30</v>
      </c>
      <c r="S591" s="45" t="s">
        <v>31</v>
      </c>
      <c r="T591" s="32" t="s">
        <v>33</v>
      </c>
      <c r="U591" s="32" t="s">
        <v>33</v>
      </c>
      <c r="V591" s="45" t="s">
        <v>30</v>
      </c>
      <c r="W591" s="62" t="s">
        <v>51</v>
      </c>
      <c r="AB591" s="32" t="s">
        <v>30</v>
      </c>
      <c r="AC591" s="32" t="s">
        <v>31</v>
      </c>
      <c r="AD591" s="32" t="s">
        <v>31</v>
      </c>
      <c r="AE591" s="32" t="s">
        <v>31</v>
      </c>
      <c r="AF591" s="32" t="s">
        <v>31</v>
      </c>
      <c r="AG591" s="45" t="s">
        <v>30</v>
      </c>
      <c r="AH591" s="46" t="s">
        <v>45</v>
      </c>
      <c r="AM591" s="32" t="s">
        <v>56</v>
      </c>
      <c r="AR591" s="23"/>
      <c r="AS591" s="24" t="str">
        <f t="shared" si="3"/>
        <v>-:-:-:-:-:-:-:-:-:-:-:Rm:::::-:-:-:-:-:-:Rn:::::Rd::::</v>
      </c>
      <c r="AT591" s="23"/>
      <c r="AU591" s="24" t="str">
        <f t="shared" si="4"/>
        <v>0x7E208400</v>
      </c>
      <c r="AV591" s="25"/>
      <c r="AW591" s="26" t="str">
        <f t="shared" si="5"/>
        <v>vsubvector_Scalar,                                      </v>
      </c>
      <c r="AX591" s="26" t="str">
        <f t="shared" si="6"/>
        <v>//		vsubvector_Scalar,                                      	/* 0x7E208400	SUB       	 */</v>
      </c>
      <c r="AY591" s="26" t="str">
        <f t="shared" si="7"/>
        <v>//		0x7E208400,	/* SUB       	vsubvector_Scalar	 */</v>
      </c>
    </row>
    <row r="592" ht="12.75" customHeight="1">
      <c r="A592" s="9" t="s">
        <v>980</v>
      </c>
      <c r="B592" s="33" t="s">
        <v>106</v>
      </c>
      <c r="C592" s="16"/>
      <c r="D592" s="17"/>
      <c r="E592" s="28" t="s">
        <v>981</v>
      </c>
      <c r="F592" s="18" t="str">
        <f t="shared" si="8"/>
        <v>v</v>
      </c>
      <c r="G592" s="18" t="str">
        <f t="shared" si="9"/>
        <v>register_Scalar</v>
      </c>
      <c r="H592" s="18" t="s">
        <v>800</v>
      </c>
      <c r="I592" s="30" t="s">
        <v>934</v>
      </c>
      <c r="J592" s="30"/>
      <c r="K592" s="84"/>
      <c r="L592" s="45" t="s">
        <v>31</v>
      </c>
      <c r="M592" s="45" t="s">
        <v>30</v>
      </c>
      <c r="N592" s="32" t="s">
        <v>30</v>
      </c>
      <c r="O592" s="45" t="s">
        <v>30</v>
      </c>
      <c r="P592" s="45" t="s">
        <v>30</v>
      </c>
      <c r="Q592" s="45" t="s">
        <v>30</v>
      </c>
      <c r="R592" s="45" t="s">
        <v>30</v>
      </c>
      <c r="S592" s="45" t="s">
        <v>31</v>
      </c>
      <c r="T592" s="32" t="s">
        <v>33</v>
      </c>
      <c r="U592" s="32" t="s">
        <v>33</v>
      </c>
      <c r="V592" s="45" t="s">
        <v>30</v>
      </c>
      <c r="W592" s="62" t="s">
        <v>51</v>
      </c>
      <c r="AB592" s="32" t="s">
        <v>30</v>
      </c>
      <c r="AC592" s="32" t="s">
        <v>31</v>
      </c>
      <c r="AD592" s="32" t="s">
        <v>31</v>
      </c>
      <c r="AE592" s="32" t="s">
        <v>31</v>
      </c>
      <c r="AF592" s="32" t="s">
        <v>30</v>
      </c>
      <c r="AG592" s="45" t="s">
        <v>30</v>
      </c>
      <c r="AH592" s="46" t="s">
        <v>45</v>
      </c>
      <c r="AM592" s="32" t="s">
        <v>56</v>
      </c>
      <c r="AR592" s="23"/>
      <c r="AS592" s="24" t="str">
        <f t="shared" si="3"/>
        <v>-:-:-:-:-:-:-:-:-:-:-:Rm:::::-:-:-:-:-:-:Rn:::::Rd::::</v>
      </c>
      <c r="AT592" s="23"/>
      <c r="AU592" s="24" t="str">
        <f t="shared" si="4"/>
        <v>0x7E208C00</v>
      </c>
      <c r="AV592" s="25"/>
      <c r="AW592" s="26" t="str">
        <f t="shared" si="5"/>
        <v>vcmeqregister_Scalar,                                   </v>
      </c>
      <c r="AX592" s="26" t="str">
        <f t="shared" si="6"/>
        <v>//		vcmeqregister_Scalar,                                   	/* 0x7E208C00	CMEQ      	 */</v>
      </c>
      <c r="AY592" s="26" t="str">
        <f t="shared" si="7"/>
        <v>//		0x7E208C00,	/* CMEQ      	vcmeqregister_Scalar	 */</v>
      </c>
    </row>
    <row r="593" ht="12.75" customHeight="1">
      <c r="A593" s="15" t="s">
        <v>982</v>
      </c>
      <c r="B593" s="33" t="s">
        <v>106</v>
      </c>
      <c r="C593" s="16"/>
      <c r="D593" s="17"/>
      <c r="E593" s="28" t="s">
        <v>983</v>
      </c>
      <c r="F593" s="18" t="str">
        <f t="shared" si="8"/>
        <v>v</v>
      </c>
      <c r="G593" s="18" t="str">
        <f t="shared" si="9"/>
        <v>vector_Scalar</v>
      </c>
      <c r="H593" s="18" t="s">
        <v>950</v>
      </c>
      <c r="I593" s="30" t="s">
        <v>934</v>
      </c>
      <c r="J593" s="30"/>
      <c r="K593" s="84"/>
      <c r="L593" s="45" t="s">
        <v>31</v>
      </c>
      <c r="M593" s="45" t="s">
        <v>30</v>
      </c>
      <c r="N593" s="32" t="s">
        <v>30</v>
      </c>
      <c r="O593" s="45" t="s">
        <v>30</v>
      </c>
      <c r="P593" s="45" t="s">
        <v>30</v>
      </c>
      <c r="Q593" s="45" t="s">
        <v>30</v>
      </c>
      <c r="R593" s="45" t="s">
        <v>30</v>
      </c>
      <c r="S593" s="45" t="s">
        <v>31</v>
      </c>
      <c r="T593" s="32" t="s">
        <v>33</v>
      </c>
      <c r="U593" s="32" t="s">
        <v>33</v>
      </c>
      <c r="V593" s="45" t="s">
        <v>30</v>
      </c>
      <c r="W593" s="62" t="s">
        <v>51</v>
      </c>
      <c r="AB593" s="32" t="s">
        <v>30</v>
      </c>
      <c r="AC593" s="32" t="s">
        <v>31</v>
      </c>
      <c r="AD593" s="32" t="s">
        <v>30</v>
      </c>
      <c r="AE593" s="32" t="s">
        <v>30</v>
      </c>
      <c r="AF593" s="32" t="s">
        <v>31</v>
      </c>
      <c r="AG593" s="45" t="s">
        <v>30</v>
      </c>
      <c r="AH593" s="46" t="s">
        <v>45</v>
      </c>
      <c r="AM593" s="32" t="s">
        <v>56</v>
      </c>
      <c r="AR593" s="23"/>
      <c r="AS593" s="24" t="str">
        <f t="shared" si="3"/>
        <v>-:-:-:-:-:-:-:-:-:-:-:Rm:::::-:-:-:-:-:-:Rn:::::Rd::::</v>
      </c>
      <c r="AT593" s="23"/>
      <c r="AU593" s="24" t="str">
        <f t="shared" si="4"/>
        <v>0x7E20B400</v>
      </c>
      <c r="AV593" s="25"/>
      <c r="AW593" s="26" t="str">
        <f t="shared" si="5"/>
        <v>vsqrdmulhvector_Scalar,                                 </v>
      </c>
      <c r="AX593" s="26" t="str">
        <f t="shared" si="6"/>
        <v>//		vsqrdmulhvector_Scalar,                                 	/* 0x7E20B400	SQRDMULH  	 */</v>
      </c>
      <c r="AY593" s="26" t="str">
        <f t="shared" si="7"/>
        <v>//		0x7E20B400,	/* SQRDMULH  	vsqrdmulhvector_Scalar	 */</v>
      </c>
    </row>
    <row r="594" ht="12.75" customHeight="1">
      <c r="A594" s="15" t="s">
        <v>984</v>
      </c>
      <c r="B594" s="33" t="s">
        <v>106</v>
      </c>
      <c r="C594" s="16"/>
      <c r="D594" s="17"/>
      <c r="E594" s="28" t="s">
        <v>985</v>
      </c>
      <c r="F594" s="18" t="str">
        <f t="shared" si="8"/>
        <v>v</v>
      </c>
      <c r="G594" s="18" t="str">
        <f t="shared" si="9"/>
        <v>register_Scalar</v>
      </c>
      <c r="H594" s="18" t="s">
        <v>800</v>
      </c>
      <c r="I594" s="30" t="s">
        <v>934</v>
      </c>
      <c r="J594" s="30"/>
      <c r="K594" s="84"/>
      <c r="L594" s="45" t="s">
        <v>31</v>
      </c>
      <c r="M594" s="45" t="s">
        <v>30</v>
      </c>
      <c r="N594" s="32" t="s">
        <v>30</v>
      </c>
      <c r="O594" s="45" t="s">
        <v>30</v>
      </c>
      <c r="P594" s="45" t="s">
        <v>30</v>
      </c>
      <c r="Q594" s="45" t="s">
        <v>30</v>
      </c>
      <c r="R594" s="45" t="s">
        <v>30</v>
      </c>
      <c r="S594" s="45" t="s">
        <v>31</v>
      </c>
      <c r="T594" s="32" t="s">
        <v>31</v>
      </c>
      <c r="U594" s="32" t="s">
        <v>33</v>
      </c>
      <c r="V594" s="45" t="s">
        <v>30</v>
      </c>
      <c r="W594" s="62" t="s">
        <v>51</v>
      </c>
      <c r="AB594" s="32" t="s">
        <v>30</v>
      </c>
      <c r="AC594" s="32" t="s">
        <v>30</v>
      </c>
      <c r="AD594" s="32" t="s">
        <v>30</v>
      </c>
      <c r="AE594" s="32" t="s">
        <v>31</v>
      </c>
      <c r="AF594" s="32" t="s">
        <v>31</v>
      </c>
      <c r="AG594" s="45" t="s">
        <v>30</v>
      </c>
      <c r="AH594" s="46" t="s">
        <v>45</v>
      </c>
      <c r="AM594" s="32" t="s">
        <v>56</v>
      </c>
      <c r="AR594" s="23"/>
      <c r="AS594" s="24" t="str">
        <f t="shared" si="3"/>
        <v>-:-:-:-:-:-:-:-:-:-:-:Rm:::::-:-:-:-:-:-:Rn:::::Rd::::</v>
      </c>
      <c r="AT594" s="23"/>
      <c r="AU594" s="24" t="str">
        <f t="shared" si="4"/>
        <v>0x7E20E400</v>
      </c>
      <c r="AV594" s="25"/>
      <c r="AW594" s="26" t="str">
        <f t="shared" si="5"/>
        <v>vfcmgeregister_Scalar,                                  </v>
      </c>
      <c r="AX594" s="26" t="str">
        <f t="shared" si="6"/>
        <v>//		vfcmgeregister_Scalar,                                  	/* 0x7E20E400	FCMGE     	 */</v>
      </c>
      <c r="AY594" s="26" t="str">
        <f t="shared" si="7"/>
        <v>//		0x7E20E400,	/* FCMGE     	vfcmgeregister_Scalar	 */</v>
      </c>
    </row>
    <row r="595" ht="12.75" customHeight="1">
      <c r="A595" s="9" t="s">
        <v>986</v>
      </c>
      <c r="B595" s="33" t="s">
        <v>106</v>
      </c>
      <c r="C595" s="16"/>
      <c r="D595" s="17"/>
      <c r="E595" s="28" t="s">
        <v>987</v>
      </c>
      <c r="F595" s="18" t="str">
        <f t="shared" si="8"/>
        <v>v</v>
      </c>
      <c r="G595" s="18" t="str">
        <f t="shared" si="9"/>
        <v>Scalar</v>
      </c>
      <c r="H595" s="19"/>
      <c r="I595" s="30" t="s">
        <v>934</v>
      </c>
      <c r="J595" s="30"/>
      <c r="K595" s="84"/>
      <c r="L595" s="45" t="s">
        <v>31</v>
      </c>
      <c r="M595" s="45" t="s">
        <v>30</v>
      </c>
      <c r="N595" s="32" t="s">
        <v>30</v>
      </c>
      <c r="O595" s="45" t="s">
        <v>30</v>
      </c>
      <c r="P595" s="45" t="s">
        <v>30</v>
      </c>
      <c r="Q595" s="45" t="s">
        <v>30</v>
      </c>
      <c r="R595" s="45" t="s">
        <v>30</v>
      </c>
      <c r="S595" s="45" t="s">
        <v>31</v>
      </c>
      <c r="T595" s="32" t="s">
        <v>31</v>
      </c>
      <c r="U595" s="32" t="s">
        <v>33</v>
      </c>
      <c r="V595" s="45" t="s">
        <v>30</v>
      </c>
      <c r="W595" s="62" t="s">
        <v>51</v>
      </c>
      <c r="AB595" s="32" t="s">
        <v>30</v>
      </c>
      <c r="AC595" s="32" t="s">
        <v>30</v>
      </c>
      <c r="AD595" s="32" t="s">
        <v>30</v>
      </c>
      <c r="AE595" s="32" t="s">
        <v>31</v>
      </c>
      <c r="AF595" s="32" t="s">
        <v>30</v>
      </c>
      <c r="AG595" s="45" t="s">
        <v>30</v>
      </c>
      <c r="AH595" s="46" t="s">
        <v>45</v>
      </c>
      <c r="AM595" s="32" t="s">
        <v>56</v>
      </c>
      <c r="AR595" s="23"/>
      <c r="AS595" s="24" t="str">
        <f t="shared" si="3"/>
        <v>-:-:-:-:-:-:-:-:-:-:-:Rm:::::-:-:-:-:-:-:Rn:::::Rd::::</v>
      </c>
      <c r="AT595" s="23"/>
      <c r="AU595" s="24" t="str">
        <f t="shared" si="4"/>
        <v>0x7E20EC00</v>
      </c>
      <c r="AV595" s="25"/>
      <c r="AW595" s="26" t="str">
        <f t="shared" si="5"/>
        <v>vfacgeScalar,                                           </v>
      </c>
      <c r="AX595" s="26" t="str">
        <f t="shared" si="6"/>
        <v>//		vfacgeScalar,                                           	/* 0x7E20EC00	FACGE     	 */</v>
      </c>
      <c r="AY595" s="26" t="str">
        <f t="shared" si="7"/>
        <v>//		0x7E20EC00,	/* FACGE     	vfacgeScalar	 */</v>
      </c>
    </row>
    <row r="596" ht="12.75" customHeight="1">
      <c r="A596" s="9" t="s">
        <v>988</v>
      </c>
      <c r="B596" s="33" t="s">
        <v>106</v>
      </c>
      <c r="C596" s="16"/>
      <c r="D596" s="17"/>
      <c r="E596" s="28" t="s">
        <v>989</v>
      </c>
      <c r="F596" s="18" t="str">
        <f t="shared" si="8"/>
        <v>v</v>
      </c>
      <c r="G596" s="18" t="str">
        <f t="shared" si="9"/>
        <v>Scalar</v>
      </c>
      <c r="H596" s="19"/>
      <c r="I596" s="30" t="s">
        <v>934</v>
      </c>
      <c r="J596" s="30"/>
      <c r="K596" s="84"/>
      <c r="L596" s="45" t="s">
        <v>31</v>
      </c>
      <c r="M596" s="45" t="s">
        <v>30</v>
      </c>
      <c r="N596" s="32" t="s">
        <v>30</v>
      </c>
      <c r="O596" s="45" t="s">
        <v>30</v>
      </c>
      <c r="P596" s="45" t="s">
        <v>30</v>
      </c>
      <c r="Q596" s="45" t="s">
        <v>30</v>
      </c>
      <c r="R596" s="45" t="s">
        <v>30</v>
      </c>
      <c r="S596" s="45" t="s">
        <v>31</v>
      </c>
      <c r="T596" s="32" t="s">
        <v>30</v>
      </c>
      <c r="U596" s="32" t="s">
        <v>33</v>
      </c>
      <c r="V596" s="45" t="s">
        <v>30</v>
      </c>
      <c r="W596" s="62" t="s">
        <v>51</v>
      </c>
      <c r="AB596" s="32" t="s">
        <v>30</v>
      </c>
      <c r="AC596" s="32" t="s">
        <v>30</v>
      </c>
      <c r="AD596" s="32" t="s">
        <v>31</v>
      </c>
      <c r="AE596" s="32" t="s">
        <v>30</v>
      </c>
      <c r="AF596" s="32" t="s">
        <v>31</v>
      </c>
      <c r="AG596" s="45" t="s">
        <v>30</v>
      </c>
      <c r="AH596" s="46" t="s">
        <v>45</v>
      </c>
      <c r="AM596" s="32" t="s">
        <v>56</v>
      </c>
      <c r="AR596" s="23"/>
      <c r="AS596" s="24" t="str">
        <f t="shared" si="3"/>
        <v>-:-:-:-:-:-:-:-:-:-:-:Rm:::::-:-:-:-:-:-:Rn:::::Rd::::</v>
      </c>
      <c r="AT596" s="23"/>
      <c r="AU596" s="24" t="str">
        <f t="shared" si="4"/>
        <v>0x7EA0D400</v>
      </c>
      <c r="AV596" s="25"/>
      <c r="AW596" s="26" t="str">
        <f t="shared" si="5"/>
        <v>vfabdScalar,                                            </v>
      </c>
      <c r="AX596" s="26" t="str">
        <f t="shared" si="6"/>
        <v>//		vfabdScalar,                                            	/* 0x7EA0D400	FABD      	 */</v>
      </c>
      <c r="AY596" s="26" t="str">
        <f t="shared" si="7"/>
        <v>//		0x7EA0D400,	/* FABD      	vfabdScalar	 */</v>
      </c>
    </row>
    <row r="597" ht="12.75" customHeight="1">
      <c r="A597" s="15" t="s">
        <v>990</v>
      </c>
      <c r="B597" s="33" t="s">
        <v>106</v>
      </c>
      <c r="C597" s="16"/>
      <c r="D597" s="17"/>
      <c r="E597" s="28" t="s">
        <v>991</v>
      </c>
      <c r="F597" s="18" t="str">
        <f t="shared" si="8"/>
        <v>v</v>
      </c>
      <c r="G597" s="18" t="str">
        <f t="shared" si="9"/>
        <v>register_Scalar</v>
      </c>
      <c r="H597" s="18" t="s">
        <v>800</v>
      </c>
      <c r="I597" s="30" t="s">
        <v>934</v>
      </c>
      <c r="J597" s="30"/>
      <c r="K597" s="84"/>
      <c r="L597" s="45" t="s">
        <v>31</v>
      </c>
      <c r="M597" s="45" t="s">
        <v>30</v>
      </c>
      <c r="N597" s="32" t="s">
        <v>30</v>
      </c>
      <c r="O597" s="45" t="s">
        <v>30</v>
      </c>
      <c r="P597" s="45" t="s">
        <v>30</v>
      </c>
      <c r="Q597" s="45" t="s">
        <v>30</v>
      </c>
      <c r="R597" s="45" t="s">
        <v>30</v>
      </c>
      <c r="S597" s="45" t="s">
        <v>31</v>
      </c>
      <c r="T597" s="32" t="s">
        <v>30</v>
      </c>
      <c r="U597" s="32" t="s">
        <v>33</v>
      </c>
      <c r="V597" s="45" t="s">
        <v>30</v>
      </c>
      <c r="W597" s="62" t="s">
        <v>51</v>
      </c>
      <c r="AB597" s="32" t="s">
        <v>30</v>
      </c>
      <c r="AC597" s="32" t="s">
        <v>30</v>
      </c>
      <c r="AD597" s="32" t="s">
        <v>30</v>
      </c>
      <c r="AE597" s="32" t="s">
        <v>31</v>
      </c>
      <c r="AF597" s="32" t="s">
        <v>31</v>
      </c>
      <c r="AG597" s="45" t="s">
        <v>30</v>
      </c>
      <c r="AH597" s="46" t="s">
        <v>45</v>
      </c>
      <c r="AM597" s="32" t="s">
        <v>56</v>
      </c>
      <c r="AR597" s="23"/>
      <c r="AS597" s="24" t="str">
        <f t="shared" si="3"/>
        <v>-:-:-:-:-:-:-:-:-:-:-:Rm:::::-:-:-:-:-:-:Rn:::::Rd::::</v>
      </c>
      <c r="AT597" s="23"/>
      <c r="AU597" s="24" t="str">
        <f t="shared" si="4"/>
        <v>0x7EA0E400</v>
      </c>
      <c r="AV597" s="25"/>
      <c r="AW597" s="26" t="str">
        <f t="shared" si="5"/>
        <v>vfcmgtregister_Scalar,                                  </v>
      </c>
      <c r="AX597" s="26" t="str">
        <f t="shared" si="6"/>
        <v>//		vfcmgtregister_Scalar,                                  	/* 0x7EA0E400	FCMGT     	 */</v>
      </c>
      <c r="AY597" s="26" t="str">
        <f t="shared" si="7"/>
        <v>//		0x7EA0E400,	/* FCMGT     	vfcmgtregister_Scalar	 */</v>
      </c>
    </row>
    <row r="598" ht="12.75" customHeight="1">
      <c r="A598" s="15" t="s">
        <v>992</v>
      </c>
      <c r="B598" s="33" t="s">
        <v>106</v>
      </c>
      <c r="C598" s="16"/>
      <c r="D598" s="17"/>
      <c r="E598" s="28" t="s">
        <v>993</v>
      </c>
      <c r="F598" s="18" t="str">
        <f t="shared" si="8"/>
        <v>v</v>
      </c>
      <c r="G598" s="18" t="str">
        <f t="shared" si="9"/>
        <v>Scalar</v>
      </c>
      <c r="H598" s="19"/>
      <c r="I598" s="30" t="s">
        <v>934</v>
      </c>
      <c r="J598" s="30"/>
      <c r="K598" s="84"/>
      <c r="L598" s="45" t="s">
        <v>31</v>
      </c>
      <c r="M598" s="45" t="s">
        <v>30</v>
      </c>
      <c r="N598" s="32" t="s">
        <v>30</v>
      </c>
      <c r="O598" s="45" t="s">
        <v>30</v>
      </c>
      <c r="P598" s="45" t="s">
        <v>30</v>
      </c>
      <c r="Q598" s="45" t="s">
        <v>30</v>
      </c>
      <c r="R598" s="45" t="s">
        <v>30</v>
      </c>
      <c r="S598" s="45" t="s">
        <v>31</v>
      </c>
      <c r="T598" s="32" t="s">
        <v>30</v>
      </c>
      <c r="U598" s="32" t="s">
        <v>33</v>
      </c>
      <c r="V598" s="45" t="s">
        <v>30</v>
      </c>
      <c r="W598" s="62" t="s">
        <v>51</v>
      </c>
      <c r="AB598" s="32" t="s">
        <v>30</v>
      </c>
      <c r="AC598" s="32" t="s">
        <v>30</v>
      </c>
      <c r="AD598" s="32" t="s">
        <v>30</v>
      </c>
      <c r="AE598" s="32" t="s">
        <v>31</v>
      </c>
      <c r="AF598" s="32" t="s">
        <v>30</v>
      </c>
      <c r="AG598" s="45" t="s">
        <v>30</v>
      </c>
      <c r="AH598" s="46" t="s">
        <v>45</v>
      </c>
      <c r="AM598" s="32" t="s">
        <v>56</v>
      </c>
      <c r="AR598" s="23"/>
      <c r="AS598" s="24" t="str">
        <f t="shared" si="3"/>
        <v>-:-:-:-:-:-:-:-:-:-:-:Rm:::::-:-:-:-:-:-:Rn:::::Rd::::</v>
      </c>
      <c r="AT598" s="23"/>
      <c r="AU598" s="24" t="str">
        <f t="shared" si="4"/>
        <v>0x7EA0EC00</v>
      </c>
      <c r="AV598" s="25"/>
      <c r="AW598" s="26" t="str">
        <f t="shared" si="5"/>
        <v>vfacgtScalar,                                           </v>
      </c>
      <c r="AX598" s="26" t="str">
        <f t="shared" si="6"/>
        <v>//		vfacgtScalar,                                           	/* 0x7EA0EC00	FACGT     	 */</v>
      </c>
      <c r="AY598" s="26" t="str">
        <f t="shared" si="7"/>
        <v>//		0x7EA0EC00,	/* FACGT     	vfacgtScalar	 */</v>
      </c>
    </row>
    <row r="599" ht="12.75" customHeight="1">
      <c r="A599" s="9" t="s">
        <v>994</v>
      </c>
      <c r="B599" s="33" t="s">
        <v>106</v>
      </c>
      <c r="C599" s="16"/>
      <c r="D599" s="17" t="s">
        <v>995</v>
      </c>
      <c r="F599" s="18" t="str">
        <f t="shared" si="8"/>
        <v/>
      </c>
      <c r="G599" s="18" t="str">
        <f t="shared" si="9"/>
        <v/>
      </c>
      <c r="H599" s="19"/>
      <c r="I599" s="20"/>
      <c r="J599" s="20"/>
      <c r="K599" s="21"/>
      <c r="L599" s="22" t="s">
        <v>31</v>
      </c>
      <c r="M599" s="22" t="s">
        <v>30</v>
      </c>
      <c r="N599" s="38" t="s">
        <v>931</v>
      </c>
      <c r="O599" s="22" t="s">
        <v>30</v>
      </c>
      <c r="P599" s="39" t="s">
        <v>30</v>
      </c>
      <c r="Q599" s="39" t="s">
        <v>30</v>
      </c>
      <c r="R599" s="39" t="s">
        <v>30</v>
      </c>
      <c r="S599" s="22" t="s">
        <v>31</v>
      </c>
      <c r="T599" s="38" t="s">
        <v>65</v>
      </c>
      <c r="V599" s="22" t="s">
        <v>30</v>
      </c>
      <c r="W599" s="60" t="s">
        <v>51</v>
      </c>
      <c r="AB599" s="38" t="s">
        <v>642</v>
      </c>
      <c r="AF599" s="22" t="s">
        <v>31</v>
      </c>
      <c r="AG599" s="22" t="s">
        <v>31</v>
      </c>
      <c r="AH599" s="40" t="s">
        <v>45</v>
      </c>
      <c r="AM599" s="38" t="s">
        <v>56</v>
      </c>
      <c r="AR599" s="23"/>
      <c r="AS599" s="24" t="str">
        <f t="shared" si="3"/>
        <v/>
      </c>
      <c r="AT599" s="23"/>
      <c r="AU599" s="24" t="str">
        <f t="shared" si="4"/>
        <v/>
      </c>
      <c r="AV599" s="25"/>
      <c r="AW599" s="26" t="str">
        <f t="shared" si="5"/>
        <v/>
      </c>
      <c r="AX599" s="26" t="str">
        <f t="shared" si="6"/>
        <v>	/* AdvSIMD scalar three different */</v>
      </c>
      <c r="AY599" s="26" t="str">
        <f t="shared" si="7"/>
        <v>	/* AdvSIMD scalar three different */</v>
      </c>
    </row>
    <row r="600" ht="12.75" customHeight="1">
      <c r="A600" s="15" t="s">
        <v>996</v>
      </c>
      <c r="B600" s="33" t="s">
        <v>106</v>
      </c>
      <c r="C600" s="16"/>
      <c r="D600" s="17"/>
      <c r="E600" s="28" t="s">
        <v>997</v>
      </c>
      <c r="F600" s="18" t="str">
        <f t="shared" si="8"/>
        <v>v</v>
      </c>
      <c r="G600" s="18" t="str">
        <f t="shared" si="9"/>
        <v>vector_Scalar</v>
      </c>
      <c r="H600" s="18" t="s">
        <v>950</v>
      </c>
      <c r="I600" s="30" t="s">
        <v>934</v>
      </c>
      <c r="J600" s="30" t="s">
        <v>998</v>
      </c>
      <c r="K600" s="84"/>
      <c r="L600" s="45" t="s">
        <v>31</v>
      </c>
      <c r="M600" s="45" t="s">
        <v>30</v>
      </c>
      <c r="N600" s="32" t="s">
        <v>31</v>
      </c>
      <c r="O600" s="45" t="s">
        <v>30</v>
      </c>
      <c r="P600" s="45" t="s">
        <v>30</v>
      </c>
      <c r="Q600" s="45" t="s">
        <v>30</v>
      </c>
      <c r="R600" s="45" t="s">
        <v>30</v>
      </c>
      <c r="S600" s="45" t="s">
        <v>31</v>
      </c>
      <c r="T600" s="32" t="s">
        <v>65</v>
      </c>
      <c r="V600" s="45" t="s">
        <v>30</v>
      </c>
      <c r="W600" s="62" t="s">
        <v>51</v>
      </c>
      <c r="AB600" s="32" t="s">
        <v>30</v>
      </c>
      <c r="AC600" s="32" t="s">
        <v>31</v>
      </c>
      <c r="AD600" s="32" t="s">
        <v>31</v>
      </c>
      <c r="AE600" s="32" t="s">
        <v>30</v>
      </c>
      <c r="AF600" s="45" t="s">
        <v>31</v>
      </c>
      <c r="AG600" s="45" t="s">
        <v>31</v>
      </c>
      <c r="AH600" s="46" t="s">
        <v>45</v>
      </c>
      <c r="AM600" s="32" t="s">
        <v>56</v>
      </c>
      <c r="AR600" s="23"/>
      <c r="AS600" s="24" t="str">
        <f t="shared" si="3"/>
        <v>-:-:-:-:-:-:-:-:size::-:Rm:::::-:-:-:-:-:-:Rn:::::Rd::::</v>
      </c>
      <c r="AT600" s="23"/>
      <c r="AU600" s="24" t="str">
        <f t="shared" si="4"/>
        <v>0x5E209000</v>
      </c>
      <c r="AV600" s="25"/>
      <c r="AW600" s="26" t="str">
        <f t="shared" si="5"/>
        <v>vsqdmlalvector_Scalar,                                  </v>
      </c>
      <c r="AX600" s="26" t="str">
        <f t="shared" si="6"/>
        <v>//		vsqdmlalvector_Scalar,                                  	/* 0x5E209000	SQDMLAL   	writes to low half of the dest. register &amp; clears the up half */</v>
      </c>
      <c r="AY600" s="26" t="str">
        <f t="shared" si="7"/>
        <v>//		0x5E209000,	/* SQDMLAL   	vsqdmlalvector_Scalar	writes to low half of the dest. register &amp; clears the up half */</v>
      </c>
    </row>
    <row r="601" ht="12.75" customHeight="1">
      <c r="A601" s="15" t="s">
        <v>999</v>
      </c>
      <c r="B601" s="33" t="s">
        <v>106</v>
      </c>
      <c r="C601" s="16"/>
      <c r="D601" s="17"/>
      <c r="E601" s="28" t="s">
        <v>1000</v>
      </c>
      <c r="F601" s="18" t="str">
        <f t="shared" si="8"/>
        <v>v</v>
      </c>
      <c r="G601" s="18" t="str">
        <f t="shared" si="9"/>
        <v>vector_Scalar</v>
      </c>
      <c r="H601" s="18" t="s">
        <v>950</v>
      </c>
      <c r="I601" s="30" t="s">
        <v>934</v>
      </c>
      <c r="J601" s="30" t="s">
        <v>1001</v>
      </c>
      <c r="K601" s="84"/>
      <c r="L601" s="45" t="s">
        <v>31</v>
      </c>
      <c r="M601" s="45" t="s">
        <v>30</v>
      </c>
      <c r="N601" s="32" t="s">
        <v>31</v>
      </c>
      <c r="O601" s="45" t="s">
        <v>30</v>
      </c>
      <c r="P601" s="45" t="s">
        <v>30</v>
      </c>
      <c r="Q601" s="45" t="s">
        <v>30</v>
      </c>
      <c r="R601" s="45" t="s">
        <v>30</v>
      </c>
      <c r="S601" s="45" t="s">
        <v>31</v>
      </c>
      <c r="T601" s="32" t="s">
        <v>65</v>
      </c>
      <c r="V601" s="45" t="s">
        <v>30</v>
      </c>
      <c r="W601" s="62" t="s">
        <v>51</v>
      </c>
      <c r="AB601" s="32" t="s">
        <v>30</v>
      </c>
      <c r="AC601" s="32" t="s">
        <v>31</v>
      </c>
      <c r="AD601" s="32" t="s">
        <v>31</v>
      </c>
      <c r="AE601" s="32" t="s">
        <v>30</v>
      </c>
      <c r="AF601" s="45" t="s">
        <v>31</v>
      </c>
      <c r="AG601" s="45" t="s">
        <v>31</v>
      </c>
      <c r="AH601" s="46" t="s">
        <v>45</v>
      </c>
      <c r="AM601" s="32" t="s">
        <v>56</v>
      </c>
      <c r="AR601" s="23"/>
      <c r="AS601" s="24" t="str">
        <f t="shared" si="3"/>
        <v>-:-:-:-:-:-:-:-:size::-:Rm:::::-:-:-:-:-:-:Rn:::::Rd::::</v>
      </c>
      <c r="AT601" s="23"/>
      <c r="AU601" s="24" t="str">
        <f t="shared" si="4"/>
        <v>0x5E209000</v>
      </c>
      <c r="AV601" s="25"/>
      <c r="AW601" s="26" t="str">
        <f t="shared" si="5"/>
        <v>vsqdmlal2vector_Scalar,                                 </v>
      </c>
      <c r="AX601" s="26" t="str">
        <f t="shared" si="6"/>
        <v>//		vsqdmlal2vector_Scalar,                                 	/* 0x5E209000	SQDMLAL2  	writes to high half of the dest. register &amp; don't touch low half */</v>
      </c>
      <c r="AY601" s="26" t="str">
        <f t="shared" si="7"/>
        <v>//		0x5E209000,	/* SQDMLAL2  	vsqdmlal2vector_Scalar	writes to high half of the dest. register &amp; don't touch low half */</v>
      </c>
    </row>
    <row r="602" ht="12.75" customHeight="1">
      <c r="A602" s="9" t="s">
        <v>1002</v>
      </c>
      <c r="B602" s="33" t="s">
        <v>106</v>
      </c>
      <c r="C602" s="16"/>
      <c r="D602" s="17"/>
      <c r="E602" s="28" t="s">
        <v>1003</v>
      </c>
      <c r="F602" s="18" t="str">
        <f t="shared" si="8"/>
        <v>v</v>
      </c>
      <c r="G602" s="18" t="str">
        <f t="shared" si="9"/>
        <v>vector_Scalar</v>
      </c>
      <c r="H602" s="18" t="s">
        <v>950</v>
      </c>
      <c r="I602" s="30" t="s">
        <v>934</v>
      </c>
      <c r="J602" s="30" t="s">
        <v>998</v>
      </c>
      <c r="K602" s="84"/>
      <c r="L602" s="45" t="s">
        <v>31</v>
      </c>
      <c r="M602" s="45" t="s">
        <v>30</v>
      </c>
      <c r="N602" s="32" t="s">
        <v>31</v>
      </c>
      <c r="O602" s="45" t="s">
        <v>30</v>
      </c>
      <c r="P602" s="45" t="s">
        <v>30</v>
      </c>
      <c r="Q602" s="45" t="s">
        <v>30</v>
      </c>
      <c r="R602" s="45" t="s">
        <v>30</v>
      </c>
      <c r="S602" s="45" t="s">
        <v>31</v>
      </c>
      <c r="T602" s="32" t="s">
        <v>65</v>
      </c>
      <c r="V602" s="45" t="s">
        <v>30</v>
      </c>
      <c r="W602" s="62" t="s">
        <v>51</v>
      </c>
      <c r="AB602" s="32" t="s">
        <v>30</v>
      </c>
      <c r="AC602" s="32" t="s">
        <v>31</v>
      </c>
      <c r="AD602" s="32" t="s">
        <v>30</v>
      </c>
      <c r="AE602" s="32" t="s">
        <v>30</v>
      </c>
      <c r="AF602" s="45" t="s">
        <v>31</v>
      </c>
      <c r="AG602" s="45" t="s">
        <v>31</v>
      </c>
      <c r="AH602" s="46" t="s">
        <v>45</v>
      </c>
      <c r="AM602" s="32" t="s">
        <v>56</v>
      </c>
      <c r="AR602" s="23"/>
      <c r="AS602" s="24" t="str">
        <f t="shared" si="3"/>
        <v>-:-:-:-:-:-:-:-:size::-:Rm:::::-:-:-:-:-:-:Rn:::::Rd::::</v>
      </c>
      <c r="AT602" s="23"/>
      <c r="AU602" s="24" t="str">
        <f t="shared" si="4"/>
        <v>0x5E20B000</v>
      </c>
      <c r="AV602" s="25"/>
      <c r="AW602" s="26" t="str">
        <f t="shared" si="5"/>
        <v>vsqdmlslvector_Scalar,                                  </v>
      </c>
      <c r="AX602" s="26" t="str">
        <f t="shared" si="6"/>
        <v>//		vsqdmlslvector_Scalar,                                  	/* 0x5E20B000	SQDMLSL   	writes to low half of the dest. register &amp; clears the up half */</v>
      </c>
      <c r="AY602" s="26" t="str">
        <f t="shared" si="7"/>
        <v>//		0x5E20B000,	/* SQDMLSL   	vsqdmlslvector_Scalar	writes to low half of the dest. register &amp; clears the up half */</v>
      </c>
    </row>
    <row r="603" ht="12.75" customHeight="1">
      <c r="A603" s="9" t="s">
        <v>1004</v>
      </c>
      <c r="B603" s="33" t="s">
        <v>106</v>
      </c>
      <c r="C603" s="16"/>
      <c r="D603" s="17"/>
      <c r="E603" s="28" t="s">
        <v>1005</v>
      </c>
      <c r="F603" s="18" t="str">
        <f t="shared" si="8"/>
        <v>v</v>
      </c>
      <c r="G603" s="18" t="str">
        <f t="shared" si="9"/>
        <v>vector_Scalar</v>
      </c>
      <c r="H603" s="18" t="s">
        <v>950</v>
      </c>
      <c r="I603" s="30" t="s">
        <v>934</v>
      </c>
      <c r="J603" s="30" t="s">
        <v>1001</v>
      </c>
      <c r="K603" s="84"/>
      <c r="L603" s="45" t="s">
        <v>31</v>
      </c>
      <c r="M603" s="45" t="s">
        <v>30</v>
      </c>
      <c r="N603" s="32" t="s">
        <v>31</v>
      </c>
      <c r="O603" s="45" t="s">
        <v>30</v>
      </c>
      <c r="P603" s="45" t="s">
        <v>30</v>
      </c>
      <c r="Q603" s="45" t="s">
        <v>30</v>
      </c>
      <c r="R603" s="45" t="s">
        <v>30</v>
      </c>
      <c r="S603" s="45" t="s">
        <v>31</v>
      </c>
      <c r="T603" s="32" t="s">
        <v>65</v>
      </c>
      <c r="V603" s="45" t="s">
        <v>30</v>
      </c>
      <c r="W603" s="62" t="s">
        <v>51</v>
      </c>
      <c r="AB603" s="32" t="s">
        <v>30</v>
      </c>
      <c r="AC603" s="32" t="s">
        <v>31</v>
      </c>
      <c r="AD603" s="32" t="s">
        <v>30</v>
      </c>
      <c r="AE603" s="32" t="s">
        <v>30</v>
      </c>
      <c r="AF603" s="45" t="s">
        <v>31</v>
      </c>
      <c r="AG603" s="45" t="s">
        <v>31</v>
      </c>
      <c r="AH603" s="46" t="s">
        <v>45</v>
      </c>
      <c r="AM603" s="32" t="s">
        <v>56</v>
      </c>
      <c r="AR603" s="23"/>
      <c r="AS603" s="24" t="str">
        <f t="shared" si="3"/>
        <v>-:-:-:-:-:-:-:-:size::-:Rm:::::-:-:-:-:-:-:Rn:::::Rd::::</v>
      </c>
      <c r="AT603" s="23"/>
      <c r="AU603" s="24" t="str">
        <f t="shared" si="4"/>
        <v>0x5E20B000</v>
      </c>
      <c r="AV603" s="25"/>
      <c r="AW603" s="26" t="str">
        <f t="shared" si="5"/>
        <v>vsqdmlsl2vector_Scalar,                                 </v>
      </c>
      <c r="AX603" s="26" t="str">
        <f t="shared" si="6"/>
        <v>//		vsqdmlsl2vector_Scalar,                                 	/* 0x5E20B000	SQDMLSL2  	writes to high half of the dest. register &amp; don't touch low half */</v>
      </c>
      <c r="AY603" s="26" t="str">
        <f t="shared" si="7"/>
        <v>//		0x5E20B000,	/* SQDMLSL2  	vsqdmlsl2vector_Scalar	writes to high half of the dest. register &amp; don't touch low half */</v>
      </c>
    </row>
    <row r="604" ht="12.75" customHeight="1">
      <c r="A604" s="15" t="s">
        <v>1006</v>
      </c>
      <c r="B604" s="33" t="s">
        <v>106</v>
      </c>
      <c r="C604" s="16"/>
      <c r="D604" s="17"/>
      <c r="E604" s="28" t="s">
        <v>1007</v>
      </c>
      <c r="F604" s="18" t="str">
        <f t="shared" si="8"/>
        <v>v</v>
      </c>
      <c r="G604" s="18" t="str">
        <f t="shared" si="9"/>
        <v>vector_Scalar</v>
      </c>
      <c r="H604" s="18" t="s">
        <v>950</v>
      </c>
      <c r="I604" s="30" t="s">
        <v>934</v>
      </c>
      <c r="J604" s="30" t="s">
        <v>998</v>
      </c>
      <c r="K604" s="84"/>
      <c r="L604" s="45" t="s">
        <v>31</v>
      </c>
      <c r="M604" s="45" t="s">
        <v>30</v>
      </c>
      <c r="N604" s="32" t="s">
        <v>31</v>
      </c>
      <c r="O604" s="45" t="s">
        <v>30</v>
      </c>
      <c r="P604" s="45" t="s">
        <v>30</v>
      </c>
      <c r="Q604" s="45" t="s">
        <v>30</v>
      </c>
      <c r="R604" s="45" t="s">
        <v>30</v>
      </c>
      <c r="S604" s="45" t="s">
        <v>31</v>
      </c>
      <c r="T604" s="32" t="s">
        <v>65</v>
      </c>
      <c r="V604" s="45" t="s">
        <v>30</v>
      </c>
      <c r="W604" s="62" t="s">
        <v>51</v>
      </c>
      <c r="AB604" s="32" t="s">
        <v>30</v>
      </c>
      <c r="AC604" s="32" t="s">
        <v>30</v>
      </c>
      <c r="AD604" s="32" t="s">
        <v>31</v>
      </c>
      <c r="AE604" s="32" t="s">
        <v>30</v>
      </c>
      <c r="AF604" s="45" t="s">
        <v>31</v>
      </c>
      <c r="AG604" s="45" t="s">
        <v>31</v>
      </c>
      <c r="AH604" s="46" t="s">
        <v>45</v>
      </c>
      <c r="AM604" s="32" t="s">
        <v>56</v>
      </c>
      <c r="AR604" s="23"/>
      <c r="AS604" s="24" t="str">
        <f t="shared" si="3"/>
        <v>-:-:-:-:-:-:-:-:size::-:Rm:::::-:-:-:-:-:-:Rn:::::Rd::::</v>
      </c>
      <c r="AT604" s="23"/>
      <c r="AU604" s="24" t="str">
        <f t="shared" si="4"/>
        <v>0x5E20D000</v>
      </c>
      <c r="AV604" s="25"/>
      <c r="AW604" s="26" t="str">
        <f t="shared" si="5"/>
        <v>vsqdmullvector_Scalar,                                  </v>
      </c>
      <c r="AX604" s="26" t="str">
        <f t="shared" si="6"/>
        <v>//		vsqdmullvector_Scalar,                                  	/* 0x5E20D000	SQDMULL   	writes to low half of the dest. register &amp; clears the up half */</v>
      </c>
      <c r="AY604" s="26" t="str">
        <f t="shared" si="7"/>
        <v>//		0x5E20D000,	/* SQDMULL   	vsqdmullvector_Scalar	writes to low half of the dest. register &amp; clears the up half */</v>
      </c>
    </row>
    <row r="605" ht="12.75" customHeight="1">
      <c r="A605" s="15" t="s">
        <v>1008</v>
      </c>
      <c r="B605" s="33" t="s">
        <v>106</v>
      </c>
      <c r="C605" s="16"/>
      <c r="D605" s="17"/>
      <c r="E605" s="28" t="s">
        <v>1009</v>
      </c>
      <c r="F605" s="18" t="str">
        <f t="shared" si="8"/>
        <v>v</v>
      </c>
      <c r="G605" s="18" t="str">
        <f t="shared" si="9"/>
        <v>vector_Scalar</v>
      </c>
      <c r="H605" s="18" t="s">
        <v>950</v>
      </c>
      <c r="I605" s="30" t="s">
        <v>934</v>
      </c>
      <c r="J605" s="30" t="s">
        <v>1001</v>
      </c>
      <c r="K605" s="84"/>
      <c r="L605" s="45" t="s">
        <v>31</v>
      </c>
      <c r="M605" s="45" t="s">
        <v>30</v>
      </c>
      <c r="N605" s="32" t="s">
        <v>31</v>
      </c>
      <c r="O605" s="45" t="s">
        <v>30</v>
      </c>
      <c r="P605" s="45" t="s">
        <v>30</v>
      </c>
      <c r="Q605" s="45" t="s">
        <v>30</v>
      </c>
      <c r="R605" s="45" t="s">
        <v>30</v>
      </c>
      <c r="S605" s="45" t="s">
        <v>31</v>
      </c>
      <c r="T605" s="32" t="s">
        <v>65</v>
      </c>
      <c r="V605" s="45" t="s">
        <v>30</v>
      </c>
      <c r="W605" s="62" t="s">
        <v>51</v>
      </c>
      <c r="AB605" s="32" t="s">
        <v>30</v>
      </c>
      <c r="AC605" s="32" t="s">
        <v>30</v>
      </c>
      <c r="AD605" s="32" t="s">
        <v>31</v>
      </c>
      <c r="AE605" s="32" t="s">
        <v>30</v>
      </c>
      <c r="AF605" s="45" t="s">
        <v>31</v>
      </c>
      <c r="AG605" s="45" t="s">
        <v>31</v>
      </c>
      <c r="AH605" s="46" t="s">
        <v>45</v>
      </c>
      <c r="AM605" s="32" t="s">
        <v>56</v>
      </c>
      <c r="AR605" s="23"/>
      <c r="AS605" s="24" t="str">
        <f t="shared" si="3"/>
        <v>-:-:-:-:-:-:-:-:size::-:Rm:::::-:-:-:-:-:-:Rn:::::Rd::::</v>
      </c>
      <c r="AT605" s="23"/>
      <c r="AU605" s="24" t="str">
        <f t="shared" si="4"/>
        <v>0x5E20D000</v>
      </c>
      <c r="AV605" s="25"/>
      <c r="AW605" s="26" t="str">
        <f t="shared" si="5"/>
        <v>vsqdmull2vector_Scalar,                                 </v>
      </c>
      <c r="AX605" s="26" t="str">
        <f t="shared" si="6"/>
        <v>//		vsqdmull2vector_Scalar,                                 	/* 0x5E20D000	SQDMULL2  	writes to high half of the dest. register &amp; don't touch low half */</v>
      </c>
      <c r="AY605" s="26" t="str">
        <f t="shared" si="7"/>
        <v>//		0x5E20D000,	/* SQDMULL2  	vsqdmull2vector_Scalar	writes to high half of the dest. register &amp; don't touch low half */</v>
      </c>
    </row>
    <row r="606" ht="12.75" customHeight="1">
      <c r="A606" s="9" t="s">
        <v>1010</v>
      </c>
      <c r="B606" s="33" t="s">
        <v>106</v>
      </c>
      <c r="C606" s="16"/>
      <c r="D606" s="17" t="s">
        <v>1011</v>
      </c>
      <c r="F606" s="18" t="str">
        <f t="shared" si="8"/>
        <v/>
      </c>
      <c r="G606" s="18" t="str">
        <f t="shared" si="9"/>
        <v/>
      </c>
      <c r="H606" s="19"/>
      <c r="I606" s="20"/>
      <c r="J606" s="20"/>
      <c r="K606" s="21"/>
      <c r="L606" s="22" t="s">
        <v>31</v>
      </c>
      <c r="M606" s="22" t="s">
        <v>30</v>
      </c>
      <c r="N606" s="38" t="s">
        <v>931</v>
      </c>
      <c r="O606" s="22" t="s">
        <v>30</v>
      </c>
      <c r="P606" s="39" t="s">
        <v>30</v>
      </c>
      <c r="Q606" s="39" t="s">
        <v>30</v>
      </c>
      <c r="R606" s="39" t="s">
        <v>30</v>
      </c>
      <c r="S606" s="22" t="s">
        <v>31</v>
      </c>
      <c r="T606" s="38" t="s">
        <v>65</v>
      </c>
      <c r="V606" s="22" t="s">
        <v>30</v>
      </c>
      <c r="W606" s="22" t="s">
        <v>31</v>
      </c>
      <c r="X606" s="22" t="s">
        <v>31</v>
      </c>
      <c r="Y606" s="22" t="s">
        <v>31</v>
      </c>
      <c r="Z606" s="22" t="s">
        <v>31</v>
      </c>
      <c r="AA606" s="38" t="s">
        <v>642</v>
      </c>
      <c r="AF606" s="22" t="s">
        <v>30</v>
      </c>
      <c r="AG606" s="22" t="s">
        <v>31</v>
      </c>
      <c r="AH606" s="40" t="s">
        <v>45</v>
      </c>
      <c r="AM606" s="38" t="s">
        <v>56</v>
      </c>
      <c r="AR606" s="23"/>
      <c r="AS606" s="24" t="str">
        <f t="shared" si="3"/>
        <v/>
      </c>
      <c r="AT606" s="23"/>
      <c r="AU606" s="24" t="str">
        <f t="shared" si="4"/>
        <v/>
      </c>
      <c r="AV606" s="25"/>
      <c r="AW606" s="26" t="str">
        <f t="shared" si="5"/>
        <v/>
      </c>
      <c r="AX606" s="26" t="str">
        <f t="shared" si="6"/>
        <v>	/* AdvSIMD scalar two-reg misc */</v>
      </c>
      <c r="AY606" s="26" t="str">
        <f t="shared" si="7"/>
        <v>	/* AdvSIMD scalar two-reg misc */</v>
      </c>
    </row>
    <row r="607" ht="12.75" customHeight="1">
      <c r="A607" s="15" t="s">
        <v>1012</v>
      </c>
      <c r="B607" s="33" t="s">
        <v>106</v>
      </c>
      <c r="C607" s="16"/>
      <c r="D607" s="17"/>
      <c r="E607" s="28" t="s">
        <v>1013</v>
      </c>
      <c r="F607" s="18" t="str">
        <f t="shared" si="8"/>
        <v>v</v>
      </c>
      <c r="G607" s="18" t="str">
        <f t="shared" si="9"/>
        <v>Scalar</v>
      </c>
      <c r="H607" s="19"/>
      <c r="I607" s="30" t="s">
        <v>934</v>
      </c>
      <c r="J607" s="30"/>
      <c r="K607" s="84"/>
      <c r="L607" s="45" t="s">
        <v>31</v>
      </c>
      <c r="M607" s="45" t="s">
        <v>30</v>
      </c>
      <c r="N607" s="32" t="s">
        <v>31</v>
      </c>
      <c r="O607" s="45" t="s">
        <v>30</v>
      </c>
      <c r="P607" s="45" t="s">
        <v>30</v>
      </c>
      <c r="Q607" s="45" t="s">
        <v>30</v>
      </c>
      <c r="R607" s="45" t="s">
        <v>30</v>
      </c>
      <c r="S607" s="45" t="s">
        <v>31</v>
      </c>
      <c r="T607" s="32" t="s">
        <v>33</v>
      </c>
      <c r="U607" s="32" t="s">
        <v>33</v>
      </c>
      <c r="V607" s="45" t="s">
        <v>30</v>
      </c>
      <c r="W607" s="45" t="s">
        <v>31</v>
      </c>
      <c r="X607" s="45" t="s">
        <v>31</v>
      </c>
      <c r="Y607" s="45" t="s">
        <v>31</v>
      </c>
      <c r="Z607" s="45" t="s">
        <v>31</v>
      </c>
      <c r="AA607" s="32" t="s">
        <v>31</v>
      </c>
      <c r="AB607" s="32" t="s">
        <v>31</v>
      </c>
      <c r="AC607" s="32" t="s">
        <v>31</v>
      </c>
      <c r="AD607" s="32" t="s">
        <v>30</v>
      </c>
      <c r="AE607" s="32" t="s">
        <v>30</v>
      </c>
      <c r="AF607" s="45" t="s">
        <v>30</v>
      </c>
      <c r="AG607" s="45" t="s">
        <v>31</v>
      </c>
      <c r="AH607" s="46" t="s">
        <v>45</v>
      </c>
      <c r="AM607" s="32" t="s">
        <v>56</v>
      </c>
      <c r="AR607" s="23"/>
      <c r="AS607" s="24" t="str">
        <f t="shared" si="3"/>
        <v>-:-:-:-:-:-:-:-:-:-:-:-:-:-:-:-:-:-:-:-:-:-:Rn:::::Rd::::</v>
      </c>
      <c r="AT607" s="23"/>
      <c r="AU607" s="24" t="str">
        <f t="shared" si="4"/>
        <v>0x5E203800</v>
      </c>
      <c r="AV607" s="25"/>
      <c r="AW607" s="26" t="str">
        <f t="shared" si="5"/>
        <v>vsuqaddScalar,                                          </v>
      </c>
      <c r="AX607" s="26" t="str">
        <f t="shared" si="6"/>
        <v>//		vsuqaddScalar,                                          	/* 0x5E203800	SUQADD    	 */</v>
      </c>
      <c r="AY607" s="26" t="str">
        <f t="shared" si="7"/>
        <v>//		0x5E203800,	/* SUQADD    	vsuqaddScalar	 */</v>
      </c>
    </row>
    <row r="608" ht="12.75" customHeight="1">
      <c r="A608" s="15" t="s">
        <v>1014</v>
      </c>
      <c r="B608" s="33" t="s">
        <v>106</v>
      </c>
      <c r="C608" s="16"/>
      <c r="D608" s="17"/>
      <c r="E608" s="28" t="s">
        <v>1015</v>
      </c>
      <c r="F608" s="18" t="str">
        <f t="shared" si="8"/>
        <v>v</v>
      </c>
      <c r="G608" s="18" t="str">
        <f t="shared" si="9"/>
        <v>Scalar</v>
      </c>
      <c r="H608" s="19"/>
      <c r="I608" s="30" t="s">
        <v>934</v>
      </c>
      <c r="J608" s="30"/>
      <c r="K608" s="84"/>
      <c r="L608" s="45" t="s">
        <v>31</v>
      </c>
      <c r="M608" s="45" t="s">
        <v>30</v>
      </c>
      <c r="N608" s="32" t="s">
        <v>31</v>
      </c>
      <c r="O608" s="45" t="s">
        <v>30</v>
      </c>
      <c r="P608" s="45" t="s">
        <v>30</v>
      </c>
      <c r="Q608" s="45" t="s">
        <v>30</v>
      </c>
      <c r="R608" s="45" t="s">
        <v>30</v>
      </c>
      <c r="S608" s="45" t="s">
        <v>31</v>
      </c>
      <c r="T608" s="32" t="s">
        <v>33</v>
      </c>
      <c r="U608" s="32" t="s">
        <v>33</v>
      </c>
      <c r="V608" s="45" t="s">
        <v>30</v>
      </c>
      <c r="W608" s="45" t="s">
        <v>31</v>
      </c>
      <c r="X608" s="45" t="s">
        <v>31</v>
      </c>
      <c r="Y608" s="45" t="s">
        <v>31</v>
      </c>
      <c r="Z608" s="45" t="s">
        <v>31</v>
      </c>
      <c r="AA608" s="32" t="s">
        <v>31</v>
      </c>
      <c r="AB608" s="32" t="s">
        <v>31</v>
      </c>
      <c r="AC608" s="32" t="s">
        <v>30</v>
      </c>
      <c r="AD608" s="32" t="s">
        <v>30</v>
      </c>
      <c r="AE608" s="32" t="s">
        <v>30</v>
      </c>
      <c r="AF608" s="45" t="s">
        <v>30</v>
      </c>
      <c r="AG608" s="45" t="s">
        <v>31</v>
      </c>
      <c r="AH608" s="46" t="s">
        <v>45</v>
      </c>
      <c r="AM608" s="32" t="s">
        <v>56</v>
      </c>
      <c r="AR608" s="23"/>
      <c r="AS608" s="24" t="str">
        <f t="shared" si="3"/>
        <v>-:-:-:-:-:-:-:-:-:-:-:-:-:-:-:-:-:-:-:-:-:-:Rn:::::Rd::::</v>
      </c>
      <c r="AT608" s="23"/>
      <c r="AU608" s="24" t="str">
        <f t="shared" si="4"/>
        <v>0x5E207800</v>
      </c>
      <c r="AV608" s="25"/>
      <c r="AW608" s="26" t="str">
        <f t="shared" si="5"/>
        <v>vsqabsScalar,                                           </v>
      </c>
      <c r="AX608" s="26" t="str">
        <f t="shared" si="6"/>
        <v>//		vsqabsScalar,                                           	/* 0x5E207800	SQABS     	 */</v>
      </c>
      <c r="AY608" s="26" t="str">
        <f t="shared" si="7"/>
        <v>//		0x5E207800,	/* SQABS     	vsqabsScalar	 */</v>
      </c>
    </row>
    <row r="609" ht="12.75" customHeight="1">
      <c r="A609" s="9" t="s">
        <v>1016</v>
      </c>
      <c r="B609" s="33" t="s">
        <v>106</v>
      </c>
      <c r="C609" s="16"/>
      <c r="D609" s="17"/>
      <c r="E609" s="28" t="s">
        <v>938</v>
      </c>
      <c r="F609" s="18" t="str">
        <f t="shared" si="8"/>
        <v>v</v>
      </c>
      <c r="G609" s="18" t="str">
        <f t="shared" si="9"/>
        <v>zero_Scalar</v>
      </c>
      <c r="H609" s="18" t="s">
        <v>1017</v>
      </c>
      <c r="I609" s="30" t="s">
        <v>934</v>
      </c>
      <c r="J609" s="30"/>
      <c r="K609" s="84"/>
      <c r="L609" s="45" t="s">
        <v>31</v>
      </c>
      <c r="M609" s="45" t="s">
        <v>30</v>
      </c>
      <c r="N609" s="32" t="s">
        <v>31</v>
      </c>
      <c r="O609" s="45" t="s">
        <v>30</v>
      </c>
      <c r="P609" s="45" t="s">
        <v>30</v>
      </c>
      <c r="Q609" s="45" t="s">
        <v>30</v>
      </c>
      <c r="R609" s="45" t="s">
        <v>30</v>
      </c>
      <c r="S609" s="45" t="s">
        <v>31</v>
      </c>
      <c r="T609" s="32" t="s">
        <v>33</v>
      </c>
      <c r="U609" s="32" t="s">
        <v>33</v>
      </c>
      <c r="V609" s="45" t="s">
        <v>30</v>
      </c>
      <c r="W609" s="45" t="s">
        <v>31</v>
      </c>
      <c r="X609" s="45" t="s">
        <v>31</v>
      </c>
      <c r="Y609" s="45" t="s">
        <v>31</v>
      </c>
      <c r="Z609" s="45" t="s">
        <v>31</v>
      </c>
      <c r="AA609" s="32" t="s">
        <v>31</v>
      </c>
      <c r="AB609" s="32" t="s">
        <v>30</v>
      </c>
      <c r="AC609" s="32" t="s">
        <v>31</v>
      </c>
      <c r="AD609" s="32" t="s">
        <v>31</v>
      </c>
      <c r="AE609" s="32" t="s">
        <v>31</v>
      </c>
      <c r="AF609" s="45" t="s">
        <v>30</v>
      </c>
      <c r="AG609" s="45" t="s">
        <v>31</v>
      </c>
      <c r="AH609" s="46" t="s">
        <v>45</v>
      </c>
      <c r="AM609" s="32" t="s">
        <v>56</v>
      </c>
      <c r="AR609" s="23"/>
      <c r="AS609" s="24" t="str">
        <f t="shared" si="3"/>
        <v>-:-:-:-:-:-:-:-:-:-:-:-:-:-:-:-:-:-:-:-:-:-:Rn:::::Rd::::</v>
      </c>
      <c r="AT609" s="23"/>
      <c r="AU609" s="24" t="str">
        <f t="shared" si="4"/>
        <v>0x5E208800</v>
      </c>
      <c r="AV609" s="25"/>
      <c r="AW609" s="26" t="str">
        <f t="shared" si="5"/>
        <v>vcmgtzero_Scalar,                                       </v>
      </c>
      <c r="AX609" s="26" t="str">
        <f t="shared" si="6"/>
        <v>//		vcmgtzero_Scalar,                                       	/* 0x5E208800	CMGT      	 */</v>
      </c>
      <c r="AY609" s="26" t="str">
        <f t="shared" si="7"/>
        <v>//		0x5E208800,	/* CMGT      	vcmgtzero_Scalar	 */</v>
      </c>
    </row>
    <row r="610" ht="12.75" customHeight="1">
      <c r="A610" s="9" t="s">
        <v>1018</v>
      </c>
      <c r="B610" s="33" t="s">
        <v>106</v>
      </c>
      <c r="C610" s="16"/>
      <c r="D610" s="17"/>
      <c r="E610" s="28" t="s">
        <v>981</v>
      </c>
      <c r="F610" s="18" t="str">
        <f t="shared" si="8"/>
        <v>v</v>
      </c>
      <c r="G610" s="18" t="str">
        <f t="shared" si="9"/>
        <v>zero_Scalar</v>
      </c>
      <c r="H610" s="18" t="s">
        <v>1017</v>
      </c>
      <c r="I610" s="30" t="s">
        <v>934</v>
      </c>
      <c r="J610" s="30"/>
      <c r="K610" s="84"/>
      <c r="L610" s="45" t="s">
        <v>31</v>
      </c>
      <c r="M610" s="45" t="s">
        <v>30</v>
      </c>
      <c r="N610" s="32" t="s">
        <v>31</v>
      </c>
      <c r="O610" s="45" t="s">
        <v>30</v>
      </c>
      <c r="P610" s="45" t="s">
        <v>30</v>
      </c>
      <c r="Q610" s="45" t="s">
        <v>30</v>
      </c>
      <c r="R610" s="45" t="s">
        <v>30</v>
      </c>
      <c r="S610" s="45" t="s">
        <v>31</v>
      </c>
      <c r="T610" s="32" t="s">
        <v>33</v>
      </c>
      <c r="U610" s="32" t="s">
        <v>33</v>
      </c>
      <c r="V610" s="45" t="s">
        <v>30</v>
      </c>
      <c r="W610" s="45" t="s">
        <v>31</v>
      </c>
      <c r="X610" s="45" t="s">
        <v>31</v>
      </c>
      <c r="Y610" s="45" t="s">
        <v>31</v>
      </c>
      <c r="Z610" s="45" t="s">
        <v>31</v>
      </c>
      <c r="AA610" s="32" t="s">
        <v>31</v>
      </c>
      <c r="AB610" s="32" t="s">
        <v>30</v>
      </c>
      <c r="AC610" s="32" t="s">
        <v>31</v>
      </c>
      <c r="AD610" s="32" t="s">
        <v>31</v>
      </c>
      <c r="AE610" s="32" t="s">
        <v>30</v>
      </c>
      <c r="AF610" s="45" t="s">
        <v>30</v>
      </c>
      <c r="AG610" s="45" t="s">
        <v>31</v>
      </c>
      <c r="AH610" s="46" t="s">
        <v>45</v>
      </c>
      <c r="AM610" s="32" t="s">
        <v>56</v>
      </c>
      <c r="AR610" s="23"/>
      <c r="AS610" s="24" t="str">
        <f t="shared" si="3"/>
        <v>-:-:-:-:-:-:-:-:-:-:-:-:-:-:-:-:-:-:-:-:-:-:Rn:::::Rd::::</v>
      </c>
      <c r="AT610" s="23"/>
      <c r="AU610" s="24" t="str">
        <f t="shared" si="4"/>
        <v>0x5E209800</v>
      </c>
      <c r="AV610" s="25"/>
      <c r="AW610" s="26" t="str">
        <f t="shared" si="5"/>
        <v>vcmeqzero_Scalar,                                       </v>
      </c>
      <c r="AX610" s="26" t="str">
        <f t="shared" si="6"/>
        <v>//		vcmeqzero_Scalar,                                       	/* 0x5E209800	CMEQ      	 */</v>
      </c>
      <c r="AY610" s="26" t="str">
        <f t="shared" si="7"/>
        <v>//		0x5E209800,	/* CMEQ      	vcmeqzero_Scalar	 */</v>
      </c>
    </row>
    <row r="611" ht="12.75" customHeight="1">
      <c r="A611" s="15" t="s">
        <v>1019</v>
      </c>
      <c r="B611" s="33" t="s">
        <v>106</v>
      </c>
      <c r="C611" s="16"/>
      <c r="D611" s="17"/>
      <c r="E611" s="28" t="s">
        <v>1020</v>
      </c>
      <c r="F611" s="18" t="str">
        <f t="shared" si="8"/>
        <v>v</v>
      </c>
      <c r="G611" s="18" t="str">
        <f t="shared" si="9"/>
        <v>zero_Scalar</v>
      </c>
      <c r="H611" s="18" t="s">
        <v>1017</v>
      </c>
      <c r="I611" s="30" t="s">
        <v>934</v>
      </c>
      <c r="J611" s="30"/>
      <c r="K611" s="84"/>
      <c r="L611" s="45" t="s">
        <v>31</v>
      </c>
      <c r="M611" s="45" t="s">
        <v>30</v>
      </c>
      <c r="N611" s="32" t="s">
        <v>31</v>
      </c>
      <c r="O611" s="45" t="s">
        <v>30</v>
      </c>
      <c r="P611" s="45" t="s">
        <v>30</v>
      </c>
      <c r="Q611" s="45" t="s">
        <v>30</v>
      </c>
      <c r="R611" s="45" t="s">
        <v>30</v>
      </c>
      <c r="S611" s="45" t="s">
        <v>31</v>
      </c>
      <c r="T611" s="32" t="s">
        <v>33</v>
      </c>
      <c r="U611" s="32" t="s">
        <v>33</v>
      </c>
      <c r="V611" s="45" t="s">
        <v>30</v>
      </c>
      <c r="W611" s="45" t="s">
        <v>31</v>
      </c>
      <c r="X611" s="45" t="s">
        <v>31</v>
      </c>
      <c r="Y611" s="45" t="s">
        <v>31</v>
      </c>
      <c r="Z611" s="45" t="s">
        <v>31</v>
      </c>
      <c r="AA611" s="32" t="s">
        <v>31</v>
      </c>
      <c r="AB611" s="32" t="s">
        <v>30</v>
      </c>
      <c r="AC611" s="32" t="s">
        <v>31</v>
      </c>
      <c r="AD611" s="32" t="s">
        <v>30</v>
      </c>
      <c r="AE611" s="32" t="s">
        <v>31</v>
      </c>
      <c r="AF611" s="45" t="s">
        <v>30</v>
      </c>
      <c r="AG611" s="45" t="s">
        <v>31</v>
      </c>
      <c r="AH611" s="46" t="s">
        <v>45</v>
      </c>
      <c r="AM611" s="32" t="s">
        <v>56</v>
      </c>
      <c r="AR611" s="23"/>
      <c r="AS611" s="24" t="str">
        <f t="shared" si="3"/>
        <v>-:-:-:-:-:-:-:-:-:-:-:-:-:-:-:-:-:-:-:-:-:-:Rn:::::Rd::::</v>
      </c>
      <c r="AT611" s="23"/>
      <c r="AU611" s="24" t="str">
        <f t="shared" si="4"/>
        <v>0x5E20A800</v>
      </c>
      <c r="AV611" s="25"/>
      <c r="AW611" s="26" t="str">
        <f t="shared" si="5"/>
        <v>vcmltzero_Scalar,                                       </v>
      </c>
      <c r="AX611" s="26" t="str">
        <f t="shared" si="6"/>
        <v>//		vcmltzero_Scalar,                                       	/* 0x5E20A800	CMLT      	 */</v>
      </c>
      <c r="AY611" s="26" t="str">
        <f t="shared" si="7"/>
        <v>//		0x5E20A800,	/* CMLT      	vcmltzero_Scalar	 */</v>
      </c>
    </row>
    <row r="612" ht="12.75" customHeight="1">
      <c r="A612" s="15" t="s">
        <v>1021</v>
      </c>
      <c r="B612" s="33" t="s">
        <v>106</v>
      </c>
      <c r="C612" s="16"/>
      <c r="D612" s="17"/>
      <c r="E612" s="28" t="s">
        <v>1022</v>
      </c>
      <c r="F612" s="18" t="str">
        <f t="shared" si="8"/>
        <v>v</v>
      </c>
      <c r="G612" s="18" t="str">
        <f t="shared" si="9"/>
        <v>Scalar</v>
      </c>
      <c r="H612" s="19"/>
      <c r="I612" s="30" t="s">
        <v>934</v>
      </c>
      <c r="J612" s="30"/>
      <c r="K612" s="84"/>
      <c r="L612" s="45" t="s">
        <v>31</v>
      </c>
      <c r="M612" s="45" t="s">
        <v>30</v>
      </c>
      <c r="N612" s="32" t="s">
        <v>31</v>
      </c>
      <c r="O612" s="45" t="s">
        <v>30</v>
      </c>
      <c r="P612" s="45" t="s">
        <v>30</v>
      </c>
      <c r="Q612" s="45" t="s">
        <v>30</v>
      </c>
      <c r="R612" s="45" t="s">
        <v>30</v>
      </c>
      <c r="S612" s="45" t="s">
        <v>31</v>
      </c>
      <c r="T612" s="32" t="s">
        <v>33</v>
      </c>
      <c r="U612" s="32" t="s">
        <v>33</v>
      </c>
      <c r="V612" s="45" t="s">
        <v>30</v>
      </c>
      <c r="W612" s="45" t="s">
        <v>31</v>
      </c>
      <c r="X612" s="45" t="s">
        <v>31</v>
      </c>
      <c r="Y612" s="45" t="s">
        <v>31</v>
      </c>
      <c r="Z612" s="45" t="s">
        <v>31</v>
      </c>
      <c r="AA612" s="32" t="s">
        <v>31</v>
      </c>
      <c r="AB612" s="32" t="s">
        <v>30</v>
      </c>
      <c r="AC612" s="32" t="s">
        <v>31</v>
      </c>
      <c r="AD612" s="32" t="s">
        <v>30</v>
      </c>
      <c r="AE612" s="32" t="s">
        <v>30</v>
      </c>
      <c r="AF612" s="45" t="s">
        <v>30</v>
      </c>
      <c r="AG612" s="45" t="s">
        <v>31</v>
      </c>
      <c r="AH612" s="46" t="s">
        <v>45</v>
      </c>
      <c r="AM612" s="32" t="s">
        <v>56</v>
      </c>
      <c r="AR612" s="23"/>
      <c r="AS612" s="24" t="str">
        <f t="shared" si="3"/>
        <v>-:-:-:-:-:-:-:-:-:-:-:-:-:-:-:-:-:-:-:-:-:-:Rn:::::Rd::::</v>
      </c>
      <c r="AT612" s="23"/>
      <c r="AU612" s="24" t="str">
        <f t="shared" si="4"/>
        <v>0x5E20B800</v>
      </c>
      <c r="AV612" s="25"/>
      <c r="AW612" s="26" t="str">
        <f t="shared" si="5"/>
        <v>vabsScalar,                                             </v>
      </c>
      <c r="AX612" s="26" t="str">
        <f t="shared" si="6"/>
        <v>//		vabsScalar,                                             	/* 0x5E20B800	ABS       	 */</v>
      </c>
      <c r="AY612" s="26" t="str">
        <f t="shared" si="7"/>
        <v>//		0x5E20B800,	/* ABS       	vabsScalar	 */</v>
      </c>
    </row>
    <row r="613" ht="12.75" customHeight="1">
      <c r="A613" s="9" t="s">
        <v>1023</v>
      </c>
      <c r="B613" s="33" t="s">
        <v>106</v>
      </c>
      <c r="C613" s="16"/>
      <c r="D613" s="17"/>
      <c r="E613" s="28" t="s">
        <v>1024</v>
      </c>
      <c r="F613" s="18" t="str">
        <f t="shared" si="8"/>
        <v>v</v>
      </c>
      <c r="G613" s="18" t="str">
        <f t="shared" si="9"/>
        <v>Scalar</v>
      </c>
      <c r="H613" s="19"/>
      <c r="I613" s="30" t="s">
        <v>934</v>
      </c>
      <c r="J613" s="30" t="s">
        <v>998</v>
      </c>
      <c r="K613" s="84"/>
      <c r="L613" s="45" t="s">
        <v>31</v>
      </c>
      <c r="M613" s="45" t="s">
        <v>30</v>
      </c>
      <c r="N613" s="32" t="s">
        <v>31</v>
      </c>
      <c r="O613" s="45" t="s">
        <v>30</v>
      </c>
      <c r="P613" s="45" t="s">
        <v>30</v>
      </c>
      <c r="Q613" s="45" t="s">
        <v>30</v>
      </c>
      <c r="R613" s="45" t="s">
        <v>30</v>
      </c>
      <c r="S613" s="45" t="s">
        <v>31</v>
      </c>
      <c r="T613" s="32" t="s">
        <v>33</v>
      </c>
      <c r="U613" s="32" t="s">
        <v>33</v>
      </c>
      <c r="V613" s="45" t="s">
        <v>30</v>
      </c>
      <c r="W613" s="45" t="s">
        <v>31</v>
      </c>
      <c r="X613" s="45" t="s">
        <v>31</v>
      </c>
      <c r="Y613" s="45" t="s">
        <v>31</v>
      </c>
      <c r="Z613" s="45" t="s">
        <v>31</v>
      </c>
      <c r="AA613" s="32" t="s">
        <v>30</v>
      </c>
      <c r="AB613" s="32" t="s">
        <v>31</v>
      </c>
      <c r="AC613" s="32" t="s">
        <v>30</v>
      </c>
      <c r="AD613" s="32" t="s">
        <v>31</v>
      </c>
      <c r="AE613" s="32" t="s">
        <v>31</v>
      </c>
      <c r="AF613" s="45" t="s">
        <v>30</v>
      </c>
      <c r="AG613" s="45" t="s">
        <v>31</v>
      </c>
      <c r="AH613" s="46" t="s">
        <v>45</v>
      </c>
      <c r="AM613" s="32" t="s">
        <v>56</v>
      </c>
      <c r="AR613" s="23"/>
      <c r="AS613" s="24" t="str">
        <f t="shared" si="3"/>
        <v>-:-:-:-:-:-:-:-:-:-:-:-:-:-:-:-:-:-:-:-:-:-:Rn:::::Rd::::</v>
      </c>
      <c r="AT613" s="23"/>
      <c r="AU613" s="24" t="str">
        <f t="shared" si="4"/>
        <v>0x5E214800</v>
      </c>
      <c r="AV613" s="25"/>
      <c r="AW613" s="26" t="str">
        <f t="shared" si="5"/>
        <v>vsqxtnScalar,                                           </v>
      </c>
      <c r="AX613" s="26" t="str">
        <f t="shared" si="6"/>
        <v>//		vsqxtnScalar,                                           	/* 0x5E214800	SQXTN     	writes to low half of the dest. register &amp; clears the up half */</v>
      </c>
      <c r="AY613" s="26" t="str">
        <f t="shared" si="7"/>
        <v>//		0x5E214800,	/* SQXTN     	vsqxtnScalar	writes to low half of the dest. register &amp; clears the up half */</v>
      </c>
    </row>
    <row r="614" ht="12.75" customHeight="1">
      <c r="A614" s="15" t="s">
        <v>1025</v>
      </c>
      <c r="B614" s="33" t="s">
        <v>106</v>
      </c>
      <c r="C614" s="16"/>
      <c r="D614" s="17"/>
      <c r="E614" s="28" t="s">
        <v>1026</v>
      </c>
      <c r="F614" s="18" t="str">
        <f t="shared" si="8"/>
        <v>v</v>
      </c>
      <c r="G614" s="18" t="str">
        <f t="shared" si="9"/>
        <v>Scalar</v>
      </c>
      <c r="H614" s="19"/>
      <c r="I614" s="30" t="s">
        <v>934</v>
      </c>
      <c r="J614" s="30" t="s">
        <v>1001</v>
      </c>
      <c r="K614" s="84"/>
      <c r="L614" s="45" t="s">
        <v>31</v>
      </c>
      <c r="M614" s="45" t="s">
        <v>30</v>
      </c>
      <c r="N614" s="32" t="s">
        <v>31</v>
      </c>
      <c r="O614" s="45" t="s">
        <v>30</v>
      </c>
      <c r="P614" s="45" t="s">
        <v>30</v>
      </c>
      <c r="Q614" s="45" t="s">
        <v>30</v>
      </c>
      <c r="R614" s="45" t="s">
        <v>30</v>
      </c>
      <c r="S614" s="45" t="s">
        <v>31</v>
      </c>
      <c r="T614" s="32" t="s">
        <v>33</v>
      </c>
      <c r="U614" s="32" t="s">
        <v>33</v>
      </c>
      <c r="V614" s="45" t="s">
        <v>30</v>
      </c>
      <c r="W614" s="45" t="s">
        <v>31</v>
      </c>
      <c r="X614" s="45" t="s">
        <v>31</v>
      </c>
      <c r="Y614" s="45" t="s">
        <v>31</v>
      </c>
      <c r="Z614" s="45" t="s">
        <v>31</v>
      </c>
      <c r="AA614" s="32" t="s">
        <v>30</v>
      </c>
      <c r="AB614" s="32" t="s">
        <v>31</v>
      </c>
      <c r="AC614" s="32" t="s">
        <v>30</v>
      </c>
      <c r="AD614" s="32" t="s">
        <v>31</v>
      </c>
      <c r="AE614" s="32" t="s">
        <v>31</v>
      </c>
      <c r="AF614" s="45" t="s">
        <v>30</v>
      </c>
      <c r="AG614" s="45" t="s">
        <v>31</v>
      </c>
      <c r="AH614" s="46" t="s">
        <v>45</v>
      </c>
      <c r="AM614" s="32" t="s">
        <v>56</v>
      </c>
      <c r="AR614" s="23"/>
      <c r="AS614" s="24" t="str">
        <f t="shared" si="3"/>
        <v>-:-:-:-:-:-:-:-:-:-:-:-:-:-:-:-:-:-:-:-:-:-:Rn:::::Rd::::</v>
      </c>
      <c r="AT614" s="23"/>
      <c r="AU614" s="24" t="str">
        <f t="shared" si="4"/>
        <v>0x5E214800</v>
      </c>
      <c r="AV614" s="25"/>
      <c r="AW614" s="26" t="str">
        <f t="shared" si="5"/>
        <v>vsqxtn2Scalar,                                          </v>
      </c>
      <c r="AX614" s="26" t="str">
        <f t="shared" si="6"/>
        <v>//		vsqxtn2Scalar,                                          	/* 0x5E214800	SQXTN2    	writes to high half of the dest. register &amp; don't touch low half */</v>
      </c>
      <c r="AY614" s="26" t="str">
        <f t="shared" si="7"/>
        <v>//		0x5E214800,	/* SQXTN2    	vsqxtn2Scalar	writes to high half of the dest. register &amp; don't touch low half */</v>
      </c>
    </row>
    <row r="615" ht="12.75" customHeight="1">
      <c r="A615" s="15" t="s">
        <v>1027</v>
      </c>
      <c r="B615" s="33" t="s">
        <v>106</v>
      </c>
      <c r="C615" s="16"/>
      <c r="D615" s="17"/>
      <c r="E615" s="28" t="s">
        <v>848</v>
      </c>
      <c r="F615" s="18" t="str">
        <f t="shared" si="8"/>
        <v>v</v>
      </c>
      <c r="G615" s="18" t="str">
        <f t="shared" si="9"/>
        <v>vector_Scalar</v>
      </c>
      <c r="H615" s="18" t="s">
        <v>950</v>
      </c>
      <c r="I615" s="30" t="s">
        <v>934</v>
      </c>
      <c r="J615" s="30"/>
      <c r="K615" s="84"/>
      <c r="L615" s="45" t="s">
        <v>31</v>
      </c>
      <c r="M615" s="45" t="s">
        <v>30</v>
      </c>
      <c r="N615" s="32" t="s">
        <v>31</v>
      </c>
      <c r="O615" s="45" t="s">
        <v>30</v>
      </c>
      <c r="P615" s="45" t="s">
        <v>30</v>
      </c>
      <c r="Q615" s="45" t="s">
        <v>30</v>
      </c>
      <c r="R615" s="45" t="s">
        <v>30</v>
      </c>
      <c r="S615" s="45" t="s">
        <v>31</v>
      </c>
      <c r="T615" s="32" t="s">
        <v>31</v>
      </c>
      <c r="U615" s="32" t="s">
        <v>33</v>
      </c>
      <c r="V615" s="45" t="s">
        <v>30</v>
      </c>
      <c r="W615" s="45" t="s">
        <v>31</v>
      </c>
      <c r="X615" s="45" t="s">
        <v>31</v>
      </c>
      <c r="Y615" s="45" t="s">
        <v>31</v>
      </c>
      <c r="Z615" s="45" t="s">
        <v>31</v>
      </c>
      <c r="AA615" s="32" t="s">
        <v>30</v>
      </c>
      <c r="AB615" s="32" t="s">
        <v>30</v>
      </c>
      <c r="AC615" s="32" t="s">
        <v>31</v>
      </c>
      <c r="AD615" s="32" t="s">
        <v>30</v>
      </c>
      <c r="AE615" s="32" t="s">
        <v>31</v>
      </c>
      <c r="AF615" s="45" t="s">
        <v>30</v>
      </c>
      <c r="AG615" s="45" t="s">
        <v>31</v>
      </c>
      <c r="AH615" s="46" t="s">
        <v>45</v>
      </c>
      <c r="AM615" s="32" t="s">
        <v>56</v>
      </c>
      <c r="AR615" s="23"/>
      <c r="AS615" s="24" t="str">
        <f t="shared" si="3"/>
        <v>-:-:-:-:-:-:-:-:-:-:-:-:-:-:-:-:-:-:-:-:-:-:Rn:::::Rd::::</v>
      </c>
      <c r="AT615" s="23"/>
      <c r="AU615" s="24" t="str">
        <f t="shared" si="4"/>
        <v>0x5E21A800</v>
      </c>
      <c r="AV615" s="25"/>
      <c r="AW615" s="26" t="str">
        <f t="shared" si="5"/>
        <v>vfcvtnsvector_Scalar,                                   </v>
      </c>
      <c r="AX615" s="26" t="str">
        <f t="shared" si="6"/>
        <v>//		vfcvtnsvector_Scalar,                                   	/* 0x5E21A800	FCVTNS    	 */</v>
      </c>
      <c r="AY615" s="26" t="str">
        <f t="shared" si="7"/>
        <v>//		0x5E21A800,	/* FCVTNS    	vfcvtnsvector_Scalar	 */</v>
      </c>
    </row>
    <row r="616" ht="12.75" customHeight="1">
      <c r="A616" s="9" t="s">
        <v>1028</v>
      </c>
      <c r="B616" s="33" t="s">
        <v>106</v>
      </c>
      <c r="C616" s="16"/>
      <c r="D616" s="17"/>
      <c r="E616" s="28" t="s">
        <v>867</v>
      </c>
      <c r="F616" s="18" t="str">
        <f t="shared" si="8"/>
        <v>v</v>
      </c>
      <c r="G616" s="18" t="str">
        <f t="shared" si="9"/>
        <v>vector_Scalar</v>
      </c>
      <c r="H616" s="18" t="s">
        <v>950</v>
      </c>
      <c r="I616" s="30" t="s">
        <v>934</v>
      </c>
      <c r="J616" s="30"/>
      <c r="K616" s="84"/>
      <c r="L616" s="45" t="s">
        <v>31</v>
      </c>
      <c r="M616" s="45" t="s">
        <v>30</v>
      </c>
      <c r="N616" s="32" t="s">
        <v>31</v>
      </c>
      <c r="O616" s="45" t="s">
        <v>30</v>
      </c>
      <c r="P616" s="45" t="s">
        <v>30</v>
      </c>
      <c r="Q616" s="45" t="s">
        <v>30</v>
      </c>
      <c r="R616" s="45" t="s">
        <v>30</v>
      </c>
      <c r="S616" s="45" t="s">
        <v>31</v>
      </c>
      <c r="T616" s="32" t="s">
        <v>31</v>
      </c>
      <c r="U616" s="32" t="s">
        <v>33</v>
      </c>
      <c r="V616" s="45" t="s">
        <v>30</v>
      </c>
      <c r="W616" s="45" t="s">
        <v>31</v>
      </c>
      <c r="X616" s="45" t="s">
        <v>31</v>
      </c>
      <c r="Y616" s="45" t="s">
        <v>31</v>
      </c>
      <c r="Z616" s="45" t="s">
        <v>31</v>
      </c>
      <c r="AA616" s="32" t="s">
        <v>30</v>
      </c>
      <c r="AB616" s="32" t="s">
        <v>30</v>
      </c>
      <c r="AC616" s="32" t="s">
        <v>31</v>
      </c>
      <c r="AD616" s="32" t="s">
        <v>30</v>
      </c>
      <c r="AE616" s="32" t="s">
        <v>30</v>
      </c>
      <c r="AF616" s="45" t="s">
        <v>30</v>
      </c>
      <c r="AG616" s="45" t="s">
        <v>31</v>
      </c>
      <c r="AH616" s="46" t="s">
        <v>45</v>
      </c>
      <c r="AM616" s="32" t="s">
        <v>56</v>
      </c>
      <c r="AR616" s="23"/>
      <c r="AS616" s="24" t="str">
        <f t="shared" si="3"/>
        <v>-:-:-:-:-:-:-:-:-:-:-:-:-:-:-:-:-:-:-:-:-:-:Rn:::::Rd::::</v>
      </c>
      <c r="AT616" s="23"/>
      <c r="AU616" s="24" t="str">
        <f t="shared" si="4"/>
        <v>0x5E21B800</v>
      </c>
      <c r="AV616" s="25"/>
      <c r="AW616" s="26" t="str">
        <f t="shared" si="5"/>
        <v>vfcvtmsvector_Scalar,                                   </v>
      </c>
      <c r="AX616" s="26" t="str">
        <f t="shared" si="6"/>
        <v>//		vfcvtmsvector_Scalar,                                   	/* 0x5E21B800	FCVTMS    	 */</v>
      </c>
      <c r="AY616" s="26" t="str">
        <f t="shared" si="7"/>
        <v>//		0x5E21B800,	/* FCVTMS    	vfcvtmsvector_Scalar	 */</v>
      </c>
    </row>
    <row r="617" ht="12.75" customHeight="1">
      <c r="A617" s="9" t="s">
        <v>1029</v>
      </c>
      <c r="B617" s="33" t="s">
        <v>106</v>
      </c>
      <c r="C617" s="16"/>
      <c r="D617" s="17"/>
      <c r="E617" s="28" t="s">
        <v>856</v>
      </c>
      <c r="F617" s="18" t="str">
        <f t="shared" si="8"/>
        <v>v</v>
      </c>
      <c r="G617" s="18" t="str">
        <f t="shared" si="9"/>
        <v>vector_Scalar</v>
      </c>
      <c r="H617" s="18" t="s">
        <v>950</v>
      </c>
      <c r="I617" s="30" t="s">
        <v>934</v>
      </c>
      <c r="J617" s="30"/>
      <c r="K617" s="84"/>
      <c r="L617" s="45" t="s">
        <v>31</v>
      </c>
      <c r="M617" s="45" t="s">
        <v>30</v>
      </c>
      <c r="N617" s="32" t="s">
        <v>31</v>
      </c>
      <c r="O617" s="45" t="s">
        <v>30</v>
      </c>
      <c r="P617" s="45" t="s">
        <v>30</v>
      </c>
      <c r="Q617" s="45" t="s">
        <v>30</v>
      </c>
      <c r="R617" s="45" t="s">
        <v>30</v>
      </c>
      <c r="S617" s="45" t="s">
        <v>31</v>
      </c>
      <c r="T617" s="32" t="s">
        <v>31</v>
      </c>
      <c r="U617" s="32" t="s">
        <v>33</v>
      </c>
      <c r="V617" s="45" t="s">
        <v>30</v>
      </c>
      <c r="W617" s="45" t="s">
        <v>31</v>
      </c>
      <c r="X617" s="45" t="s">
        <v>31</v>
      </c>
      <c r="Y617" s="45" t="s">
        <v>31</v>
      </c>
      <c r="Z617" s="45" t="s">
        <v>31</v>
      </c>
      <c r="AA617" s="32" t="s">
        <v>30</v>
      </c>
      <c r="AB617" s="32" t="s">
        <v>30</v>
      </c>
      <c r="AC617" s="32" t="s">
        <v>30</v>
      </c>
      <c r="AD617" s="32" t="s">
        <v>31</v>
      </c>
      <c r="AE617" s="32" t="s">
        <v>31</v>
      </c>
      <c r="AF617" s="45" t="s">
        <v>30</v>
      </c>
      <c r="AG617" s="45" t="s">
        <v>31</v>
      </c>
      <c r="AH617" s="46" t="s">
        <v>45</v>
      </c>
      <c r="AM617" s="32" t="s">
        <v>56</v>
      </c>
      <c r="AR617" s="23"/>
      <c r="AS617" s="24" t="str">
        <f t="shared" si="3"/>
        <v>-:-:-:-:-:-:-:-:-:-:-:-:-:-:-:-:-:-:-:-:-:-:Rn:::::Rd::::</v>
      </c>
      <c r="AT617" s="23"/>
      <c r="AU617" s="24" t="str">
        <f t="shared" si="4"/>
        <v>0x5E21C800</v>
      </c>
      <c r="AV617" s="25"/>
      <c r="AW617" s="26" t="str">
        <f t="shared" si="5"/>
        <v>vfcvtasvector_Scalar,                                   </v>
      </c>
      <c r="AX617" s="26" t="str">
        <f t="shared" si="6"/>
        <v>//		vfcvtasvector_Scalar,                                   	/* 0x5E21C800	FCVTAS    	 */</v>
      </c>
      <c r="AY617" s="26" t="str">
        <f t="shared" si="7"/>
        <v>//		0x5E21C800,	/* FCVTAS    	vfcvtasvector_Scalar	 */</v>
      </c>
    </row>
    <row r="618" ht="12.75" customHeight="1">
      <c r="A618" s="15" t="s">
        <v>1030</v>
      </c>
      <c r="B618" s="33" t="s">
        <v>106</v>
      </c>
      <c r="C618" s="16"/>
      <c r="D618" s="17"/>
      <c r="E618" s="28" t="s">
        <v>704</v>
      </c>
      <c r="F618" s="18" t="str">
        <f t="shared" si="8"/>
        <v>v</v>
      </c>
      <c r="G618" s="18" t="str">
        <f t="shared" si="9"/>
        <v>vector_integer_Scalar</v>
      </c>
      <c r="H618" s="18" t="s">
        <v>1031</v>
      </c>
      <c r="I618" s="30" t="s">
        <v>934</v>
      </c>
      <c r="J618" s="30"/>
      <c r="K618" s="84"/>
      <c r="L618" s="45" t="s">
        <v>31</v>
      </c>
      <c r="M618" s="45" t="s">
        <v>30</v>
      </c>
      <c r="N618" s="32" t="s">
        <v>31</v>
      </c>
      <c r="O618" s="45" t="s">
        <v>30</v>
      </c>
      <c r="P618" s="45" t="s">
        <v>30</v>
      </c>
      <c r="Q618" s="45" t="s">
        <v>30</v>
      </c>
      <c r="R618" s="45" t="s">
        <v>30</v>
      </c>
      <c r="S618" s="45" t="s">
        <v>31</v>
      </c>
      <c r="T618" s="32" t="s">
        <v>31</v>
      </c>
      <c r="U618" s="32" t="s">
        <v>33</v>
      </c>
      <c r="V618" s="45" t="s">
        <v>30</v>
      </c>
      <c r="W618" s="45" t="s">
        <v>31</v>
      </c>
      <c r="X618" s="45" t="s">
        <v>31</v>
      </c>
      <c r="Y618" s="45" t="s">
        <v>31</v>
      </c>
      <c r="Z618" s="45" t="s">
        <v>31</v>
      </c>
      <c r="AA618" s="32" t="s">
        <v>30</v>
      </c>
      <c r="AB618" s="32" t="s">
        <v>30</v>
      </c>
      <c r="AC618" s="32" t="s">
        <v>30</v>
      </c>
      <c r="AD618" s="32" t="s">
        <v>31</v>
      </c>
      <c r="AE618" s="32" t="s">
        <v>30</v>
      </c>
      <c r="AF618" s="45" t="s">
        <v>30</v>
      </c>
      <c r="AG618" s="45" t="s">
        <v>31</v>
      </c>
      <c r="AH618" s="46" t="s">
        <v>45</v>
      </c>
      <c r="AM618" s="32" t="s">
        <v>56</v>
      </c>
      <c r="AR618" s="23"/>
      <c r="AS618" s="24" t="str">
        <f t="shared" si="3"/>
        <v>-:-:-:-:-:-:-:-:-:-:-:-:-:-:-:-:-:-:-:-:-:-:Rn:::::Rd::::</v>
      </c>
      <c r="AT618" s="23"/>
      <c r="AU618" s="24" t="str">
        <f t="shared" si="4"/>
        <v>0x5E21D800</v>
      </c>
      <c r="AV618" s="25"/>
      <c r="AW618" s="26" t="str">
        <f t="shared" si="5"/>
        <v>vscvtfvector_integer_Scalar,                            </v>
      </c>
      <c r="AX618" s="26" t="str">
        <f t="shared" si="6"/>
        <v>//		vscvtfvector_integer_Scalar,                            	/* 0x5E21D800	SCVTF     	 */</v>
      </c>
      <c r="AY618" s="26" t="str">
        <f t="shared" si="7"/>
        <v>//		0x5E21D800,	/* SCVTF     	vscvtfvector_integer_Scalar	 */</v>
      </c>
    </row>
    <row r="619" ht="12.75" customHeight="1">
      <c r="A619" s="15" t="s">
        <v>1032</v>
      </c>
      <c r="B619" s="33" t="s">
        <v>106</v>
      </c>
      <c r="C619" s="16"/>
      <c r="D619" s="17"/>
      <c r="E619" s="28" t="s">
        <v>991</v>
      </c>
      <c r="F619" s="18" t="str">
        <f t="shared" si="8"/>
        <v>v</v>
      </c>
      <c r="G619" s="18" t="str">
        <f t="shared" si="9"/>
        <v>zero_Scalar</v>
      </c>
      <c r="H619" s="18" t="s">
        <v>1017</v>
      </c>
      <c r="I619" s="30" t="s">
        <v>934</v>
      </c>
      <c r="J619" s="30"/>
      <c r="K619" s="84"/>
      <c r="L619" s="45" t="s">
        <v>31</v>
      </c>
      <c r="M619" s="45" t="s">
        <v>30</v>
      </c>
      <c r="N619" s="32" t="s">
        <v>31</v>
      </c>
      <c r="O619" s="45" t="s">
        <v>30</v>
      </c>
      <c r="P619" s="45" t="s">
        <v>30</v>
      </c>
      <c r="Q619" s="45" t="s">
        <v>30</v>
      </c>
      <c r="R619" s="45" t="s">
        <v>30</v>
      </c>
      <c r="S619" s="45" t="s">
        <v>31</v>
      </c>
      <c r="T619" s="32" t="s">
        <v>30</v>
      </c>
      <c r="U619" s="32" t="s">
        <v>33</v>
      </c>
      <c r="V619" s="45" t="s">
        <v>30</v>
      </c>
      <c r="W619" s="45" t="s">
        <v>31</v>
      </c>
      <c r="X619" s="45" t="s">
        <v>31</v>
      </c>
      <c r="Y619" s="45" t="s">
        <v>31</v>
      </c>
      <c r="Z619" s="45" t="s">
        <v>31</v>
      </c>
      <c r="AA619" s="32" t="s">
        <v>31</v>
      </c>
      <c r="AB619" s="32" t="s">
        <v>30</v>
      </c>
      <c r="AC619" s="32" t="s">
        <v>30</v>
      </c>
      <c r="AD619" s="32" t="s">
        <v>31</v>
      </c>
      <c r="AE619" s="32" t="s">
        <v>31</v>
      </c>
      <c r="AF619" s="45" t="s">
        <v>30</v>
      </c>
      <c r="AG619" s="45" t="s">
        <v>31</v>
      </c>
      <c r="AH619" s="46" t="s">
        <v>45</v>
      </c>
      <c r="AM619" s="32" t="s">
        <v>56</v>
      </c>
      <c r="AR619" s="23"/>
      <c r="AS619" s="24" t="str">
        <f t="shared" si="3"/>
        <v>-:-:-:-:-:-:-:-:-:-:-:-:-:-:-:-:-:-:-:-:-:-:Rn:::::Rd::::</v>
      </c>
      <c r="AT619" s="23"/>
      <c r="AU619" s="24" t="str">
        <f t="shared" si="4"/>
        <v>0x5EA0C800</v>
      </c>
      <c r="AV619" s="25"/>
      <c r="AW619" s="26" t="str">
        <f t="shared" si="5"/>
        <v>vfcmgtzero_Scalar,                                      </v>
      </c>
      <c r="AX619" s="26" t="str">
        <f t="shared" si="6"/>
        <v>//		vfcmgtzero_Scalar,                                      	/* 0x5EA0C800	FCMGT     	 */</v>
      </c>
      <c r="AY619" s="26" t="str">
        <f t="shared" si="7"/>
        <v>//		0x5EA0C800,	/* FCMGT     	vfcmgtzero_Scalar	 */</v>
      </c>
    </row>
    <row r="620" ht="12.75" customHeight="1">
      <c r="A620" s="9" t="s">
        <v>1033</v>
      </c>
      <c r="B620" s="33" t="s">
        <v>106</v>
      </c>
      <c r="C620" s="16"/>
      <c r="D620" s="17"/>
      <c r="E620" s="28" t="s">
        <v>958</v>
      </c>
      <c r="F620" s="18" t="str">
        <f t="shared" si="8"/>
        <v>v</v>
      </c>
      <c r="G620" s="18" t="str">
        <f t="shared" si="9"/>
        <v>zero_Scalar</v>
      </c>
      <c r="H620" s="18" t="s">
        <v>1017</v>
      </c>
      <c r="I620" s="30" t="s">
        <v>934</v>
      </c>
      <c r="J620" s="30"/>
      <c r="K620" s="84"/>
      <c r="L620" s="45" t="s">
        <v>31</v>
      </c>
      <c r="M620" s="45" t="s">
        <v>30</v>
      </c>
      <c r="N620" s="32" t="s">
        <v>31</v>
      </c>
      <c r="O620" s="45" t="s">
        <v>30</v>
      </c>
      <c r="P620" s="45" t="s">
        <v>30</v>
      </c>
      <c r="Q620" s="45" t="s">
        <v>30</v>
      </c>
      <c r="R620" s="45" t="s">
        <v>30</v>
      </c>
      <c r="S620" s="45" t="s">
        <v>31</v>
      </c>
      <c r="T620" s="32" t="s">
        <v>30</v>
      </c>
      <c r="U620" s="32" t="s">
        <v>33</v>
      </c>
      <c r="V620" s="45" t="s">
        <v>30</v>
      </c>
      <c r="W620" s="45" t="s">
        <v>31</v>
      </c>
      <c r="X620" s="45" t="s">
        <v>31</v>
      </c>
      <c r="Y620" s="45" t="s">
        <v>31</v>
      </c>
      <c r="Z620" s="45" t="s">
        <v>31</v>
      </c>
      <c r="AA620" s="32" t="s">
        <v>31</v>
      </c>
      <c r="AB620" s="32" t="s">
        <v>30</v>
      </c>
      <c r="AC620" s="32" t="s">
        <v>30</v>
      </c>
      <c r="AD620" s="32" t="s">
        <v>31</v>
      </c>
      <c r="AE620" s="32" t="s">
        <v>30</v>
      </c>
      <c r="AF620" s="45" t="s">
        <v>30</v>
      </c>
      <c r="AG620" s="45" t="s">
        <v>31</v>
      </c>
      <c r="AH620" s="46" t="s">
        <v>45</v>
      </c>
      <c r="AM620" s="32" t="s">
        <v>56</v>
      </c>
      <c r="AR620" s="23"/>
      <c r="AS620" s="24" t="str">
        <f t="shared" si="3"/>
        <v>-:-:-:-:-:-:-:-:-:-:-:-:-:-:-:-:-:-:-:-:-:-:Rn:::::Rd::::</v>
      </c>
      <c r="AT620" s="23"/>
      <c r="AU620" s="24" t="str">
        <f t="shared" si="4"/>
        <v>0x5EA0D800</v>
      </c>
      <c r="AV620" s="25"/>
      <c r="AW620" s="26" t="str">
        <f t="shared" si="5"/>
        <v>vfcmeqzero_Scalar,                                      </v>
      </c>
      <c r="AX620" s="26" t="str">
        <f t="shared" si="6"/>
        <v>//		vfcmeqzero_Scalar,                                      	/* 0x5EA0D800	FCMEQ     	 */</v>
      </c>
      <c r="AY620" s="26" t="str">
        <f t="shared" si="7"/>
        <v>//		0x5EA0D800,	/* FCMEQ     	vfcmeqzero_Scalar	 */</v>
      </c>
    </row>
    <row r="621" ht="12.75" customHeight="1">
      <c r="A621" s="15" t="s">
        <v>1034</v>
      </c>
      <c r="B621" s="33" t="s">
        <v>106</v>
      </c>
      <c r="C621" s="16"/>
      <c r="D621" s="17"/>
      <c r="E621" s="28" t="s">
        <v>1035</v>
      </c>
      <c r="F621" s="18" t="str">
        <f t="shared" si="8"/>
        <v>v</v>
      </c>
      <c r="G621" s="18" t="str">
        <f t="shared" si="9"/>
        <v>zero_Scalar</v>
      </c>
      <c r="H621" s="18" t="s">
        <v>1017</v>
      </c>
      <c r="I621" s="30" t="s">
        <v>934</v>
      </c>
      <c r="J621" s="30"/>
      <c r="K621" s="84"/>
      <c r="L621" s="45" t="s">
        <v>31</v>
      </c>
      <c r="M621" s="45" t="s">
        <v>30</v>
      </c>
      <c r="N621" s="32" t="s">
        <v>31</v>
      </c>
      <c r="O621" s="45" t="s">
        <v>30</v>
      </c>
      <c r="P621" s="45" t="s">
        <v>30</v>
      </c>
      <c r="Q621" s="45" t="s">
        <v>30</v>
      </c>
      <c r="R621" s="45" t="s">
        <v>30</v>
      </c>
      <c r="S621" s="45" t="s">
        <v>31</v>
      </c>
      <c r="T621" s="32" t="s">
        <v>30</v>
      </c>
      <c r="U621" s="32" t="s">
        <v>33</v>
      </c>
      <c r="V621" s="45" t="s">
        <v>30</v>
      </c>
      <c r="W621" s="45" t="s">
        <v>31</v>
      </c>
      <c r="X621" s="45" t="s">
        <v>31</v>
      </c>
      <c r="Y621" s="45" t="s">
        <v>31</v>
      </c>
      <c r="Z621" s="45" t="s">
        <v>31</v>
      </c>
      <c r="AA621" s="32" t="s">
        <v>31</v>
      </c>
      <c r="AB621" s="32" t="s">
        <v>30</v>
      </c>
      <c r="AC621" s="32" t="s">
        <v>30</v>
      </c>
      <c r="AD621" s="32" t="s">
        <v>30</v>
      </c>
      <c r="AE621" s="32" t="s">
        <v>31</v>
      </c>
      <c r="AF621" s="45" t="s">
        <v>30</v>
      </c>
      <c r="AG621" s="45" t="s">
        <v>31</v>
      </c>
      <c r="AH621" s="46" t="s">
        <v>45</v>
      </c>
      <c r="AM621" s="32" t="s">
        <v>56</v>
      </c>
      <c r="AR621" s="23"/>
      <c r="AS621" s="24" t="str">
        <f t="shared" si="3"/>
        <v>-:-:-:-:-:-:-:-:-:-:-:-:-:-:-:-:-:-:-:-:-:-:Rn:::::Rd::::</v>
      </c>
      <c r="AT621" s="23"/>
      <c r="AU621" s="24" t="str">
        <f t="shared" si="4"/>
        <v>0x5EA0E800</v>
      </c>
      <c r="AV621" s="25"/>
      <c r="AW621" s="26" t="str">
        <f t="shared" si="5"/>
        <v>vfcmltzero_Scalar,                                      </v>
      </c>
      <c r="AX621" s="26" t="str">
        <f t="shared" si="6"/>
        <v>//		vfcmltzero_Scalar,                                      	/* 0x5EA0E800	FCMLT     	 */</v>
      </c>
      <c r="AY621" s="26" t="str">
        <f t="shared" si="7"/>
        <v>//		0x5EA0E800,	/* FCMLT     	vfcmltzero_Scalar	 */</v>
      </c>
    </row>
    <row r="622" ht="12.75" customHeight="1">
      <c r="A622" s="15" t="s">
        <v>1036</v>
      </c>
      <c r="B622" s="33" t="s">
        <v>106</v>
      </c>
      <c r="C622" s="16"/>
      <c r="D622" s="17"/>
      <c r="E622" s="28" t="s">
        <v>863</v>
      </c>
      <c r="F622" s="18" t="str">
        <f t="shared" si="8"/>
        <v>v</v>
      </c>
      <c r="G622" s="18" t="str">
        <f t="shared" si="9"/>
        <v>vector_Scalar</v>
      </c>
      <c r="H622" s="18" t="s">
        <v>950</v>
      </c>
      <c r="I622" s="30" t="s">
        <v>934</v>
      </c>
      <c r="J622" s="30"/>
      <c r="K622" s="84"/>
      <c r="L622" s="45" t="s">
        <v>31</v>
      </c>
      <c r="M622" s="45" t="s">
        <v>30</v>
      </c>
      <c r="N622" s="32" t="s">
        <v>31</v>
      </c>
      <c r="O622" s="45" t="s">
        <v>30</v>
      </c>
      <c r="P622" s="45" t="s">
        <v>30</v>
      </c>
      <c r="Q622" s="45" t="s">
        <v>30</v>
      </c>
      <c r="R622" s="45" t="s">
        <v>30</v>
      </c>
      <c r="S622" s="45" t="s">
        <v>31</v>
      </c>
      <c r="T622" s="32" t="s">
        <v>30</v>
      </c>
      <c r="U622" s="32" t="s">
        <v>33</v>
      </c>
      <c r="V622" s="45" t="s">
        <v>30</v>
      </c>
      <c r="W622" s="45" t="s">
        <v>31</v>
      </c>
      <c r="X622" s="45" t="s">
        <v>31</v>
      </c>
      <c r="Y622" s="45" t="s">
        <v>31</v>
      </c>
      <c r="Z622" s="45" t="s">
        <v>31</v>
      </c>
      <c r="AA622" s="32" t="s">
        <v>30</v>
      </c>
      <c r="AB622" s="32" t="s">
        <v>30</v>
      </c>
      <c r="AC622" s="32" t="s">
        <v>31</v>
      </c>
      <c r="AD622" s="32" t="s">
        <v>30</v>
      </c>
      <c r="AE622" s="32" t="s">
        <v>31</v>
      </c>
      <c r="AF622" s="45" t="s">
        <v>30</v>
      </c>
      <c r="AG622" s="45" t="s">
        <v>31</v>
      </c>
      <c r="AH622" s="46" t="s">
        <v>45</v>
      </c>
      <c r="AM622" s="32" t="s">
        <v>56</v>
      </c>
      <c r="AR622" s="23"/>
      <c r="AS622" s="24" t="str">
        <f t="shared" si="3"/>
        <v>-:-:-:-:-:-:-:-:-:-:-:-:-:-:-:-:-:-:-:-:-:-:Rn:::::Rd::::</v>
      </c>
      <c r="AT622" s="23"/>
      <c r="AU622" s="24" t="str">
        <f t="shared" si="4"/>
        <v>0x5EA1A800</v>
      </c>
      <c r="AV622" s="25"/>
      <c r="AW622" s="26" t="str">
        <f t="shared" si="5"/>
        <v>vfcvtpsvector_Scalar,                                   </v>
      </c>
      <c r="AX622" s="26" t="str">
        <f t="shared" si="6"/>
        <v>//		vfcvtpsvector_Scalar,                                   	/* 0x5EA1A800	FCVTPS    	 */</v>
      </c>
      <c r="AY622" s="26" t="str">
        <f t="shared" si="7"/>
        <v>//		0x5EA1A800,	/* FCVTPS    	vfcvtpsvector_Scalar	 */</v>
      </c>
    </row>
    <row r="623" ht="12.75" customHeight="1">
      <c r="A623" s="9" t="s">
        <v>1037</v>
      </c>
      <c r="B623" s="33" t="s">
        <v>106</v>
      </c>
      <c r="C623" s="16"/>
      <c r="D623" s="17"/>
      <c r="E623" s="28" t="s">
        <v>710</v>
      </c>
      <c r="F623" s="18" t="str">
        <f t="shared" si="8"/>
        <v>v</v>
      </c>
      <c r="G623" s="18" t="str">
        <f t="shared" si="9"/>
        <v>vector_integer_Scalar</v>
      </c>
      <c r="H623" s="18" t="s">
        <v>1031</v>
      </c>
      <c r="I623" s="30" t="s">
        <v>934</v>
      </c>
      <c r="J623" s="30"/>
      <c r="K623" s="84"/>
      <c r="L623" s="45" t="s">
        <v>31</v>
      </c>
      <c r="M623" s="45" t="s">
        <v>30</v>
      </c>
      <c r="N623" s="32" t="s">
        <v>31</v>
      </c>
      <c r="O623" s="45" t="s">
        <v>30</v>
      </c>
      <c r="P623" s="45" t="s">
        <v>30</v>
      </c>
      <c r="Q623" s="45" t="s">
        <v>30</v>
      </c>
      <c r="R623" s="45" t="s">
        <v>30</v>
      </c>
      <c r="S623" s="45" t="s">
        <v>31</v>
      </c>
      <c r="T623" s="32" t="s">
        <v>30</v>
      </c>
      <c r="U623" s="32" t="s">
        <v>33</v>
      </c>
      <c r="V623" s="45" t="s">
        <v>30</v>
      </c>
      <c r="W623" s="45" t="s">
        <v>31</v>
      </c>
      <c r="X623" s="45" t="s">
        <v>31</v>
      </c>
      <c r="Y623" s="45" t="s">
        <v>31</v>
      </c>
      <c r="Z623" s="45" t="s">
        <v>31</v>
      </c>
      <c r="AA623" s="32" t="s">
        <v>30</v>
      </c>
      <c r="AB623" s="32" t="s">
        <v>30</v>
      </c>
      <c r="AC623" s="32" t="s">
        <v>31</v>
      </c>
      <c r="AD623" s="32" t="s">
        <v>30</v>
      </c>
      <c r="AE623" s="32" t="s">
        <v>30</v>
      </c>
      <c r="AF623" s="45" t="s">
        <v>30</v>
      </c>
      <c r="AG623" s="45" t="s">
        <v>31</v>
      </c>
      <c r="AH623" s="46" t="s">
        <v>45</v>
      </c>
      <c r="AM623" s="32" t="s">
        <v>56</v>
      </c>
      <c r="AR623" s="23"/>
      <c r="AS623" s="24" t="str">
        <f t="shared" si="3"/>
        <v>-:-:-:-:-:-:-:-:-:-:-:-:-:-:-:-:-:-:-:-:-:-:Rn:::::Rd::::</v>
      </c>
      <c r="AT623" s="23"/>
      <c r="AU623" s="24" t="str">
        <f t="shared" si="4"/>
        <v>0x5EA1B800</v>
      </c>
      <c r="AV623" s="25"/>
      <c r="AW623" s="26" t="str">
        <f t="shared" si="5"/>
        <v>vfcvtzsvector_integer_Scalar,                           </v>
      </c>
      <c r="AX623" s="26" t="str">
        <f t="shared" si="6"/>
        <v>//		vfcvtzsvector_integer_Scalar,                           	/* 0x5EA1B800	FCVTZS    	 */</v>
      </c>
      <c r="AY623" s="26" t="str">
        <f t="shared" si="7"/>
        <v>//		0x5EA1B800,	/* FCVTZS    	vfcvtzsvector_integer_Scalar	 */</v>
      </c>
    </row>
    <row r="624" ht="12.75" customHeight="1">
      <c r="A624" s="9" t="s">
        <v>1038</v>
      </c>
      <c r="B624" s="33" t="s">
        <v>106</v>
      </c>
      <c r="C624" s="16"/>
      <c r="D624" s="17"/>
      <c r="E624" s="28" t="s">
        <v>1039</v>
      </c>
      <c r="F624" s="18" t="str">
        <f t="shared" si="8"/>
        <v>v</v>
      </c>
      <c r="G624" s="18" t="str">
        <f t="shared" si="9"/>
        <v>Scalar</v>
      </c>
      <c r="H624" s="19"/>
      <c r="I624" s="30" t="s">
        <v>934</v>
      </c>
      <c r="J624" s="30"/>
      <c r="K624" s="84"/>
      <c r="L624" s="45" t="s">
        <v>31</v>
      </c>
      <c r="M624" s="45" t="s">
        <v>30</v>
      </c>
      <c r="N624" s="32" t="s">
        <v>31</v>
      </c>
      <c r="O624" s="45" t="s">
        <v>30</v>
      </c>
      <c r="P624" s="45" t="s">
        <v>30</v>
      </c>
      <c r="Q624" s="45" t="s">
        <v>30</v>
      </c>
      <c r="R624" s="45" t="s">
        <v>30</v>
      </c>
      <c r="S624" s="45" t="s">
        <v>31</v>
      </c>
      <c r="T624" s="32" t="s">
        <v>30</v>
      </c>
      <c r="U624" s="32" t="s">
        <v>33</v>
      </c>
      <c r="V624" s="45" t="s">
        <v>30</v>
      </c>
      <c r="W624" s="45" t="s">
        <v>31</v>
      </c>
      <c r="X624" s="45" t="s">
        <v>31</v>
      </c>
      <c r="Y624" s="45" t="s">
        <v>31</v>
      </c>
      <c r="Z624" s="45" t="s">
        <v>31</v>
      </c>
      <c r="AA624" s="32" t="s">
        <v>30</v>
      </c>
      <c r="AB624" s="32" t="s">
        <v>30</v>
      </c>
      <c r="AC624" s="32" t="s">
        <v>30</v>
      </c>
      <c r="AD624" s="32" t="s">
        <v>31</v>
      </c>
      <c r="AE624" s="32" t="s">
        <v>30</v>
      </c>
      <c r="AF624" s="45" t="s">
        <v>30</v>
      </c>
      <c r="AG624" s="45" t="s">
        <v>31</v>
      </c>
      <c r="AH624" s="46" t="s">
        <v>45</v>
      </c>
      <c r="AM624" s="32" t="s">
        <v>56</v>
      </c>
      <c r="AR624" s="23"/>
      <c r="AS624" s="24" t="str">
        <f t="shared" si="3"/>
        <v>-:-:-:-:-:-:-:-:-:-:-:-:-:-:-:-:-:-:-:-:-:-:Rn:::::Rd::::</v>
      </c>
      <c r="AT624" s="23"/>
      <c r="AU624" s="24" t="str">
        <f t="shared" si="4"/>
        <v>0x5EA1D800</v>
      </c>
      <c r="AV624" s="25"/>
      <c r="AW624" s="26" t="str">
        <f t="shared" si="5"/>
        <v>vfrecpeScalar,                                          </v>
      </c>
      <c r="AX624" s="26" t="str">
        <f t="shared" si="6"/>
        <v>//		vfrecpeScalar,                                          	/* 0x5EA1D800	FRECPE    	 */</v>
      </c>
      <c r="AY624" s="26" t="str">
        <f t="shared" si="7"/>
        <v>//		0x5EA1D800,	/* FRECPE    	vfrecpeScalar	 */</v>
      </c>
    </row>
    <row r="625" ht="12.75" customHeight="1">
      <c r="A625" s="15" t="s">
        <v>1040</v>
      </c>
      <c r="B625" s="33" t="s">
        <v>106</v>
      </c>
      <c r="C625" s="16"/>
      <c r="D625" s="17"/>
      <c r="E625" s="28" t="s">
        <v>1041</v>
      </c>
      <c r="F625" s="18" t="str">
        <f t="shared" si="8"/>
        <v/>
      </c>
      <c r="G625" s="18" t="str">
        <f t="shared" si="9"/>
        <v/>
      </c>
      <c r="H625" s="19"/>
      <c r="I625" s="30"/>
      <c r="J625" s="30"/>
      <c r="K625" s="84"/>
      <c r="L625" s="45" t="s">
        <v>31</v>
      </c>
      <c r="M625" s="45" t="s">
        <v>30</v>
      </c>
      <c r="N625" s="32" t="s">
        <v>31</v>
      </c>
      <c r="O625" s="45" t="s">
        <v>30</v>
      </c>
      <c r="P625" s="45" t="s">
        <v>30</v>
      </c>
      <c r="Q625" s="45" t="s">
        <v>30</v>
      </c>
      <c r="R625" s="45" t="s">
        <v>30</v>
      </c>
      <c r="S625" s="45" t="s">
        <v>31</v>
      </c>
      <c r="T625" s="32" t="s">
        <v>30</v>
      </c>
      <c r="U625" s="32" t="s">
        <v>33</v>
      </c>
      <c r="V625" s="45" t="s">
        <v>30</v>
      </c>
      <c r="W625" s="45" t="s">
        <v>31</v>
      </c>
      <c r="X625" s="45" t="s">
        <v>31</v>
      </c>
      <c r="Y625" s="45" t="s">
        <v>31</v>
      </c>
      <c r="Z625" s="45" t="s">
        <v>31</v>
      </c>
      <c r="AA625" s="32" t="s">
        <v>30</v>
      </c>
      <c r="AB625" s="32" t="s">
        <v>30</v>
      </c>
      <c r="AC625" s="32" t="s">
        <v>30</v>
      </c>
      <c r="AD625" s="32" t="s">
        <v>30</v>
      </c>
      <c r="AE625" s="32" t="s">
        <v>30</v>
      </c>
      <c r="AF625" s="45" t="s">
        <v>30</v>
      </c>
      <c r="AG625" s="45" t="s">
        <v>31</v>
      </c>
      <c r="AH625" s="46" t="s">
        <v>45</v>
      </c>
      <c r="AM625" s="32" t="s">
        <v>56</v>
      </c>
      <c r="AR625" s="23"/>
      <c r="AS625" s="24" t="str">
        <f t="shared" si="3"/>
        <v>-:-:-:-:-:-:-:-:-:-:-:-:-:-:-:-:-:-:-:-:-:-:Rn:::::Rd::::</v>
      </c>
      <c r="AT625" s="23"/>
      <c r="AU625" s="24" t="str">
        <f t="shared" si="4"/>
        <v>0x5EA1F800</v>
      </c>
      <c r="AV625" s="25"/>
      <c r="AW625" s="26" t="str">
        <f t="shared" si="5"/>
        <v>frecpx,                                                 </v>
      </c>
      <c r="AX625" s="26" t="str">
        <f t="shared" si="6"/>
        <v>//		frecpx,                                                 	/* 0x5EA1F800	FRECPX    	 */</v>
      </c>
      <c r="AY625" s="26" t="str">
        <f t="shared" si="7"/>
        <v>//		0x5EA1F800,	/* FRECPX    	frecpx	 */</v>
      </c>
    </row>
    <row r="626" ht="12.75" customHeight="1">
      <c r="A626" s="15" t="s">
        <v>1042</v>
      </c>
      <c r="B626" s="33" t="s">
        <v>106</v>
      </c>
      <c r="C626" s="16"/>
      <c r="D626" s="17"/>
      <c r="E626" s="28" t="s">
        <v>1043</v>
      </c>
      <c r="F626" s="18" t="str">
        <f t="shared" si="8"/>
        <v>v</v>
      </c>
      <c r="G626" s="18" t="str">
        <f t="shared" si="9"/>
        <v>Scalar</v>
      </c>
      <c r="H626" s="19"/>
      <c r="I626" s="30" t="s">
        <v>934</v>
      </c>
      <c r="J626" s="30"/>
      <c r="K626" s="84"/>
      <c r="L626" s="45" t="s">
        <v>31</v>
      </c>
      <c r="M626" s="45" t="s">
        <v>30</v>
      </c>
      <c r="N626" s="32" t="s">
        <v>30</v>
      </c>
      <c r="O626" s="45" t="s">
        <v>30</v>
      </c>
      <c r="P626" s="45" t="s">
        <v>30</v>
      </c>
      <c r="Q626" s="45" t="s">
        <v>30</v>
      </c>
      <c r="R626" s="45" t="s">
        <v>30</v>
      </c>
      <c r="S626" s="45" t="s">
        <v>31</v>
      </c>
      <c r="T626" s="32" t="s">
        <v>33</v>
      </c>
      <c r="U626" s="32" t="s">
        <v>33</v>
      </c>
      <c r="V626" s="45" t="s">
        <v>30</v>
      </c>
      <c r="W626" s="45" t="s">
        <v>31</v>
      </c>
      <c r="X626" s="45" t="s">
        <v>31</v>
      </c>
      <c r="Y626" s="45" t="s">
        <v>31</v>
      </c>
      <c r="Z626" s="45" t="s">
        <v>31</v>
      </c>
      <c r="AA626" s="32" t="s">
        <v>31</v>
      </c>
      <c r="AB626" s="32" t="s">
        <v>31</v>
      </c>
      <c r="AC626" s="32" t="s">
        <v>31</v>
      </c>
      <c r="AD626" s="32" t="s">
        <v>30</v>
      </c>
      <c r="AE626" s="32" t="s">
        <v>30</v>
      </c>
      <c r="AF626" s="45" t="s">
        <v>30</v>
      </c>
      <c r="AG626" s="45" t="s">
        <v>31</v>
      </c>
      <c r="AH626" s="46" t="s">
        <v>45</v>
      </c>
      <c r="AM626" s="32" t="s">
        <v>56</v>
      </c>
      <c r="AR626" s="23"/>
      <c r="AS626" s="24" t="str">
        <f t="shared" si="3"/>
        <v>-:-:-:-:-:-:-:-:-:-:-:-:-:-:-:-:-:-:-:-:-:-:Rn:::::Rd::::</v>
      </c>
      <c r="AT626" s="23"/>
      <c r="AU626" s="24" t="str">
        <f t="shared" si="4"/>
        <v>0x7E203800</v>
      </c>
      <c r="AV626" s="25"/>
      <c r="AW626" s="26" t="str">
        <f t="shared" si="5"/>
        <v>vusqaddScalar,                                          </v>
      </c>
      <c r="AX626" s="26" t="str">
        <f t="shared" si="6"/>
        <v>//		vusqaddScalar,                                          	/* 0x7E203800	USQADD    	 */</v>
      </c>
      <c r="AY626" s="26" t="str">
        <f t="shared" si="7"/>
        <v>//		0x7E203800,	/* USQADD    	vusqaddScalar	 */</v>
      </c>
    </row>
    <row r="627" ht="12.75" customHeight="1">
      <c r="A627" s="9" t="s">
        <v>1044</v>
      </c>
      <c r="B627" s="33" t="s">
        <v>106</v>
      </c>
      <c r="C627" s="16"/>
      <c r="D627" s="17"/>
      <c r="E627" s="28" t="s">
        <v>1045</v>
      </c>
      <c r="F627" s="18" t="str">
        <f t="shared" si="8"/>
        <v>v</v>
      </c>
      <c r="G627" s="18" t="str">
        <f t="shared" si="9"/>
        <v>Scalar</v>
      </c>
      <c r="H627" s="19"/>
      <c r="I627" s="30" t="s">
        <v>934</v>
      </c>
      <c r="J627" s="30"/>
      <c r="K627" s="84"/>
      <c r="L627" s="45" t="s">
        <v>31</v>
      </c>
      <c r="M627" s="45" t="s">
        <v>30</v>
      </c>
      <c r="N627" s="32" t="s">
        <v>30</v>
      </c>
      <c r="O627" s="45" t="s">
        <v>30</v>
      </c>
      <c r="P627" s="45" t="s">
        <v>30</v>
      </c>
      <c r="Q627" s="45" t="s">
        <v>30</v>
      </c>
      <c r="R627" s="45" t="s">
        <v>30</v>
      </c>
      <c r="S627" s="45" t="s">
        <v>31</v>
      </c>
      <c r="T627" s="32" t="s">
        <v>33</v>
      </c>
      <c r="U627" s="32" t="s">
        <v>33</v>
      </c>
      <c r="V627" s="45" t="s">
        <v>30</v>
      </c>
      <c r="W627" s="45" t="s">
        <v>31</v>
      </c>
      <c r="X627" s="45" t="s">
        <v>31</v>
      </c>
      <c r="Y627" s="45" t="s">
        <v>31</v>
      </c>
      <c r="Z627" s="45" t="s">
        <v>31</v>
      </c>
      <c r="AA627" s="32" t="s">
        <v>31</v>
      </c>
      <c r="AB627" s="32" t="s">
        <v>31</v>
      </c>
      <c r="AC627" s="32" t="s">
        <v>30</v>
      </c>
      <c r="AD627" s="32" t="s">
        <v>30</v>
      </c>
      <c r="AE627" s="32" t="s">
        <v>30</v>
      </c>
      <c r="AF627" s="45" t="s">
        <v>30</v>
      </c>
      <c r="AG627" s="45" t="s">
        <v>31</v>
      </c>
      <c r="AH627" s="46" t="s">
        <v>45</v>
      </c>
      <c r="AM627" s="32" t="s">
        <v>56</v>
      </c>
      <c r="AR627" s="23"/>
      <c r="AS627" s="24" t="str">
        <f t="shared" si="3"/>
        <v>-:-:-:-:-:-:-:-:-:-:-:-:-:-:-:-:-:-:-:-:-:-:Rn:::::Rd::::</v>
      </c>
      <c r="AT627" s="23"/>
      <c r="AU627" s="24" t="str">
        <f t="shared" si="4"/>
        <v>0x7E207800</v>
      </c>
      <c r="AV627" s="25"/>
      <c r="AW627" s="26" t="str">
        <f t="shared" si="5"/>
        <v>vsqnegScalar,                                           </v>
      </c>
      <c r="AX627" s="26" t="str">
        <f t="shared" si="6"/>
        <v>//		vsqnegScalar,                                           	/* 0x7E207800	SQNEG     	 */</v>
      </c>
      <c r="AY627" s="26" t="str">
        <f t="shared" si="7"/>
        <v>//		0x7E207800,	/* SQNEG     	vsqnegScalar	 */</v>
      </c>
    </row>
    <row r="628" ht="12.75" customHeight="1">
      <c r="A628" s="15" t="s">
        <v>1046</v>
      </c>
      <c r="B628" s="33" t="s">
        <v>106</v>
      </c>
      <c r="C628" s="16"/>
      <c r="D628" s="17"/>
      <c r="E628" s="28" t="s">
        <v>940</v>
      </c>
      <c r="F628" s="18" t="str">
        <f t="shared" si="8"/>
        <v>v</v>
      </c>
      <c r="G628" s="18" t="str">
        <f t="shared" si="9"/>
        <v>zero_Scalar</v>
      </c>
      <c r="H628" s="18" t="s">
        <v>1017</v>
      </c>
      <c r="I628" s="30" t="s">
        <v>934</v>
      </c>
      <c r="J628" s="30"/>
      <c r="K628" s="84"/>
      <c r="L628" s="45" t="s">
        <v>31</v>
      </c>
      <c r="M628" s="45" t="s">
        <v>30</v>
      </c>
      <c r="N628" s="32" t="s">
        <v>30</v>
      </c>
      <c r="O628" s="45" t="s">
        <v>30</v>
      </c>
      <c r="P628" s="45" t="s">
        <v>30</v>
      </c>
      <c r="Q628" s="45" t="s">
        <v>30</v>
      </c>
      <c r="R628" s="45" t="s">
        <v>30</v>
      </c>
      <c r="S628" s="45" t="s">
        <v>31</v>
      </c>
      <c r="T628" s="32" t="s">
        <v>33</v>
      </c>
      <c r="U628" s="32" t="s">
        <v>33</v>
      </c>
      <c r="V628" s="45" t="s">
        <v>30</v>
      </c>
      <c r="W628" s="45" t="s">
        <v>31</v>
      </c>
      <c r="X628" s="45" t="s">
        <v>31</v>
      </c>
      <c r="Y628" s="45" t="s">
        <v>31</v>
      </c>
      <c r="Z628" s="45" t="s">
        <v>31</v>
      </c>
      <c r="AA628" s="32" t="s">
        <v>31</v>
      </c>
      <c r="AB628" s="32" t="s">
        <v>30</v>
      </c>
      <c r="AC628" s="32" t="s">
        <v>31</v>
      </c>
      <c r="AD628" s="32" t="s">
        <v>31</v>
      </c>
      <c r="AE628" s="32" t="s">
        <v>31</v>
      </c>
      <c r="AF628" s="45" t="s">
        <v>30</v>
      </c>
      <c r="AG628" s="45" t="s">
        <v>31</v>
      </c>
      <c r="AH628" s="46" t="s">
        <v>45</v>
      </c>
      <c r="AM628" s="32" t="s">
        <v>56</v>
      </c>
      <c r="AR628" s="23"/>
      <c r="AS628" s="24" t="str">
        <f t="shared" si="3"/>
        <v>-:-:-:-:-:-:-:-:-:-:-:-:-:-:-:-:-:-:-:-:-:-:Rn:::::Rd::::</v>
      </c>
      <c r="AT628" s="23"/>
      <c r="AU628" s="24" t="str">
        <f t="shared" si="4"/>
        <v>0x7E208800</v>
      </c>
      <c r="AV628" s="25"/>
      <c r="AW628" s="26" t="str">
        <f t="shared" si="5"/>
        <v>vcmgezero_Scalar,                                       </v>
      </c>
      <c r="AX628" s="26" t="str">
        <f t="shared" si="6"/>
        <v>//		vcmgezero_Scalar,                                       	/* 0x7E208800	CMGE      	 */</v>
      </c>
      <c r="AY628" s="26" t="str">
        <f t="shared" si="7"/>
        <v>//		0x7E208800,	/* CMGE      	vcmgezero_Scalar	 */</v>
      </c>
    </row>
    <row r="629" ht="12.75" customHeight="1">
      <c r="A629" s="15" t="s">
        <v>1047</v>
      </c>
      <c r="B629" s="33" t="s">
        <v>106</v>
      </c>
      <c r="C629" s="16"/>
      <c r="D629" s="17"/>
      <c r="E629" s="28" t="s">
        <v>1048</v>
      </c>
      <c r="F629" s="18" t="str">
        <f t="shared" si="8"/>
        <v>v</v>
      </c>
      <c r="G629" s="18" t="str">
        <f t="shared" si="9"/>
        <v>zero_Scalar</v>
      </c>
      <c r="H629" s="18" t="s">
        <v>1017</v>
      </c>
      <c r="I629" s="30" t="s">
        <v>934</v>
      </c>
      <c r="J629" s="30"/>
      <c r="K629" s="84"/>
      <c r="L629" s="45" t="s">
        <v>31</v>
      </c>
      <c r="M629" s="45" t="s">
        <v>30</v>
      </c>
      <c r="N629" s="32" t="s">
        <v>30</v>
      </c>
      <c r="O629" s="45" t="s">
        <v>30</v>
      </c>
      <c r="P629" s="45" t="s">
        <v>30</v>
      </c>
      <c r="Q629" s="45" t="s">
        <v>30</v>
      </c>
      <c r="R629" s="45" t="s">
        <v>30</v>
      </c>
      <c r="S629" s="45" t="s">
        <v>31</v>
      </c>
      <c r="T629" s="32" t="s">
        <v>33</v>
      </c>
      <c r="U629" s="32" t="s">
        <v>33</v>
      </c>
      <c r="V629" s="45" t="s">
        <v>30</v>
      </c>
      <c r="W629" s="45" t="s">
        <v>31</v>
      </c>
      <c r="X629" s="45" t="s">
        <v>31</v>
      </c>
      <c r="Y629" s="45" t="s">
        <v>31</v>
      </c>
      <c r="Z629" s="45" t="s">
        <v>31</v>
      </c>
      <c r="AA629" s="32" t="s">
        <v>31</v>
      </c>
      <c r="AB629" s="32" t="s">
        <v>30</v>
      </c>
      <c r="AC629" s="32" t="s">
        <v>31</v>
      </c>
      <c r="AD629" s="32" t="s">
        <v>31</v>
      </c>
      <c r="AE629" s="32" t="s">
        <v>30</v>
      </c>
      <c r="AF629" s="45" t="s">
        <v>30</v>
      </c>
      <c r="AG629" s="45" t="s">
        <v>31</v>
      </c>
      <c r="AH629" s="46" t="s">
        <v>45</v>
      </c>
      <c r="AM629" s="32" t="s">
        <v>56</v>
      </c>
      <c r="AR629" s="23"/>
      <c r="AS629" s="24" t="str">
        <f t="shared" si="3"/>
        <v>-:-:-:-:-:-:-:-:-:-:-:-:-:-:-:-:-:-:-:-:-:-:Rn:::::Rd::::</v>
      </c>
      <c r="AT629" s="23"/>
      <c r="AU629" s="24" t="str">
        <f t="shared" si="4"/>
        <v>0x7E209800</v>
      </c>
      <c r="AV629" s="25"/>
      <c r="AW629" s="26" t="str">
        <f t="shared" si="5"/>
        <v>vcmlezero_Scalar,                                       </v>
      </c>
      <c r="AX629" s="26" t="str">
        <f t="shared" si="6"/>
        <v>//		vcmlezero_Scalar,                                       	/* 0x7E209800	CMLE      	 */</v>
      </c>
      <c r="AY629" s="26" t="str">
        <f t="shared" si="7"/>
        <v>//		0x7E209800,	/* CMLE      	vcmlezero_Scalar	 */</v>
      </c>
    </row>
    <row r="630" ht="12.75" customHeight="1">
      <c r="A630" s="9" t="s">
        <v>1049</v>
      </c>
      <c r="B630" s="33" t="s">
        <v>106</v>
      </c>
      <c r="C630" s="16"/>
      <c r="D630" s="17"/>
      <c r="E630" s="28" t="s">
        <v>1050</v>
      </c>
      <c r="F630" s="18" t="str">
        <f t="shared" si="8"/>
        <v>v</v>
      </c>
      <c r="G630" s="18" t="str">
        <f t="shared" si="9"/>
        <v>vector_Scalar</v>
      </c>
      <c r="H630" s="18" t="s">
        <v>950</v>
      </c>
      <c r="I630" s="30" t="s">
        <v>934</v>
      </c>
      <c r="J630" s="30"/>
      <c r="K630" s="84"/>
      <c r="L630" s="45" t="s">
        <v>31</v>
      </c>
      <c r="M630" s="45" t="s">
        <v>30</v>
      </c>
      <c r="N630" s="32" t="s">
        <v>30</v>
      </c>
      <c r="O630" s="45" t="s">
        <v>30</v>
      </c>
      <c r="P630" s="45" t="s">
        <v>30</v>
      </c>
      <c r="Q630" s="45" t="s">
        <v>30</v>
      </c>
      <c r="R630" s="45" t="s">
        <v>30</v>
      </c>
      <c r="S630" s="45" t="s">
        <v>31</v>
      </c>
      <c r="T630" s="32" t="s">
        <v>33</v>
      </c>
      <c r="U630" s="32" t="s">
        <v>33</v>
      </c>
      <c r="V630" s="45" t="s">
        <v>30</v>
      </c>
      <c r="W630" s="45" t="s">
        <v>31</v>
      </c>
      <c r="X630" s="45" t="s">
        <v>31</v>
      </c>
      <c r="Y630" s="45" t="s">
        <v>31</v>
      </c>
      <c r="Z630" s="45" t="s">
        <v>31</v>
      </c>
      <c r="AA630" s="32" t="s">
        <v>31</v>
      </c>
      <c r="AB630" s="32" t="s">
        <v>30</v>
      </c>
      <c r="AC630" s="32" t="s">
        <v>31</v>
      </c>
      <c r="AD630" s="32" t="s">
        <v>30</v>
      </c>
      <c r="AE630" s="32" t="s">
        <v>30</v>
      </c>
      <c r="AF630" s="45" t="s">
        <v>30</v>
      </c>
      <c r="AG630" s="45" t="s">
        <v>31</v>
      </c>
      <c r="AH630" s="46" t="s">
        <v>45</v>
      </c>
      <c r="AM630" s="32" t="s">
        <v>56</v>
      </c>
      <c r="AR630" s="23"/>
      <c r="AS630" s="24" t="str">
        <f t="shared" si="3"/>
        <v>-:-:-:-:-:-:-:-:-:-:-:-:-:-:-:-:-:-:-:-:-:-:Rn:::::Rd::::</v>
      </c>
      <c r="AT630" s="23"/>
      <c r="AU630" s="24" t="str">
        <f t="shared" si="4"/>
        <v>0x7E20B800</v>
      </c>
      <c r="AV630" s="25"/>
      <c r="AW630" s="26" t="str">
        <f t="shared" si="5"/>
        <v>vnegvector_Scalar,                                      </v>
      </c>
      <c r="AX630" s="26" t="str">
        <f t="shared" si="6"/>
        <v>//		vnegvector_Scalar,                                      	/* 0x7E20B800	NEG       	 */</v>
      </c>
      <c r="AY630" s="26" t="str">
        <f t="shared" si="7"/>
        <v>//		0x7E20B800,	/* NEG       	vnegvector_Scalar	 */</v>
      </c>
    </row>
    <row r="631" ht="12.75" customHeight="1">
      <c r="A631" s="9" t="s">
        <v>1051</v>
      </c>
      <c r="B631" s="33" t="s">
        <v>106</v>
      </c>
      <c r="C631" s="16"/>
      <c r="D631" s="17"/>
      <c r="E631" s="28" t="s">
        <v>1052</v>
      </c>
      <c r="F631" s="18" t="str">
        <f t="shared" si="8"/>
        <v>v</v>
      </c>
      <c r="G631" s="18" t="str">
        <f t="shared" si="9"/>
        <v>Scalar</v>
      </c>
      <c r="H631" s="19"/>
      <c r="I631" s="30" t="s">
        <v>934</v>
      </c>
      <c r="J631" s="30" t="s">
        <v>998</v>
      </c>
      <c r="K631" s="84"/>
      <c r="L631" s="45" t="s">
        <v>31</v>
      </c>
      <c r="M631" s="45" t="s">
        <v>30</v>
      </c>
      <c r="N631" s="32" t="s">
        <v>30</v>
      </c>
      <c r="O631" s="45" t="s">
        <v>30</v>
      </c>
      <c r="P631" s="45" t="s">
        <v>30</v>
      </c>
      <c r="Q631" s="45" t="s">
        <v>30</v>
      </c>
      <c r="R631" s="45" t="s">
        <v>30</v>
      </c>
      <c r="S631" s="45" t="s">
        <v>31</v>
      </c>
      <c r="T631" s="32" t="s">
        <v>33</v>
      </c>
      <c r="U631" s="32" t="s">
        <v>33</v>
      </c>
      <c r="V631" s="45" t="s">
        <v>30</v>
      </c>
      <c r="W631" s="45" t="s">
        <v>31</v>
      </c>
      <c r="X631" s="45" t="s">
        <v>31</v>
      </c>
      <c r="Y631" s="45" t="s">
        <v>31</v>
      </c>
      <c r="Z631" s="45" t="s">
        <v>31</v>
      </c>
      <c r="AA631" s="32" t="s">
        <v>30</v>
      </c>
      <c r="AB631" s="32" t="s">
        <v>31</v>
      </c>
      <c r="AC631" s="32" t="s">
        <v>31</v>
      </c>
      <c r="AD631" s="32" t="s">
        <v>30</v>
      </c>
      <c r="AE631" s="32" t="s">
        <v>31</v>
      </c>
      <c r="AF631" s="45" t="s">
        <v>30</v>
      </c>
      <c r="AG631" s="45" t="s">
        <v>31</v>
      </c>
      <c r="AH631" s="46" t="s">
        <v>45</v>
      </c>
      <c r="AM631" s="32" t="s">
        <v>56</v>
      </c>
      <c r="AR631" s="23"/>
      <c r="AS631" s="24" t="str">
        <f t="shared" si="3"/>
        <v>-:-:-:-:-:-:-:-:-:-:-:-:-:-:-:-:-:-:-:-:-:-:Rn:::::Rd::::</v>
      </c>
      <c r="AT631" s="23"/>
      <c r="AU631" s="24" t="str">
        <f t="shared" si="4"/>
        <v>0x7E212800</v>
      </c>
      <c r="AV631" s="25"/>
      <c r="AW631" s="26" t="str">
        <f t="shared" si="5"/>
        <v>vsqxtunScalar,                                          </v>
      </c>
      <c r="AX631" s="26" t="str">
        <f t="shared" si="6"/>
        <v>//		vsqxtunScalar,                                          	/* 0x7E212800	SQXTUN    	writes to low half of the dest. register &amp; clears the up half */</v>
      </c>
      <c r="AY631" s="26" t="str">
        <f t="shared" si="7"/>
        <v>//		0x7E212800,	/* SQXTUN    	vsqxtunScalar	writes to low half of the dest. register &amp; clears the up half */</v>
      </c>
    </row>
    <row r="632" ht="12.75" customHeight="1">
      <c r="A632" s="15" t="s">
        <v>1053</v>
      </c>
      <c r="B632" s="33" t="s">
        <v>106</v>
      </c>
      <c r="C632" s="16"/>
      <c r="D632" s="17"/>
      <c r="E632" s="28" t="s">
        <v>1054</v>
      </c>
      <c r="F632" s="18" t="str">
        <f t="shared" si="8"/>
        <v>v</v>
      </c>
      <c r="G632" s="18" t="str">
        <f t="shared" si="9"/>
        <v>Scalar</v>
      </c>
      <c r="H632" s="19"/>
      <c r="I632" s="30" t="s">
        <v>934</v>
      </c>
      <c r="J632" s="30" t="s">
        <v>1001</v>
      </c>
      <c r="K632" s="84"/>
      <c r="L632" s="45" t="s">
        <v>31</v>
      </c>
      <c r="M632" s="45" t="s">
        <v>30</v>
      </c>
      <c r="N632" s="32" t="s">
        <v>30</v>
      </c>
      <c r="O632" s="45" t="s">
        <v>30</v>
      </c>
      <c r="P632" s="45" t="s">
        <v>30</v>
      </c>
      <c r="Q632" s="45" t="s">
        <v>30</v>
      </c>
      <c r="R632" s="45" t="s">
        <v>30</v>
      </c>
      <c r="S632" s="45" t="s">
        <v>31</v>
      </c>
      <c r="T632" s="32" t="s">
        <v>33</v>
      </c>
      <c r="U632" s="32" t="s">
        <v>33</v>
      </c>
      <c r="V632" s="45" t="s">
        <v>30</v>
      </c>
      <c r="W632" s="45" t="s">
        <v>31</v>
      </c>
      <c r="X632" s="45" t="s">
        <v>31</v>
      </c>
      <c r="Y632" s="45" t="s">
        <v>31</v>
      </c>
      <c r="Z632" s="45" t="s">
        <v>31</v>
      </c>
      <c r="AA632" s="32" t="s">
        <v>30</v>
      </c>
      <c r="AB632" s="32" t="s">
        <v>31</v>
      </c>
      <c r="AC632" s="32" t="s">
        <v>31</v>
      </c>
      <c r="AD632" s="32" t="s">
        <v>30</v>
      </c>
      <c r="AE632" s="32" t="s">
        <v>31</v>
      </c>
      <c r="AF632" s="45" t="s">
        <v>30</v>
      </c>
      <c r="AG632" s="45" t="s">
        <v>31</v>
      </c>
      <c r="AH632" s="46" t="s">
        <v>45</v>
      </c>
      <c r="AM632" s="32" t="s">
        <v>56</v>
      </c>
      <c r="AR632" s="23"/>
      <c r="AS632" s="24" t="str">
        <f t="shared" si="3"/>
        <v>-:-:-:-:-:-:-:-:-:-:-:-:-:-:-:-:-:-:-:-:-:-:Rn:::::Rd::::</v>
      </c>
      <c r="AT632" s="23"/>
      <c r="AU632" s="24" t="str">
        <f t="shared" si="4"/>
        <v>0x7E212800</v>
      </c>
      <c r="AV632" s="25"/>
      <c r="AW632" s="26" t="str">
        <f t="shared" si="5"/>
        <v>vsqxtun2Scalar,                                         </v>
      </c>
      <c r="AX632" s="26" t="str">
        <f t="shared" si="6"/>
        <v>//		vsqxtun2Scalar,                                         	/* 0x7E212800	SQXTUN2   	writes to high half of the dest. register &amp; don't touch low half */</v>
      </c>
      <c r="AY632" s="26" t="str">
        <f t="shared" si="7"/>
        <v>//		0x7E212800,	/* SQXTUN2   	vsqxtun2Scalar	writes to high half of the dest. register &amp; don't touch low half */</v>
      </c>
    </row>
    <row r="633" ht="12.75" customHeight="1">
      <c r="A633" s="15" t="s">
        <v>1055</v>
      </c>
      <c r="B633" s="33" t="s">
        <v>106</v>
      </c>
      <c r="C633" s="16"/>
      <c r="D633" s="17"/>
      <c r="E633" s="28" t="s">
        <v>1056</v>
      </c>
      <c r="F633" s="18" t="str">
        <f t="shared" si="8"/>
        <v>v</v>
      </c>
      <c r="G633" s="18" t="str">
        <f t="shared" si="9"/>
        <v>Scalar</v>
      </c>
      <c r="H633" s="19"/>
      <c r="I633" s="30" t="s">
        <v>934</v>
      </c>
      <c r="J633" s="30" t="s">
        <v>998</v>
      </c>
      <c r="K633" s="84"/>
      <c r="L633" s="45" t="s">
        <v>31</v>
      </c>
      <c r="M633" s="45" t="s">
        <v>30</v>
      </c>
      <c r="N633" s="32" t="s">
        <v>30</v>
      </c>
      <c r="O633" s="45" t="s">
        <v>30</v>
      </c>
      <c r="P633" s="45" t="s">
        <v>30</v>
      </c>
      <c r="Q633" s="45" t="s">
        <v>30</v>
      </c>
      <c r="R633" s="45" t="s">
        <v>30</v>
      </c>
      <c r="S633" s="45" t="s">
        <v>31</v>
      </c>
      <c r="T633" s="32" t="s">
        <v>33</v>
      </c>
      <c r="U633" s="32" t="s">
        <v>33</v>
      </c>
      <c r="V633" s="45" t="s">
        <v>30</v>
      </c>
      <c r="W633" s="45" t="s">
        <v>31</v>
      </c>
      <c r="X633" s="45" t="s">
        <v>31</v>
      </c>
      <c r="Y633" s="45" t="s">
        <v>31</v>
      </c>
      <c r="Z633" s="45" t="s">
        <v>31</v>
      </c>
      <c r="AA633" s="32" t="s">
        <v>30</v>
      </c>
      <c r="AB633" s="32" t="s">
        <v>31</v>
      </c>
      <c r="AC633" s="32" t="s">
        <v>30</v>
      </c>
      <c r="AD633" s="32" t="s">
        <v>31</v>
      </c>
      <c r="AE633" s="32" t="s">
        <v>31</v>
      </c>
      <c r="AF633" s="45" t="s">
        <v>30</v>
      </c>
      <c r="AG633" s="45" t="s">
        <v>31</v>
      </c>
      <c r="AH633" s="46" t="s">
        <v>45</v>
      </c>
      <c r="AM633" s="32" t="s">
        <v>56</v>
      </c>
      <c r="AR633" s="23"/>
      <c r="AS633" s="24" t="str">
        <f t="shared" si="3"/>
        <v>-:-:-:-:-:-:-:-:-:-:-:-:-:-:-:-:-:-:-:-:-:-:Rn:::::Rd::::</v>
      </c>
      <c r="AT633" s="23"/>
      <c r="AU633" s="24" t="str">
        <f t="shared" si="4"/>
        <v>0x7E214800</v>
      </c>
      <c r="AV633" s="25"/>
      <c r="AW633" s="26" t="str">
        <f t="shared" si="5"/>
        <v>vuqxtnScalar,                                           </v>
      </c>
      <c r="AX633" s="26" t="str">
        <f t="shared" si="6"/>
        <v>//		vuqxtnScalar,                                           	/* 0x7E214800	UQXTN     	writes to low half of the dest. register &amp; clears the up half */</v>
      </c>
      <c r="AY633" s="26" t="str">
        <f t="shared" si="7"/>
        <v>//		0x7E214800,	/* UQXTN     	vuqxtnScalar	writes to low half of the dest. register &amp; clears the up half */</v>
      </c>
    </row>
    <row r="634" ht="12.75" customHeight="1">
      <c r="A634" s="9" t="s">
        <v>1057</v>
      </c>
      <c r="B634" s="33" t="s">
        <v>106</v>
      </c>
      <c r="C634" s="16"/>
      <c r="D634" s="17"/>
      <c r="E634" s="28" t="s">
        <v>1058</v>
      </c>
      <c r="F634" s="18" t="str">
        <f t="shared" si="8"/>
        <v>v</v>
      </c>
      <c r="G634" s="18" t="str">
        <f t="shared" si="9"/>
        <v>Scalar</v>
      </c>
      <c r="H634" s="19"/>
      <c r="I634" s="30" t="s">
        <v>934</v>
      </c>
      <c r="J634" s="30" t="s">
        <v>1001</v>
      </c>
      <c r="K634" s="84"/>
      <c r="L634" s="45" t="s">
        <v>31</v>
      </c>
      <c r="M634" s="45" t="s">
        <v>30</v>
      </c>
      <c r="N634" s="32" t="s">
        <v>30</v>
      </c>
      <c r="O634" s="45" t="s">
        <v>30</v>
      </c>
      <c r="P634" s="45" t="s">
        <v>30</v>
      </c>
      <c r="Q634" s="45" t="s">
        <v>30</v>
      </c>
      <c r="R634" s="45" t="s">
        <v>30</v>
      </c>
      <c r="S634" s="45" t="s">
        <v>31</v>
      </c>
      <c r="T634" s="32" t="s">
        <v>33</v>
      </c>
      <c r="U634" s="32" t="s">
        <v>33</v>
      </c>
      <c r="V634" s="45" t="s">
        <v>30</v>
      </c>
      <c r="W634" s="45" t="s">
        <v>31</v>
      </c>
      <c r="X634" s="45" t="s">
        <v>31</v>
      </c>
      <c r="Y634" s="45" t="s">
        <v>31</v>
      </c>
      <c r="Z634" s="45" t="s">
        <v>31</v>
      </c>
      <c r="AA634" s="32" t="s">
        <v>30</v>
      </c>
      <c r="AB634" s="32" t="s">
        <v>31</v>
      </c>
      <c r="AC634" s="32" t="s">
        <v>30</v>
      </c>
      <c r="AD634" s="32" t="s">
        <v>31</v>
      </c>
      <c r="AE634" s="32" t="s">
        <v>31</v>
      </c>
      <c r="AF634" s="45" t="s">
        <v>30</v>
      </c>
      <c r="AG634" s="45" t="s">
        <v>31</v>
      </c>
      <c r="AH634" s="46" t="s">
        <v>45</v>
      </c>
      <c r="AM634" s="32" t="s">
        <v>56</v>
      </c>
      <c r="AR634" s="23"/>
      <c r="AS634" s="24" t="str">
        <f t="shared" si="3"/>
        <v>-:-:-:-:-:-:-:-:-:-:-:-:-:-:-:-:-:-:-:-:-:-:Rn:::::Rd::::</v>
      </c>
      <c r="AT634" s="23"/>
      <c r="AU634" s="24" t="str">
        <f t="shared" si="4"/>
        <v>0x7E214800</v>
      </c>
      <c r="AV634" s="25"/>
      <c r="AW634" s="26" t="str">
        <f t="shared" si="5"/>
        <v>vuqxtn2Scalar,                                          </v>
      </c>
      <c r="AX634" s="26" t="str">
        <f t="shared" si="6"/>
        <v>//		vuqxtn2Scalar,                                          	/* 0x7E214800	UQXTN2    	writes to high half of the dest. register &amp; don't touch low half */</v>
      </c>
      <c r="AY634" s="26" t="str">
        <f t="shared" si="7"/>
        <v>//		0x7E214800,	/* UQXTN2    	vuqxtn2Scalar	writes to high half of the dest. register &amp; don't touch low half */</v>
      </c>
    </row>
    <row r="635" ht="12.75" customHeight="1">
      <c r="A635" s="15" t="s">
        <v>1059</v>
      </c>
      <c r="B635" s="33" t="s">
        <v>106</v>
      </c>
      <c r="C635" s="16"/>
      <c r="D635" s="17"/>
      <c r="E635" s="28" t="s">
        <v>1060</v>
      </c>
      <c r="F635" s="18" t="str">
        <f t="shared" si="8"/>
        <v>v</v>
      </c>
      <c r="G635" s="18" t="str">
        <f t="shared" si="9"/>
        <v>Scalar</v>
      </c>
      <c r="H635" s="19"/>
      <c r="I635" s="30" t="s">
        <v>934</v>
      </c>
      <c r="J635" s="30" t="s">
        <v>998</v>
      </c>
      <c r="K635" s="84"/>
      <c r="L635" s="45" t="s">
        <v>31</v>
      </c>
      <c r="M635" s="45" t="s">
        <v>30</v>
      </c>
      <c r="N635" s="32" t="s">
        <v>30</v>
      </c>
      <c r="O635" s="45" t="s">
        <v>30</v>
      </c>
      <c r="P635" s="45" t="s">
        <v>30</v>
      </c>
      <c r="Q635" s="45" t="s">
        <v>30</v>
      </c>
      <c r="R635" s="45" t="s">
        <v>30</v>
      </c>
      <c r="S635" s="45" t="s">
        <v>31</v>
      </c>
      <c r="T635" s="32" t="s">
        <v>31</v>
      </c>
      <c r="U635" s="32" t="s">
        <v>33</v>
      </c>
      <c r="V635" s="45" t="s">
        <v>30</v>
      </c>
      <c r="W635" s="45" t="s">
        <v>31</v>
      </c>
      <c r="X635" s="45" t="s">
        <v>31</v>
      </c>
      <c r="Y635" s="45" t="s">
        <v>31</v>
      </c>
      <c r="Z635" s="45" t="s">
        <v>31</v>
      </c>
      <c r="AA635" s="32" t="s">
        <v>30</v>
      </c>
      <c r="AB635" s="32" t="s">
        <v>31</v>
      </c>
      <c r="AC635" s="32" t="s">
        <v>30</v>
      </c>
      <c r="AD635" s="32" t="s">
        <v>30</v>
      </c>
      <c r="AE635" s="32" t="s">
        <v>31</v>
      </c>
      <c r="AF635" s="45" t="s">
        <v>30</v>
      </c>
      <c r="AG635" s="45" t="s">
        <v>31</v>
      </c>
      <c r="AH635" s="46" t="s">
        <v>45</v>
      </c>
      <c r="AM635" s="32" t="s">
        <v>56</v>
      </c>
      <c r="AR635" s="23"/>
      <c r="AS635" s="24" t="str">
        <f t="shared" si="3"/>
        <v>-:-:-:-:-:-:-:-:-:-:-:-:-:-:-:-:-:-:-:-:-:-:Rn:::::Rd::::</v>
      </c>
      <c r="AT635" s="23"/>
      <c r="AU635" s="24" t="str">
        <f t="shared" si="4"/>
        <v>0x7E216800</v>
      </c>
      <c r="AV635" s="25"/>
      <c r="AW635" s="26" t="str">
        <f t="shared" si="5"/>
        <v>vfcvtxnScalar,                                          </v>
      </c>
      <c r="AX635" s="26" t="str">
        <f t="shared" si="6"/>
        <v>//		vfcvtxnScalar,                                          	/* 0x7E216800	FCVTXN    	writes to low half of the dest. register &amp; clears the up half */</v>
      </c>
      <c r="AY635" s="26" t="str">
        <f t="shared" si="7"/>
        <v>//		0x7E216800,	/* FCVTXN    	vfcvtxnScalar	writes to low half of the dest. register &amp; clears the up half */</v>
      </c>
    </row>
    <row r="636" ht="12.75" customHeight="1">
      <c r="A636" s="15" t="s">
        <v>1061</v>
      </c>
      <c r="B636" s="33" t="s">
        <v>106</v>
      </c>
      <c r="C636" s="76"/>
      <c r="D636" s="76"/>
      <c r="E636" s="85" t="s">
        <v>1062</v>
      </c>
      <c r="F636" s="18" t="str">
        <f t="shared" si="8"/>
        <v>v</v>
      </c>
      <c r="G636" s="18" t="str">
        <f t="shared" si="9"/>
        <v>Scalar</v>
      </c>
      <c r="H636" s="86"/>
      <c r="I636" s="87" t="s">
        <v>934</v>
      </c>
      <c r="J636" s="88" t="s">
        <v>1001</v>
      </c>
      <c r="K636" s="57"/>
      <c r="L636" s="52" t="s">
        <v>31</v>
      </c>
      <c r="M636" s="52" t="s">
        <v>30</v>
      </c>
      <c r="N636" s="81" t="s">
        <v>30</v>
      </c>
      <c r="O636" s="52" t="s">
        <v>30</v>
      </c>
      <c r="P636" s="52" t="s">
        <v>30</v>
      </c>
      <c r="Q636" s="52" t="s">
        <v>30</v>
      </c>
      <c r="R636" s="52" t="s">
        <v>30</v>
      </c>
      <c r="S636" s="52" t="s">
        <v>31</v>
      </c>
      <c r="T636" s="81" t="s">
        <v>31</v>
      </c>
      <c r="U636" s="89" t="s">
        <v>33</v>
      </c>
      <c r="V636" s="52" t="s">
        <v>30</v>
      </c>
      <c r="W636" s="52" t="s">
        <v>31</v>
      </c>
      <c r="X636" s="52" t="s">
        <v>31</v>
      </c>
      <c r="Y636" s="52" t="s">
        <v>31</v>
      </c>
      <c r="Z636" s="52" t="s">
        <v>31</v>
      </c>
      <c r="AA636" s="81" t="s">
        <v>30</v>
      </c>
      <c r="AB636" s="81" t="s">
        <v>31</v>
      </c>
      <c r="AC636" s="81" t="s">
        <v>30</v>
      </c>
      <c r="AD636" s="81" t="s">
        <v>30</v>
      </c>
      <c r="AE636" s="81" t="s">
        <v>31</v>
      </c>
      <c r="AF636" s="52" t="s">
        <v>30</v>
      </c>
      <c r="AG636" s="52" t="s">
        <v>31</v>
      </c>
      <c r="AH636" s="53" t="s">
        <v>45</v>
      </c>
      <c r="AM636" s="81" t="s">
        <v>56</v>
      </c>
      <c r="AR636" s="23"/>
      <c r="AS636" s="24" t="str">
        <f t="shared" si="3"/>
        <v>-:-:-:-:-:-:-:-:-:-:-:-:-:-:-:-:-:-:-:-:-:-:Rn:::::Rd::::</v>
      </c>
      <c r="AT636" s="23"/>
      <c r="AU636" s="24" t="str">
        <f t="shared" si="4"/>
        <v>0x7E216800</v>
      </c>
      <c r="AV636" s="25"/>
      <c r="AW636" s="26" t="str">
        <f t="shared" si="5"/>
        <v>vfcvtxn2Scalar,                                         </v>
      </c>
      <c r="AX636" s="26" t="str">
        <f t="shared" si="6"/>
        <v>//		vfcvtxn2Scalar,                                         	/* 0x7E216800	FCVTXN2   	writes to high half of the dest. register &amp; don't touch low half */</v>
      </c>
      <c r="AY636" s="26" t="str">
        <f t="shared" si="7"/>
        <v>//		0x7E216800,	/* FCVTXN2   	vfcvtxn2Scalar	writes to high half of the dest. register &amp; don't touch low half */</v>
      </c>
    </row>
    <row r="637" ht="12.75" customHeight="1">
      <c r="A637" s="9" t="s">
        <v>1063</v>
      </c>
      <c r="B637" s="33" t="s">
        <v>106</v>
      </c>
      <c r="C637" s="16"/>
      <c r="D637" s="17"/>
      <c r="E637" s="28" t="s">
        <v>850</v>
      </c>
      <c r="F637" s="18" t="str">
        <f t="shared" si="8"/>
        <v>v</v>
      </c>
      <c r="G637" s="18" t="str">
        <f t="shared" si="9"/>
        <v>vector_Scalar</v>
      </c>
      <c r="H637" s="18" t="s">
        <v>950</v>
      </c>
      <c r="I637" s="30" t="s">
        <v>934</v>
      </c>
      <c r="J637" s="30"/>
      <c r="K637" s="84"/>
      <c r="L637" s="45" t="s">
        <v>31</v>
      </c>
      <c r="M637" s="45" t="s">
        <v>30</v>
      </c>
      <c r="N637" s="32" t="s">
        <v>30</v>
      </c>
      <c r="O637" s="45" t="s">
        <v>30</v>
      </c>
      <c r="P637" s="45" t="s">
        <v>30</v>
      </c>
      <c r="Q637" s="45" t="s">
        <v>30</v>
      </c>
      <c r="R637" s="45" t="s">
        <v>30</v>
      </c>
      <c r="S637" s="45" t="s">
        <v>31</v>
      </c>
      <c r="T637" s="32" t="s">
        <v>31</v>
      </c>
      <c r="U637" s="32" t="s">
        <v>33</v>
      </c>
      <c r="V637" s="45" t="s">
        <v>30</v>
      </c>
      <c r="W637" s="45" t="s">
        <v>31</v>
      </c>
      <c r="X637" s="45" t="s">
        <v>31</v>
      </c>
      <c r="Y637" s="45" t="s">
        <v>31</v>
      </c>
      <c r="Z637" s="45" t="s">
        <v>31</v>
      </c>
      <c r="AA637" s="32" t="s">
        <v>30</v>
      </c>
      <c r="AB637" s="32" t="s">
        <v>30</v>
      </c>
      <c r="AC637" s="32" t="s">
        <v>31</v>
      </c>
      <c r="AD637" s="32" t="s">
        <v>30</v>
      </c>
      <c r="AE637" s="32" t="s">
        <v>31</v>
      </c>
      <c r="AF637" s="45" t="s">
        <v>30</v>
      </c>
      <c r="AG637" s="45" t="s">
        <v>31</v>
      </c>
      <c r="AH637" s="46" t="s">
        <v>45</v>
      </c>
      <c r="AM637" s="32" t="s">
        <v>56</v>
      </c>
      <c r="AR637" s="23"/>
      <c r="AS637" s="24" t="str">
        <f t="shared" si="3"/>
        <v>-:-:-:-:-:-:-:-:-:-:-:-:-:-:-:-:-:-:-:-:-:-:Rn:::::Rd::::</v>
      </c>
      <c r="AT637" s="23"/>
      <c r="AU637" s="24" t="str">
        <f t="shared" si="4"/>
        <v>0x7E21A800</v>
      </c>
      <c r="AV637" s="25"/>
      <c r="AW637" s="26" t="str">
        <f t="shared" si="5"/>
        <v>vfcvtnuvector_Scalar,                                   </v>
      </c>
      <c r="AX637" s="26" t="str">
        <f t="shared" si="6"/>
        <v>//		vfcvtnuvector_Scalar,                                   	/* 0x7E21A800	FCVTNU    	 */</v>
      </c>
      <c r="AY637" s="26" t="str">
        <f t="shared" si="7"/>
        <v>//		0x7E21A800,	/* FCVTNU    	vfcvtnuvector_Scalar	 */</v>
      </c>
    </row>
    <row r="638" ht="12.75" customHeight="1">
      <c r="A638" s="9" t="s">
        <v>1064</v>
      </c>
      <c r="B638" s="33" t="s">
        <v>106</v>
      </c>
      <c r="C638" s="16"/>
      <c r="D638" s="17"/>
      <c r="E638" s="28" t="s">
        <v>869</v>
      </c>
      <c r="F638" s="18" t="str">
        <f t="shared" si="8"/>
        <v>v</v>
      </c>
      <c r="G638" s="18" t="str">
        <f t="shared" si="9"/>
        <v>vector_Scalar</v>
      </c>
      <c r="H638" s="18" t="s">
        <v>950</v>
      </c>
      <c r="I638" s="30" t="s">
        <v>934</v>
      </c>
      <c r="J638" s="30"/>
      <c r="K638" s="84"/>
      <c r="L638" s="45" t="s">
        <v>31</v>
      </c>
      <c r="M638" s="45" t="s">
        <v>30</v>
      </c>
      <c r="N638" s="32" t="s">
        <v>30</v>
      </c>
      <c r="O638" s="45" t="s">
        <v>30</v>
      </c>
      <c r="P638" s="45" t="s">
        <v>30</v>
      </c>
      <c r="Q638" s="45" t="s">
        <v>30</v>
      </c>
      <c r="R638" s="45" t="s">
        <v>30</v>
      </c>
      <c r="S638" s="45" t="s">
        <v>31</v>
      </c>
      <c r="T638" s="32" t="s">
        <v>31</v>
      </c>
      <c r="U638" s="32" t="s">
        <v>33</v>
      </c>
      <c r="V638" s="45" t="s">
        <v>30</v>
      </c>
      <c r="W638" s="45" t="s">
        <v>31</v>
      </c>
      <c r="X638" s="45" t="s">
        <v>31</v>
      </c>
      <c r="Y638" s="45" t="s">
        <v>31</v>
      </c>
      <c r="Z638" s="45" t="s">
        <v>31</v>
      </c>
      <c r="AA638" s="32" t="s">
        <v>30</v>
      </c>
      <c r="AB638" s="32" t="s">
        <v>30</v>
      </c>
      <c r="AC638" s="32" t="s">
        <v>31</v>
      </c>
      <c r="AD638" s="32" t="s">
        <v>30</v>
      </c>
      <c r="AE638" s="32" t="s">
        <v>30</v>
      </c>
      <c r="AF638" s="45" t="s">
        <v>30</v>
      </c>
      <c r="AG638" s="45" t="s">
        <v>31</v>
      </c>
      <c r="AH638" s="46" t="s">
        <v>45</v>
      </c>
      <c r="AM638" s="32" t="s">
        <v>56</v>
      </c>
      <c r="AR638" s="23"/>
      <c r="AS638" s="24" t="str">
        <f t="shared" si="3"/>
        <v>-:-:-:-:-:-:-:-:-:-:-:-:-:-:-:-:-:-:-:-:-:-:Rn:::::Rd::::</v>
      </c>
      <c r="AT638" s="23"/>
      <c r="AU638" s="24" t="str">
        <f t="shared" si="4"/>
        <v>0x7E21B800</v>
      </c>
      <c r="AV638" s="25"/>
      <c r="AW638" s="26" t="str">
        <f t="shared" si="5"/>
        <v>vfcvtmuvector_Scalar,                                   </v>
      </c>
      <c r="AX638" s="26" t="str">
        <f t="shared" si="6"/>
        <v>//		vfcvtmuvector_Scalar,                                   	/* 0x7E21B800	FCVTMU    	 */</v>
      </c>
      <c r="AY638" s="26" t="str">
        <f t="shared" si="7"/>
        <v>//		0x7E21B800,	/* FCVTMU    	vfcvtmuvector_Scalar	 */</v>
      </c>
    </row>
    <row r="639" ht="12.75" customHeight="1">
      <c r="A639" s="15" t="s">
        <v>1065</v>
      </c>
      <c r="B639" s="33" t="s">
        <v>106</v>
      </c>
      <c r="C639" s="16"/>
      <c r="D639" s="17"/>
      <c r="E639" s="28" t="s">
        <v>858</v>
      </c>
      <c r="F639" s="18" t="str">
        <f t="shared" si="8"/>
        <v>v</v>
      </c>
      <c r="G639" s="18" t="str">
        <f t="shared" si="9"/>
        <v>vector_Scalar</v>
      </c>
      <c r="H639" s="18" t="s">
        <v>950</v>
      </c>
      <c r="I639" s="30" t="s">
        <v>934</v>
      </c>
      <c r="J639" s="30"/>
      <c r="K639" s="84"/>
      <c r="L639" s="45" t="s">
        <v>31</v>
      </c>
      <c r="M639" s="45" t="s">
        <v>30</v>
      </c>
      <c r="N639" s="32" t="s">
        <v>30</v>
      </c>
      <c r="O639" s="45" t="s">
        <v>30</v>
      </c>
      <c r="P639" s="45" t="s">
        <v>30</v>
      </c>
      <c r="Q639" s="45" t="s">
        <v>30</v>
      </c>
      <c r="R639" s="45" t="s">
        <v>30</v>
      </c>
      <c r="S639" s="45" t="s">
        <v>31</v>
      </c>
      <c r="T639" s="32" t="s">
        <v>31</v>
      </c>
      <c r="U639" s="32" t="s">
        <v>33</v>
      </c>
      <c r="V639" s="45" t="s">
        <v>30</v>
      </c>
      <c r="W639" s="45" t="s">
        <v>31</v>
      </c>
      <c r="X639" s="45" t="s">
        <v>31</v>
      </c>
      <c r="Y639" s="45" t="s">
        <v>31</v>
      </c>
      <c r="Z639" s="45" t="s">
        <v>31</v>
      </c>
      <c r="AA639" s="32" t="s">
        <v>30</v>
      </c>
      <c r="AB639" s="32" t="s">
        <v>30</v>
      </c>
      <c r="AC639" s="32" t="s">
        <v>30</v>
      </c>
      <c r="AD639" s="32" t="s">
        <v>31</v>
      </c>
      <c r="AE639" s="32" t="s">
        <v>31</v>
      </c>
      <c r="AF639" s="45" t="s">
        <v>30</v>
      </c>
      <c r="AG639" s="45" t="s">
        <v>31</v>
      </c>
      <c r="AH639" s="46" t="s">
        <v>45</v>
      </c>
      <c r="AM639" s="32" t="s">
        <v>56</v>
      </c>
      <c r="AR639" s="23"/>
      <c r="AS639" s="24" t="str">
        <f t="shared" si="3"/>
        <v>-:-:-:-:-:-:-:-:-:-:-:-:-:-:-:-:-:-:-:-:-:-:Rn:::::Rd::::</v>
      </c>
      <c r="AT639" s="23"/>
      <c r="AU639" s="24" t="str">
        <f t="shared" si="4"/>
        <v>0x7E21C800</v>
      </c>
      <c r="AV639" s="25"/>
      <c r="AW639" s="26" t="str">
        <f t="shared" si="5"/>
        <v>vfcvtauvector_Scalar,                                   </v>
      </c>
      <c r="AX639" s="26" t="str">
        <f t="shared" si="6"/>
        <v>//		vfcvtauvector_Scalar,                                   	/* 0x7E21C800	FCVTAU    	 */</v>
      </c>
      <c r="AY639" s="26" t="str">
        <f t="shared" si="7"/>
        <v>//		0x7E21C800,	/* FCVTAU    	vfcvtauvector_Scalar	 */</v>
      </c>
    </row>
    <row r="640" ht="12.75" customHeight="1">
      <c r="A640" s="15" t="s">
        <v>1066</v>
      </c>
      <c r="B640" s="33" t="s">
        <v>106</v>
      </c>
      <c r="C640" s="16"/>
      <c r="D640" s="17"/>
      <c r="E640" s="28" t="s">
        <v>708</v>
      </c>
      <c r="F640" s="18" t="str">
        <f t="shared" si="8"/>
        <v>v</v>
      </c>
      <c r="G640" s="18" t="str">
        <f t="shared" si="9"/>
        <v>vector_integer_Scalar</v>
      </c>
      <c r="H640" s="18" t="s">
        <v>1031</v>
      </c>
      <c r="I640" s="30" t="s">
        <v>934</v>
      </c>
      <c r="J640" s="30"/>
      <c r="K640" s="84"/>
      <c r="L640" s="45" t="s">
        <v>31</v>
      </c>
      <c r="M640" s="45" t="s">
        <v>30</v>
      </c>
      <c r="N640" s="32" t="s">
        <v>30</v>
      </c>
      <c r="O640" s="45" t="s">
        <v>30</v>
      </c>
      <c r="P640" s="45" t="s">
        <v>30</v>
      </c>
      <c r="Q640" s="45" t="s">
        <v>30</v>
      </c>
      <c r="R640" s="45" t="s">
        <v>30</v>
      </c>
      <c r="S640" s="45" t="s">
        <v>31</v>
      </c>
      <c r="T640" s="32" t="s">
        <v>31</v>
      </c>
      <c r="U640" s="32" t="s">
        <v>33</v>
      </c>
      <c r="V640" s="45" t="s">
        <v>30</v>
      </c>
      <c r="W640" s="45" t="s">
        <v>31</v>
      </c>
      <c r="X640" s="45" t="s">
        <v>31</v>
      </c>
      <c r="Y640" s="45" t="s">
        <v>31</v>
      </c>
      <c r="Z640" s="45" t="s">
        <v>31</v>
      </c>
      <c r="AA640" s="32" t="s">
        <v>30</v>
      </c>
      <c r="AB640" s="32" t="s">
        <v>30</v>
      </c>
      <c r="AC640" s="32" t="s">
        <v>30</v>
      </c>
      <c r="AD640" s="32" t="s">
        <v>31</v>
      </c>
      <c r="AE640" s="32" t="s">
        <v>30</v>
      </c>
      <c r="AF640" s="45" t="s">
        <v>30</v>
      </c>
      <c r="AG640" s="45" t="s">
        <v>31</v>
      </c>
      <c r="AH640" s="46" t="s">
        <v>45</v>
      </c>
      <c r="AM640" s="32" t="s">
        <v>56</v>
      </c>
      <c r="AR640" s="23"/>
      <c r="AS640" s="24" t="str">
        <f t="shared" si="3"/>
        <v>-:-:-:-:-:-:-:-:-:-:-:-:-:-:-:-:-:-:-:-:-:-:Rn:::::Rd::::</v>
      </c>
      <c r="AT640" s="23"/>
      <c r="AU640" s="24" t="str">
        <f t="shared" si="4"/>
        <v>0x7E21D800</v>
      </c>
      <c r="AV640" s="25"/>
      <c r="AW640" s="26" t="str">
        <f t="shared" si="5"/>
        <v>vucvtfvector_integer_Scalar,                            </v>
      </c>
      <c r="AX640" s="26" t="str">
        <f t="shared" si="6"/>
        <v>//		vucvtfvector_integer_Scalar,                            	/* 0x7E21D800	UCVTF     	 */</v>
      </c>
      <c r="AY640" s="26" t="str">
        <f t="shared" si="7"/>
        <v>//		0x7E21D800,	/* UCVTF     	vucvtfvector_integer_Scalar	 */</v>
      </c>
    </row>
    <row r="641" ht="12.75" customHeight="1">
      <c r="A641" s="9" t="s">
        <v>1067</v>
      </c>
      <c r="B641" s="33" t="s">
        <v>106</v>
      </c>
      <c r="C641" s="16"/>
      <c r="D641" s="17"/>
      <c r="E641" s="28" t="s">
        <v>985</v>
      </c>
      <c r="F641" s="18" t="str">
        <f t="shared" si="8"/>
        <v>v</v>
      </c>
      <c r="G641" s="18" t="str">
        <f t="shared" si="9"/>
        <v>zero_Scalar</v>
      </c>
      <c r="H641" s="18" t="s">
        <v>1017</v>
      </c>
      <c r="I641" s="30" t="s">
        <v>934</v>
      </c>
      <c r="J641" s="30"/>
      <c r="K641" s="84"/>
      <c r="L641" s="45" t="s">
        <v>31</v>
      </c>
      <c r="M641" s="45" t="s">
        <v>30</v>
      </c>
      <c r="N641" s="32" t="s">
        <v>30</v>
      </c>
      <c r="O641" s="45" t="s">
        <v>30</v>
      </c>
      <c r="P641" s="45" t="s">
        <v>30</v>
      </c>
      <c r="Q641" s="45" t="s">
        <v>30</v>
      </c>
      <c r="R641" s="45" t="s">
        <v>30</v>
      </c>
      <c r="S641" s="45" t="s">
        <v>31</v>
      </c>
      <c r="T641" s="32" t="s">
        <v>30</v>
      </c>
      <c r="U641" s="32" t="s">
        <v>33</v>
      </c>
      <c r="V641" s="45" t="s">
        <v>30</v>
      </c>
      <c r="W641" s="45" t="s">
        <v>31</v>
      </c>
      <c r="X641" s="45" t="s">
        <v>31</v>
      </c>
      <c r="Y641" s="45" t="s">
        <v>31</v>
      </c>
      <c r="Z641" s="45" t="s">
        <v>31</v>
      </c>
      <c r="AA641" s="32" t="s">
        <v>31</v>
      </c>
      <c r="AB641" s="32" t="s">
        <v>30</v>
      </c>
      <c r="AC641" s="32" t="s">
        <v>30</v>
      </c>
      <c r="AD641" s="32" t="s">
        <v>31</v>
      </c>
      <c r="AE641" s="32" t="s">
        <v>31</v>
      </c>
      <c r="AF641" s="45" t="s">
        <v>30</v>
      </c>
      <c r="AG641" s="45" t="s">
        <v>31</v>
      </c>
      <c r="AH641" s="46" t="s">
        <v>45</v>
      </c>
      <c r="AM641" s="32" t="s">
        <v>56</v>
      </c>
      <c r="AR641" s="23"/>
      <c r="AS641" s="24" t="str">
        <f t="shared" si="3"/>
        <v>-:-:-:-:-:-:-:-:-:-:-:-:-:-:-:-:-:-:-:-:-:-:Rn:::::Rd::::</v>
      </c>
      <c r="AT641" s="23"/>
      <c r="AU641" s="24" t="str">
        <f t="shared" si="4"/>
        <v>0x7EA0C800</v>
      </c>
      <c r="AV641" s="25"/>
      <c r="AW641" s="26" t="str">
        <f t="shared" si="5"/>
        <v>vfcmgezero_Scalar,                                      </v>
      </c>
      <c r="AX641" s="26" t="str">
        <f t="shared" si="6"/>
        <v>//		vfcmgezero_Scalar,                                      	/* 0x7EA0C800	FCMGE     	 */</v>
      </c>
      <c r="AY641" s="26" t="str">
        <f t="shared" si="7"/>
        <v>//		0x7EA0C800,	/* FCMGE     	vfcmgezero_Scalar	 */</v>
      </c>
    </row>
    <row r="642" ht="12.75" customHeight="1">
      <c r="A642" s="15" t="s">
        <v>1068</v>
      </c>
      <c r="B642" s="33" t="s">
        <v>106</v>
      </c>
      <c r="C642" s="16"/>
      <c r="D642" s="17"/>
      <c r="E642" s="28" t="s">
        <v>1069</v>
      </c>
      <c r="F642" s="18" t="str">
        <f t="shared" si="8"/>
        <v>v</v>
      </c>
      <c r="G642" s="18" t="str">
        <f t="shared" si="9"/>
        <v>zero_Scalar</v>
      </c>
      <c r="H642" s="18" t="s">
        <v>1017</v>
      </c>
      <c r="I642" s="30" t="s">
        <v>934</v>
      </c>
      <c r="J642" s="30"/>
      <c r="K642" s="84"/>
      <c r="L642" s="45" t="s">
        <v>31</v>
      </c>
      <c r="M642" s="45" t="s">
        <v>30</v>
      </c>
      <c r="N642" s="32" t="s">
        <v>30</v>
      </c>
      <c r="O642" s="45" t="s">
        <v>30</v>
      </c>
      <c r="P642" s="45" t="s">
        <v>30</v>
      </c>
      <c r="Q642" s="45" t="s">
        <v>30</v>
      </c>
      <c r="R642" s="45" t="s">
        <v>30</v>
      </c>
      <c r="S642" s="45" t="s">
        <v>31</v>
      </c>
      <c r="T642" s="32" t="s">
        <v>30</v>
      </c>
      <c r="U642" s="32" t="s">
        <v>33</v>
      </c>
      <c r="V642" s="45" t="s">
        <v>30</v>
      </c>
      <c r="W642" s="45" t="s">
        <v>31</v>
      </c>
      <c r="X642" s="45" t="s">
        <v>31</v>
      </c>
      <c r="Y642" s="45" t="s">
        <v>31</v>
      </c>
      <c r="Z642" s="45" t="s">
        <v>31</v>
      </c>
      <c r="AA642" s="32" t="s">
        <v>31</v>
      </c>
      <c r="AB642" s="32" t="s">
        <v>30</v>
      </c>
      <c r="AC642" s="32" t="s">
        <v>30</v>
      </c>
      <c r="AD642" s="32" t="s">
        <v>31</v>
      </c>
      <c r="AE642" s="32" t="s">
        <v>30</v>
      </c>
      <c r="AF642" s="45" t="s">
        <v>30</v>
      </c>
      <c r="AG642" s="45" t="s">
        <v>31</v>
      </c>
      <c r="AH642" s="46" t="s">
        <v>45</v>
      </c>
      <c r="AM642" s="32" t="s">
        <v>56</v>
      </c>
      <c r="AR642" s="23"/>
      <c r="AS642" s="24" t="str">
        <f t="shared" si="3"/>
        <v>-:-:-:-:-:-:-:-:-:-:-:-:-:-:-:-:-:-:-:-:-:-:Rn:::::Rd::::</v>
      </c>
      <c r="AT642" s="23"/>
      <c r="AU642" s="24" t="str">
        <f t="shared" si="4"/>
        <v>0x7EA0D800</v>
      </c>
      <c r="AV642" s="25"/>
      <c r="AW642" s="26" t="str">
        <f t="shared" si="5"/>
        <v>vfcmlezero_Scalar,                                      </v>
      </c>
      <c r="AX642" s="26" t="str">
        <f t="shared" si="6"/>
        <v>//		vfcmlezero_Scalar,                                      	/* 0x7EA0D800	FCMLE     	 */</v>
      </c>
      <c r="AY642" s="26" t="str">
        <f t="shared" si="7"/>
        <v>//		0x7EA0D800,	/* FCMLE     	vfcmlezero_Scalar	 */</v>
      </c>
    </row>
    <row r="643" ht="12.75" customHeight="1">
      <c r="A643" s="15" t="s">
        <v>1070</v>
      </c>
      <c r="B643" s="33" t="s">
        <v>106</v>
      </c>
      <c r="C643" s="16"/>
      <c r="D643" s="17"/>
      <c r="E643" s="28" t="s">
        <v>865</v>
      </c>
      <c r="F643" s="18" t="str">
        <f t="shared" si="8"/>
        <v>v</v>
      </c>
      <c r="G643" s="18" t="str">
        <f t="shared" si="9"/>
        <v>vector_Scalar</v>
      </c>
      <c r="H643" s="18" t="s">
        <v>950</v>
      </c>
      <c r="I643" s="30" t="s">
        <v>934</v>
      </c>
      <c r="J643" s="30"/>
      <c r="K643" s="84"/>
      <c r="L643" s="45" t="s">
        <v>31</v>
      </c>
      <c r="M643" s="45" t="s">
        <v>30</v>
      </c>
      <c r="N643" s="32" t="s">
        <v>30</v>
      </c>
      <c r="O643" s="45" t="s">
        <v>30</v>
      </c>
      <c r="P643" s="45" t="s">
        <v>30</v>
      </c>
      <c r="Q643" s="45" t="s">
        <v>30</v>
      </c>
      <c r="R643" s="45" t="s">
        <v>30</v>
      </c>
      <c r="S643" s="45" t="s">
        <v>31</v>
      </c>
      <c r="T643" s="32" t="s">
        <v>30</v>
      </c>
      <c r="U643" s="32" t="s">
        <v>33</v>
      </c>
      <c r="V643" s="45" t="s">
        <v>30</v>
      </c>
      <c r="W643" s="45" t="s">
        <v>31</v>
      </c>
      <c r="X643" s="45" t="s">
        <v>31</v>
      </c>
      <c r="Y643" s="45" t="s">
        <v>31</v>
      </c>
      <c r="Z643" s="45" t="s">
        <v>31</v>
      </c>
      <c r="AA643" s="32" t="s">
        <v>30</v>
      </c>
      <c r="AB643" s="32" t="s">
        <v>30</v>
      </c>
      <c r="AC643" s="32" t="s">
        <v>31</v>
      </c>
      <c r="AD643" s="32" t="s">
        <v>30</v>
      </c>
      <c r="AE643" s="32" t="s">
        <v>31</v>
      </c>
      <c r="AF643" s="45" t="s">
        <v>30</v>
      </c>
      <c r="AG643" s="45" t="s">
        <v>31</v>
      </c>
      <c r="AH643" s="46" t="s">
        <v>45</v>
      </c>
      <c r="AM643" s="32" t="s">
        <v>56</v>
      </c>
      <c r="AR643" s="23"/>
      <c r="AS643" s="24" t="str">
        <f t="shared" si="3"/>
        <v>-:-:-:-:-:-:-:-:-:-:-:-:-:-:-:-:-:-:-:-:-:-:Rn:::::Rd::::</v>
      </c>
      <c r="AT643" s="23"/>
      <c r="AU643" s="24" t="str">
        <f t="shared" si="4"/>
        <v>0x7EA1A800</v>
      </c>
      <c r="AV643" s="25"/>
      <c r="AW643" s="26" t="str">
        <f t="shared" si="5"/>
        <v>vfcvtpuvector_Scalar,                                   </v>
      </c>
      <c r="AX643" s="26" t="str">
        <f t="shared" si="6"/>
        <v>//		vfcvtpuvector_Scalar,                                   	/* 0x7EA1A800	FCVTPU    	 */</v>
      </c>
      <c r="AY643" s="26" t="str">
        <f t="shared" si="7"/>
        <v>//		0x7EA1A800,	/* FCVTPU    	vfcvtpuvector_Scalar	 */</v>
      </c>
    </row>
    <row r="644" ht="12.75" customHeight="1">
      <c r="A644" s="9" t="s">
        <v>1071</v>
      </c>
      <c r="B644" s="33" t="s">
        <v>106</v>
      </c>
      <c r="C644" s="16"/>
      <c r="D644" s="17"/>
      <c r="E644" s="28" t="s">
        <v>713</v>
      </c>
      <c r="F644" s="18" t="str">
        <f t="shared" si="8"/>
        <v>v</v>
      </c>
      <c r="G644" s="18" t="str">
        <f t="shared" si="9"/>
        <v>vector_integer_Scalar</v>
      </c>
      <c r="H644" s="18" t="s">
        <v>1031</v>
      </c>
      <c r="I644" s="30" t="s">
        <v>934</v>
      </c>
      <c r="J644" s="30"/>
      <c r="K644" s="84"/>
      <c r="L644" s="45" t="s">
        <v>31</v>
      </c>
      <c r="M644" s="45" t="s">
        <v>30</v>
      </c>
      <c r="N644" s="32" t="s">
        <v>30</v>
      </c>
      <c r="O644" s="45" t="s">
        <v>30</v>
      </c>
      <c r="P644" s="45" t="s">
        <v>30</v>
      </c>
      <c r="Q644" s="45" t="s">
        <v>30</v>
      </c>
      <c r="R644" s="45" t="s">
        <v>30</v>
      </c>
      <c r="S644" s="45" t="s">
        <v>31</v>
      </c>
      <c r="T644" s="32" t="s">
        <v>30</v>
      </c>
      <c r="U644" s="32" t="s">
        <v>33</v>
      </c>
      <c r="V644" s="45" t="s">
        <v>30</v>
      </c>
      <c r="W644" s="45" t="s">
        <v>31</v>
      </c>
      <c r="X644" s="45" t="s">
        <v>31</v>
      </c>
      <c r="Y644" s="45" t="s">
        <v>31</v>
      </c>
      <c r="Z644" s="45" t="s">
        <v>31</v>
      </c>
      <c r="AA644" s="32" t="s">
        <v>30</v>
      </c>
      <c r="AB644" s="32" t="s">
        <v>30</v>
      </c>
      <c r="AC644" s="32" t="s">
        <v>31</v>
      </c>
      <c r="AD644" s="32" t="s">
        <v>30</v>
      </c>
      <c r="AE644" s="32" t="s">
        <v>30</v>
      </c>
      <c r="AF644" s="45" t="s">
        <v>30</v>
      </c>
      <c r="AG644" s="45" t="s">
        <v>31</v>
      </c>
      <c r="AH644" s="46" t="s">
        <v>45</v>
      </c>
      <c r="AM644" s="32" t="s">
        <v>56</v>
      </c>
      <c r="AR644" s="23"/>
      <c r="AS644" s="24" t="str">
        <f t="shared" si="3"/>
        <v>-:-:-:-:-:-:-:-:-:-:-:-:-:-:-:-:-:-:-:-:-:-:Rn:::::Rd::::</v>
      </c>
      <c r="AT644" s="23"/>
      <c r="AU644" s="24" t="str">
        <f t="shared" si="4"/>
        <v>0x7EA1B800</v>
      </c>
      <c r="AV644" s="25"/>
      <c r="AW644" s="26" t="str">
        <f t="shared" si="5"/>
        <v>vfcvtzuvector_integer_Scalar,                           </v>
      </c>
      <c r="AX644" s="26" t="str">
        <f t="shared" si="6"/>
        <v>//		vfcvtzuvector_integer_Scalar,                           	/* 0x7EA1B800	FCVTZU    	 */</v>
      </c>
      <c r="AY644" s="26" t="str">
        <f t="shared" si="7"/>
        <v>//		0x7EA1B800,	/* FCVTZU    	vfcvtzuvector_integer_Scalar	 */</v>
      </c>
    </row>
    <row r="645" ht="12.75" customHeight="1">
      <c r="A645" s="9" t="s">
        <v>1072</v>
      </c>
      <c r="B645" s="33" t="s">
        <v>106</v>
      </c>
      <c r="C645" s="16"/>
      <c r="D645" s="17"/>
      <c r="E645" s="28" t="s">
        <v>1073</v>
      </c>
      <c r="F645" s="18" t="str">
        <f t="shared" si="8"/>
        <v>v</v>
      </c>
      <c r="G645" s="18" t="str">
        <f t="shared" si="9"/>
        <v>Scalar</v>
      </c>
      <c r="H645" s="19"/>
      <c r="I645" s="30" t="s">
        <v>934</v>
      </c>
      <c r="J645" s="30"/>
      <c r="K645" s="84"/>
      <c r="L645" s="45" t="s">
        <v>31</v>
      </c>
      <c r="M645" s="45" t="s">
        <v>30</v>
      </c>
      <c r="N645" s="32" t="s">
        <v>30</v>
      </c>
      <c r="O645" s="45" t="s">
        <v>30</v>
      </c>
      <c r="P645" s="45" t="s">
        <v>30</v>
      </c>
      <c r="Q645" s="45" t="s">
        <v>30</v>
      </c>
      <c r="R645" s="45" t="s">
        <v>30</v>
      </c>
      <c r="S645" s="45" t="s">
        <v>31</v>
      </c>
      <c r="T645" s="32" t="s">
        <v>30</v>
      </c>
      <c r="U645" s="32" t="s">
        <v>33</v>
      </c>
      <c r="V645" s="45" t="s">
        <v>30</v>
      </c>
      <c r="W645" s="45" t="s">
        <v>31</v>
      </c>
      <c r="X645" s="45" t="s">
        <v>31</v>
      </c>
      <c r="Y645" s="45" t="s">
        <v>31</v>
      </c>
      <c r="Z645" s="45" t="s">
        <v>31</v>
      </c>
      <c r="AA645" s="32" t="s">
        <v>30</v>
      </c>
      <c r="AB645" s="32" t="s">
        <v>30</v>
      </c>
      <c r="AC645" s="32" t="s">
        <v>30</v>
      </c>
      <c r="AD645" s="32" t="s">
        <v>31</v>
      </c>
      <c r="AE645" s="32" t="s">
        <v>30</v>
      </c>
      <c r="AF645" s="45" t="s">
        <v>30</v>
      </c>
      <c r="AG645" s="45" t="s">
        <v>31</v>
      </c>
      <c r="AH645" s="46" t="s">
        <v>45</v>
      </c>
      <c r="AM645" s="32" t="s">
        <v>56</v>
      </c>
      <c r="AR645" s="23"/>
      <c r="AS645" s="24" t="str">
        <f t="shared" si="3"/>
        <v>-:-:-:-:-:-:-:-:-:-:-:-:-:-:-:-:-:-:-:-:-:-:Rn:::::Rd::::</v>
      </c>
      <c r="AT645" s="23"/>
      <c r="AU645" s="24" t="str">
        <f t="shared" si="4"/>
        <v>0x7EA1D800</v>
      </c>
      <c r="AV645" s="25"/>
      <c r="AW645" s="26" t="str">
        <f t="shared" si="5"/>
        <v>vfrsqrteScalar,                                         </v>
      </c>
      <c r="AX645" s="26" t="str">
        <f t="shared" si="6"/>
        <v>//		vfrsqrteScalar,                                         	/* 0x7EA1D800	FRSQRTE   	 */</v>
      </c>
      <c r="AY645" s="26" t="str">
        <f t="shared" si="7"/>
        <v>//		0x7EA1D800,	/* FRSQRTE   	vfrsqrteScalar	 */</v>
      </c>
    </row>
    <row r="646" ht="12.75" customHeight="1">
      <c r="A646" s="15" t="s">
        <v>1074</v>
      </c>
      <c r="B646" s="33" t="s">
        <v>106</v>
      </c>
      <c r="C646" s="16"/>
      <c r="D646" s="17" t="s">
        <v>1075</v>
      </c>
      <c r="F646" s="18" t="str">
        <f t="shared" si="8"/>
        <v/>
      </c>
      <c r="G646" s="18" t="str">
        <f t="shared" si="9"/>
        <v/>
      </c>
      <c r="H646" s="19"/>
      <c r="I646" s="20"/>
      <c r="J646" s="20"/>
      <c r="K646" s="21"/>
      <c r="L646" s="22" t="s">
        <v>31</v>
      </c>
      <c r="M646" s="22" t="s">
        <v>30</v>
      </c>
      <c r="N646" s="38" t="s">
        <v>931</v>
      </c>
      <c r="O646" s="22" t="s">
        <v>30</v>
      </c>
      <c r="P646" s="39" t="s">
        <v>30</v>
      </c>
      <c r="Q646" s="39" t="s">
        <v>30</v>
      </c>
      <c r="R646" s="39" t="s">
        <v>30</v>
      </c>
      <c r="S646" s="22" t="s">
        <v>31</v>
      </c>
      <c r="T646" s="38" t="s">
        <v>65</v>
      </c>
      <c r="V646" s="22" t="s">
        <v>30</v>
      </c>
      <c r="W646" s="22" t="s">
        <v>30</v>
      </c>
      <c r="X646" s="22" t="s">
        <v>31</v>
      </c>
      <c r="Y646" s="22" t="s">
        <v>31</v>
      </c>
      <c r="Z646" s="22" t="s">
        <v>31</v>
      </c>
      <c r="AA646" s="38" t="s">
        <v>642</v>
      </c>
      <c r="AF646" s="22" t="s">
        <v>30</v>
      </c>
      <c r="AG646" s="22" t="s">
        <v>31</v>
      </c>
      <c r="AH646" s="40" t="s">
        <v>45</v>
      </c>
      <c r="AM646" s="38" t="s">
        <v>56</v>
      </c>
      <c r="AR646" s="23"/>
      <c r="AS646" s="24" t="str">
        <f t="shared" si="3"/>
        <v/>
      </c>
      <c r="AT646" s="23"/>
      <c r="AU646" s="24" t="str">
        <f t="shared" si="4"/>
        <v/>
      </c>
      <c r="AV646" s="25"/>
      <c r="AW646" s="26" t="str">
        <f t="shared" si="5"/>
        <v/>
      </c>
      <c r="AX646" s="26" t="str">
        <f t="shared" si="6"/>
        <v>	/* AdvSIMD scalar pairwise */</v>
      </c>
      <c r="AY646" s="26" t="str">
        <f t="shared" si="7"/>
        <v>	/* AdvSIMD scalar pairwise */</v>
      </c>
    </row>
    <row r="647" ht="12.75" customHeight="1">
      <c r="A647" s="15" t="s">
        <v>1076</v>
      </c>
      <c r="B647" s="33" t="s">
        <v>106</v>
      </c>
      <c r="C647" s="16"/>
      <c r="D647" s="17"/>
      <c r="E647" s="28" t="s">
        <v>1077</v>
      </c>
      <c r="F647" s="18" t="str">
        <f t="shared" si="8"/>
        <v/>
      </c>
      <c r="G647" s="18" t="str">
        <f t="shared" si="9"/>
        <v>scalar</v>
      </c>
      <c r="H647" s="18" t="s">
        <v>746</v>
      </c>
      <c r="I647" s="30"/>
      <c r="J647" s="30"/>
      <c r="K647" s="84"/>
      <c r="L647" s="45" t="s">
        <v>31</v>
      </c>
      <c r="M647" s="45" t="s">
        <v>30</v>
      </c>
      <c r="N647" s="32" t="s">
        <v>31</v>
      </c>
      <c r="O647" s="45" t="s">
        <v>30</v>
      </c>
      <c r="P647" s="45" t="s">
        <v>30</v>
      </c>
      <c r="Q647" s="45" t="s">
        <v>30</v>
      </c>
      <c r="R647" s="45" t="s">
        <v>30</v>
      </c>
      <c r="S647" s="45" t="s">
        <v>31</v>
      </c>
      <c r="T647" s="32" t="s">
        <v>33</v>
      </c>
      <c r="U647" s="32" t="s">
        <v>33</v>
      </c>
      <c r="V647" s="45" t="s">
        <v>30</v>
      </c>
      <c r="W647" s="45" t="s">
        <v>30</v>
      </c>
      <c r="X647" s="45" t="s">
        <v>31</v>
      </c>
      <c r="Y647" s="45" t="s">
        <v>31</v>
      </c>
      <c r="Z647" s="45" t="s">
        <v>31</v>
      </c>
      <c r="AA647" s="32" t="s">
        <v>30</v>
      </c>
      <c r="AB647" s="32" t="s">
        <v>30</v>
      </c>
      <c r="AC647" s="32" t="s">
        <v>31</v>
      </c>
      <c r="AD647" s="32" t="s">
        <v>30</v>
      </c>
      <c r="AE647" s="32" t="s">
        <v>30</v>
      </c>
      <c r="AF647" s="45" t="s">
        <v>30</v>
      </c>
      <c r="AG647" s="45" t="s">
        <v>31</v>
      </c>
      <c r="AH647" s="46" t="s">
        <v>45</v>
      </c>
      <c r="AM647" s="32" t="s">
        <v>56</v>
      </c>
      <c r="AR647" s="23"/>
      <c r="AS647" s="24" t="str">
        <f t="shared" si="3"/>
        <v>-:-:-:-:-:-:-:-:-:-:-:-:-:-:-:-:-:-:-:-:-:-:Rn:::::Rd::::</v>
      </c>
      <c r="AT647" s="23"/>
      <c r="AU647" s="24" t="str">
        <f t="shared" si="4"/>
        <v>0x5E31B800</v>
      </c>
      <c r="AV647" s="25"/>
      <c r="AW647" s="26" t="str">
        <f t="shared" si="5"/>
        <v>addpscalar,                                             </v>
      </c>
      <c r="AX647" s="26" t="str">
        <f t="shared" si="6"/>
        <v>//		addpscalar,                                             	/* 0x5E31B800	ADDP      	 */</v>
      </c>
      <c r="AY647" s="26" t="str">
        <f t="shared" si="7"/>
        <v>//		0x5E31B800,	/* ADDP      	addpscalar	 */</v>
      </c>
    </row>
    <row r="648" ht="12.75" customHeight="1">
      <c r="A648" s="9" t="s">
        <v>1078</v>
      </c>
      <c r="B648" s="33" t="s">
        <v>106</v>
      </c>
      <c r="C648" s="16"/>
      <c r="D648" s="17"/>
      <c r="E648" s="28" t="s">
        <v>1079</v>
      </c>
      <c r="F648" s="18" t="str">
        <f t="shared" si="8"/>
        <v/>
      </c>
      <c r="G648" s="18" t="str">
        <f t="shared" si="9"/>
        <v>scalar</v>
      </c>
      <c r="H648" s="18" t="s">
        <v>746</v>
      </c>
      <c r="I648" s="30"/>
      <c r="J648" s="30"/>
      <c r="K648" s="84"/>
      <c r="L648" s="45" t="s">
        <v>31</v>
      </c>
      <c r="M648" s="45" t="s">
        <v>30</v>
      </c>
      <c r="N648" s="32" t="s">
        <v>30</v>
      </c>
      <c r="O648" s="45" t="s">
        <v>30</v>
      </c>
      <c r="P648" s="45" t="s">
        <v>30</v>
      </c>
      <c r="Q648" s="45" t="s">
        <v>30</v>
      </c>
      <c r="R648" s="45" t="s">
        <v>30</v>
      </c>
      <c r="S648" s="45" t="s">
        <v>31</v>
      </c>
      <c r="T648" s="32" t="s">
        <v>31</v>
      </c>
      <c r="U648" s="32" t="s">
        <v>33</v>
      </c>
      <c r="V648" s="45" t="s">
        <v>30</v>
      </c>
      <c r="W648" s="45" t="s">
        <v>30</v>
      </c>
      <c r="X648" s="45" t="s">
        <v>31</v>
      </c>
      <c r="Y648" s="45" t="s">
        <v>31</v>
      </c>
      <c r="Z648" s="45" t="s">
        <v>31</v>
      </c>
      <c r="AA648" s="32" t="s">
        <v>31</v>
      </c>
      <c r="AB648" s="32" t="s">
        <v>30</v>
      </c>
      <c r="AC648" s="32" t="s">
        <v>30</v>
      </c>
      <c r="AD648" s="32" t="s">
        <v>31</v>
      </c>
      <c r="AE648" s="32" t="s">
        <v>31</v>
      </c>
      <c r="AF648" s="45" t="s">
        <v>30</v>
      </c>
      <c r="AG648" s="45" t="s">
        <v>31</v>
      </c>
      <c r="AH648" s="46" t="s">
        <v>45</v>
      </c>
      <c r="AM648" s="32" t="s">
        <v>56</v>
      </c>
      <c r="AR648" s="23"/>
      <c r="AS648" s="24" t="str">
        <f t="shared" si="3"/>
        <v>-:-:-:-:-:-:-:-:-:-:-:-:-:-:-:-:-:-:-:-:-:-:Rn:::::Rd::::</v>
      </c>
      <c r="AT648" s="23"/>
      <c r="AU648" s="24" t="str">
        <f t="shared" si="4"/>
        <v>0x7E30C800</v>
      </c>
      <c r="AV648" s="25"/>
      <c r="AW648" s="26" t="str">
        <f t="shared" si="5"/>
        <v>fmaxnmpscalar,                                          </v>
      </c>
      <c r="AX648" s="26" t="str">
        <f t="shared" si="6"/>
        <v>//		fmaxnmpscalar,                                          	/* 0x7E30C800	FMAXNMP   	 */</v>
      </c>
      <c r="AY648" s="26" t="str">
        <f t="shared" si="7"/>
        <v>//		0x7E30C800,	/* FMAXNMP   	fmaxnmpscalar	 */</v>
      </c>
    </row>
    <row r="649" ht="12.75" customHeight="1">
      <c r="A649" s="15" t="s">
        <v>1080</v>
      </c>
      <c r="B649" s="33" t="s">
        <v>106</v>
      </c>
      <c r="C649" s="16"/>
      <c r="D649" s="17"/>
      <c r="E649" s="28" t="s">
        <v>1081</v>
      </c>
      <c r="F649" s="18" t="str">
        <f t="shared" si="8"/>
        <v/>
      </c>
      <c r="G649" s="18" t="str">
        <f t="shared" si="9"/>
        <v>scalar</v>
      </c>
      <c r="H649" s="18" t="s">
        <v>746</v>
      </c>
      <c r="I649" s="30"/>
      <c r="J649" s="30"/>
      <c r="K649" s="84"/>
      <c r="L649" s="45" t="s">
        <v>31</v>
      </c>
      <c r="M649" s="45" t="s">
        <v>30</v>
      </c>
      <c r="N649" s="32" t="s">
        <v>30</v>
      </c>
      <c r="O649" s="45" t="s">
        <v>30</v>
      </c>
      <c r="P649" s="45" t="s">
        <v>30</v>
      </c>
      <c r="Q649" s="45" t="s">
        <v>30</v>
      </c>
      <c r="R649" s="45" t="s">
        <v>30</v>
      </c>
      <c r="S649" s="45" t="s">
        <v>31</v>
      </c>
      <c r="T649" s="32" t="s">
        <v>31</v>
      </c>
      <c r="U649" s="32" t="s">
        <v>33</v>
      </c>
      <c r="V649" s="45" t="s">
        <v>30</v>
      </c>
      <c r="W649" s="45" t="s">
        <v>30</v>
      </c>
      <c r="X649" s="45" t="s">
        <v>31</v>
      </c>
      <c r="Y649" s="45" t="s">
        <v>31</v>
      </c>
      <c r="Z649" s="45" t="s">
        <v>31</v>
      </c>
      <c r="AA649" s="32" t="s">
        <v>31</v>
      </c>
      <c r="AB649" s="32" t="s">
        <v>30</v>
      </c>
      <c r="AC649" s="32" t="s">
        <v>30</v>
      </c>
      <c r="AD649" s="32" t="s">
        <v>31</v>
      </c>
      <c r="AE649" s="32" t="s">
        <v>30</v>
      </c>
      <c r="AF649" s="45" t="s">
        <v>30</v>
      </c>
      <c r="AG649" s="45" t="s">
        <v>31</v>
      </c>
      <c r="AH649" s="46" t="s">
        <v>45</v>
      </c>
      <c r="AM649" s="32" t="s">
        <v>56</v>
      </c>
      <c r="AR649" s="23"/>
      <c r="AS649" s="24" t="str">
        <f t="shared" si="3"/>
        <v>-:-:-:-:-:-:-:-:-:-:-:-:-:-:-:-:-:-:-:-:-:-:Rn:::::Rd::::</v>
      </c>
      <c r="AT649" s="23"/>
      <c r="AU649" s="24" t="str">
        <f t="shared" si="4"/>
        <v>0x7E30D800</v>
      </c>
      <c r="AV649" s="25"/>
      <c r="AW649" s="26" t="str">
        <f t="shared" si="5"/>
        <v>faddpscalar,                                            </v>
      </c>
      <c r="AX649" s="26" t="str">
        <f t="shared" si="6"/>
        <v>//		faddpscalar,                                            	/* 0x7E30D800	FADDP     	 */</v>
      </c>
      <c r="AY649" s="26" t="str">
        <f t="shared" si="7"/>
        <v>//		0x7E30D800,	/* FADDP     	faddpscalar	 */</v>
      </c>
    </row>
    <row r="650" ht="12.75" customHeight="1">
      <c r="A650" s="15" t="s">
        <v>1082</v>
      </c>
      <c r="B650" s="33" t="s">
        <v>106</v>
      </c>
      <c r="C650" s="16"/>
      <c r="D650" s="17"/>
      <c r="E650" s="28" t="s">
        <v>1083</v>
      </c>
      <c r="F650" s="18" t="str">
        <f t="shared" si="8"/>
        <v/>
      </c>
      <c r="G650" s="18" t="str">
        <f t="shared" si="9"/>
        <v>scalar</v>
      </c>
      <c r="H650" s="18" t="s">
        <v>746</v>
      </c>
      <c r="I650" s="30"/>
      <c r="J650" s="30"/>
      <c r="K650" s="84"/>
      <c r="L650" s="45" t="s">
        <v>31</v>
      </c>
      <c r="M650" s="45" t="s">
        <v>30</v>
      </c>
      <c r="N650" s="32" t="s">
        <v>30</v>
      </c>
      <c r="O650" s="45" t="s">
        <v>30</v>
      </c>
      <c r="P650" s="45" t="s">
        <v>30</v>
      </c>
      <c r="Q650" s="45" t="s">
        <v>30</v>
      </c>
      <c r="R650" s="45" t="s">
        <v>30</v>
      </c>
      <c r="S650" s="45" t="s">
        <v>31</v>
      </c>
      <c r="T650" s="32" t="s">
        <v>31</v>
      </c>
      <c r="U650" s="32" t="s">
        <v>33</v>
      </c>
      <c r="V650" s="45" t="s">
        <v>30</v>
      </c>
      <c r="W650" s="45" t="s">
        <v>30</v>
      </c>
      <c r="X650" s="45" t="s">
        <v>31</v>
      </c>
      <c r="Y650" s="45" t="s">
        <v>31</v>
      </c>
      <c r="Z650" s="45" t="s">
        <v>31</v>
      </c>
      <c r="AA650" s="32" t="s">
        <v>31</v>
      </c>
      <c r="AB650" s="32" t="s">
        <v>30</v>
      </c>
      <c r="AC650" s="32" t="s">
        <v>30</v>
      </c>
      <c r="AD650" s="32" t="s">
        <v>30</v>
      </c>
      <c r="AE650" s="32" t="s">
        <v>30</v>
      </c>
      <c r="AF650" s="45" t="s">
        <v>30</v>
      </c>
      <c r="AG650" s="45" t="s">
        <v>31</v>
      </c>
      <c r="AH650" s="46" t="s">
        <v>45</v>
      </c>
      <c r="AM650" s="32" t="s">
        <v>56</v>
      </c>
      <c r="AR650" s="23"/>
      <c r="AS650" s="24" t="str">
        <f t="shared" si="3"/>
        <v>-:-:-:-:-:-:-:-:-:-:-:-:-:-:-:-:-:-:-:-:-:-:Rn:::::Rd::::</v>
      </c>
      <c r="AT650" s="23"/>
      <c r="AU650" s="24" t="str">
        <f t="shared" si="4"/>
        <v>0x7E30F800</v>
      </c>
      <c r="AV650" s="25"/>
      <c r="AW650" s="26" t="str">
        <f t="shared" si="5"/>
        <v>fmaxpscalar,                                            </v>
      </c>
      <c r="AX650" s="26" t="str">
        <f t="shared" si="6"/>
        <v>//		fmaxpscalar,                                            	/* 0x7E30F800	FMAXP     	 */</v>
      </c>
      <c r="AY650" s="26" t="str">
        <f t="shared" si="7"/>
        <v>//		0x7E30F800,	/* FMAXP     	fmaxpscalar	 */</v>
      </c>
    </row>
    <row r="651" ht="12.75" customHeight="1">
      <c r="A651" s="9" t="s">
        <v>1084</v>
      </c>
      <c r="B651" s="33" t="s">
        <v>106</v>
      </c>
      <c r="C651" s="16"/>
      <c r="D651" s="17"/>
      <c r="E651" s="28" t="s">
        <v>1085</v>
      </c>
      <c r="F651" s="18" t="str">
        <f t="shared" si="8"/>
        <v/>
      </c>
      <c r="G651" s="18" t="str">
        <f t="shared" si="9"/>
        <v>scalar</v>
      </c>
      <c r="H651" s="18" t="s">
        <v>746</v>
      </c>
      <c r="I651" s="30"/>
      <c r="J651" s="30"/>
      <c r="K651" s="84"/>
      <c r="L651" s="45" t="s">
        <v>31</v>
      </c>
      <c r="M651" s="45" t="s">
        <v>30</v>
      </c>
      <c r="N651" s="32" t="s">
        <v>30</v>
      </c>
      <c r="O651" s="45" t="s">
        <v>30</v>
      </c>
      <c r="P651" s="45" t="s">
        <v>30</v>
      </c>
      <c r="Q651" s="45" t="s">
        <v>30</v>
      </c>
      <c r="R651" s="45" t="s">
        <v>30</v>
      </c>
      <c r="S651" s="45" t="s">
        <v>31</v>
      </c>
      <c r="T651" s="32" t="s">
        <v>30</v>
      </c>
      <c r="U651" s="32" t="s">
        <v>33</v>
      </c>
      <c r="V651" s="45" t="s">
        <v>30</v>
      </c>
      <c r="W651" s="45" t="s">
        <v>30</v>
      </c>
      <c r="X651" s="45" t="s">
        <v>31</v>
      </c>
      <c r="Y651" s="45" t="s">
        <v>31</v>
      </c>
      <c r="Z651" s="45" t="s">
        <v>31</v>
      </c>
      <c r="AA651" s="32" t="s">
        <v>31</v>
      </c>
      <c r="AB651" s="32" t="s">
        <v>30</v>
      </c>
      <c r="AC651" s="32" t="s">
        <v>30</v>
      </c>
      <c r="AD651" s="32" t="s">
        <v>31</v>
      </c>
      <c r="AE651" s="32" t="s">
        <v>31</v>
      </c>
      <c r="AF651" s="45" t="s">
        <v>30</v>
      </c>
      <c r="AG651" s="45" t="s">
        <v>31</v>
      </c>
      <c r="AH651" s="46" t="s">
        <v>45</v>
      </c>
      <c r="AM651" s="32" t="s">
        <v>56</v>
      </c>
      <c r="AR651" s="23"/>
      <c r="AS651" s="24" t="str">
        <f t="shared" si="3"/>
        <v>-:-:-:-:-:-:-:-:-:-:-:-:-:-:-:-:-:-:-:-:-:-:Rn:::::Rd::::</v>
      </c>
      <c r="AT651" s="23"/>
      <c r="AU651" s="24" t="str">
        <f t="shared" si="4"/>
        <v>0x7EB0C800</v>
      </c>
      <c r="AV651" s="25"/>
      <c r="AW651" s="26" t="str">
        <f t="shared" si="5"/>
        <v>fminnmpscalar,                                          </v>
      </c>
      <c r="AX651" s="26" t="str">
        <f t="shared" si="6"/>
        <v>//		fminnmpscalar,                                          	/* 0x7EB0C800	FMINNMP   	 */</v>
      </c>
      <c r="AY651" s="26" t="str">
        <f t="shared" si="7"/>
        <v>//		0x7EB0C800,	/* FMINNMP   	fminnmpscalar	 */</v>
      </c>
    </row>
    <row r="652" ht="12.75" customHeight="1">
      <c r="A652" s="9" t="s">
        <v>1086</v>
      </c>
      <c r="B652" s="33" t="s">
        <v>106</v>
      </c>
      <c r="C652" s="16"/>
      <c r="D652" s="17"/>
      <c r="E652" s="28" t="s">
        <v>1087</v>
      </c>
      <c r="F652" s="18" t="str">
        <f t="shared" si="8"/>
        <v/>
      </c>
      <c r="G652" s="18" t="str">
        <f t="shared" si="9"/>
        <v>scalar</v>
      </c>
      <c r="H652" s="18" t="s">
        <v>746</v>
      </c>
      <c r="I652" s="30"/>
      <c r="J652" s="30"/>
      <c r="K652" s="84"/>
      <c r="L652" s="45" t="s">
        <v>31</v>
      </c>
      <c r="M652" s="45" t="s">
        <v>30</v>
      </c>
      <c r="N652" s="32" t="s">
        <v>30</v>
      </c>
      <c r="O652" s="45" t="s">
        <v>30</v>
      </c>
      <c r="P652" s="45" t="s">
        <v>30</v>
      </c>
      <c r="Q652" s="45" t="s">
        <v>30</v>
      </c>
      <c r="R652" s="45" t="s">
        <v>30</v>
      </c>
      <c r="S652" s="45" t="s">
        <v>31</v>
      </c>
      <c r="T652" s="32" t="s">
        <v>30</v>
      </c>
      <c r="U652" s="32" t="s">
        <v>33</v>
      </c>
      <c r="V652" s="45" t="s">
        <v>30</v>
      </c>
      <c r="W652" s="45" t="s">
        <v>30</v>
      </c>
      <c r="X652" s="45" t="s">
        <v>31</v>
      </c>
      <c r="Y652" s="45" t="s">
        <v>31</v>
      </c>
      <c r="Z652" s="45" t="s">
        <v>31</v>
      </c>
      <c r="AA652" s="32" t="s">
        <v>31</v>
      </c>
      <c r="AB652" s="32" t="s">
        <v>30</v>
      </c>
      <c r="AC652" s="32" t="s">
        <v>30</v>
      </c>
      <c r="AD652" s="32" t="s">
        <v>30</v>
      </c>
      <c r="AE652" s="32" t="s">
        <v>30</v>
      </c>
      <c r="AF652" s="45" t="s">
        <v>30</v>
      </c>
      <c r="AG652" s="45" t="s">
        <v>31</v>
      </c>
      <c r="AH652" s="46" t="s">
        <v>45</v>
      </c>
      <c r="AM652" s="32" t="s">
        <v>56</v>
      </c>
      <c r="AR652" s="23"/>
      <c r="AS652" s="24" t="str">
        <f t="shared" si="3"/>
        <v>-:-:-:-:-:-:-:-:-:-:-:-:-:-:-:-:-:-:-:-:-:-:Rn:::::Rd::::</v>
      </c>
      <c r="AT652" s="23"/>
      <c r="AU652" s="24" t="str">
        <f t="shared" si="4"/>
        <v>0x7EB0F800</v>
      </c>
      <c r="AV652" s="25"/>
      <c r="AW652" s="26" t="str">
        <f t="shared" si="5"/>
        <v>fminpscalar,                                            </v>
      </c>
      <c r="AX652" s="26" t="str">
        <f t="shared" si="6"/>
        <v>//		fminpscalar,                                            	/* 0x7EB0F800	FMINP     	 */</v>
      </c>
      <c r="AY652" s="26" t="str">
        <f t="shared" si="7"/>
        <v>//		0x7EB0F800,	/* FMINP     	fminpscalar	 */</v>
      </c>
    </row>
    <row r="653" ht="12.75" customHeight="1">
      <c r="A653" s="15" t="s">
        <v>1088</v>
      </c>
      <c r="B653" s="33" t="s">
        <v>106</v>
      </c>
      <c r="C653" s="16"/>
      <c r="D653" s="17" t="s">
        <v>1089</v>
      </c>
      <c r="F653" s="18" t="str">
        <f t="shared" si="8"/>
        <v/>
      </c>
      <c r="G653" s="18" t="str">
        <f t="shared" si="9"/>
        <v/>
      </c>
      <c r="H653" s="19"/>
      <c r="I653" s="20"/>
      <c r="J653" s="20"/>
      <c r="K653" s="21"/>
      <c r="L653" s="22" t="s">
        <v>31</v>
      </c>
      <c r="M653" s="22" t="s">
        <v>30</v>
      </c>
      <c r="N653" s="38" t="s">
        <v>459</v>
      </c>
      <c r="O653" s="22" t="s">
        <v>30</v>
      </c>
      <c r="P653" s="39" t="s">
        <v>30</v>
      </c>
      <c r="Q653" s="39" t="s">
        <v>30</v>
      </c>
      <c r="R653" s="39" t="s">
        <v>30</v>
      </c>
      <c r="S653" s="22" t="s">
        <v>31</v>
      </c>
      <c r="T653" s="22" t="s">
        <v>31</v>
      </c>
      <c r="U653" s="22" t="s">
        <v>31</v>
      </c>
      <c r="V653" s="22" t="s">
        <v>31</v>
      </c>
      <c r="W653" s="38" t="s">
        <v>61</v>
      </c>
      <c r="AB653" s="22" t="s">
        <v>31</v>
      </c>
      <c r="AC653" s="38" t="s">
        <v>80</v>
      </c>
      <c r="AG653" s="22" t="s">
        <v>30</v>
      </c>
      <c r="AH653" s="40" t="s">
        <v>45</v>
      </c>
      <c r="AM653" s="38" t="s">
        <v>56</v>
      </c>
      <c r="AR653" s="23"/>
      <c r="AS653" s="24" t="str">
        <f t="shared" si="3"/>
        <v/>
      </c>
      <c r="AT653" s="23"/>
      <c r="AU653" s="24" t="str">
        <f t="shared" si="4"/>
        <v/>
      </c>
      <c r="AV653" s="25"/>
      <c r="AW653" s="26" t="str">
        <f t="shared" si="5"/>
        <v/>
      </c>
      <c r="AX653" s="26" t="str">
        <f t="shared" si="6"/>
        <v>	/* AdvSIMD scalar copy */</v>
      </c>
      <c r="AY653" s="26" t="str">
        <f t="shared" si="7"/>
        <v>	/* AdvSIMD scalar copy */</v>
      </c>
    </row>
    <row r="654" ht="12.75" customHeight="1">
      <c r="A654" s="15" t="s">
        <v>1090</v>
      </c>
      <c r="B654" s="33" t="s">
        <v>106</v>
      </c>
      <c r="C654" s="16"/>
      <c r="D654" s="17"/>
      <c r="E654" s="28" t="s">
        <v>1091</v>
      </c>
      <c r="F654" s="18" t="str">
        <f t="shared" si="8"/>
        <v>v</v>
      </c>
      <c r="G654" s="18" t="str">
        <f t="shared" si="9"/>
        <v>element_Scalar</v>
      </c>
      <c r="H654" s="18" t="s">
        <v>1092</v>
      </c>
      <c r="I654" s="77" t="s">
        <v>934</v>
      </c>
      <c r="J654" s="77"/>
      <c r="K654" s="84"/>
      <c r="L654" s="45" t="s">
        <v>31</v>
      </c>
      <c r="M654" s="45" t="s">
        <v>30</v>
      </c>
      <c r="N654" s="32" t="s">
        <v>31</v>
      </c>
      <c r="O654" s="45" t="s">
        <v>30</v>
      </c>
      <c r="P654" s="45" t="s">
        <v>30</v>
      </c>
      <c r="Q654" s="45" t="s">
        <v>30</v>
      </c>
      <c r="R654" s="45" t="s">
        <v>30</v>
      </c>
      <c r="S654" s="45" t="s">
        <v>31</v>
      </c>
      <c r="T654" s="45" t="s">
        <v>31</v>
      </c>
      <c r="U654" s="45" t="s">
        <v>31</v>
      </c>
      <c r="V654" s="45" t="s">
        <v>31</v>
      </c>
      <c r="W654" s="32" t="s">
        <v>33</v>
      </c>
      <c r="X654" s="32" t="s">
        <v>33</v>
      </c>
      <c r="Y654" s="32" t="s">
        <v>33</v>
      </c>
      <c r="Z654" s="32" t="s">
        <v>33</v>
      </c>
      <c r="AA654" s="32" t="s">
        <v>33</v>
      </c>
      <c r="AB654" s="45" t="s">
        <v>31</v>
      </c>
      <c r="AC654" s="32" t="s">
        <v>31</v>
      </c>
      <c r="AD654" s="32" t="s">
        <v>31</v>
      </c>
      <c r="AE654" s="32" t="s">
        <v>31</v>
      </c>
      <c r="AF654" s="32" t="s">
        <v>31</v>
      </c>
      <c r="AG654" s="45" t="s">
        <v>30</v>
      </c>
      <c r="AH654" s="46" t="s">
        <v>45</v>
      </c>
      <c r="AM654" s="32" t="s">
        <v>56</v>
      </c>
      <c r="AR654" s="23"/>
      <c r="AS654" s="24" t="str">
        <f t="shared" si="3"/>
        <v>-:-:-:-:-:-:-:-:-:-:-:-:-:-:-:-:-:-:-:-:-:-:Rn:::::Rd::::</v>
      </c>
      <c r="AT654" s="23"/>
      <c r="AU654" s="24" t="str">
        <f t="shared" si="4"/>
        <v>0x5E000400</v>
      </c>
      <c r="AV654" s="25"/>
      <c r="AW654" s="26" t="str">
        <f t="shared" si="5"/>
        <v>vdupelement_Scalar,                                     </v>
      </c>
      <c r="AX654" s="26" t="str">
        <f t="shared" si="6"/>
        <v>//		vdupelement_Scalar,                                     	/* 0x5E000400	DUP       	 */</v>
      </c>
      <c r="AY654" s="26" t="str">
        <f t="shared" si="7"/>
        <v>//		0x5E000400,	/* DUP       	vdupelement_Scalar	 */</v>
      </c>
    </row>
    <row r="655" ht="12.75" customHeight="1">
      <c r="A655" s="9" t="s">
        <v>1093</v>
      </c>
      <c r="B655" s="33" t="s">
        <v>106</v>
      </c>
      <c r="C655" s="16"/>
      <c r="D655" s="17" t="s">
        <v>1094</v>
      </c>
      <c r="F655" s="18" t="str">
        <f t="shared" si="8"/>
        <v/>
      </c>
      <c r="G655" s="18" t="str">
        <f t="shared" si="9"/>
        <v/>
      </c>
      <c r="H655" s="19"/>
      <c r="I655" s="20"/>
      <c r="J655" s="20"/>
      <c r="K655" s="21"/>
      <c r="L655" s="22" t="s">
        <v>31</v>
      </c>
      <c r="M655" s="22" t="s">
        <v>30</v>
      </c>
      <c r="N655" s="38" t="s">
        <v>931</v>
      </c>
      <c r="O655" s="22" t="s">
        <v>30</v>
      </c>
      <c r="P655" s="39" t="s">
        <v>30</v>
      </c>
      <c r="Q655" s="39" t="s">
        <v>30</v>
      </c>
      <c r="R655" s="39" t="s">
        <v>30</v>
      </c>
      <c r="S655" s="22" t="s">
        <v>30</v>
      </c>
      <c r="T655" s="38" t="s">
        <v>65</v>
      </c>
      <c r="V655" s="38" t="s">
        <v>66</v>
      </c>
      <c r="W655" s="38" t="s">
        <v>67</v>
      </c>
      <c r="X655" s="60" t="s">
        <v>51</v>
      </c>
      <c r="AB655" s="60" t="s">
        <v>642</v>
      </c>
      <c r="AF655" s="38" t="s">
        <v>68</v>
      </c>
      <c r="AG655" s="22" t="s">
        <v>31</v>
      </c>
      <c r="AH655" s="40" t="s">
        <v>45</v>
      </c>
      <c r="AM655" s="38" t="s">
        <v>56</v>
      </c>
      <c r="AR655" s="23"/>
      <c r="AS655" s="24" t="str">
        <f t="shared" si="3"/>
        <v/>
      </c>
      <c r="AT655" s="23"/>
      <c r="AU655" s="24" t="str">
        <f t="shared" si="4"/>
        <v/>
      </c>
      <c r="AV655" s="25"/>
      <c r="AW655" s="26" t="str">
        <f t="shared" si="5"/>
        <v/>
      </c>
      <c r="AX655" s="26" t="str">
        <f t="shared" si="6"/>
        <v>	/* AdvSIMD scalar x indexed element */</v>
      </c>
      <c r="AY655" s="26" t="str">
        <f t="shared" si="7"/>
        <v>	/* AdvSIMD scalar x indexed element */</v>
      </c>
    </row>
    <row r="656" ht="12.75" customHeight="1">
      <c r="A656" s="15" t="s">
        <v>1095</v>
      </c>
      <c r="B656" s="33" t="s">
        <v>106</v>
      </c>
      <c r="C656" s="16"/>
      <c r="D656" s="17"/>
      <c r="E656" s="28" t="s">
        <v>997</v>
      </c>
      <c r="F656" s="18" t="str">
        <f t="shared" si="8"/>
        <v>v</v>
      </c>
      <c r="G656" s="18" t="str">
        <f t="shared" si="9"/>
        <v>by_element_Scalar</v>
      </c>
      <c r="H656" s="18" t="s">
        <v>1096</v>
      </c>
      <c r="I656" s="30" t="s">
        <v>934</v>
      </c>
      <c r="J656" s="30"/>
      <c r="K656" s="84"/>
      <c r="L656" s="45" t="s">
        <v>31</v>
      </c>
      <c r="M656" s="45" t="s">
        <v>30</v>
      </c>
      <c r="N656" s="32" t="s">
        <v>31</v>
      </c>
      <c r="O656" s="45" t="s">
        <v>30</v>
      </c>
      <c r="P656" s="45" t="s">
        <v>30</v>
      </c>
      <c r="Q656" s="45" t="s">
        <v>30</v>
      </c>
      <c r="R656" s="45" t="s">
        <v>30</v>
      </c>
      <c r="S656" s="45" t="s">
        <v>30</v>
      </c>
      <c r="T656" s="32" t="s">
        <v>33</v>
      </c>
      <c r="U656" s="32" t="s">
        <v>33</v>
      </c>
      <c r="V656" s="32" t="s">
        <v>66</v>
      </c>
      <c r="W656" s="32" t="s">
        <v>67</v>
      </c>
      <c r="X656" s="62" t="s">
        <v>51</v>
      </c>
      <c r="AB656" s="62" t="s">
        <v>31</v>
      </c>
      <c r="AC656" s="62" t="s">
        <v>31</v>
      </c>
      <c r="AD656" s="62" t="s">
        <v>30</v>
      </c>
      <c r="AE656" s="62" t="s">
        <v>30</v>
      </c>
      <c r="AF656" s="32" t="s">
        <v>68</v>
      </c>
      <c r="AG656" s="45" t="s">
        <v>31</v>
      </c>
      <c r="AH656" s="46" t="s">
        <v>45</v>
      </c>
      <c r="AM656" s="32" t="s">
        <v>56</v>
      </c>
      <c r="AR656" s="23"/>
      <c r="AS656" s="24" t="str">
        <f t="shared" si="3"/>
        <v>-:-:-:-:-:-:-:-:-:-:L:M:Rm::::-:-:-:-:H:-:Rn:::::Rd::::</v>
      </c>
      <c r="AT656" s="23"/>
      <c r="AU656" s="24" t="str">
        <f t="shared" si="4"/>
        <v>0x5F003000</v>
      </c>
      <c r="AV656" s="25"/>
      <c r="AW656" s="26" t="str">
        <f t="shared" si="5"/>
        <v>vsqdmlalby_element_Scalar,                              </v>
      </c>
      <c r="AX656" s="26" t="str">
        <f t="shared" si="6"/>
        <v>//		vsqdmlalby_element_Scalar,                              	/* 0x5F003000	SQDMLAL   	 */</v>
      </c>
      <c r="AY656" s="26" t="str">
        <f t="shared" si="7"/>
        <v>//		0x5F003000,	/* SQDMLAL   	vsqdmlalby_element_Scalar	 */</v>
      </c>
    </row>
    <row r="657" ht="12.75" customHeight="1">
      <c r="A657" s="15" t="s">
        <v>1097</v>
      </c>
      <c r="B657" s="33" t="s">
        <v>106</v>
      </c>
      <c r="C657" s="16"/>
      <c r="D657" s="17"/>
      <c r="E657" s="28" t="s">
        <v>1000</v>
      </c>
      <c r="F657" s="18" t="str">
        <f t="shared" si="8"/>
        <v>v</v>
      </c>
      <c r="G657" s="18" t="str">
        <f t="shared" si="9"/>
        <v>by_element_Scalar</v>
      </c>
      <c r="H657" s="18" t="s">
        <v>1096</v>
      </c>
      <c r="I657" s="30" t="s">
        <v>934</v>
      </c>
      <c r="J657" s="30"/>
      <c r="K657" s="84"/>
      <c r="L657" s="45" t="s">
        <v>31</v>
      </c>
      <c r="M657" s="45" t="s">
        <v>30</v>
      </c>
      <c r="N657" s="32" t="s">
        <v>31</v>
      </c>
      <c r="O657" s="45" t="s">
        <v>30</v>
      </c>
      <c r="P657" s="45" t="s">
        <v>30</v>
      </c>
      <c r="Q657" s="45" t="s">
        <v>30</v>
      </c>
      <c r="R657" s="45" t="s">
        <v>30</v>
      </c>
      <c r="S657" s="45" t="s">
        <v>30</v>
      </c>
      <c r="T657" s="32" t="s">
        <v>33</v>
      </c>
      <c r="U657" s="32" t="s">
        <v>33</v>
      </c>
      <c r="V657" s="32" t="s">
        <v>66</v>
      </c>
      <c r="W657" s="32" t="s">
        <v>67</v>
      </c>
      <c r="X657" s="62" t="s">
        <v>51</v>
      </c>
      <c r="AB657" s="62" t="s">
        <v>31</v>
      </c>
      <c r="AC657" s="62" t="s">
        <v>31</v>
      </c>
      <c r="AD657" s="62" t="s">
        <v>30</v>
      </c>
      <c r="AE657" s="62" t="s">
        <v>30</v>
      </c>
      <c r="AF657" s="32" t="s">
        <v>68</v>
      </c>
      <c r="AG657" s="45" t="s">
        <v>31</v>
      </c>
      <c r="AH657" s="46" t="s">
        <v>45</v>
      </c>
      <c r="AM657" s="32" t="s">
        <v>56</v>
      </c>
      <c r="AR657" s="23"/>
      <c r="AS657" s="24" t="str">
        <f t="shared" si="3"/>
        <v>-:-:-:-:-:-:-:-:-:-:L:M:Rm::::-:-:-:-:H:-:Rn:::::Rd::::</v>
      </c>
      <c r="AT657" s="23"/>
      <c r="AU657" s="24" t="str">
        <f t="shared" si="4"/>
        <v>0x5F003000</v>
      </c>
      <c r="AV657" s="25"/>
      <c r="AW657" s="26" t="str">
        <f t="shared" si="5"/>
        <v>vsqdmlal2by_element_Scalar,                             </v>
      </c>
      <c r="AX657" s="26" t="str">
        <f t="shared" si="6"/>
        <v>//		vsqdmlal2by_element_Scalar,                             	/* 0x5F003000	SQDMLAL2  	 */</v>
      </c>
      <c r="AY657" s="26" t="str">
        <f t="shared" si="7"/>
        <v>//		0x5F003000,	/* SQDMLAL2  	vsqdmlal2by_element_Scalar	 */</v>
      </c>
    </row>
    <row r="658" ht="12.75" customHeight="1">
      <c r="A658" s="9" t="s">
        <v>1098</v>
      </c>
      <c r="B658" s="33" t="s">
        <v>106</v>
      </c>
      <c r="C658" s="16"/>
      <c r="D658" s="17"/>
      <c r="E658" s="28" t="s">
        <v>1003</v>
      </c>
      <c r="F658" s="18" t="str">
        <f t="shared" si="8"/>
        <v>v</v>
      </c>
      <c r="G658" s="18" t="str">
        <f t="shared" si="9"/>
        <v>by_element_Scalar</v>
      </c>
      <c r="H658" s="18" t="s">
        <v>1096</v>
      </c>
      <c r="I658" s="30" t="s">
        <v>934</v>
      </c>
      <c r="J658" s="30"/>
      <c r="K658" s="84"/>
      <c r="L658" s="45" t="s">
        <v>31</v>
      </c>
      <c r="M658" s="45" t="s">
        <v>30</v>
      </c>
      <c r="N658" s="32" t="s">
        <v>31</v>
      </c>
      <c r="O658" s="45" t="s">
        <v>30</v>
      </c>
      <c r="P658" s="45" t="s">
        <v>30</v>
      </c>
      <c r="Q658" s="45" t="s">
        <v>30</v>
      </c>
      <c r="R658" s="45" t="s">
        <v>30</v>
      </c>
      <c r="S658" s="45" t="s">
        <v>30</v>
      </c>
      <c r="T658" s="32" t="s">
        <v>33</v>
      </c>
      <c r="U658" s="32" t="s">
        <v>33</v>
      </c>
      <c r="V658" s="32" t="s">
        <v>66</v>
      </c>
      <c r="W658" s="32" t="s">
        <v>67</v>
      </c>
      <c r="X658" s="62" t="s">
        <v>51</v>
      </c>
      <c r="AB658" s="62" t="s">
        <v>31</v>
      </c>
      <c r="AC658" s="62" t="s">
        <v>30</v>
      </c>
      <c r="AD658" s="62" t="s">
        <v>30</v>
      </c>
      <c r="AE658" s="62" t="s">
        <v>30</v>
      </c>
      <c r="AF658" s="32" t="s">
        <v>68</v>
      </c>
      <c r="AG658" s="45" t="s">
        <v>31</v>
      </c>
      <c r="AH658" s="46" t="s">
        <v>45</v>
      </c>
      <c r="AM658" s="32" t="s">
        <v>56</v>
      </c>
      <c r="AR658" s="23"/>
      <c r="AS658" s="24" t="str">
        <f t="shared" si="3"/>
        <v>-:-:-:-:-:-:-:-:-:-:L:M:Rm::::-:-:-:-:H:-:Rn:::::Rd::::</v>
      </c>
      <c r="AT658" s="23"/>
      <c r="AU658" s="24" t="str">
        <f t="shared" si="4"/>
        <v>0x5F007000</v>
      </c>
      <c r="AV658" s="25"/>
      <c r="AW658" s="26" t="str">
        <f t="shared" si="5"/>
        <v>vsqdmlslby_element_Scalar,                              </v>
      </c>
      <c r="AX658" s="26" t="str">
        <f t="shared" si="6"/>
        <v>//		vsqdmlslby_element_Scalar,                              	/* 0x5F007000	SQDMLSL   	 */</v>
      </c>
      <c r="AY658" s="26" t="str">
        <f t="shared" si="7"/>
        <v>//		0x5F007000,	/* SQDMLSL   	vsqdmlslby_element_Scalar	 */</v>
      </c>
    </row>
    <row r="659" ht="12.75" customHeight="1">
      <c r="A659" s="9" t="s">
        <v>1099</v>
      </c>
      <c r="B659" s="33" t="s">
        <v>106</v>
      </c>
      <c r="C659" s="16"/>
      <c r="D659" s="17"/>
      <c r="E659" s="28" t="s">
        <v>1005</v>
      </c>
      <c r="F659" s="18" t="str">
        <f t="shared" si="8"/>
        <v>v</v>
      </c>
      <c r="G659" s="18" t="str">
        <f t="shared" si="9"/>
        <v>by_element_Scalar</v>
      </c>
      <c r="H659" s="18" t="s">
        <v>1096</v>
      </c>
      <c r="I659" s="30" t="s">
        <v>934</v>
      </c>
      <c r="J659" s="30"/>
      <c r="K659" s="84"/>
      <c r="L659" s="45" t="s">
        <v>31</v>
      </c>
      <c r="M659" s="45" t="s">
        <v>30</v>
      </c>
      <c r="N659" s="32" t="s">
        <v>31</v>
      </c>
      <c r="O659" s="45" t="s">
        <v>30</v>
      </c>
      <c r="P659" s="45" t="s">
        <v>30</v>
      </c>
      <c r="Q659" s="45" t="s">
        <v>30</v>
      </c>
      <c r="R659" s="45" t="s">
        <v>30</v>
      </c>
      <c r="S659" s="45" t="s">
        <v>30</v>
      </c>
      <c r="T659" s="32" t="s">
        <v>33</v>
      </c>
      <c r="U659" s="32" t="s">
        <v>33</v>
      </c>
      <c r="V659" s="32" t="s">
        <v>66</v>
      </c>
      <c r="W659" s="32" t="s">
        <v>67</v>
      </c>
      <c r="X659" s="62" t="s">
        <v>51</v>
      </c>
      <c r="AB659" s="62" t="s">
        <v>31</v>
      </c>
      <c r="AC659" s="62" t="s">
        <v>30</v>
      </c>
      <c r="AD659" s="62" t="s">
        <v>30</v>
      </c>
      <c r="AE659" s="62" t="s">
        <v>30</v>
      </c>
      <c r="AF659" s="32" t="s">
        <v>68</v>
      </c>
      <c r="AG659" s="45" t="s">
        <v>31</v>
      </c>
      <c r="AH659" s="46" t="s">
        <v>45</v>
      </c>
      <c r="AM659" s="32" t="s">
        <v>56</v>
      </c>
      <c r="AR659" s="23"/>
      <c r="AS659" s="24" t="str">
        <f t="shared" si="3"/>
        <v>-:-:-:-:-:-:-:-:-:-:L:M:Rm::::-:-:-:-:H:-:Rn:::::Rd::::</v>
      </c>
      <c r="AT659" s="23"/>
      <c r="AU659" s="24" t="str">
        <f t="shared" si="4"/>
        <v>0x5F007000</v>
      </c>
      <c r="AV659" s="25"/>
      <c r="AW659" s="26" t="str">
        <f t="shared" si="5"/>
        <v>vsqdmlsl2by_element_Scalar,                             </v>
      </c>
      <c r="AX659" s="26" t="str">
        <f t="shared" si="6"/>
        <v>//		vsqdmlsl2by_element_Scalar,                             	/* 0x5F007000	SQDMLSL2  	 */</v>
      </c>
      <c r="AY659" s="26" t="str">
        <f t="shared" si="7"/>
        <v>//		0x5F007000,	/* SQDMLSL2  	vsqdmlsl2by_element_Scalar	 */</v>
      </c>
    </row>
    <row r="660" ht="12.75" customHeight="1">
      <c r="A660" s="15" t="s">
        <v>1100</v>
      </c>
      <c r="B660" s="33" t="s">
        <v>106</v>
      </c>
      <c r="C660" s="16"/>
      <c r="D660" s="17"/>
      <c r="E660" s="28" t="s">
        <v>1007</v>
      </c>
      <c r="F660" s="18" t="str">
        <f t="shared" si="8"/>
        <v>v</v>
      </c>
      <c r="G660" s="18" t="str">
        <f t="shared" si="9"/>
        <v>by_element_Scalar</v>
      </c>
      <c r="H660" s="18" t="s">
        <v>1096</v>
      </c>
      <c r="I660" s="30" t="s">
        <v>934</v>
      </c>
      <c r="J660" s="30"/>
      <c r="K660" s="84"/>
      <c r="L660" s="45" t="s">
        <v>31</v>
      </c>
      <c r="M660" s="45" t="s">
        <v>30</v>
      </c>
      <c r="N660" s="32" t="s">
        <v>31</v>
      </c>
      <c r="O660" s="45" t="s">
        <v>30</v>
      </c>
      <c r="P660" s="45" t="s">
        <v>30</v>
      </c>
      <c r="Q660" s="45" t="s">
        <v>30</v>
      </c>
      <c r="R660" s="45" t="s">
        <v>30</v>
      </c>
      <c r="S660" s="45" t="s">
        <v>30</v>
      </c>
      <c r="T660" s="32" t="s">
        <v>33</v>
      </c>
      <c r="U660" s="32" t="s">
        <v>33</v>
      </c>
      <c r="V660" s="32" t="s">
        <v>66</v>
      </c>
      <c r="W660" s="32" t="s">
        <v>67</v>
      </c>
      <c r="X660" s="62" t="s">
        <v>51</v>
      </c>
      <c r="AB660" s="62" t="s">
        <v>30</v>
      </c>
      <c r="AC660" s="62" t="s">
        <v>31</v>
      </c>
      <c r="AD660" s="62" t="s">
        <v>30</v>
      </c>
      <c r="AE660" s="62" t="s">
        <v>30</v>
      </c>
      <c r="AF660" s="32" t="s">
        <v>68</v>
      </c>
      <c r="AG660" s="45" t="s">
        <v>31</v>
      </c>
      <c r="AH660" s="46" t="s">
        <v>45</v>
      </c>
      <c r="AM660" s="32" t="s">
        <v>56</v>
      </c>
      <c r="AR660" s="23"/>
      <c r="AS660" s="24" t="str">
        <f t="shared" si="3"/>
        <v>-:-:-:-:-:-:-:-:-:-:L:M:Rm::::-:-:-:-:H:-:Rn:::::Rd::::</v>
      </c>
      <c r="AT660" s="23"/>
      <c r="AU660" s="24" t="str">
        <f t="shared" si="4"/>
        <v>0x5F00B000</v>
      </c>
      <c r="AV660" s="25"/>
      <c r="AW660" s="26" t="str">
        <f t="shared" si="5"/>
        <v>vsqdmullby_element_Scalar,                              </v>
      </c>
      <c r="AX660" s="26" t="str">
        <f t="shared" si="6"/>
        <v>//		vsqdmullby_element_Scalar,                              	/* 0x5F00B000	SQDMULL   	 */</v>
      </c>
      <c r="AY660" s="26" t="str">
        <f t="shared" si="7"/>
        <v>//		0x5F00B000,	/* SQDMULL   	vsqdmullby_element_Scalar	 */</v>
      </c>
    </row>
    <row r="661" ht="12.75" customHeight="1">
      <c r="A661" s="15" t="s">
        <v>1101</v>
      </c>
      <c r="B661" s="33" t="s">
        <v>106</v>
      </c>
      <c r="C661" s="16"/>
      <c r="D661" s="17"/>
      <c r="E661" s="28" t="s">
        <v>1009</v>
      </c>
      <c r="F661" s="18" t="str">
        <f t="shared" si="8"/>
        <v>v</v>
      </c>
      <c r="G661" s="18" t="str">
        <f t="shared" si="9"/>
        <v>by_element_Scalar</v>
      </c>
      <c r="H661" s="18" t="s">
        <v>1096</v>
      </c>
      <c r="I661" s="30" t="s">
        <v>934</v>
      </c>
      <c r="J661" s="30"/>
      <c r="K661" s="84"/>
      <c r="L661" s="45" t="s">
        <v>31</v>
      </c>
      <c r="M661" s="45" t="s">
        <v>30</v>
      </c>
      <c r="N661" s="32" t="s">
        <v>31</v>
      </c>
      <c r="O661" s="45" t="s">
        <v>30</v>
      </c>
      <c r="P661" s="45" t="s">
        <v>30</v>
      </c>
      <c r="Q661" s="45" t="s">
        <v>30</v>
      </c>
      <c r="R661" s="45" t="s">
        <v>30</v>
      </c>
      <c r="S661" s="45" t="s">
        <v>30</v>
      </c>
      <c r="T661" s="32" t="s">
        <v>33</v>
      </c>
      <c r="U661" s="32" t="s">
        <v>33</v>
      </c>
      <c r="V661" s="32" t="s">
        <v>66</v>
      </c>
      <c r="W661" s="32" t="s">
        <v>67</v>
      </c>
      <c r="X661" s="62" t="s">
        <v>51</v>
      </c>
      <c r="AB661" s="62" t="s">
        <v>30</v>
      </c>
      <c r="AC661" s="62" t="s">
        <v>31</v>
      </c>
      <c r="AD661" s="62" t="s">
        <v>30</v>
      </c>
      <c r="AE661" s="62" t="s">
        <v>30</v>
      </c>
      <c r="AF661" s="32" t="s">
        <v>68</v>
      </c>
      <c r="AG661" s="45" t="s">
        <v>31</v>
      </c>
      <c r="AH661" s="46" t="s">
        <v>45</v>
      </c>
      <c r="AM661" s="32" t="s">
        <v>56</v>
      </c>
      <c r="AR661" s="23"/>
      <c r="AS661" s="24" t="str">
        <f t="shared" si="3"/>
        <v>-:-:-:-:-:-:-:-:-:-:L:M:Rm::::-:-:-:-:H:-:Rn:::::Rd::::</v>
      </c>
      <c r="AT661" s="23"/>
      <c r="AU661" s="24" t="str">
        <f t="shared" si="4"/>
        <v>0x5F00B000</v>
      </c>
      <c r="AV661" s="25"/>
      <c r="AW661" s="26" t="str">
        <f t="shared" si="5"/>
        <v>vsqdmull2by_element_Scalar,                             </v>
      </c>
      <c r="AX661" s="26" t="str">
        <f t="shared" si="6"/>
        <v>//		vsqdmull2by_element_Scalar,                             	/* 0x5F00B000	SQDMULL2  	 */</v>
      </c>
      <c r="AY661" s="26" t="str">
        <f t="shared" si="7"/>
        <v>//		0x5F00B000,	/* SQDMULL2  	vsqdmull2by_element_Scalar	 */</v>
      </c>
    </row>
    <row r="662" ht="12.75" customHeight="1">
      <c r="A662" s="9" t="s">
        <v>1102</v>
      </c>
      <c r="B662" s="33" t="s">
        <v>106</v>
      </c>
      <c r="C662" s="16"/>
      <c r="D662" s="17"/>
      <c r="E662" s="28" t="s">
        <v>954</v>
      </c>
      <c r="F662" s="18" t="str">
        <f t="shared" si="8"/>
        <v>v</v>
      </c>
      <c r="G662" s="18" t="str">
        <f t="shared" si="9"/>
        <v>by_element_Scalar</v>
      </c>
      <c r="H662" s="18" t="s">
        <v>1096</v>
      </c>
      <c r="I662" s="30" t="s">
        <v>934</v>
      </c>
      <c r="J662" s="30"/>
      <c r="K662" s="84"/>
      <c r="L662" s="45" t="s">
        <v>31</v>
      </c>
      <c r="M662" s="45" t="s">
        <v>30</v>
      </c>
      <c r="N662" s="32" t="s">
        <v>31</v>
      </c>
      <c r="O662" s="45" t="s">
        <v>30</v>
      </c>
      <c r="P662" s="45" t="s">
        <v>30</v>
      </c>
      <c r="Q662" s="45" t="s">
        <v>30</v>
      </c>
      <c r="R662" s="45" t="s">
        <v>30</v>
      </c>
      <c r="S662" s="45" t="s">
        <v>30</v>
      </c>
      <c r="T662" s="32" t="s">
        <v>33</v>
      </c>
      <c r="U662" s="32" t="s">
        <v>33</v>
      </c>
      <c r="V662" s="32" t="s">
        <v>66</v>
      </c>
      <c r="W662" s="32" t="s">
        <v>67</v>
      </c>
      <c r="X662" s="62" t="s">
        <v>51</v>
      </c>
      <c r="AB662" s="62" t="s">
        <v>30</v>
      </c>
      <c r="AC662" s="62" t="s">
        <v>30</v>
      </c>
      <c r="AD662" s="62" t="s">
        <v>31</v>
      </c>
      <c r="AE662" s="62" t="s">
        <v>31</v>
      </c>
      <c r="AF662" s="32" t="s">
        <v>68</v>
      </c>
      <c r="AG662" s="45" t="s">
        <v>31</v>
      </c>
      <c r="AH662" s="46" t="s">
        <v>45</v>
      </c>
      <c r="AM662" s="32" t="s">
        <v>56</v>
      </c>
      <c r="AR662" s="23"/>
      <c r="AS662" s="24" t="str">
        <f t="shared" si="3"/>
        <v>-:-:-:-:-:-:-:-:-:-:L:M:Rm::::-:-:-:-:H:-:Rn:::::Rd::::</v>
      </c>
      <c r="AT662" s="23"/>
      <c r="AU662" s="24" t="str">
        <f t="shared" si="4"/>
        <v>0x5F00C000</v>
      </c>
      <c r="AV662" s="25"/>
      <c r="AW662" s="26" t="str">
        <f t="shared" si="5"/>
        <v>vsqdmulhby_element_Scalar,                              </v>
      </c>
      <c r="AX662" s="26" t="str">
        <f t="shared" si="6"/>
        <v>//		vsqdmulhby_element_Scalar,                              	/* 0x5F00C000	SQDMULH   	 */</v>
      </c>
      <c r="AY662" s="26" t="str">
        <f t="shared" si="7"/>
        <v>//		0x5F00C000,	/* SQDMULH   	vsqdmulhby_element_Scalar	 */</v>
      </c>
    </row>
    <row r="663" ht="12.75" customHeight="1">
      <c r="A663" s="15" t="s">
        <v>1103</v>
      </c>
      <c r="B663" s="33" t="s">
        <v>106</v>
      </c>
      <c r="C663" s="16"/>
      <c r="D663" s="17"/>
      <c r="E663" s="28" t="s">
        <v>983</v>
      </c>
      <c r="F663" s="18" t="str">
        <f t="shared" si="8"/>
        <v>v</v>
      </c>
      <c r="G663" s="18" t="str">
        <f t="shared" si="9"/>
        <v>by_element_Scalar</v>
      </c>
      <c r="H663" s="18" t="s">
        <v>1096</v>
      </c>
      <c r="I663" s="30" t="s">
        <v>934</v>
      </c>
      <c r="J663" s="30"/>
      <c r="K663" s="84"/>
      <c r="L663" s="45" t="s">
        <v>31</v>
      </c>
      <c r="M663" s="45" t="s">
        <v>30</v>
      </c>
      <c r="N663" s="32" t="s">
        <v>31</v>
      </c>
      <c r="O663" s="45" t="s">
        <v>30</v>
      </c>
      <c r="P663" s="45" t="s">
        <v>30</v>
      </c>
      <c r="Q663" s="45" t="s">
        <v>30</v>
      </c>
      <c r="R663" s="45" t="s">
        <v>30</v>
      </c>
      <c r="S663" s="45" t="s">
        <v>30</v>
      </c>
      <c r="T663" s="32" t="s">
        <v>33</v>
      </c>
      <c r="U663" s="32" t="s">
        <v>33</v>
      </c>
      <c r="V663" s="32" t="s">
        <v>66</v>
      </c>
      <c r="W663" s="32" t="s">
        <v>67</v>
      </c>
      <c r="X663" s="62" t="s">
        <v>51</v>
      </c>
      <c r="AB663" s="62" t="s">
        <v>30</v>
      </c>
      <c r="AC663" s="62" t="s">
        <v>30</v>
      </c>
      <c r="AD663" s="62" t="s">
        <v>31</v>
      </c>
      <c r="AE663" s="62" t="s">
        <v>30</v>
      </c>
      <c r="AF663" s="32" t="s">
        <v>68</v>
      </c>
      <c r="AG663" s="45" t="s">
        <v>31</v>
      </c>
      <c r="AH663" s="46" t="s">
        <v>45</v>
      </c>
      <c r="AM663" s="32" t="s">
        <v>56</v>
      </c>
      <c r="AR663" s="23"/>
      <c r="AS663" s="24" t="str">
        <f t="shared" si="3"/>
        <v>-:-:-:-:-:-:-:-:-:-:L:M:Rm::::-:-:-:-:H:-:Rn:::::Rd::::</v>
      </c>
      <c r="AT663" s="23"/>
      <c r="AU663" s="24" t="str">
        <f t="shared" si="4"/>
        <v>0x5F00D000</v>
      </c>
      <c r="AV663" s="25"/>
      <c r="AW663" s="26" t="str">
        <f t="shared" si="5"/>
        <v>vsqrdmulhby_element_Scalar,                             </v>
      </c>
      <c r="AX663" s="26" t="str">
        <f t="shared" si="6"/>
        <v>//		vsqrdmulhby_element_Scalar,                             	/* 0x5F00D000	SQRDMULH  	 */</v>
      </c>
      <c r="AY663" s="26" t="str">
        <f t="shared" si="7"/>
        <v>//		0x5F00D000,	/* SQRDMULH  	vsqrdmulhby_element_Scalar	 */</v>
      </c>
    </row>
    <row r="664" ht="12.75" customHeight="1">
      <c r="A664" s="15" t="s">
        <v>1104</v>
      </c>
      <c r="B664" s="33" t="s">
        <v>106</v>
      </c>
      <c r="C664" s="90"/>
      <c r="D664" s="91"/>
      <c r="E664" s="28" t="s">
        <v>1105</v>
      </c>
      <c r="F664" s="18" t="str">
        <f t="shared" si="8"/>
        <v>v</v>
      </c>
      <c r="G664" s="18" t="str">
        <f t="shared" si="9"/>
        <v>by_element_Scalar</v>
      </c>
      <c r="H664" s="18" t="s">
        <v>1096</v>
      </c>
      <c r="I664" s="30" t="s">
        <v>934</v>
      </c>
      <c r="J664" s="30"/>
      <c r="K664" s="84"/>
      <c r="L664" s="45" t="s">
        <v>31</v>
      </c>
      <c r="M664" s="45" t="s">
        <v>30</v>
      </c>
      <c r="N664" s="32" t="s">
        <v>31</v>
      </c>
      <c r="O664" s="45" t="s">
        <v>30</v>
      </c>
      <c r="P664" s="45" t="s">
        <v>30</v>
      </c>
      <c r="Q664" s="45" t="s">
        <v>30</v>
      </c>
      <c r="R664" s="45" t="s">
        <v>30</v>
      </c>
      <c r="S664" s="45" t="s">
        <v>30</v>
      </c>
      <c r="T664" s="32" t="s">
        <v>30</v>
      </c>
      <c r="U664" s="32" t="s">
        <v>33</v>
      </c>
      <c r="V664" s="32" t="s">
        <v>66</v>
      </c>
      <c r="W664" s="32" t="s">
        <v>67</v>
      </c>
      <c r="X664" s="62" t="s">
        <v>51</v>
      </c>
      <c r="AB664" s="62" t="s">
        <v>31</v>
      </c>
      <c r="AC664" s="62" t="s">
        <v>31</v>
      </c>
      <c r="AD664" s="62" t="s">
        <v>31</v>
      </c>
      <c r="AE664" s="62" t="s">
        <v>30</v>
      </c>
      <c r="AF664" s="32" t="s">
        <v>68</v>
      </c>
      <c r="AG664" s="45" t="s">
        <v>31</v>
      </c>
      <c r="AH664" s="46" t="s">
        <v>45</v>
      </c>
      <c r="AM664" s="32" t="s">
        <v>56</v>
      </c>
      <c r="AR664" s="23"/>
      <c r="AS664" s="24" t="str">
        <f t="shared" si="3"/>
        <v>-:-:-:-:-:-:-:-:-:-:L:M:Rm::::-:-:-:-:H:-:Rn:::::Rd::::</v>
      </c>
      <c r="AT664" s="23"/>
      <c r="AU664" s="24" t="str">
        <f t="shared" si="4"/>
        <v>0x5F801000</v>
      </c>
      <c r="AV664" s="25"/>
      <c r="AW664" s="26" t="str">
        <f t="shared" si="5"/>
        <v>vfmlaby_element_Scalar,                                 </v>
      </c>
      <c r="AX664" s="26" t="str">
        <f t="shared" si="6"/>
        <v>//		vfmlaby_element_Scalar,                                 	/* 0x5F801000	FMLA      	 */</v>
      </c>
      <c r="AY664" s="26" t="str">
        <f t="shared" si="7"/>
        <v>//		0x5F801000,	/* FMLA      	vfmlaby_element_Scalar	 */</v>
      </c>
    </row>
    <row r="665" ht="12.75" customHeight="1">
      <c r="A665" s="9" t="s">
        <v>1106</v>
      </c>
      <c r="B665" s="33" t="s">
        <v>106</v>
      </c>
      <c r="C665" s="16"/>
      <c r="D665" s="17"/>
      <c r="E665" s="28" t="s">
        <v>1107</v>
      </c>
      <c r="F665" s="18" t="str">
        <f t="shared" si="8"/>
        <v>v</v>
      </c>
      <c r="G665" s="18" t="str">
        <f t="shared" si="9"/>
        <v>by_element_Scalar</v>
      </c>
      <c r="H665" s="18" t="s">
        <v>1096</v>
      </c>
      <c r="I665" s="30" t="s">
        <v>934</v>
      </c>
      <c r="J665" s="30"/>
      <c r="K665" s="84"/>
      <c r="L665" s="45" t="s">
        <v>31</v>
      </c>
      <c r="M665" s="45" t="s">
        <v>30</v>
      </c>
      <c r="N665" s="32" t="s">
        <v>31</v>
      </c>
      <c r="O665" s="45" t="s">
        <v>30</v>
      </c>
      <c r="P665" s="45" t="s">
        <v>30</v>
      </c>
      <c r="Q665" s="45" t="s">
        <v>30</v>
      </c>
      <c r="R665" s="45" t="s">
        <v>30</v>
      </c>
      <c r="S665" s="45" t="s">
        <v>30</v>
      </c>
      <c r="T665" s="32" t="s">
        <v>30</v>
      </c>
      <c r="U665" s="32" t="s">
        <v>33</v>
      </c>
      <c r="V665" s="32" t="s">
        <v>66</v>
      </c>
      <c r="W665" s="32" t="s">
        <v>67</v>
      </c>
      <c r="X665" s="62" t="s">
        <v>51</v>
      </c>
      <c r="AB665" s="62" t="s">
        <v>31</v>
      </c>
      <c r="AC665" s="62" t="s">
        <v>30</v>
      </c>
      <c r="AD665" s="62" t="s">
        <v>31</v>
      </c>
      <c r="AE665" s="62" t="s">
        <v>30</v>
      </c>
      <c r="AF665" s="32" t="s">
        <v>68</v>
      </c>
      <c r="AG665" s="45" t="s">
        <v>31</v>
      </c>
      <c r="AH665" s="46" t="s">
        <v>45</v>
      </c>
      <c r="AM665" s="32" t="s">
        <v>56</v>
      </c>
      <c r="AR665" s="23"/>
      <c r="AS665" s="24" t="str">
        <f t="shared" si="3"/>
        <v>-:-:-:-:-:-:-:-:-:-:L:M:Rm::::-:-:-:-:H:-:Rn:::::Rd::::</v>
      </c>
      <c r="AT665" s="23"/>
      <c r="AU665" s="24" t="str">
        <f t="shared" si="4"/>
        <v>0x5F805000</v>
      </c>
      <c r="AV665" s="25"/>
      <c r="AW665" s="26" t="str">
        <f t="shared" si="5"/>
        <v>vfmlsby_element_Scalar,                                 </v>
      </c>
      <c r="AX665" s="26" t="str">
        <f t="shared" si="6"/>
        <v>//		vfmlsby_element_Scalar,                                 	/* 0x5F805000	FMLS      	 */</v>
      </c>
      <c r="AY665" s="26" t="str">
        <f t="shared" si="7"/>
        <v>//		0x5F805000,	/* FMLS      	vfmlsby_element_Scalar	 */</v>
      </c>
    </row>
    <row r="666" ht="12.75" customHeight="1">
      <c r="A666" s="9" t="s">
        <v>1108</v>
      </c>
      <c r="B666" s="33" t="s">
        <v>106</v>
      </c>
      <c r="C666" s="16"/>
      <c r="D666" s="17"/>
      <c r="E666" s="28" t="s">
        <v>745</v>
      </c>
      <c r="F666" s="18" t="str">
        <f t="shared" si="8"/>
        <v>v</v>
      </c>
      <c r="G666" s="18" t="str">
        <f t="shared" si="9"/>
        <v>by_element_Scalar</v>
      </c>
      <c r="H666" s="18" t="s">
        <v>1096</v>
      </c>
      <c r="I666" s="30" t="s">
        <v>934</v>
      </c>
      <c r="J666" s="30"/>
      <c r="K666" s="84"/>
      <c r="L666" s="45" t="s">
        <v>31</v>
      </c>
      <c r="M666" s="45" t="s">
        <v>30</v>
      </c>
      <c r="N666" s="32" t="s">
        <v>31</v>
      </c>
      <c r="O666" s="45" t="s">
        <v>30</v>
      </c>
      <c r="P666" s="45" t="s">
        <v>30</v>
      </c>
      <c r="Q666" s="45" t="s">
        <v>30</v>
      </c>
      <c r="R666" s="45" t="s">
        <v>30</v>
      </c>
      <c r="S666" s="45" t="s">
        <v>30</v>
      </c>
      <c r="T666" s="32" t="s">
        <v>30</v>
      </c>
      <c r="U666" s="32" t="s">
        <v>33</v>
      </c>
      <c r="V666" s="32" t="s">
        <v>66</v>
      </c>
      <c r="W666" s="32" t="s">
        <v>67</v>
      </c>
      <c r="X666" s="62" t="s">
        <v>51</v>
      </c>
      <c r="AB666" s="62" t="s">
        <v>30</v>
      </c>
      <c r="AC666" s="62" t="s">
        <v>31</v>
      </c>
      <c r="AD666" s="62" t="s">
        <v>31</v>
      </c>
      <c r="AE666" s="62" t="s">
        <v>30</v>
      </c>
      <c r="AF666" s="32" t="s">
        <v>68</v>
      </c>
      <c r="AG666" s="45" t="s">
        <v>31</v>
      </c>
      <c r="AH666" s="46" t="s">
        <v>45</v>
      </c>
      <c r="AM666" s="32" t="s">
        <v>56</v>
      </c>
      <c r="AR666" s="23"/>
      <c r="AS666" s="24" t="str">
        <f t="shared" si="3"/>
        <v>-:-:-:-:-:-:-:-:-:-:L:M:Rm::::-:-:-:-:H:-:Rn:::::Rd::::</v>
      </c>
      <c r="AT666" s="23"/>
      <c r="AU666" s="24" t="str">
        <f t="shared" si="4"/>
        <v>0x5F809000</v>
      </c>
      <c r="AV666" s="25"/>
      <c r="AW666" s="26" t="str">
        <f t="shared" si="5"/>
        <v>vfmulby_element_Scalar,                                 </v>
      </c>
      <c r="AX666" s="26" t="str">
        <f t="shared" si="6"/>
        <v>//		vfmulby_element_Scalar,                                 	/* 0x5F809000	FMUL      	 */</v>
      </c>
      <c r="AY666" s="26" t="str">
        <f t="shared" si="7"/>
        <v>//		0x5F809000,	/* FMUL      	vfmulby_element_Scalar	 */</v>
      </c>
    </row>
    <row r="667" ht="12.75" customHeight="1">
      <c r="A667" s="15" t="s">
        <v>1109</v>
      </c>
      <c r="B667" s="33" t="s">
        <v>106</v>
      </c>
      <c r="C667" s="16"/>
      <c r="D667" s="17"/>
      <c r="E667" s="28" t="s">
        <v>956</v>
      </c>
      <c r="F667" s="18" t="str">
        <f t="shared" si="8"/>
        <v>v</v>
      </c>
      <c r="G667" s="18" t="str">
        <f t="shared" si="9"/>
        <v>by_element_Scalar</v>
      </c>
      <c r="H667" s="18" t="s">
        <v>1096</v>
      </c>
      <c r="I667" s="30" t="s">
        <v>934</v>
      </c>
      <c r="J667" s="30"/>
      <c r="K667" s="84"/>
      <c r="L667" s="45" t="s">
        <v>31</v>
      </c>
      <c r="M667" s="45" t="s">
        <v>30</v>
      </c>
      <c r="N667" s="32" t="s">
        <v>30</v>
      </c>
      <c r="O667" s="45" t="s">
        <v>30</v>
      </c>
      <c r="P667" s="45" t="s">
        <v>30</v>
      </c>
      <c r="Q667" s="45" t="s">
        <v>30</v>
      </c>
      <c r="R667" s="45" t="s">
        <v>30</v>
      </c>
      <c r="S667" s="45" t="s">
        <v>30</v>
      </c>
      <c r="T667" s="32" t="s">
        <v>30</v>
      </c>
      <c r="U667" s="32" t="s">
        <v>33</v>
      </c>
      <c r="V667" s="32" t="s">
        <v>66</v>
      </c>
      <c r="W667" s="32" t="s">
        <v>67</v>
      </c>
      <c r="X667" s="62" t="s">
        <v>51</v>
      </c>
      <c r="AB667" s="62" t="s">
        <v>30</v>
      </c>
      <c r="AC667" s="62" t="s">
        <v>31</v>
      </c>
      <c r="AD667" s="62" t="s">
        <v>31</v>
      </c>
      <c r="AE667" s="62" t="s">
        <v>30</v>
      </c>
      <c r="AF667" s="32" t="s">
        <v>68</v>
      </c>
      <c r="AG667" s="45" t="s">
        <v>31</v>
      </c>
      <c r="AH667" s="46" t="s">
        <v>45</v>
      </c>
      <c r="AM667" s="32" t="s">
        <v>56</v>
      </c>
      <c r="AR667" s="23"/>
      <c r="AS667" s="24" t="str">
        <f t="shared" si="3"/>
        <v>-:-:-:-:-:-:-:-:-:-:L:M:Rm::::-:-:-:-:H:-:Rn:::::Rd::::</v>
      </c>
      <c r="AT667" s="23"/>
      <c r="AU667" s="24" t="str">
        <f t="shared" si="4"/>
        <v>0x7F809000</v>
      </c>
      <c r="AV667" s="25"/>
      <c r="AW667" s="26" t="str">
        <f t="shared" si="5"/>
        <v>vfmulxby_element_Scalar,                                </v>
      </c>
      <c r="AX667" s="26" t="str">
        <f t="shared" si="6"/>
        <v>//		vfmulxby_element_Scalar,                                	/* 0x7F809000	FMULX     	 */</v>
      </c>
      <c r="AY667" s="26" t="str">
        <f t="shared" si="7"/>
        <v>//		0x7F809000,	/* FMULX     	vfmulxby_element_Scalar	 */</v>
      </c>
    </row>
    <row r="668" ht="12.75" customHeight="1">
      <c r="A668" s="15" t="s">
        <v>1110</v>
      </c>
      <c r="B668" s="33" t="s">
        <v>106</v>
      </c>
      <c r="C668" s="16"/>
      <c r="D668" s="17" t="s">
        <v>1111</v>
      </c>
      <c r="F668" s="18" t="str">
        <f t="shared" si="8"/>
        <v/>
      </c>
      <c r="G668" s="18" t="str">
        <f t="shared" si="9"/>
        <v/>
      </c>
      <c r="H668" s="19"/>
      <c r="I668" s="20"/>
      <c r="J668" s="20"/>
      <c r="K668" s="21"/>
      <c r="L668" s="22" t="s">
        <v>31</v>
      </c>
      <c r="M668" s="22" t="s">
        <v>30</v>
      </c>
      <c r="N668" s="38" t="s">
        <v>931</v>
      </c>
      <c r="O668" s="22" t="s">
        <v>30</v>
      </c>
      <c r="P668" s="39" t="s">
        <v>30</v>
      </c>
      <c r="Q668" s="39" t="s">
        <v>30</v>
      </c>
      <c r="R668" s="39" t="s">
        <v>30</v>
      </c>
      <c r="S668" s="22" t="s">
        <v>30</v>
      </c>
      <c r="T668" s="22" t="s">
        <v>31</v>
      </c>
      <c r="U668" s="38" t="s">
        <v>69</v>
      </c>
      <c r="Y668" s="38" t="s">
        <v>70</v>
      </c>
      <c r="AB668" s="38" t="s">
        <v>642</v>
      </c>
      <c r="AG668" s="22" t="s">
        <v>30</v>
      </c>
      <c r="AH668" s="40" t="s">
        <v>45</v>
      </c>
      <c r="AM668" s="38" t="s">
        <v>56</v>
      </c>
      <c r="AR668" s="23"/>
      <c r="AS668" s="24" t="str">
        <f t="shared" si="3"/>
        <v/>
      </c>
      <c r="AT668" s="23"/>
      <c r="AU668" s="24" t="str">
        <f t="shared" si="4"/>
        <v/>
      </c>
      <c r="AV668" s="25"/>
      <c r="AW668" s="26" t="str">
        <f t="shared" si="5"/>
        <v/>
      </c>
      <c r="AX668" s="26" t="str">
        <f t="shared" si="6"/>
        <v>	/* AdvSIMD scalar shift by immediate */</v>
      </c>
      <c r="AY668" s="26" t="str">
        <f t="shared" si="7"/>
        <v>	/* AdvSIMD scalar shift by immediate */</v>
      </c>
    </row>
    <row r="669" ht="12.75" customHeight="1">
      <c r="A669" s="9" t="s">
        <v>1112</v>
      </c>
      <c r="B669" s="33" t="s">
        <v>106</v>
      </c>
      <c r="C669" s="16"/>
      <c r="D669" s="17"/>
      <c r="E669" s="28" t="s">
        <v>1113</v>
      </c>
      <c r="F669" s="18" t="str">
        <f t="shared" si="8"/>
        <v>v</v>
      </c>
      <c r="G669" s="18" t="str">
        <f t="shared" si="9"/>
        <v>Scalar</v>
      </c>
      <c r="H669" s="19"/>
      <c r="I669" s="30" t="s">
        <v>934</v>
      </c>
      <c r="J669" s="30" t="s">
        <v>1114</v>
      </c>
      <c r="K669" s="84"/>
      <c r="L669" s="45" t="s">
        <v>31</v>
      </c>
      <c r="M669" s="45" t="s">
        <v>30</v>
      </c>
      <c r="N669" s="32" t="s">
        <v>31</v>
      </c>
      <c r="O669" s="45" t="s">
        <v>30</v>
      </c>
      <c r="P669" s="45" t="s">
        <v>30</v>
      </c>
      <c r="Q669" s="45" t="s">
        <v>30</v>
      </c>
      <c r="R669" s="45" t="s">
        <v>30</v>
      </c>
      <c r="S669" s="45" t="s">
        <v>30</v>
      </c>
      <c r="T669" s="45" t="s">
        <v>31</v>
      </c>
      <c r="U669" s="32" t="s">
        <v>69</v>
      </c>
      <c r="Y669" s="32" t="s">
        <v>70</v>
      </c>
      <c r="AB669" s="32" t="s">
        <v>31</v>
      </c>
      <c r="AC669" s="32" t="s">
        <v>31</v>
      </c>
      <c r="AD669" s="32" t="s">
        <v>31</v>
      </c>
      <c r="AE669" s="32" t="s">
        <v>31</v>
      </c>
      <c r="AF669" s="32" t="s">
        <v>31</v>
      </c>
      <c r="AG669" s="45" t="s">
        <v>30</v>
      </c>
      <c r="AH669" s="46" t="s">
        <v>45</v>
      </c>
      <c r="AM669" s="32" t="s">
        <v>56</v>
      </c>
      <c r="AR669" s="23"/>
      <c r="AS669" s="24" t="str">
        <f t="shared" si="3"/>
        <v>-:-:-:-:-:-:-:-:-:immh::::immb:::-:-:-:-:-:-:Rn:::::Rd::::</v>
      </c>
      <c r="AT669" s="23"/>
      <c r="AU669" s="24" t="str">
        <f t="shared" si="4"/>
        <v>0x5F000400</v>
      </c>
      <c r="AV669" s="25"/>
      <c r="AW669" s="26" t="str">
        <f t="shared" si="5"/>
        <v>vsshrScalar,                                            </v>
      </c>
      <c r="AX669" s="26" t="str">
        <f t="shared" si="6"/>
        <v>//		vsshrScalar,                                            	/* 0x5F000400	SSHR      	immh != 0000 */</v>
      </c>
      <c r="AY669" s="26" t="str">
        <f t="shared" si="7"/>
        <v>//		0x5F000400,	/* SSHR      	vsshrScalar	immh != 0000 */</v>
      </c>
    </row>
    <row r="670" ht="12.75" customHeight="1">
      <c r="A670" s="15" t="s">
        <v>1115</v>
      </c>
      <c r="B670" s="33" t="s">
        <v>106</v>
      </c>
      <c r="C670" s="16"/>
      <c r="D670" s="17"/>
      <c r="E670" s="28" t="s">
        <v>1116</v>
      </c>
      <c r="F670" s="18" t="str">
        <f t="shared" si="8"/>
        <v>v</v>
      </c>
      <c r="G670" s="18" t="str">
        <f t="shared" si="9"/>
        <v>Scalar</v>
      </c>
      <c r="H670" s="19"/>
      <c r="I670" s="30" t="s">
        <v>934</v>
      </c>
      <c r="J670" s="30" t="s">
        <v>1114</v>
      </c>
      <c r="K670" s="84"/>
      <c r="L670" s="45" t="s">
        <v>31</v>
      </c>
      <c r="M670" s="45" t="s">
        <v>30</v>
      </c>
      <c r="N670" s="32" t="s">
        <v>31</v>
      </c>
      <c r="O670" s="45" t="s">
        <v>30</v>
      </c>
      <c r="P670" s="45" t="s">
        <v>30</v>
      </c>
      <c r="Q670" s="45" t="s">
        <v>30</v>
      </c>
      <c r="R670" s="45" t="s">
        <v>30</v>
      </c>
      <c r="S670" s="45" t="s">
        <v>30</v>
      </c>
      <c r="T670" s="45" t="s">
        <v>31</v>
      </c>
      <c r="U670" s="32" t="s">
        <v>69</v>
      </c>
      <c r="Y670" s="32" t="s">
        <v>70</v>
      </c>
      <c r="AB670" s="32" t="s">
        <v>31</v>
      </c>
      <c r="AC670" s="32" t="s">
        <v>31</v>
      </c>
      <c r="AD670" s="32" t="s">
        <v>31</v>
      </c>
      <c r="AE670" s="32" t="s">
        <v>30</v>
      </c>
      <c r="AF670" s="32" t="s">
        <v>31</v>
      </c>
      <c r="AG670" s="45" t="s">
        <v>30</v>
      </c>
      <c r="AH670" s="46" t="s">
        <v>45</v>
      </c>
      <c r="AM670" s="32" t="s">
        <v>56</v>
      </c>
      <c r="AR670" s="23"/>
      <c r="AS670" s="24" t="str">
        <f t="shared" si="3"/>
        <v>-:-:-:-:-:-:-:-:-:immh::::immb:::-:-:-:-:-:-:Rn:::::Rd::::</v>
      </c>
      <c r="AT670" s="23"/>
      <c r="AU670" s="24" t="str">
        <f t="shared" si="4"/>
        <v>0x5F001400</v>
      </c>
      <c r="AV670" s="25"/>
      <c r="AW670" s="26" t="str">
        <f t="shared" si="5"/>
        <v>vssraScalar,                                            </v>
      </c>
      <c r="AX670" s="26" t="str">
        <f t="shared" si="6"/>
        <v>//		vssraScalar,                                            	/* 0x5F001400	SSRA      	immh != 0000 */</v>
      </c>
      <c r="AY670" s="26" t="str">
        <f t="shared" si="7"/>
        <v>//		0x5F001400,	/* SSRA      	vssraScalar	immh != 0000 */</v>
      </c>
    </row>
    <row r="671" ht="12.75" customHeight="1">
      <c r="A671" s="15" t="s">
        <v>1117</v>
      </c>
      <c r="B671" s="33" t="s">
        <v>106</v>
      </c>
      <c r="C671" s="16"/>
      <c r="D671" s="17"/>
      <c r="E671" s="28" t="s">
        <v>1118</v>
      </c>
      <c r="F671" s="18" t="str">
        <f t="shared" si="8"/>
        <v>v</v>
      </c>
      <c r="G671" s="18" t="str">
        <f t="shared" si="9"/>
        <v>Scalar</v>
      </c>
      <c r="H671" s="19"/>
      <c r="I671" s="30" t="s">
        <v>934</v>
      </c>
      <c r="J671" s="30" t="s">
        <v>1114</v>
      </c>
      <c r="K671" s="84"/>
      <c r="L671" s="45" t="s">
        <v>31</v>
      </c>
      <c r="M671" s="45" t="s">
        <v>30</v>
      </c>
      <c r="N671" s="32" t="s">
        <v>31</v>
      </c>
      <c r="O671" s="45" t="s">
        <v>30</v>
      </c>
      <c r="P671" s="45" t="s">
        <v>30</v>
      </c>
      <c r="Q671" s="45" t="s">
        <v>30</v>
      </c>
      <c r="R671" s="45" t="s">
        <v>30</v>
      </c>
      <c r="S671" s="45" t="s">
        <v>30</v>
      </c>
      <c r="T671" s="45" t="s">
        <v>31</v>
      </c>
      <c r="U671" s="32" t="s">
        <v>69</v>
      </c>
      <c r="Y671" s="32" t="s">
        <v>70</v>
      </c>
      <c r="AB671" s="32" t="s">
        <v>31</v>
      </c>
      <c r="AC671" s="32" t="s">
        <v>31</v>
      </c>
      <c r="AD671" s="32" t="s">
        <v>30</v>
      </c>
      <c r="AE671" s="32" t="s">
        <v>31</v>
      </c>
      <c r="AF671" s="32" t="s">
        <v>31</v>
      </c>
      <c r="AG671" s="45" t="s">
        <v>30</v>
      </c>
      <c r="AH671" s="46" t="s">
        <v>45</v>
      </c>
      <c r="AM671" s="32" t="s">
        <v>56</v>
      </c>
      <c r="AR671" s="23"/>
      <c r="AS671" s="24" t="str">
        <f t="shared" si="3"/>
        <v>-:-:-:-:-:-:-:-:-:immh::::immb:::-:-:-:-:-:-:Rn:::::Rd::::</v>
      </c>
      <c r="AT671" s="23"/>
      <c r="AU671" s="24" t="str">
        <f t="shared" si="4"/>
        <v>0x5F002400</v>
      </c>
      <c r="AV671" s="25"/>
      <c r="AW671" s="26" t="str">
        <f t="shared" si="5"/>
        <v>vsrshrScalar,                                           </v>
      </c>
      <c r="AX671" s="26" t="str">
        <f t="shared" si="6"/>
        <v>//		vsrshrScalar,                                           	/* 0x5F002400	SRSHR     	immh != 0000 */</v>
      </c>
      <c r="AY671" s="26" t="str">
        <f t="shared" si="7"/>
        <v>//		0x5F002400,	/* SRSHR     	vsrshrScalar	immh != 0000 */</v>
      </c>
    </row>
    <row r="672" ht="12.75" customHeight="1">
      <c r="A672" s="9" t="s">
        <v>1119</v>
      </c>
      <c r="B672" s="33" t="s">
        <v>106</v>
      </c>
      <c r="C672" s="16"/>
      <c r="D672" s="17"/>
      <c r="E672" s="28" t="s">
        <v>1120</v>
      </c>
      <c r="F672" s="18" t="str">
        <f t="shared" si="8"/>
        <v>v</v>
      </c>
      <c r="G672" s="18" t="str">
        <f t="shared" si="9"/>
        <v>Scalar</v>
      </c>
      <c r="H672" s="19"/>
      <c r="I672" s="30" t="s">
        <v>934</v>
      </c>
      <c r="J672" s="30" t="s">
        <v>1114</v>
      </c>
      <c r="K672" s="84"/>
      <c r="L672" s="45" t="s">
        <v>31</v>
      </c>
      <c r="M672" s="45" t="s">
        <v>30</v>
      </c>
      <c r="N672" s="32" t="s">
        <v>31</v>
      </c>
      <c r="O672" s="45" t="s">
        <v>30</v>
      </c>
      <c r="P672" s="45" t="s">
        <v>30</v>
      </c>
      <c r="Q672" s="45" t="s">
        <v>30</v>
      </c>
      <c r="R672" s="45" t="s">
        <v>30</v>
      </c>
      <c r="S672" s="45" t="s">
        <v>30</v>
      </c>
      <c r="T672" s="45" t="s">
        <v>31</v>
      </c>
      <c r="U672" s="32" t="s">
        <v>69</v>
      </c>
      <c r="Y672" s="32" t="s">
        <v>70</v>
      </c>
      <c r="AB672" s="32" t="s">
        <v>31</v>
      </c>
      <c r="AC672" s="32" t="s">
        <v>31</v>
      </c>
      <c r="AD672" s="32" t="s">
        <v>30</v>
      </c>
      <c r="AE672" s="32" t="s">
        <v>30</v>
      </c>
      <c r="AF672" s="32" t="s">
        <v>31</v>
      </c>
      <c r="AG672" s="45" t="s">
        <v>30</v>
      </c>
      <c r="AH672" s="46" t="s">
        <v>45</v>
      </c>
      <c r="AM672" s="32" t="s">
        <v>56</v>
      </c>
      <c r="AR672" s="23"/>
      <c r="AS672" s="24" t="str">
        <f t="shared" si="3"/>
        <v>-:-:-:-:-:-:-:-:-:immh::::immb:::-:-:-:-:-:-:Rn:::::Rd::::</v>
      </c>
      <c r="AT672" s="23"/>
      <c r="AU672" s="24" t="str">
        <f t="shared" si="4"/>
        <v>0x5F003400</v>
      </c>
      <c r="AV672" s="25"/>
      <c r="AW672" s="26" t="str">
        <f t="shared" si="5"/>
        <v>vsrsraScalar,                                           </v>
      </c>
      <c r="AX672" s="26" t="str">
        <f t="shared" si="6"/>
        <v>//		vsrsraScalar,                                           	/* 0x5F003400	SRSRA     	immh != 0000 */</v>
      </c>
      <c r="AY672" s="26" t="str">
        <f t="shared" si="7"/>
        <v>//		0x5F003400,	/* SRSRA     	vsrsraScalar	immh != 0000 */</v>
      </c>
    </row>
    <row r="673" ht="12.75" customHeight="1">
      <c r="A673" s="9" t="s">
        <v>1121</v>
      </c>
      <c r="B673" s="33" t="s">
        <v>106</v>
      </c>
      <c r="C673" s="16"/>
      <c r="D673" s="17"/>
      <c r="E673" s="28" t="s">
        <v>1122</v>
      </c>
      <c r="F673" s="18" t="str">
        <f t="shared" si="8"/>
        <v>v</v>
      </c>
      <c r="G673" s="18" t="str">
        <f t="shared" si="9"/>
        <v>Scalar</v>
      </c>
      <c r="H673" s="19"/>
      <c r="I673" s="30" t="s">
        <v>934</v>
      </c>
      <c r="J673" s="30" t="s">
        <v>1114</v>
      </c>
      <c r="K673" s="84"/>
      <c r="L673" s="45" t="s">
        <v>31</v>
      </c>
      <c r="M673" s="45" t="s">
        <v>30</v>
      </c>
      <c r="N673" s="32" t="s">
        <v>31</v>
      </c>
      <c r="O673" s="45" t="s">
        <v>30</v>
      </c>
      <c r="P673" s="45" t="s">
        <v>30</v>
      </c>
      <c r="Q673" s="45" t="s">
        <v>30</v>
      </c>
      <c r="R673" s="45" t="s">
        <v>30</v>
      </c>
      <c r="S673" s="45" t="s">
        <v>30</v>
      </c>
      <c r="T673" s="45" t="s">
        <v>31</v>
      </c>
      <c r="U673" s="32" t="s">
        <v>69</v>
      </c>
      <c r="Y673" s="32" t="s">
        <v>70</v>
      </c>
      <c r="AB673" s="32" t="s">
        <v>31</v>
      </c>
      <c r="AC673" s="32" t="s">
        <v>30</v>
      </c>
      <c r="AD673" s="32" t="s">
        <v>31</v>
      </c>
      <c r="AE673" s="32" t="s">
        <v>30</v>
      </c>
      <c r="AF673" s="32" t="s">
        <v>31</v>
      </c>
      <c r="AG673" s="45" t="s">
        <v>30</v>
      </c>
      <c r="AH673" s="46" t="s">
        <v>45</v>
      </c>
      <c r="AM673" s="32" t="s">
        <v>56</v>
      </c>
      <c r="AR673" s="23"/>
      <c r="AS673" s="24" t="str">
        <f t="shared" si="3"/>
        <v>-:-:-:-:-:-:-:-:-:immh::::immb:::-:-:-:-:-:-:Rn:::::Rd::::</v>
      </c>
      <c r="AT673" s="23"/>
      <c r="AU673" s="24" t="str">
        <f t="shared" si="4"/>
        <v>0x5F005400</v>
      </c>
      <c r="AV673" s="25"/>
      <c r="AW673" s="26" t="str">
        <f t="shared" si="5"/>
        <v>vshlScalar,                                             </v>
      </c>
      <c r="AX673" s="26" t="str">
        <f t="shared" si="6"/>
        <v>//		vshlScalar,                                             	/* 0x5F005400	SHL       	immh != 0000 */</v>
      </c>
      <c r="AY673" s="26" t="str">
        <f t="shared" si="7"/>
        <v>//		0x5F005400,	/* SHL       	vshlScalar	immh != 0000 */</v>
      </c>
    </row>
    <row r="674" ht="12.75" customHeight="1">
      <c r="A674" s="15" t="s">
        <v>1123</v>
      </c>
      <c r="B674" s="33" t="s">
        <v>106</v>
      </c>
      <c r="C674" s="16"/>
      <c r="D674" s="17"/>
      <c r="E674" s="28" t="s">
        <v>944</v>
      </c>
      <c r="F674" s="18" t="str">
        <f t="shared" si="8"/>
        <v>v</v>
      </c>
      <c r="G674" s="18" t="str">
        <f t="shared" si="9"/>
        <v>immediate_Scalar</v>
      </c>
      <c r="H674" s="18" t="s">
        <v>1124</v>
      </c>
      <c r="I674" s="30" t="s">
        <v>934</v>
      </c>
      <c r="J674" s="30" t="s">
        <v>1114</v>
      </c>
      <c r="K674" s="84"/>
      <c r="L674" s="45" t="s">
        <v>31</v>
      </c>
      <c r="M674" s="45" t="s">
        <v>30</v>
      </c>
      <c r="N674" s="32" t="s">
        <v>31</v>
      </c>
      <c r="O674" s="45" t="s">
        <v>30</v>
      </c>
      <c r="P674" s="45" t="s">
        <v>30</v>
      </c>
      <c r="Q674" s="45" t="s">
        <v>30</v>
      </c>
      <c r="R674" s="45" t="s">
        <v>30</v>
      </c>
      <c r="S674" s="45" t="s">
        <v>30</v>
      </c>
      <c r="T674" s="45" t="s">
        <v>31</v>
      </c>
      <c r="U674" s="32" t="s">
        <v>69</v>
      </c>
      <c r="Y674" s="32" t="s">
        <v>70</v>
      </c>
      <c r="AB674" s="32" t="s">
        <v>31</v>
      </c>
      <c r="AC674" s="32" t="s">
        <v>30</v>
      </c>
      <c r="AD674" s="32" t="s">
        <v>30</v>
      </c>
      <c r="AE674" s="32" t="s">
        <v>30</v>
      </c>
      <c r="AF674" s="32" t="s">
        <v>31</v>
      </c>
      <c r="AG674" s="45" t="s">
        <v>30</v>
      </c>
      <c r="AH674" s="46" t="s">
        <v>45</v>
      </c>
      <c r="AM674" s="32" t="s">
        <v>56</v>
      </c>
      <c r="AR674" s="23"/>
      <c r="AS674" s="24" t="str">
        <f t="shared" si="3"/>
        <v>-:-:-:-:-:-:-:-:-:immh::::immb:::-:-:-:-:-:-:Rn:::::Rd::::</v>
      </c>
      <c r="AT674" s="23"/>
      <c r="AU674" s="24" t="str">
        <f t="shared" si="4"/>
        <v>0x5F007400</v>
      </c>
      <c r="AV674" s="25"/>
      <c r="AW674" s="26" t="str">
        <f t="shared" si="5"/>
        <v>vsqshlimmediate_Scalar,                                 </v>
      </c>
      <c r="AX674" s="26" t="str">
        <f t="shared" si="6"/>
        <v>//		vsqshlimmediate_Scalar,                                 	/* 0x5F007400	SQSHL     	immh != 0000 */</v>
      </c>
      <c r="AY674" s="26" t="str">
        <f t="shared" si="7"/>
        <v>//		0x5F007400,	/* SQSHL     	vsqshlimmediate_Scalar	immh != 0000 */</v>
      </c>
    </row>
    <row r="675" ht="12.75" customHeight="1">
      <c r="A675" s="15" t="s">
        <v>1125</v>
      </c>
      <c r="B675" s="33" t="s">
        <v>106</v>
      </c>
      <c r="C675" s="16"/>
      <c r="D675" s="17"/>
      <c r="E675" s="28" t="s">
        <v>1126</v>
      </c>
      <c r="F675" s="18" t="str">
        <f t="shared" si="8"/>
        <v>v</v>
      </c>
      <c r="G675" s="18" t="str">
        <f t="shared" si="9"/>
        <v>Scalar</v>
      </c>
      <c r="H675" s="19"/>
      <c r="I675" s="30" t="s">
        <v>934</v>
      </c>
      <c r="J675" s="30" t="s">
        <v>1114</v>
      </c>
      <c r="K675" s="84"/>
      <c r="L675" s="45" t="s">
        <v>31</v>
      </c>
      <c r="M675" s="45" t="s">
        <v>30</v>
      </c>
      <c r="N675" s="32" t="s">
        <v>31</v>
      </c>
      <c r="O675" s="45" t="s">
        <v>30</v>
      </c>
      <c r="P675" s="45" t="s">
        <v>30</v>
      </c>
      <c r="Q675" s="45" t="s">
        <v>30</v>
      </c>
      <c r="R675" s="45" t="s">
        <v>30</v>
      </c>
      <c r="S675" s="45" t="s">
        <v>30</v>
      </c>
      <c r="T675" s="45" t="s">
        <v>31</v>
      </c>
      <c r="U675" s="32" t="s">
        <v>69</v>
      </c>
      <c r="Y675" s="32" t="s">
        <v>70</v>
      </c>
      <c r="AB675" s="32" t="s">
        <v>30</v>
      </c>
      <c r="AC675" s="32" t="s">
        <v>31</v>
      </c>
      <c r="AD675" s="32" t="s">
        <v>31</v>
      </c>
      <c r="AE675" s="32" t="s">
        <v>30</v>
      </c>
      <c r="AF675" s="32" t="s">
        <v>31</v>
      </c>
      <c r="AG675" s="45" t="s">
        <v>30</v>
      </c>
      <c r="AH675" s="46" t="s">
        <v>45</v>
      </c>
      <c r="AM675" s="32" t="s">
        <v>56</v>
      </c>
      <c r="AR675" s="23"/>
      <c r="AS675" s="24" t="str">
        <f t="shared" si="3"/>
        <v>-:-:-:-:-:-:-:-:-:immh::::immb:::-:-:-:-:-:-:Rn:::::Rd::::</v>
      </c>
      <c r="AT675" s="23"/>
      <c r="AU675" s="24" t="str">
        <f t="shared" si="4"/>
        <v>0x5F009400</v>
      </c>
      <c r="AV675" s="25"/>
      <c r="AW675" s="26" t="str">
        <f t="shared" si="5"/>
        <v>vsqshrnScalar,                                          </v>
      </c>
      <c r="AX675" s="26" t="str">
        <f t="shared" si="6"/>
        <v>//		vsqshrnScalar,                                          	/* 0x5F009400	SQSHRN    	immh != 0000 */</v>
      </c>
      <c r="AY675" s="26" t="str">
        <f t="shared" si="7"/>
        <v>//		0x5F009400,	/* SQSHRN    	vsqshrnScalar	immh != 0000 */</v>
      </c>
    </row>
    <row r="676" ht="12.75" customHeight="1">
      <c r="A676" s="9" t="s">
        <v>1127</v>
      </c>
      <c r="B676" s="33" t="s">
        <v>106</v>
      </c>
      <c r="C676" s="16"/>
      <c r="D676" s="17"/>
      <c r="E676" s="28" t="s">
        <v>1128</v>
      </c>
      <c r="F676" s="18" t="str">
        <f t="shared" si="8"/>
        <v>v</v>
      </c>
      <c r="G676" s="18" t="str">
        <f t="shared" si="9"/>
        <v>Scalar</v>
      </c>
      <c r="H676" s="19"/>
      <c r="I676" s="30" t="s">
        <v>934</v>
      </c>
      <c r="J676" s="30" t="s">
        <v>1114</v>
      </c>
      <c r="K676" s="84"/>
      <c r="L676" s="45" t="s">
        <v>31</v>
      </c>
      <c r="M676" s="45" t="s">
        <v>30</v>
      </c>
      <c r="N676" s="32" t="s">
        <v>31</v>
      </c>
      <c r="O676" s="45" t="s">
        <v>30</v>
      </c>
      <c r="P676" s="45" t="s">
        <v>30</v>
      </c>
      <c r="Q676" s="45" t="s">
        <v>30</v>
      </c>
      <c r="R676" s="45" t="s">
        <v>30</v>
      </c>
      <c r="S676" s="45" t="s">
        <v>30</v>
      </c>
      <c r="T676" s="45" t="s">
        <v>31</v>
      </c>
      <c r="U676" s="32" t="s">
        <v>69</v>
      </c>
      <c r="Y676" s="32" t="s">
        <v>70</v>
      </c>
      <c r="AB676" s="32" t="s">
        <v>30</v>
      </c>
      <c r="AC676" s="32" t="s">
        <v>31</v>
      </c>
      <c r="AD676" s="32" t="s">
        <v>31</v>
      </c>
      <c r="AE676" s="32" t="s">
        <v>30</v>
      </c>
      <c r="AF676" s="32" t="s">
        <v>31</v>
      </c>
      <c r="AG676" s="45" t="s">
        <v>30</v>
      </c>
      <c r="AH676" s="46" t="s">
        <v>45</v>
      </c>
      <c r="AM676" s="32" t="s">
        <v>56</v>
      </c>
      <c r="AR676" s="23"/>
      <c r="AS676" s="24" t="str">
        <f t="shared" si="3"/>
        <v>-:-:-:-:-:-:-:-:-:immh::::immb:::-:-:-:-:-:-:Rn:::::Rd::::</v>
      </c>
      <c r="AT676" s="23"/>
      <c r="AU676" s="24" t="str">
        <f t="shared" si="4"/>
        <v>0x5F009400</v>
      </c>
      <c r="AV676" s="25"/>
      <c r="AW676" s="26" t="str">
        <f t="shared" si="5"/>
        <v>vsqshrn2Scalar,                                         </v>
      </c>
      <c r="AX676" s="26" t="str">
        <f t="shared" si="6"/>
        <v>//		vsqshrn2Scalar,                                         	/* 0x5F009400	SQSHRN2   	immh != 0000 */</v>
      </c>
      <c r="AY676" s="26" t="str">
        <f t="shared" si="7"/>
        <v>//		0x5F009400,	/* SQSHRN2   	vsqshrn2Scalar	immh != 0000 */</v>
      </c>
    </row>
    <row r="677" ht="12.75" customHeight="1">
      <c r="A677" s="15" t="s">
        <v>1129</v>
      </c>
      <c r="B677" s="33" t="s">
        <v>106</v>
      </c>
      <c r="C677" s="16"/>
      <c r="D677" s="17"/>
      <c r="E677" s="28" t="s">
        <v>1130</v>
      </c>
      <c r="F677" s="18" t="str">
        <f t="shared" si="8"/>
        <v>v</v>
      </c>
      <c r="G677" s="18" t="str">
        <f t="shared" si="9"/>
        <v>Scalar</v>
      </c>
      <c r="H677" s="19"/>
      <c r="I677" s="30" t="s">
        <v>934</v>
      </c>
      <c r="J677" s="30" t="s">
        <v>1114</v>
      </c>
      <c r="K677" s="84"/>
      <c r="L677" s="45" t="s">
        <v>31</v>
      </c>
      <c r="M677" s="45" t="s">
        <v>30</v>
      </c>
      <c r="N677" s="32" t="s">
        <v>31</v>
      </c>
      <c r="O677" s="45" t="s">
        <v>30</v>
      </c>
      <c r="P677" s="45" t="s">
        <v>30</v>
      </c>
      <c r="Q677" s="45" t="s">
        <v>30</v>
      </c>
      <c r="R677" s="45" t="s">
        <v>30</v>
      </c>
      <c r="S677" s="45" t="s">
        <v>30</v>
      </c>
      <c r="T677" s="45" t="s">
        <v>31</v>
      </c>
      <c r="U677" s="32" t="s">
        <v>69</v>
      </c>
      <c r="Y677" s="32" t="s">
        <v>70</v>
      </c>
      <c r="AB677" s="32" t="s">
        <v>30</v>
      </c>
      <c r="AC677" s="32" t="s">
        <v>31</v>
      </c>
      <c r="AD677" s="32" t="s">
        <v>31</v>
      </c>
      <c r="AE677" s="32" t="s">
        <v>30</v>
      </c>
      <c r="AF677" s="32" t="s">
        <v>30</v>
      </c>
      <c r="AG677" s="45" t="s">
        <v>30</v>
      </c>
      <c r="AH677" s="46" t="s">
        <v>45</v>
      </c>
      <c r="AM677" s="32" t="s">
        <v>56</v>
      </c>
      <c r="AR677" s="23"/>
      <c r="AS677" s="24" t="str">
        <f t="shared" si="3"/>
        <v>-:-:-:-:-:-:-:-:-:immh::::immb:::-:-:-:-:-:-:Rn:::::Rd::::</v>
      </c>
      <c r="AT677" s="23"/>
      <c r="AU677" s="24" t="str">
        <f t="shared" si="4"/>
        <v>0x5F009C00</v>
      </c>
      <c r="AV677" s="25"/>
      <c r="AW677" s="26" t="str">
        <f t="shared" si="5"/>
        <v>vsqrshrnScalar,                                         </v>
      </c>
      <c r="AX677" s="26" t="str">
        <f t="shared" si="6"/>
        <v>//		vsqrshrnScalar,                                         	/* 0x5F009C00	SQRSHRN   	immh != 0000 */</v>
      </c>
      <c r="AY677" s="26" t="str">
        <f t="shared" si="7"/>
        <v>//		0x5F009C00,	/* SQRSHRN   	vsqrshrnScalar	immh != 0000 */</v>
      </c>
    </row>
    <row r="678" ht="12.75" customHeight="1">
      <c r="A678" s="15" t="s">
        <v>1131</v>
      </c>
      <c r="B678" s="33" t="s">
        <v>106</v>
      </c>
      <c r="C678" s="16"/>
      <c r="D678" s="17"/>
      <c r="E678" s="28" t="s">
        <v>1132</v>
      </c>
      <c r="F678" s="18" t="str">
        <f t="shared" si="8"/>
        <v>v</v>
      </c>
      <c r="G678" s="18" t="str">
        <f t="shared" si="9"/>
        <v>Scalar</v>
      </c>
      <c r="H678" s="19"/>
      <c r="I678" s="30" t="s">
        <v>934</v>
      </c>
      <c r="J678" s="30" t="s">
        <v>1114</v>
      </c>
      <c r="K678" s="84"/>
      <c r="L678" s="45" t="s">
        <v>31</v>
      </c>
      <c r="M678" s="45" t="s">
        <v>30</v>
      </c>
      <c r="N678" s="32" t="s">
        <v>31</v>
      </c>
      <c r="O678" s="45" t="s">
        <v>30</v>
      </c>
      <c r="P678" s="45" t="s">
        <v>30</v>
      </c>
      <c r="Q678" s="45" t="s">
        <v>30</v>
      </c>
      <c r="R678" s="45" t="s">
        <v>30</v>
      </c>
      <c r="S678" s="45" t="s">
        <v>30</v>
      </c>
      <c r="T678" s="45" t="s">
        <v>31</v>
      </c>
      <c r="U678" s="32" t="s">
        <v>69</v>
      </c>
      <c r="Y678" s="32" t="s">
        <v>70</v>
      </c>
      <c r="AB678" s="32" t="s">
        <v>30</v>
      </c>
      <c r="AC678" s="32" t="s">
        <v>31</v>
      </c>
      <c r="AD678" s="32" t="s">
        <v>31</v>
      </c>
      <c r="AE678" s="32" t="s">
        <v>30</v>
      </c>
      <c r="AF678" s="32" t="s">
        <v>30</v>
      </c>
      <c r="AG678" s="45" t="s">
        <v>30</v>
      </c>
      <c r="AH678" s="46" t="s">
        <v>45</v>
      </c>
      <c r="AM678" s="32" t="s">
        <v>56</v>
      </c>
      <c r="AR678" s="23"/>
      <c r="AS678" s="24" t="str">
        <f t="shared" si="3"/>
        <v>-:-:-:-:-:-:-:-:-:immh::::immb:::-:-:-:-:-:-:Rn:::::Rd::::</v>
      </c>
      <c r="AT678" s="23"/>
      <c r="AU678" s="24" t="str">
        <f t="shared" si="4"/>
        <v>0x5F009C00</v>
      </c>
      <c r="AV678" s="25"/>
      <c r="AW678" s="26" t="str">
        <f t="shared" si="5"/>
        <v>vsqrshrn2Scalar,                                        </v>
      </c>
      <c r="AX678" s="26" t="str">
        <f t="shared" si="6"/>
        <v>//		vsqrshrn2Scalar,                                        	/* 0x5F009C00	SQRSHRN2  	immh != 0000 */</v>
      </c>
      <c r="AY678" s="26" t="str">
        <f t="shared" si="7"/>
        <v>//		0x5F009C00,	/* SQRSHRN2  	vsqrshrn2Scalar	immh != 0000 */</v>
      </c>
    </row>
    <row r="679" ht="12.75" customHeight="1">
      <c r="A679" s="9" t="s">
        <v>1133</v>
      </c>
      <c r="B679" s="33" t="s">
        <v>106</v>
      </c>
      <c r="C679" s="16"/>
      <c r="D679" s="17"/>
      <c r="E679" s="28" t="s">
        <v>704</v>
      </c>
      <c r="F679" s="18" t="str">
        <f t="shared" si="8"/>
        <v>v</v>
      </c>
      <c r="G679" s="18" t="str">
        <f t="shared" si="9"/>
        <v>vector_fixed_point_Scalar</v>
      </c>
      <c r="H679" s="18" t="s">
        <v>1134</v>
      </c>
      <c r="I679" s="30" t="s">
        <v>934</v>
      </c>
      <c r="J679" s="30" t="s">
        <v>1114</v>
      </c>
      <c r="K679" s="84"/>
      <c r="L679" s="45" t="s">
        <v>31</v>
      </c>
      <c r="M679" s="45" t="s">
        <v>30</v>
      </c>
      <c r="N679" s="32" t="s">
        <v>31</v>
      </c>
      <c r="O679" s="45" t="s">
        <v>30</v>
      </c>
      <c r="P679" s="45" t="s">
        <v>30</v>
      </c>
      <c r="Q679" s="45" t="s">
        <v>30</v>
      </c>
      <c r="R679" s="45" t="s">
        <v>30</v>
      </c>
      <c r="S679" s="45" t="s">
        <v>30</v>
      </c>
      <c r="T679" s="45" t="s">
        <v>31</v>
      </c>
      <c r="U679" s="32" t="s">
        <v>69</v>
      </c>
      <c r="Y679" s="32" t="s">
        <v>70</v>
      </c>
      <c r="AB679" s="32" t="s">
        <v>30</v>
      </c>
      <c r="AC679" s="32" t="s">
        <v>30</v>
      </c>
      <c r="AD679" s="32" t="s">
        <v>30</v>
      </c>
      <c r="AE679" s="32" t="s">
        <v>31</v>
      </c>
      <c r="AF679" s="32" t="s">
        <v>31</v>
      </c>
      <c r="AG679" s="45" t="s">
        <v>30</v>
      </c>
      <c r="AH679" s="46" t="s">
        <v>45</v>
      </c>
      <c r="AM679" s="32" t="s">
        <v>56</v>
      </c>
      <c r="AR679" s="23"/>
      <c r="AS679" s="24" t="str">
        <f t="shared" si="3"/>
        <v>-:-:-:-:-:-:-:-:-:immh::::immb:::-:-:-:-:-:-:Rn:::::Rd::::</v>
      </c>
      <c r="AT679" s="23"/>
      <c r="AU679" s="24" t="str">
        <f t="shared" si="4"/>
        <v>0x5F00E400</v>
      </c>
      <c r="AV679" s="25"/>
      <c r="AW679" s="26" t="str">
        <f t="shared" si="5"/>
        <v>vscvtfvector_fixed_point_Scalar,                        </v>
      </c>
      <c r="AX679" s="26" t="str">
        <f t="shared" si="6"/>
        <v>//		vscvtfvector_fixed_point_Scalar,                        	/* 0x5F00E400	SCVTF     	immh != 0000 */</v>
      </c>
      <c r="AY679" s="26" t="str">
        <f t="shared" si="7"/>
        <v>//		0x5F00E400,	/* SCVTF     	vscvtfvector_fixed_point_Scalar	immh != 0000 */</v>
      </c>
    </row>
    <row r="680" ht="12.75" customHeight="1">
      <c r="A680" s="9" t="s">
        <v>1135</v>
      </c>
      <c r="B680" s="33" t="s">
        <v>106</v>
      </c>
      <c r="C680" s="16"/>
      <c r="D680" s="17"/>
      <c r="E680" s="28" t="s">
        <v>710</v>
      </c>
      <c r="F680" s="18" t="str">
        <f t="shared" si="8"/>
        <v>v</v>
      </c>
      <c r="G680" s="18" t="str">
        <f t="shared" si="9"/>
        <v>vector_fixed_point_Scalar</v>
      </c>
      <c r="H680" s="18" t="s">
        <v>1134</v>
      </c>
      <c r="I680" s="30" t="s">
        <v>934</v>
      </c>
      <c r="J680" s="30" t="s">
        <v>1114</v>
      </c>
      <c r="K680" s="84"/>
      <c r="L680" s="45" t="s">
        <v>31</v>
      </c>
      <c r="M680" s="45" t="s">
        <v>30</v>
      </c>
      <c r="N680" s="32" t="s">
        <v>31</v>
      </c>
      <c r="O680" s="45" t="s">
        <v>30</v>
      </c>
      <c r="P680" s="45" t="s">
        <v>30</v>
      </c>
      <c r="Q680" s="45" t="s">
        <v>30</v>
      </c>
      <c r="R680" s="45" t="s">
        <v>30</v>
      </c>
      <c r="S680" s="45" t="s">
        <v>30</v>
      </c>
      <c r="T680" s="45" t="s">
        <v>31</v>
      </c>
      <c r="U680" s="32" t="s">
        <v>69</v>
      </c>
      <c r="Y680" s="32" t="s">
        <v>70</v>
      </c>
      <c r="AB680" s="32" t="s">
        <v>30</v>
      </c>
      <c r="AC680" s="32" t="s">
        <v>30</v>
      </c>
      <c r="AD680" s="32" t="s">
        <v>30</v>
      </c>
      <c r="AE680" s="32" t="s">
        <v>30</v>
      </c>
      <c r="AF680" s="32" t="s">
        <v>30</v>
      </c>
      <c r="AG680" s="45" t="s">
        <v>30</v>
      </c>
      <c r="AH680" s="46" t="s">
        <v>45</v>
      </c>
      <c r="AM680" s="32" t="s">
        <v>56</v>
      </c>
      <c r="AR680" s="23"/>
      <c r="AS680" s="24" t="str">
        <f t="shared" si="3"/>
        <v>-:-:-:-:-:-:-:-:-:immh::::immb:::-:-:-:-:-:-:Rn:::::Rd::::</v>
      </c>
      <c r="AT680" s="23"/>
      <c r="AU680" s="24" t="str">
        <f t="shared" si="4"/>
        <v>0x5F00FC00</v>
      </c>
      <c r="AV680" s="25"/>
      <c r="AW680" s="26" t="str">
        <f t="shared" si="5"/>
        <v>vfcvtzsvector_fixed_point_Scalar,                       </v>
      </c>
      <c r="AX680" s="26" t="str">
        <f t="shared" si="6"/>
        <v>//		vfcvtzsvector_fixed_point_Scalar,                       	/* 0x5F00FC00	FCVTZS    	immh != 0000 */</v>
      </c>
      <c r="AY680" s="26" t="str">
        <f t="shared" si="7"/>
        <v>//		0x5F00FC00,	/* FCVTZS    	vfcvtzsvector_fixed_point_Scalar	immh != 0000 */</v>
      </c>
    </row>
    <row r="681" ht="12.75" customHeight="1">
      <c r="A681" s="15" t="s">
        <v>1136</v>
      </c>
      <c r="B681" s="33" t="s">
        <v>106</v>
      </c>
      <c r="C681" s="16"/>
      <c r="D681" s="17"/>
      <c r="E681" s="28" t="s">
        <v>1137</v>
      </c>
      <c r="F681" s="18" t="str">
        <f t="shared" si="8"/>
        <v>v</v>
      </c>
      <c r="G681" s="18" t="str">
        <f t="shared" si="9"/>
        <v>Scalar</v>
      </c>
      <c r="H681" s="19"/>
      <c r="I681" s="30" t="s">
        <v>934</v>
      </c>
      <c r="J681" s="30" t="s">
        <v>1114</v>
      </c>
      <c r="K681" s="84"/>
      <c r="L681" s="45" t="s">
        <v>31</v>
      </c>
      <c r="M681" s="45" t="s">
        <v>30</v>
      </c>
      <c r="N681" s="32" t="s">
        <v>30</v>
      </c>
      <c r="O681" s="45" t="s">
        <v>30</v>
      </c>
      <c r="P681" s="45" t="s">
        <v>30</v>
      </c>
      <c r="Q681" s="45" t="s">
        <v>30</v>
      </c>
      <c r="R681" s="45" t="s">
        <v>30</v>
      </c>
      <c r="S681" s="45" t="s">
        <v>30</v>
      </c>
      <c r="T681" s="45" t="s">
        <v>31</v>
      </c>
      <c r="U681" s="32" t="s">
        <v>69</v>
      </c>
      <c r="Y681" s="32" t="s">
        <v>70</v>
      </c>
      <c r="AB681" s="32" t="s">
        <v>31</v>
      </c>
      <c r="AC681" s="32" t="s">
        <v>31</v>
      </c>
      <c r="AD681" s="32" t="s">
        <v>31</v>
      </c>
      <c r="AE681" s="32" t="s">
        <v>31</v>
      </c>
      <c r="AF681" s="32" t="s">
        <v>31</v>
      </c>
      <c r="AG681" s="45" t="s">
        <v>30</v>
      </c>
      <c r="AH681" s="46" t="s">
        <v>45</v>
      </c>
      <c r="AM681" s="32" t="s">
        <v>56</v>
      </c>
      <c r="AR681" s="23"/>
      <c r="AS681" s="24" t="str">
        <f t="shared" si="3"/>
        <v>-:-:-:-:-:-:-:-:-:immh::::immb:::-:-:-:-:-:-:Rn:::::Rd::::</v>
      </c>
      <c r="AT681" s="23"/>
      <c r="AU681" s="24" t="str">
        <f t="shared" si="4"/>
        <v>0x7F000400</v>
      </c>
      <c r="AV681" s="25"/>
      <c r="AW681" s="26" t="str">
        <f t="shared" si="5"/>
        <v>vushrScalar,                                            </v>
      </c>
      <c r="AX681" s="26" t="str">
        <f t="shared" si="6"/>
        <v>//		vushrScalar,                                            	/* 0x7F000400	USHR      	immh != 0000 */</v>
      </c>
      <c r="AY681" s="26" t="str">
        <f t="shared" si="7"/>
        <v>//		0x7F000400,	/* USHR      	vushrScalar	immh != 0000 */</v>
      </c>
    </row>
    <row r="682" ht="12.75" customHeight="1">
      <c r="A682" s="15" t="s">
        <v>1138</v>
      </c>
      <c r="B682" s="33" t="s">
        <v>106</v>
      </c>
      <c r="C682" s="16"/>
      <c r="D682" s="17"/>
      <c r="E682" s="28" t="s">
        <v>1139</v>
      </c>
      <c r="F682" s="18" t="str">
        <f t="shared" si="8"/>
        <v>v</v>
      </c>
      <c r="G682" s="18" t="str">
        <f t="shared" si="9"/>
        <v>Scalar</v>
      </c>
      <c r="H682" s="19"/>
      <c r="I682" s="30" t="s">
        <v>934</v>
      </c>
      <c r="J682" s="30" t="s">
        <v>1114</v>
      </c>
      <c r="K682" s="84"/>
      <c r="L682" s="45" t="s">
        <v>31</v>
      </c>
      <c r="M682" s="45" t="s">
        <v>30</v>
      </c>
      <c r="N682" s="32" t="s">
        <v>30</v>
      </c>
      <c r="O682" s="45" t="s">
        <v>30</v>
      </c>
      <c r="P682" s="45" t="s">
        <v>30</v>
      </c>
      <c r="Q682" s="45" t="s">
        <v>30</v>
      </c>
      <c r="R682" s="45" t="s">
        <v>30</v>
      </c>
      <c r="S682" s="45" t="s">
        <v>30</v>
      </c>
      <c r="T682" s="45" t="s">
        <v>31</v>
      </c>
      <c r="U682" s="32" t="s">
        <v>69</v>
      </c>
      <c r="Y682" s="32" t="s">
        <v>70</v>
      </c>
      <c r="AB682" s="32" t="s">
        <v>31</v>
      </c>
      <c r="AC682" s="32" t="s">
        <v>31</v>
      </c>
      <c r="AD682" s="32" t="s">
        <v>31</v>
      </c>
      <c r="AE682" s="32" t="s">
        <v>30</v>
      </c>
      <c r="AF682" s="32" t="s">
        <v>31</v>
      </c>
      <c r="AG682" s="45" t="s">
        <v>30</v>
      </c>
      <c r="AH682" s="46" t="s">
        <v>45</v>
      </c>
      <c r="AM682" s="32" t="s">
        <v>56</v>
      </c>
      <c r="AR682" s="23"/>
      <c r="AS682" s="24" t="str">
        <f t="shared" si="3"/>
        <v>-:-:-:-:-:-:-:-:-:immh::::immb:::-:-:-:-:-:-:Rn:::::Rd::::</v>
      </c>
      <c r="AT682" s="23"/>
      <c r="AU682" s="24" t="str">
        <f t="shared" si="4"/>
        <v>0x7F001400</v>
      </c>
      <c r="AV682" s="25"/>
      <c r="AW682" s="26" t="str">
        <f t="shared" si="5"/>
        <v>vusraScalar,                                            </v>
      </c>
      <c r="AX682" s="26" t="str">
        <f t="shared" si="6"/>
        <v>//		vusraScalar,                                            	/* 0x7F001400	USRA      	immh != 0000 */</v>
      </c>
      <c r="AY682" s="26" t="str">
        <f t="shared" si="7"/>
        <v>//		0x7F001400,	/* USRA      	vusraScalar	immh != 0000 */</v>
      </c>
    </row>
    <row r="683" ht="12.75" customHeight="1">
      <c r="A683" s="9" t="s">
        <v>1140</v>
      </c>
      <c r="B683" s="33" t="s">
        <v>106</v>
      </c>
      <c r="C683" s="16"/>
      <c r="D683" s="17"/>
      <c r="E683" s="28" t="s">
        <v>1141</v>
      </c>
      <c r="F683" s="18" t="str">
        <f t="shared" si="8"/>
        <v>v</v>
      </c>
      <c r="G683" s="18" t="str">
        <f t="shared" si="9"/>
        <v>Scalar</v>
      </c>
      <c r="H683" s="19"/>
      <c r="I683" s="30" t="s">
        <v>934</v>
      </c>
      <c r="J683" s="30" t="s">
        <v>1114</v>
      </c>
      <c r="K683" s="84"/>
      <c r="L683" s="45" t="s">
        <v>31</v>
      </c>
      <c r="M683" s="45" t="s">
        <v>30</v>
      </c>
      <c r="N683" s="32" t="s">
        <v>30</v>
      </c>
      <c r="O683" s="45" t="s">
        <v>30</v>
      </c>
      <c r="P683" s="45" t="s">
        <v>30</v>
      </c>
      <c r="Q683" s="45" t="s">
        <v>30</v>
      </c>
      <c r="R683" s="45" t="s">
        <v>30</v>
      </c>
      <c r="S683" s="45" t="s">
        <v>30</v>
      </c>
      <c r="T683" s="45" t="s">
        <v>31</v>
      </c>
      <c r="U683" s="32" t="s">
        <v>69</v>
      </c>
      <c r="Y683" s="32" t="s">
        <v>70</v>
      </c>
      <c r="AB683" s="32" t="s">
        <v>31</v>
      </c>
      <c r="AC683" s="32" t="s">
        <v>31</v>
      </c>
      <c r="AD683" s="32" t="s">
        <v>30</v>
      </c>
      <c r="AE683" s="32" t="s">
        <v>31</v>
      </c>
      <c r="AF683" s="32" t="s">
        <v>31</v>
      </c>
      <c r="AG683" s="45" t="s">
        <v>30</v>
      </c>
      <c r="AH683" s="46" t="s">
        <v>45</v>
      </c>
      <c r="AM683" s="32" t="s">
        <v>56</v>
      </c>
      <c r="AR683" s="23"/>
      <c r="AS683" s="24" t="str">
        <f t="shared" si="3"/>
        <v>-:-:-:-:-:-:-:-:-:immh::::immb:::-:-:-:-:-:-:Rn:::::Rd::::</v>
      </c>
      <c r="AT683" s="23"/>
      <c r="AU683" s="24" t="str">
        <f t="shared" si="4"/>
        <v>0x7F002400</v>
      </c>
      <c r="AV683" s="25"/>
      <c r="AW683" s="26" t="str">
        <f t="shared" si="5"/>
        <v>vurshrScalar,                                           </v>
      </c>
      <c r="AX683" s="26" t="str">
        <f t="shared" si="6"/>
        <v>//		vurshrScalar,                                           	/* 0x7F002400	URSHR     	immh != 0000 */</v>
      </c>
      <c r="AY683" s="26" t="str">
        <f t="shared" si="7"/>
        <v>//		0x7F002400,	/* URSHR     	vurshrScalar	immh != 0000 */</v>
      </c>
    </row>
    <row r="684" ht="12.75" customHeight="1">
      <c r="A684" s="15" t="s">
        <v>1142</v>
      </c>
      <c r="B684" s="33" t="s">
        <v>106</v>
      </c>
      <c r="C684" s="16"/>
      <c r="D684" s="17"/>
      <c r="E684" s="28" t="s">
        <v>1143</v>
      </c>
      <c r="F684" s="18" t="str">
        <f t="shared" si="8"/>
        <v>v</v>
      </c>
      <c r="G684" s="18" t="str">
        <f t="shared" si="9"/>
        <v>Scalar</v>
      </c>
      <c r="H684" s="19"/>
      <c r="I684" s="30" t="s">
        <v>934</v>
      </c>
      <c r="J684" s="30" t="s">
        <v>1114</v>
      </c>
      <c r="K684" s="84"/>
      <c r="L684" s="45" t="s">
        <v>31</v>
      </c>
      <c r="M684" s="45" t="s">
        <v>30</v>
      </c>
      <c r="N684" s="32" t="s">
        <v>30</v>
      </c>
      <c r="O684" s="45" t="s">
        <v>30</v>
      </c>
      <c r="P684" s="45" t="s">
        <v>30</v>
      </c>
      <c r="Q684" s="45" t="s">
        <v>30</v>
      </c>
      <c r="R684" s="45" t="s">
        <v>30</v>
      </c>
      <c r="S684" s="45" t="s">
        <v>30</v>
      </c>
      <c r="T684" s="45" t="s">
        <v>31</v>
      </c>
      <c r="U684" s="32" t="s">
        <v>69</v>
      </c>
      <c r="Y684" s="32" t="s">
        <v>70</v>
      </c>
      <c r="AB684" s="32" t="s">
        <v>31</v>
      </c>
      <c r="AC684" s="32" t="s">
        <v>31</v>
      </c>
      <c r="AD684" s="32" t="s">
        <v>30</v>
      </c>
      <c r="AE684" s="32" t="s">
        <v>30</v>
      </c>
      <c r="AF684" s="32" t="s">
        <v>31</v>
      </c>
      <c r="AG684" s="45" t="s">
        <v>30</v>
      </c>
      <c r="AH684" s="46" t="s">
        <v>45</v>
      </c>
      <c r="AM684" s="32" t="s">
        <v>56</v>
      </c>
      <c r="AR684" s="23"/>
      <c r="AS684" s="24" t="str">
        <f t="shared" si="3"/>
        <v>-:-:-:-:-:-:-:-:-:immh::::immb:::-:-:-:-:-:-:Rn:::::Rd::::</v>
      </c>
      <c r="AT684" s="23"/>
      <c r="AU684" s="24" t="str">
        <f t="shared" si="4"/>
        <v>0x7F003400</v>
      </c>
      <c r="AV684" s="25"/>
      <c r="AW684" s="26" t="str">
        <f t="shared" si="5"/>
        <v>vursraScalar,                                           </v>
      </c>
      <c r="AX684" s="26" t="str">
        <f t="shared" si="6"/>
        <v>//		vursraScalar,                                           	/* 0x7F003400	URSRA     	immh != 0000 */</v>
      </c>
      <c r="AY684" s="26" t="str">
        <f t="shared" si="7"/>
        <v>//		0x7F003400,	/* URSRA     	vursraScalar	immh != 0000 */</v>
      </c>
    </row>
    <row r="685" ht="12.75" customHeight="1">
      <c r="A685" s="15" t="s">
        <v>1144</v>
      </c>
      <c r="B685" s="33" t="s">
        <v>106</v>
      </c>
      <c r="C685" s="16"/>
      <c r="D685" s="17"/>
      <c r="E685" s="28" t="s">
        <v>1145</v>
      </c>
      <c r="F685" s="18" t="str">
        <f t="shared" si="8"/>
        <v>v</v>
      </c>
      <c r="G685" s="18" t="str">
        <f t="shared" si="9"/>
        <v>Scalar</v>
      </c>
      <c r="H685" s="19"/>
      <c r="I685" s="30" t="s">
        <v>934</v>
      </c>
      <c r="J685" s="30" t="s">
        <v>1114</v>
      </c>
      <c r="K685" s="84"/>
      <c r="L685" s="45" t="s">
        <v>31</v>
      </c>
      <c r="M685" s="45" t="s">
        <v>30</v>
      </c>
      <c r="N685" s="32" t="s">
        <v>30</v>
      </c>
      <c r="O685" s="45" t="s">
        <v>30</v>
      </c>
      <c r="P685" s="45" t="s">
        <v>30</v>
      </c>
      <c r="Q685" s="45" t="s">
        <v>30</v>
      </c>
      <c r="R685" s="45" t="s">
        <v>30</v>
      </c>
      <c r="S685" s="45" t="s">
        <v>30</v>
      </c>
      <c r="T685" s="45" t="s">
        <v>31</v>
      </c>
      <c r="U685" s="32" t="s">
        <v>69</v>
      </c>
      <c r="Y685" s="32" t="s">
        <v>70</v>
      </c>
      <c r="AB685" s="32" t="s">
        <v>31</v>
      </c>
      <c r="AC685" s="32" t="s">
        <v>30</v>
      </c>
      <c r="AD685" s="32" t="s">
        <v>31</v>
      </c>
      <c r="AE685" s="32" t="s">
        <v>31</v>
      </c>
      <c r="AF685" s="32" t="s">
        <v>31</v>
      </c>
      <c r="AG685" s="45" t="s">
        <v>30</v>
      </c>
      <c r="AH685" s="46" t="s">
        <v>45</v>
      </c>
      <c r="AM685" s="32" t="s">
        <v>56</v>
      </c>
      <c r="AR685" s="23"/>
      <c r="AS685" s="24" t="str">
        <f t="shared" si="3"/>
        <v>-:-:-:-:-:-:-:-:-:immh::::immb:::-:-:-:-:-:-:Rn:::::Rd::::</v>
      </c>
      <c r="AT685" s="23"/>
      <c r="AU685" s="24" t="str">
        <f t="shared" si="4"/>
        <v>0x7F004400</v>
      </c>
      <c r="AV685" s="25"/>
      <c r="AW685" s="26" t="str">
        <f t="shared" si="5"/>
        <v>vsriScalar,                                             </v>
      </c>
      <c r="AX685" s="26" t="str">
        <f t="shared" si="6"/>
        <v>//		vsriScalar,                                             	/* 0x7F004400	SRI       	immh != 0000 */</v>
      </c>
      <c r="AY685" s="26" t="str">
        <f t="shared" si="7"/>
        <v>//		0x7F004400,	/* SRI       	vsriScalar	immh != 0000 */</v>
      </c>
    </row>
    <row r="686" ht="12.75" customHeight="1">
      <c r="A686" s="9" t="s">
        <v>1146</v>
      </c>
      <c r="B686" s="33" t="s">
        <v>106</v>
      </c>
      <c r="C686" s="16"/>
      <c r="D686" s="17"/>
      <c r="E686" s="28" t="s">
        <v>1147</v>
      </c>
      <c r="F686" s="18" t="str">
        <f t="shared" si="8"/>
        <v>v</v>
      </c>
      <c r="G686" s="18" t="str">
        <f t="shared" si="9"/>
        <v>Scalar</v>
      </c>
      <c r="H686" s="19"/>
      <c r="I686" s="30" t="s">
        <v>934</v>
      </c>
      <c r="J686" s="30" t="s">
        <v>1114</v>
      </c>
      <c r="K686" s="84"/>
      <c r="L686" s="45" t="s">
        <v>31</v>
      </c>
      <c r="M686" s="45" t="s">
        <v>30</v>
      </c>
      <c r="N686" s="32" t="s">
        <v>30</v>
      </c>
      <c r="O686" s="45" t="s">
        <v>30</v>
      </c>
      <c r="P686" s="45" t="s">
        <v>30</v>
      </c>
      <c r="Q686" s="45" t="s">
        <v>30</v>
      </c>
      <c r="R686" s="45" t="s">
        <v>30</v>
      </c>
      <c r="S686" s="45" t="s">
        <v>30</v>
      </c>
      <c r="T686" s="45" t="s">
        <v>31</v>
      </c>
      <c r="U686" s="32" t="s">
        <v>69</v>
      </c>
      <c r="Y686" s="32" t="s">
        <v>70</v>
      </c>
      <c r="AB686" s="32" t="s">
        <v>31</v>
      </c>
      <c r="AC686" s="32" t="s">
        <v>30</v>
      </c>
      <c r="AD686" s="32" t="s">
        <v>31</v>
      </c>
      <c r="AE686" s="32" t="s">
        <v>30</v>
      </c>
      <c r="AF686" s="32" t="s">
        <v>31</v>
      </c>
      <c r="AG686" s="45" t="s">
        <v>30</v>
      </c>
      <c r="AH686" s="46" t="s">
        <v>45</v>
      </c>
      <c r="AM686" s="32" t="s">
        <v>56</v>
      </c>
      <c r="AR686" s="23"/>
      <c r="AS686" s="24" t="str">
        <f t="shared" si="3"/>
        <v>-:-:-:-:-:-:-:-:-:immh::::immb:::-:-:-:-:-:-:Rn:::::Rd::::</v>
      </c>
      <c r="AT686" s="23"/>
      <c r="AU686" s="24" t="str">
        <f t="shared" si="4"/>
        <v>0x7F005400</v>
      </c>
      <c r="AV686" s="25"/>
      <c r="AW686" s="26" t="str">
        <f t="shared" si="5"/>
        <v>vsliScalar,                                             </v>
      </c>
      <c r="AX686" s="26" t="str">
        <f t="shared" si="6"/>
        <v>//		vsliScalar,                                             	/* 0x7F005400	SLI       	immh != 0000 */</v>
      </c>
      <c r="AY686" s="26" t="str">
        <f t="shared" si="7"/>
        <v>//		0x7F005400,	/* SLI       	vsliScalar	immh != 0000 */</v>
      </c>
    </row>
    <row r="687" ht="12.75" customHeight="1">
      <c r="A687" s="9" t="s">
        <v>1148</v>
      </c>
      <c r="B687" s="33" t="s">
        <v>106</v>
      </c>
      <c r="C687" s="16"/>
      <c r="D687" s="17"/>
      <c r="E687" s="28" t="s">
        <v>1149</v>
      </c>
      <c r="F687" s="18" t="str">
        <f t="shared" si="8"/>
        <v>v</v>
      </c>
      <c r="G687" s="18" t="str">
        <f t="shared" si="9"/>
        <v>Scalar</v>
      </c>
      <c r="H687" s="19"/>
      <c r="I687" s="30" t="s">
        <v>934</v>
      </c>
      <c r="J687" s="30" t="s">
        <v>1114</v>
      </c>
      <c r="K687" s="84"/>
      <c r="L687" s="45" t="s">
        <v>31</v>
      </c>
      <c r="M687" s="45" t="s">
        <v>30</v>
      </c>
      <c r="N687" s="32" t="s">
        <v>30</v>
      </c>
      <c r="O687" s="45" t="s">
        <v>30</v>
      </c>
      <c r="P687" s="45" t="s">
        <v>30</v>
      </c>
      <c r="Q687" s="45" t="s">
        <v>30</v>
      </c>
      <c r="R687" s="45" t="s">
        <v>30</v>
      </c>
      <c r="S687" s="45" t="s">
        <v>30</v>
      </c>
      <c r="T687" s="45" t="s">
        <v>31</v>
      </c>
      <c r="U687" s="32" t="s">
        <v>69</v>
      </c>
      <c r="Y687" s="32" t="s">
        <v>70</v>
      </c>
      <c r="AB687" s="32" t="s">
        <v>31</v>
      </c>
      <c r="AC687" s="32" t="s">
        <v>30</v>
      </c>
      <c r="AD687" s="32" t="s">
        <v>30</v>
      </c>
      <c r="AE687" s="32" t="s">
        <v>31</v>
      </c>
      <c r="AF687" s="32" t="s">
        <v>31</v>
      </c>
      <c r="AG687" s="45" t="s">
        <v>30</v>
      </c>
      <c r="AH687" s="46" t="s">
        <v>45</v>
      </c>
      <c r="AM687" s="32" t="s">
        <v>56</v>
      </c>
      <c r="AR687" s="23"/>
      <c r="AS687" s="24" t="str">
        <f t="shared" si="3"/>
        <v>-:-:-:-:-:-:-:-:-:immh::::immb:::-:-:-:-:-:-:Rn:::::Rd::::</v>
      </c>
      <c r="AT687" s="23"/>
      <c r="AU687" s="24" t="str">
        <f t="shared" si="4"/>
        <v>0x7F006400</v>
      </c>
      <c r="AV687" s="25"/>
      <c r="AW687" s="26" t="str">
        <f t="shared" si="5"/>
        <v>vsqshluScalar,                                          </v>
      </c>
      <c r="AX687" s="26" t="str">
        <f t="shared" si="6"/>
        <v>//		vsqshluScalar,                                          	/* 0x7F006400	SQSHLU    	immh != 0000 */</v>
      </c>
      <c r="AY687" s="26" t="str">
        <f t="shared" si="7"/>
        <v>//		0x7F006400,	/* SQSHLU    	vsqshluScalar	immh != 0000 */</v>
      </c>
    </row>
    <row r="688" ht="12.75" customHeight="1">
      <c r="A688" s="15" t="s">
        <v>1150</v>
      </c>
      <c r="B688" s="33" t="s">
        <v>106</v>
      </c>
      <c r="C688" s="16"/>
      <c r="D688" s="17"/>
      <c r="E688" s="28" t="s">
        <v>974</v>
      </c>
      <c r="F688" s="18" t="str">
        <f t="shared" si="8"/>
        <v>v</v>
      </c>
      <c r="G688" s="18" t="str">
        <f t="shared" si="9"/>
        <v>immediate_Scalar</v>
      </c>
      <c r="H688" s="18" t="s">
        <v>1124</v>
      </c>
      <c r="I688" s="30" t="s">
        <v>934</v>
      </c>
      <c r="J688" s="30" t="s">
        <v>1114</v>
      </c>
      <c r="K688" s="84"/>
      <c r="L688" s="45" t="s">
        <v>31</v>
      </c>
      <c r="M688" s="45" t="s">
        <v>30</v>
      </c>
      <c r="N688" s="32" t="s">
        <v>30</v>
      </c>
      <c r="O688" s="45" t="s">
        <v>30</v>
      </c>
      <c r="P688" s="45" t="s">
        <v>30</v>
      </c>
      <c r="Q688" s="45" t="s">
        <v>30</v>
      </c>
      <c r="R688" s="45" t="s">
        <v>30</v>
      </c>
      <c r="S688" s="45" t="s">
        <v>30</v>
      </c>
      <c r="T688" s="45" t="s">
        <v>31</v>
      </c>
      <c r="U688" s="32" t="s">
        <v>69</v>
      </c>
      <c r="Y688" s="32" t="s">
        <v>70</v>
      </c>
      <c r="AB688" s="32" t="s">
        <v>31</v>
      </c>
      <c r="AC688" s="32" t="s">
        <v>30</v>
      </c>
      <c r="AD688" s="32" t="s">
        <v>30</v>
      </c>
      <c r="AE688" s="32" t="s">
        <v>30</v>
      </c>
      <c r="AF688" s="32" t="s">
        <v>31</v>
      </c>
      <c r="AG688" s="45" t="s">
        <v>30</v>
      </c>
      <c r="AH688" s="46" t="s">
        <v>45</v>
      </c>
      <c r="AM688" s="32" t="s">
        <v>56</v>
      </c>
      <c r="AR688" s="23"/>
      <c r="AS688" s="24" t="str">
        <f t="shared" si="3"/>
        <v>-:-:-:-:-:-:-:-:-:immh::::immb:::-:-:-:-:-:-:Rn:::::Rd::::</v>
      </c>
      <c r="AT688" s="23"/>
      <c r="AU688" s="24" t="str">
        <f t="shared" si="4"/>
        <v>0x7F007400</v>
      </c>
      <c r="AV688" s="25"/>
      <c r="AW688" s="26" t="str">
        <f t="shared" si="5"/>
        <v>vuqshlimmediate_Scalar,                                 </v>
      </c>
      <c r="AX688" s="26" t="str">
        <f t="shared" si="6"/>
        <v>//		vuqshlimmediate_Scalar,                                 	/* 0x7F007400	UQSHL     	immh != 0000 */</v>
      </c>
      <c r="AY688" s="26" t="str">
        <f t="shared" si="7"/>
        <v>//		0x7F007400,	/* UQSHL     	vuqshlimmediate_Scalar	immh != 0000 */</v>
      </c>
    </row>
    <row r="689" ht="12.75" customHeight="1">
      <c r="A689" s="15" t="s">
        <v>1151</v>
      </c>
      <c r="B689" s="33" t="s">
        <v>106</v>
      </c>
      <c r="C689" s="16"/>
      <c r="D689" s="17"/>
      <c r="E689" s="28" t="s">
        <v>1152</v>
      </c>
      <c r="F689" s="18" t="str">
        <f t="shared" si="8"/>
        <v>v</v>
      </c>
      <c r="G689" s="18" t="str">
        <f t="shared" si="9"/>
        <v>Scalar</v>
      </c>
      <c r="H689" s="19"/>
      <c r="I689" s="30" t="s">
        <v>934</v>
      </c>
      <c r="J689" s="30" t="s">
        <v>1114</v>
      </c>
      <c r="K689" s="84"/>
      <c r="L689" s="45" t="s">
        <v>31</v>
      </c>
      <c r="M689" s="45" t="s">
        <v>30</v>
      </c>
      <c r="N689" s="32" t="s">
        <v>30</v>
      </c>
      <c r="O689" s="45" t="s">
        <v>30</v>
      </c>
      <c r="P689" s="45" t="s">
        <v>30</v>
      </c>
      <c r="Q689" s="45" t="s">
        <v>30</v>
      </c>
      <c r="R689" s="45" t="s">
        <v>30</v>
      </c>
      <c r="S689" s="45" t="s">
        <v>30</v>
      </c>
      <c r="T689" s="45" t="s">
        <v>31</v>
      </c>
      <c r="U689" s="32" t="s">
        <v>69</v>
      </c>
      <c r="Y689" s="32" t="s">
        <v>70</v>
      </c>
      <c r="AB689" s="32" t="s">
        <v>30</v>
      </c>
      <c r="AC689" s="32" t="s">
        <v>31</v>
      </c>
      <c r="AD689" s="32" t="s">
        <v>31</v>
      </c>
      <c r="AE689" s="32" t="s">
        <v>31</v>
      </c>
      <c r="AF689" s="32" t="s">
        <v>31</v>
      </c>
      <c r="AG689" s="45" t="s">
        <v>30</v>
      </c>
      <c r="AH689" s="46" t="s">
        <v>45</v>
      </c>
      <c r="AM689" s="32" t="s">
        <v>56</v>
      </c>
      <c r="AR689" s="23"/>
      <c r="AS689" s="24" t="str">
        <f t="shared" si="3"/>
        <v>-:-:-:-:-:-:-:-:-:immh::::immb:::-:-:-:-:-:-:Rn:::::Rd::::</v>
      </c>
      <c r="AT689" s="23"/>
      <c r="AU689" s="24" t="str">
        <f t="shared" si="4"/>
        <v>0x7F008400</v>
      </c>
      <c r="AV689" s="25"/>
      <c r="AW689" s="26" t="str">
        <f t="shared" si="5"/>
        <v>vsqshrunScalar,                                         </v>
      </c>
      <c r="AX689" s="26" t="str">
        <f t="shared" si="6"/>
        <v>//		vsqshrunScalar,                                         	/* 0x7F008400	SQSHRUN   	immh != 0000 */</v>
      </c>
      <c r="AY689" s="26" t="str">
        <f t="shared" si="7"/>
        <v>//		0x7F008400,	/* SQSHRUN   	vsqshrunScalar	immh != 0000 */</v>
      </c>
    </row>
    <row r="690" ht="12.75" customHeight="1">
      <c r="A690" s="9" t="s">
        <v>1153</v>
      </c>
      <c r="B690" s="33" t="s">
        <v>106</v>
      </c>
      <c r="C690" s="16"/>
      <c r="D690" s="17"/>
      <c r="E690" s="28" t="s">
        <v>1154</v>
      </c>
      <c r="F690" s="18" t="str">
        <f t="shared" si="8"/>
        <v>v</v>
      </c>
      <c r="G690" s="18" t="str">
        <f t="shared" si="9"/>
        <v>Scalar</v>
      </c>
      <c r="H690" s="19"/>
      <c r="I690" s="30" t="s">
        <v>934</v>
      </c>
      <c r="J690" s="30" t="s">
        <v>1114</v>
      </c>
      <c r="K690" s="84"/>
      <c r="L690" s="45" t="s">
        <v>31</v>
      </c>
      <c r="M690" s="45" t="s">
        <v>30</v>
      </c>
      <c r="N690" s="32" t="s">
        <v>30</v>
      </c>
      <c r="O690" s="45" t="s">
        <v>30</v>
      </c>
      <c r="P690" s="45" t="s">
        <v>30</v>
      </c>
      <c r="Q690" s="45" t="s">
        <v>30</v>
      </c>
      <c r="R690" s="45" t="s">
        <v>30</v>
      </c>
      <c r="S690" s="45" t="s">
        <v>30</v>
      </c>
      <c r="T690" s="45" t="s">
        <v>31</v>
      </c>
      <c r="U690" s="32" t="s">
        <v>69</v>
      </c>
      <c r="Y690" s="32" t="s">
        <v>70</v>
      </c>
      <c r="AB690" s="32" t="s">
        <v>30</v>
      </c>
      <c r="AC690" s="32" t="s">
        <v>31</v>
      </c>
      <c r="AD690" s="32" t="s">
        <v>31</v>
      </c>
      <c r="AE690" s="32" t="s">
        <v>31</v>
      </c>
      <c r="AF690" s="32" t="s">
        <v>31</v>
      </c>
      <c r="AG690" s="45" t="s">
        <v>30</v>
      </c>
      <c r="AH690" s="46" t="s">
        <v>45</v>
      </c>
      <c r="AM690" s="32" t="s">
        <v>56</v>
      </c>
      <c r="AR690" s="23"/>
      <c r="AS690" s="24" t="str">
        <f t="shared" si="3"/>
        <v>-:-:-:-:-:-:-:-:-:immh::::immb:::-:-:-:-:-:-:Rn:::::Rd::::</v>
      </c>
      <c r="AT690" s="23"/>
      <c r="AU690" s="24" t="str">
        <f t="shared" si="4"/>
        <v>0x7F008400</v>
      </c>
      <c r="AV690" s="25"/>
      <c r="AW690" s="26" t="str">
        <f t="shared" si="5"/>
        <v>vsqshrun2Scalar,                                        </v>
      </c>
      <c r="AX690" s="26" t="str">
        <f t="shared" si="6"/>
        <v>//		vsqshrun2Scalar,                                        	/* 0x7F008400	SQSHRUN2  	immh != 0000 */</v>
      </c>
      <c r="AY690" s="26" t="str">
        <f t="shared" si="7"/>
        <v>//		0x7F008400,	/* SQSHRUN2  	vsqshrun2Scalar	immh != 0000 */</v>
      </c>
    </row>
    <row r="691" ht="12.75" customHeight="1">
      <c r="A691" s="15" t="s">
        <v>1155</v>
      </c>
      <c r="B691" s="33" t="s">
        <v>106</v>
      </c>
      <c r="C691" s="16"/>
      <c r="D691" s="17"/>
      <c r="E691" s="28" t="s">
        <v>1156</v>
      </c>
      <c r="F691" s="18" t="str">
        <f t="shared" si="8"/>
        <v>v</v>
      </c>
      <c r="G691" s="18" t="str">
        <f t="shared" si="9"/>
        <v>Scalar</v>
      </c>
      <c r="H691" s="19"/>
      <c r="I691" s="30" t="s">
        <v>934</v>
      </c>
      <c r="J691" s="30" t="s">
        <v>1114</v>
      </c>
      <c r="K691" s="84"/>
      <c r="L691" s="45" t="s">
        <v>31</v>
      </c>
      <c r="M691" s="45" t="s">
        <v>30</v>
      </c>
      <c r="N691" s="32" t="s">
        <v>30</v>
      </c>
      <c r="O691" s="45" t="s">
        <v>30</v>
      </c>
      <c r="P691" s="45" t="s">
        <v>30</v>
      </c>
      <c r="Q691" s="45" t="s">
        <v>30</v>
      </c>
      <c r="R691" s="45" t="s">
        <v>30</v>
      </c>
      <c r="S691" s="45" t="s">
        <v>30</v>
      </c>
      <c r="T691" s="45" t="s">
        <v>31</v>
      </c>
      <c r="U691" s="32" t="s">
        <v>69</v>
      </c>
      <c r="Y691" s="32" t="s">
        <v>70</v>
      </c>
      <c r="AB691" s="32" t="s">
        <v>30</v>
      </c>
      <c r="AC691" s="32" t="s">
        <v>31</v>
      </c>
      <c r="AD691" s="32" t="s">
        <v>31</v>
      </c>
      <c r="AE691" s="32" t="s">
        <v>31</v>
      </c>
      <c r="AF691" s="32" t="s">
        <v>30</v>
      </c>
      <c r="AG691" s="45" t="s">
        <v>30</v>
      </c>
      <c r="AH691" s="46" t="s">
        <v>45</v>
      </c>
      <c r="AM691" s="32" t="s">
        <v>56</v>
      </c>
      <c r="AR691" s="23"/>
      <c r="AS691" s="24" t="str">
        <f t="shared" si="3"/>
        <v>-:-:-:-:-:-:-:-:-:immh::::immb:::-:-:-:-:-:-:Rn:::::Rd::::</v>
      </c>
      <c r="AT691" s="23"/>
      <c r="AU691" s="24" t="str">
        <f t="shared" si="4"/>
        <v>0x7F008C00</v>
      </c>
      <c r="AV691" s="25"/>
      <c r="AW691" s="26" t="str">
        <f t="shared" si="5"/>
        <v>vsqrshrunScalar,                                        </v>
      </c>
      <c r="AX691" s="26" t="str">
        <f t="shared" si="6"/>
        <v>//		vsqrshrunScalar,                                        	/* 0x7F008C00	SQRSHRUN  	immh != 0000 */</v>
      </c>
      <c r="AY691" s="26" t="str">
        <f t="shared" si="7"/>
        <v>//		0x7F008C00,	/* SQRSHRUN  	vsqrshrunScalar	immh != 0000 */</v>
      </c>
    </row>
    <row r="692" ht="12.75" customHeight="1">
      <c r="A692" s="15" t="s">
        <v>1157</v>
      </c>
      <c r="B692" s="33" t="s">
        <v>106</v>
      </c>
      <c r="C692" s="16"/>
      <c r="D692" s="17"/>
      <c r="E692" s="28" t="s">
        <v>1158</v>
      </c>
      <c r="F692" s="18" t="str">
        <f t="shared" si="8"/>
        <v>v</v>
      </c>
      <c r="G692" s="18" t="str">
        <f t="shared" si="9"/>
        <v>Scalar</v>
      </c>
      <c r="H692" s="19"/>
      <c r="I692" s="30" t="s">
        <v>934</v>
      </c>
      <c r="J692" s="30" t="s">
        <v>1114</v>
      </c>
      <c r="K692" s="84"/>
      <c r="L692" s="45" t="s">
        <v>31</v>
      </c>
      <c r="M692" s="45" t="s">
        <v>30</v>
      </c>
      <c r="N692" s="32" t="s">
        <v>30</v>
      </c>
      <c r="O692" s="45" t="s">
        <v>30</v>
      </c>
      <c r="P692" s="45" t="s">
        <v>30</v>
      </c>
      <c r="Q692" s="45" t="s">
        <v>30</v>
      </c>
      <c r="R692" s="45" t="s">
        <v>30</v>
      </c>
      <c r="S692" s="45" t="s">
        <v>30</v>
      </c>
      <c r="T692" s="45" t="s">
        <v>31</v>
      </c>
      <c r="U692" s="32" t="s">
        <v>69</v>
      </c>
      <c r="Y692" s="32" t="s">
        <v>70</v>
      </c>
      <c r="AB692" s="32" t="s">
        <v>30</v>
      </c>
      <c r="AC692" s="32" t="s">
        <v>31</v>
      </c>
      <c r="AD692" s="32" t="s">
        <v>31</v>
      </c>
      <c r="AE692" s="32" t="s">
        <v>31</v>
      </c>
      <c r="AF692" s="32" t="s">
        <v>30</v>
      </c>
      <c r="AG692" s="45" t="s">
        <v>30</v>
      </c>
      <c r="AH692" s="46" t="s">
        <v>45</v>
      </c>
      <c r="AM692" s="32" t="s">
        <v>56</v>
      </c>
      <c r="AR692" s="23"/>
      <c r="AS692" s="24" t="str">
        <f t="shared" si="3"/>
        <v>-:-:-:-:-:-:-:-:-:immh::::immb:::-:-:-:-:-:-:Rn:::::Rd::::</v>
      </c>
      <c r="AT692" s="23"/>
      <c r="AU692" s="24" t="str">
        <f t="shared" si="4"/>
        <v>0x7F008C00</v>
      </c>
      <c r="AV692" s="25"/>
      <c r="AW692" s="26" t="str">
        <f t="shared" si="5"/>
        <v>vsqrshrun2Scalar,                                       </v>
      </c>
      <c r="AX692" s="26" t="str">
        <f t="shared" si="6"/>
        <v>//		vsqrshrun2Scalar,                                       	/* 0x7F008C00	SQRSHRUN2 	immh != 0000 */</v>
      </c>
      <c r="AY692" s="26" t="str">
        <f t="shared" si="7"/>
        <v>//		0x7F008C00,	/* SQRSHRUN2 	vsqrshrun2Scalar	immh != 0000 */</v>
      </c>
    </row>
    <row r="693" ht="12.75" customHeight="1">
      <c r="A693" s="9" t="s">
        <v>1159</v>
      </c>
      <c r="B693" s="33" t="s">
        <v>106</v>
      </c>
      <c r="C693" s="16"/>
      <c r="D693" s="17"/>
      <c r="E693" s="28" t="s">
        <v>1160</v>
      </c>
      <c r="F693" s="18" t="str">
        <f t="shared" si="8"/>
        <v>v</v>
      </c>
      <c r="G693" s="18" t="str">
        <f t="shared" si="9"/>
        <v>Scalar</v>
      </c>
      <c r="H693" s="19"/>
      <c r="I693" s="30" t="s">
        <v>934</v>
      </c>
      <c r="J693" s="30" t="s">
        <v>1114</v>
      </c>
      <c r="K693" s="84"/>
      <c r="L693" s="45" t="s">
        <v>31</v>
      </c>
      <c r="M693" s="45" t="s">
        <v>30</v>
      </c>
      <c r="N693" s="32" t="s">
        <v>30</v>
      </c>
      <c r="O693" s="45" t="s">
        <v>30</v>
      </c>
      <c r="P693" s="45" t="s">
        <v>30</v>
      </c>
      <c r="Q693" s="45" t="s">
        <v>30</v>
      </c>
      <c r="R693" s="45" t="s">
        <v>30</v>
      </c>
      <c r="S693" s="45" t="s">
        <v>30</v>
      </c>
      <c r="T693" s="45" t="s">
        <v>31</v>
      </c>
      <c r="U693" s="32" t="s">
        <v>69</v>
      </c>
      <c r="Y693" s="32" t="s">
        <v>70</v>
      </c>
      <c r="AB693" s="32" t="s">
        <v>30</v>
      </c>
      <c r="AC693" s="32" t="s">
        <v>31</v>
      </c>
      <c r="AD693" s="32" t="s">
        <v>31</v>
      </c>
      <c r="AE693" s="32" t="s">
        <v>30</v>
      </c>
      <c r="AF693" s="32" t="s">
        <v>31</v>
      </c>
      <c r="AG693" s="45" t="s">
        <v>30</v>
      </c>
      <c r="AH693" s="46" t="s">
        <v>45</v>
      </c>
      <c r="AM693" s="32" t="s">
        <v>56</v>
      </c>
      <c r="AR693" s="23"/>
      <c r="AS693" s="24" t="str">
        <f t="shared" si="3"/>
        <v>-:-:-:-:-:-:-:-:-:immh::::immb:::-:-:-:-:-:-:Rn:::::Rd::::</v>
      </c>
      <c r="AT693" s="23"/>
      <c r="AU693" s="24" t="str">
        <f t="shared" si="4"/>
        <v>0x7F009400</v>
      </c>
      <c r="AV693" s="25"/>
      <c r="AW693" s="26" t="str">
        <f t="shared" si="5"/>
        <v>vuqshrnScalar,                                          </v>
      </c>
      <c r="AX693" s="26" t="str">
        <f t="shared" si="6"/>
        <v>//		vuqshrnScalar,                                          	/* 0x7F009400	UQSHRN    	immh != 0000 */</v>
      </c>
      <c r="AY693" s="26" t="str">
        <f t="shared" si="7"/>
        <v>//		0x7F009400,	/* UQSHRN    	vuqshrnScalar	immh != 0000 */</v>
      </c>
    </row>
    <row r="694" ht="12.75" customHeight="1">
      <c r="A694" s="9" t="s">
        <v>1161</v>
      </c>
      <c r="B694" s="33" t="s">
        <v>106</v>
      </c>
      <c r="C694" s="16"/>
      <c r="D694" s="17"/>
      <c r="E694" s="28" t="s">
        <v>1162</v>
      </c>
      <c r="F694" s="18" t="str">
        <f t="shared" si="8"/>
        <v>v</v>
      </c>
      <c r="G694" s="18" t="str">
        <f t="shared" si="9"/>
        <v>Scalar</v>
      </c>
      <c r="H694" s="19"/>
      <c r="I694" s="30" t="s">
        <v>934</v>
      </c>
      <c r="J694" s="30" t="s">
        <v>1114</v>
      </c>
      <c r="K694" s="84"/>
      <c r="L694" s="45" t="s">
        <v>31</v>
      </c>
      <c r="M694" s="45" t="s">
        <v>30</v>
      </c>
      <c r="N694" s="32" t="s">
        <v>30</v>
      </c>
      <c r="O694" s="45" t="s">
        <v>30</v>
      </c>
      <c r="P694" s="45" t="s">
        <v>30</v>
      </c>
      <c r="Q694" s="45" t="s">
        <v>30</v>
      </c>
      <c r="R694" s="45" t="s">
        <v>30</v>
      </c>
      <c r="S694" s="45" t="s">
        <v>30</v>
      </c>
      <c r="T694" s="45" t="s">
        <v>31</v>
      </c>
      <c r="U694" s="32" t="s">
        <v>69</v>
      </c>
      <c r="Y694" s="32" t="s">
        <v>70</v>
      </c>
      <c r="AB694" s="32" t="s">
        <v>30</v>
      </c>
      <c r="AC694" s="32" t="s">
        <v>31</v>
      </c>
      <c r="AD694" s="32" t="s">
        <v>31</v>
      </c>
      <c r="AE694" s="32" t="s">
        <v>30</v>
      </c>
      <c r="AF694" s="32" t="s">
        <v>30</v>
      </c>
      <c r="AG694" s="45" t="s">
        <v>30</v>
      </c>
      <c r="AH694" s="46" t="s">
        <v>45</v>
      </c>
      <c r="AM694" s="32" t="s">
        <v>56</v>
      </c>
      <c r="AR694" s="23"/>
      <c r="AS694" s="24" t="str">
        <f t="shared" si="3"/>
        <v>-:-:-:-:-:-:-:-:-:immh::::immb:::-:-:-:-:-:-:Rn:::::Rd::::</v>
      </c>
      <c r="AT694" s="23"/>
      <c r="AU694" s="24" t="str">
        <f t="shared" si="4"/>
        <v>0x7F009C00</v>
      </c>
      <c r="AV694" s="25"/>
      <c r="AW694" s="26" t="str">
        <f t="shared" si="5"/>
        <v>vuqrshrnScalar,                                         </v>
      </c>
      <c r="AX694" s="26" t="str">
        <f t="shared" si="6"/>
        <v>//		vuqrshrnScalar,                                         	/* 0x7F009C00	UQRSHRN   	immh != 0000 */</v>
      </c>
      <c r="AY694" s="26" t="str">
        <f t="shared" si="7"/>
        <v>//		0x7F009C00,	/* UQRSHRN   	vuqrshrnScalar	immh != 0000 */</v>
      </c>
    </row>
    <row r="695" ht="12.75" customHeight="1">
      <c r="A695" s="15" t="s">
        <v>1163</v>
      </c>
      <c r="B695" s="33" t="s">
        <v>106</v>
      </c>
      <c r="C695" s="16"/>
      <c r="D695" s="17"/>
      <c r="E695" s="28" t="s">
        <v>1164</v>
      </c>
      <c r="F695" s="18" t="str">
        <f t="shared" si="8"/>
        <v>v</v>
      </c>
      <c r="G695" s="18" t="str">
        <f t="shared" si="9"/>
        <v>Scalar</v>
      </c>
      <c r="H695" s="19"/>
      <c r="I695" s="30" t="s">
        <v>934</v>
      </c>
      <c r="J695" s="30" t="s">
        <v>1114</v>
      </c>
      <c r="K695" s="84"/>
      <c r="L695" s="45" t="s">
        <v>31</v>
      </c>
      <c r="M695" s="45" t="s">
        <v>30</v>
      </c>
      <c r="N695" s="32" t="s">
        <v>30</v>
      </c>
      <c r="O695" s="45" t="s">
        <v>30</v>
      </c>
      <c r="P695" s="45" t="s">
        <v>30</v>
      </c>
      <c r="Q695" s="45" t="s">
        <v>30</v>
      </c>
      <c r="R695" s="45" t="s">
        <v>30</v>
      </c>
      <c r="S695" s="45" t="s">
        <v>30</v>
      </c>
      <c r="T695" s="45" t="s">
        <v>31</v>
      </c>
      <c r="U695" s="32" t="s">
        <v>69</v>
      </c>
      <c r="Y695" s="32" t="s">
        <v>70</v>
      </c>
      <c r="AB695" s="32" t="s">
        <v>30</v>
      </c>
      <c r="AC695" s="32" t="s">
        <v>31</v>
      </c>
      <c r="AD695" s="32" t="s">
        <v>31</v>
      </c>
      <c r="AE695" s="32" t="s">
        <v>30</v>
      </c>
      <c r="AF695" s="32" t="s">
        <v>30</v>
      </c>
      <c r="AG695" s="45" t="s">
        <v>30</v>
      </c>
      <c r="AH695" s="46" t="s">
        <v>45</v>
      </c>
      <c r="AM695" s="32" t="s">
        <v>56</v>
      </c>
      <c r="AR695" s="23"/>
      <c r="AS695" s="24" t="str">
        <f t="shared" si="3"/>
        <v>-:-:-:-:-:-:-:-:-:immh::::immb:::-:-:-:-:-:-:Rn:::::Rd::::</v>
      </c>
      <c r="AT695" s="23"/>
      <c r="AU695" s="24" t="str">
        <f t="shared" si="4"/>
        <v>0x7F009C00</v>
      </c>
      <c r="AV695" s="25"/>
      <c r="AW695" s="26" t="str">
        <f t="shared" si="5"/>
        <v>vuqrshrn2Scalar,                                        </v>
      </c>
      <c r="AX695" s="26" t="str">
        <f t="shared" si="6"/>
        <v>//		vuqrshrn2Scalar,                                        	/* 0x7F009C00	UQRSHRN2  	immh != 0000 */</v>
      </c>
      <c r="AY695" s="26" t="str">
        <f t="shared" si="7"/>
        <v>//		0x7F009C00,	/* UQRSHRN2  	vuqrshrn2Scalar	immh != 0000 */</v>
      </c>
    </row>
    <row r="696" ht="12.75" customHeight="1">
      <c r="A696" s="15" t="s">
        <v>1165</v>
      </c>
      <c r="B696" s="33" t="s">
        <v>106</v>
      </c>
      <c r="C696" s="16"/>
      <c r="D696" s="17"/>
      <c r="E696" s="28" t="s">
        <v>708</v>
      </c>
      <c r="F696" s="18" t="str">
        <f t="shared" si="8"/>
        <v>v</v>
      </c>
      <c r="G696" s="18" t="str">
        <f t="shared" si="9"/>
        <v>vector_fixed_point_Scalar</v>
      </c>
      <c r="H696" s="18" t="s">
        <v>1134</v>
      </c>
      <c r="I696" s="30" t="s">
        <v>934</v>
      </c>
      <c r="J696" s="30" t="s">
        <v>1114</v>
      </c>
      <c r="K696" s="84"/>
      <c r="L696" s="45" t="s">
        <v>31</v>
      </c>
      <c r="M696" s="45" t="s">
        <v>30</v>
      </c>
      <c r="N696" s="32" t="s">
        <v>30</v>
      </c>
      <c r="O696" s="45" t="s">
        <v>30</v>
      </c>
      <c r="P696" s="45" t="s">
        <v>30</v>
      </c>
      <c r="Q696" s="45" t="s">
        <v>30</v>
      </c>
      <c r="R696" s="45" t="s">
        <v>30</v>
      </c>
      <c r="S696" s="45" t="s">
        <v>30</v>
      </c>
      <c r="T696" s="45" t="s">
        <v>31</v>
      </c>
      <c r="U696" s="32" t="s">
        <v>69</v>
      </c>
      <c r="Y696" s="32" t="s">
        <v>70</v>
      </c>
      <c r="AB696" s="32" t="s">
        <v>30</v>
      </c>
      <c r="AC696" s="32" t="s">
        <v>30</v>
      </c>
      <c r="AD696" s="32" t="s">
        <v>30</v>
      </c>
      <c r="AE696" s="32" t="s">
        <v>31</v>
      </c>
      <c r="AF696" s="32" t="s">
        <v>31</v>
      </c>
      <c r="AG696" s="45" t="s">
        <v>30</v>
      </c>
      <c r="AH696" s="46" t="s">
        <v>45</v>
      </c>
      <c r="AM696" s="32" t="s">
        <v>56</v>
      </c>
      <c r="AR696" s="23"/>
      <c r="AS696" s="24" t="str">
        <f t="shared" si="3"/>
        <v>-:-:-:-:-:-:-:-:-:immh::::immb:::-:-:-:-:-:-:Rn:::::Rd::::</v>
      </c>
      <c r="AT696" s="23"/>
      <c r="AU696" s="24" t="str">
        <f t="shared" si="4"/>
        <v>0x7F00E400</v>
      </c>
      <c r="AV696" s="25"/>
      <c r="AW696" s="26" t="str">
        <f t="shared" si="5"/>
        <v>vucvtfvector_fixed_point_Scalar,                        </v>
      </c>
      <c r="AX696" s="26" t="str">
        <f t="shared" si="6"/>
        <v>//		vucvtfvector_fixed_point_Scalar,                        	/* 0x7F00E400	UCVTF     	immh != 0000 */</v>
      </c>
      <c r="AY696" s="26" t="str">
        <f t="shared" si="7"/>
        <v>//		0x7F00E400,	/* UCVTF     	vucvtfvector_fixed_point_Scalar	immh != 0000 */</v>
      </c>
    </row>
    <row r="697" ht="12.75" customHeight="1">
      <c r="A697" s="9" t="s">
        <v>1166</v>
      </c>
      <c r="B697" s="33" t="s">
        <v>106</v>
      </c>
      <c r="C697" s="16"/>
      <c r="D697" s="17"/>
      <c r="E697" s="28" t="s">
        <v>713</v>
      </c>
      <c r="F697" s="18" t="str">
        <f t="shared" si="8"/>
        <v>v</v>
      </c>
      <c r="G697" s="18" t="str">
        <f t="shared" si="9"/>
        <v>vector_fixed_point_Scalar</v>
      </c>
      <c r="H697" s="18" t="s">
        <v>1134</v>
      </c>
      <c r="I697" s="30" t="s">
        <v>934</v>
      </c>
      <c r="J697" s="30" t="s">
        <v>1114</v>
      </c>
      <c r="K697" s="84"/>
      <c r="L697" s="45" t="s">
        <v>31</v>
      </c>
      <c r="M697" s="45" t="s">
        <v>30</v>
      </c>
      <c r="N697" s="32" t="s">
        <v>30</v>
      </c>
      <c r="O697" s="45" t="s">
        <v>30</v>
      </c>
      <c r="P697" s="45" t="s">
        <v>30</v>
      </c>
      <c r="Q697" s="45" t="s">
        <v>30</v>
      </c>
      <c r="R697" s="45" t="s">
        <v>30</v>
      </c>
      <c r="S697" s="45" t="s">
        <v>30</v>
      </c>
      <c r="T697" s="45" t="s">
        <v>31</v>
      </c>
      <c r="U697" s="32" t="s">
        <v>69</v>
      </c>
      <c r="Y697" s="32" t="s">
        <v>70</v>
      </c>
      <c r="AB697" s="32" t="s">
        <v>30</v>
      </c>
      <c r="AC697" s="32" t="s">
        <v>30</v>
      </c>
      <c r="AD697" s="32" t="s">
        <v>30</v>
      </c>
      <c r="AE697" s="32" t="s">
        <v>30</v>
      </c>
      <c r="AF697" s="32" t="s">
        <v>30</v>
      </c>
      <c r="AG697" s="45" t="s">
        <v>30</v>
      </c>
      <c r="AH697" s="46" t="s">
        <v>45</v>
      </c>
      <c r="AM697" s="32" t="s">
        <v>56</v>
      </c>
      <c r="AR697" s="23"/>
      <c r="AS697" s="24" t="str">
        <f t="shared" si="3"/>
        <v>-:-:-:-:-:-:-:-:-:immh::::immb:::-:-:-:-:-:-:Rn:::::Rd::::</v>
      </c>
      <c r="AT697" s="23"/>
      <c r="AU697" s="24" t="str">
        <f t="shared" si="4"/>
        <v>0x7F00FC00</v>
      </c>
      <c r="AV697" s="25"/>
      <c r="AW697" s="26" t="str">
        <f t="shared" si="5"/>
        <v>vfcvtzuvector_fixed_point_Scalar,                       </v>
      </c>
      <c r="AX697" s="26" t="str">
        <f t="shared" si="6"/>
        <v>//		vfcvtzuvector_fixed_point_Scalar,                       	/* 0x7F00FC00	FCVTZU    	immh != 0000 */</v>
      </c>
      <c r="AY697" s="26" t="str">
        <f t="shared" si="7"/>
        <v>//		0x7F00FC00,	/* FCVTZU    	vfcvtzuvector_fixed_point_Scalar	immh != 0000 */</v>
      </c>
    </row>
    <row r="698" ht="12.75" customHeight="1">
      <c r="A698" s="15" t="s">
        <v>1167</v>
      </c>
      <c r="B698" s="33" t="s">
        <v>106</v>
      </c>
      <c r="C698" s="16"/>
      <c r="D698" s="17" t="s">
        <v>1168</v>
      </c>
      <c r="F698" s="18" t="str">
        <f t="shared" si="8"/>
        <v/>
      </c>
      <c r="G698" s="18" t="str">
        <f t="shared" si="9"/>
        <v/>
      </c>
      <c r="H698" s="19"/>
      <c r="I698" s="20"/>
      <c r="J698" s="20"/>
      <c r="K698" s="21"/>
      <c r="L698" s="22" t="s">
        <v>31</v>
      </c>
      <c r="M698" s="22" t="s">
        <v>30</v>
      </c>
      <c r="N698" s="22" t="s">
        <v>31</v>
      </c>
      <c r="O698" s="22" t="s">
        <v>30</v>
      </c>
      <c r="P698" s="39" t="s">
        <v>30</v>
      </c>
      <c r="Q698" s="39" t="s">
        <v>30</v>
      </c>
      <c r="R698" s="39" t="s">
        <v>30</v>
      </c>
      <c r="S698" s="22" t="s">
        <v>31</v>
      </c>
      <c r="T698" s="38" t="s">
        <v>65</v>
      </c>
      <c r="V698" s="22" t="s">
        <v>31</v>
      </c>
      <c r="W698" s="60" t="s">
        <v>51</v>
      </c>
      <c r="AB698" s="22" t="s">
        <v>31</v>
      </c>
      <c r="AC698" s="38" t="s">
        <v>642</v>
      </c>
      <c r="AF698" s="22" t="s">
        <v>31</v>
      </c>
      <c r="AG698" s="22" t="s">
        <v>31</v>
      </c>
      <c r="AH698" s="40" t="s">
        <v>45</v>
      </c>
      <c r="AM698" s="38" t="s">
        <v>56</v>
      </c>
      <c r="AR698" s="23"/>
      <c r="AS698" s="24" t="str">
        <f t="shared" si="3"/>
        <v/>
      </c>
      <c r="AT698" s="23"/>
      <c r="AU698" s="24" t="str">
        <f t="shared" si="4"/>
        <v/>
      </c>
      <c r="AV698" s="25"/>
      <c r="AW698" s="26" t="str">
        <f t="shared" si="5"/>
        <v/>
      </c>
      <c r="AX698" s="26" t="str">
        <f t="shared" si="6"/>
        <v>	/* Crypto three-reg SHA */</v>
      </c>
      <c r="AY698" s="26" t="str">
        <f t="shared" si="7"/>
        <v>	/* Crypto three-reg SHA */</v>
      </c>
    </row>
    <row r="699" ht="12.75" customHeight="1">
      <c r="A699" s="15" t="s">
        <v>1169</v>
      </c>
      <c r="B699" s="33" t="s">
        <v>106</v>
      </c>
      <c r="C699" s="16"/>
      <c r="D699" s="17"/>
      <c r="E699" s="28" t="s">
        <v>1170</v>
      </c>
      <c r="F699" s="18" t="str">
        <f t="shared" si="8"/>
        <v/>
      </c>
      <c r="G699" s="18" t="str">
        <f t="shared" si="9"/>
        <v/>
      </c>
      <c r="H699" s="19"/>
      <c r="I699" s="30"/>
      <c r="J699" s="30"/>
      <c r="K699" s="84"/>
      <c r="L699" s="45" t="s">
        <v>31</v>
      </c>
      <c r="M699" s="45" t="s">
        <v>30</v>
      </c>
      <c r="N699" s="45" t="s">
        <v>31</v>
      </c>
      <c r="O699" s="45" t="s">
        <v>30</v>
      </c>
      <c r="P699" s="45" t="s">
        <v>30</v>
      </c>
      <c r="Q699" s="45" t="s">
        <v>30</v>
      </c>
      <c r="R699" s="45" t="s">
        <v>30</v>
      </c>
      <c r="S699" s="45" t="s">
        <v>31</v>
      </c>
      <c r="T699" s="32" t="s">
        <v>31</v>
      </c>
      <c r="U699" s="32" t="s">
        <v>31</v>
      </c>
      <c r="V699" s="45" t="s">
        <v>31</v>
      </c>
      <c r="W699" s="62" t="s">
        <v>51</v>
      </c>
      <c r="AB699" s="45" t="s">
        <v>31</v>
      </c>
      <c r="AC699" s="32" t="s">
        <v>31</v>
      </c>
      <c r="AD699" s="32" t="s">
        <v>31</v>
      </c>
      <c r="AE699" s="32" t="s">
        <v>31</v>
      </c>
      <c r="AF699" s="45" t="s">
        <v>31</v>
      </c>
      <c r="AG699" s="45" t="s">
        <v>31</v>
      </c>
      <c r="AH699" s="46" t="s">
        <v>45</v>
      </c>
      <c r="AM699" s="32" t="s">
        <v>56</v>
      </c>
      <c r="AR699" s="23"/>
      <c r="AS699" s="24" t="str">
        <f t="shared" si="3"/>
        <v>-:-:-:-:-:-:-:-:-:-:-:Rm:::::-:-:-:-:-:-:Rn:::::Rd::::</v>
      </c>
      <c r="AT699" s="23"/>
      <c r="AU699" s="24" t="str">
        <f t="shared" si="4"/>
        <v>0x5E000000</v>
      </c>
      <c r="AV699" s="25"/>
      <c r="AW699" s="26" t="str">
        <f t="shared" si="5"/>
        <v>sha1c,                                                  </v>
      </c>
      <c r="AX699" s="26" t="str">
        <f t="shared" si="6"/>
        <v>//		sha1c,                                                  	/* 0x5E000000	SHA1C     	 */</v>
      </c>
      <c r="AY699" s="26" t="str">
        <f t="shared" si="7"/>
        <v>//		0x5E000000,	/* SHA1C     	sha1c	 */</v>
      </c>
    </row>
    <row r="700" ht="12.75" customHeight="1">
      <c r="A700" s="9" t="s">
        <v>1171</v>
      </c>
      <c r="B700" s="33" t="s">
        <v>106</v>
      </c>
      <c r="C700" s="16"/>
      <c r="D700" s="17"/>
      <c r="E700" s="28" t="s">
        <v>1172</v>
      </c>
      <c r="F700" s="18" t="str">
        <f t="shared" si="8"/>
        <v/>
      </c>
      <c r="G700" s="18" t="str">
        <f t="shared" si="9"/>
        <v/>
      </c>
      <c r="H700" s="19"/>
      <c r="I700" s="30"/>
      <c r="J700" s="30"/>
      <c r="K700" s="84"/>
      <c r="L700" s="45" t="s">
        <v>31</v>
      </c>
      <c r="M700" s="45" t="s">
        <v>30</v>
      </c>
      <c r="N700" s="45" t="s">
        <v>31</v>
      </c>
      <c r="O700" s="45" t="s">
        <v>30</v>
      </c>
      <c r="P700" s="45" t="s">
        <v>30</v>
      </c>
      <c r="Q700" s="45" t="s">
        <v>30</v>
      </c>
      <c r="R700" s="45" t="s">
        <v>30</v>
      </c>
      <c r="S700" s="45" t="s">
        <v>31</v>
      </c>
      <c r="T700" s="32" t="s">
        <v>31</v>
      </c>
      <c r="U700" s="32" t="s">
        <v>31</v>
      </c>
      <c r="V700" s="45" t="s">
        <v>31</v>
      </c>
      <c r="W700" s="62" t="s">
        <v>51</v>
      </c>
      <c r="AB700" s="45" t="s">
        <v>31</v>
      </c>
      <c r="AC700" s="32" t="s">
        <v>31</v>
      </c>
      <c r="AD700" s="32" t="s">
        <v>31</v>
      </c>
      <c r="AE700" s="32" t="s">
        <v>30</v>
      </c>
      <c r="AF700" s="45" t="s">
        <v>31</v>
      </c>
      <c r="AG700" s="45" t="s">
        <v>31</v>
      </c>
      <c r="AH700" s="46" t="s">
        <v>45</v>
      </c>
      <c r="AM700" s="32" t="s">
        <v>56</v>
      </c>
      <c r="AR700" s="23"/>
      <c r="AS700" s="24" t="str">
        <f t="shared" si="3"/>
        <v>-:-:-:-:-:-:-:-:-:-:-:Rm:::::-:-:-:-:-:-:Rn:::::Rd::::</v>
      </c>
      <c r="AT700" s="23"/>
      <c r="AU700" s="24" t="str">
        <f t="shared" si="4"/>
        <v>0x5E001000</v>
      </c>
      <c r="AV700" s="25"/>
      <c r="AW700" s="26" t="str">
        <f t="shared" si="5"/>
        <v>sha1p,                                                  </v>
      </c>
      <c r="AX700" s="26" t="str">
        <f t="shared" si="6"/>
        <v>//		sha1p,                                                  	/* 0x5E001000	SHA1P     	 */</v>
      </c>
      <c r="AY700" s="26" t="str">
        <f t="shared" si="7"/>
        <v>//		0x5E001000,	/* SHA1P     	sha1p	 */</v>
      </c>
    </row>
    <row r="701" ht="12.75" customHeight="1">
      <c r="A701" s="9" t="s">
        <v>1173</v>
      </c>
      <c r="B701" s="33" t="s">
        <v>106</v>
      </c>
      <c r="C701" s="16"/>
      <c r="D701" s="17"/>
      <c r="E701" s="28" t="s">
        <v>1174</v>
      </c>
      <c r="F701" s="18" t="str">
        <f t="shared" si="8"/>
        <v/>
      </c>
      <c r="G701" s="18" t="str">
        <f t="shared" si="9"/>
        <v/>
      </c>
      <c r="H701" s="19"/>
      <c r="I701" s="30"/>
      <c r="J701" s="30"/>
      <c r="K701" s="84"/>
      <c r="L701" s="45" t="s">
        <v>31</v>
      </c>
      <c r="M701" s="45" t="s">
        <v>30</v>
      </c>
      <c r="N701" s="45" t="s">
        <v>31</v>
      </c>
      <c r="O701" s="45" t="s">
        <v>30</v>
      </c>
      <c r="P701" s="45" t="s">
        <v>30</v>
      </c>
      <c r="Q701" s="45" t="s">
        <v>30</v>
      </c>
      <c r="R701" s="45" t="s">
        <v>30</v>
      </c>
      <c r="S701" s="45" t="s">
        <v>31</v>
      </c>
      <c r="T701" s="32" t="s">
        <v>31</v>
      </c>
      <c r="U701" s="32" t="s">
        <v>31</v>
      </c>
      <c r="V701" s="45" t="s">
        <v>31</v>
      </c>
      <c r="W701" s="62" t="s">
        <v>51</v>
      </c>
      <c r="AB701" s="45" t="s">
        <v>31</v>
      </c>
      <c r="AC701" s="32" t="s">
        <v>31</v>
      </c>
      <c r="AD701" s="32" t="s">
        <v>30</v>
      </c>
      <c r="AE701" s="32" t="s">
        <v>31</v>
      </c>
      <c r="AF701" s="45" t="s">
        <v>31</v>
      </c>
      <c r="AG701" s="45" t="s">
        <v>31</v>
      </c>
      <c r="AH701" s="46" t="s">
        <v>45</v>
      </c>
      <c r="AM701" s="32" t="s">
        <v>56</v>
      </c>
      <c r="AR701" s="23"/>
      <c r="AS701" s="24" t="str">
        <f t="shared" si="3"/>
        <v>-:-:-:-:-:-:-:-:-:-:-:Rm:::::-:-:-:-:-:-:Rn:::::Rd::::</v>
      </c>
      <c r="AT701" s="23"/>
      <c r="AU701" s="24" t="str">
        <f t="shared" si="4"/>
        <v>0x5E002000</v>
      </c>
      <c r="AV701" s="25"/>
      <c r="AW701" s="26" t="str">
        <f t="shared" si="5"/>
        <v>sha1m,                                                  </v>
      </c>
      <c r="AX701" s="26" t="str">
        <f t="shared" si="6"/>
        <v>//		sha1m,                                                  	/* 0x5E002000	SHA1M     	 */</v>
      </c>
      <c r="AY701" s="26" t="str">
        <f t="shared" si="7"/>
        <v>//		0x5E002000,	/* SHA1M     	sha1m	 */</v>
      </c>
    </row>
    <row r="702" ht="12.75" customHeight="1">
      <c r="A702" s="15" t="s">
        <v>1175</v>
      </c>
      <c r="B702" s="33" t="s">
        <v>106</v>
      </c>
      <c r="C702" s="16"/>
      <c r="D702" s="17"/>
      <c r="E702" s="28" t="s">
        <v>1176</v>
      </c>
      <c r="F702" s="18" t="str">
        <f t="shared" si="8"/>
        <v/>
      </c>
      <c r="G702" s="18" t="str">
        <f t="shared" si="9"/>
        <v/>
      </c>
      <c r="H702" s="19"/>
      <c r="I702" s="30"/>
      <c r="J702" s="30"/>
      <c r="K702" s="84"/>
      <c r="L702" s="45" t="s">
        <v>31</v>
      </c>
      <c r="M702" s="45" t="s">
        <v>30</v>
      </c>
      <c r="N702" s="45" t="s">
        <v>31</v>
      </c>
      <c r="O702" s="45" t="s">
        <v>30</v>
      </c>
      <c r="P702" s="45" t="s">
        <v>30</v>
      </c>
      <c r="Q702" s="45" t="s">
        <v>30</v>
      </c>
      <c r="R702" s="45" t="s">
        <v>30</v>
      </c>
      <c r="S702" s="45" t="s">
        <v>31</v>
      </c>
      <c r="T702" s="32" t="s">
        <v>31</v>
      </c>
      <c r="U702" s="32" t="s">
        <v>31</v>
      </c>
      <c r="V702" s="45" t="s">
        <v>31</v>
      </c>
      <c r="W702" s="62" t="s">
        <v>51</v>
      </c>
      <c r="AB702" s="45" t="s">
        <v>31</v>
      </c>
      <c r="AC702" s="32" t="s">
        <v>31</v>
      </c>
      <c r="AD702" s="32" t="s">
        <v>30</v>
      </c>
      <c r="AE702" s="32" t="s">
        <v>30</v>
      </c>
      <c r="AF702" s="45" t="s">
        <v>31</v>
      </c>
      <c r="AG702" s="45" t="s">
        <v>31</v>
      </c>
      <c r="AH702" s="46" t="s">
        <v>45</v>
      </c>
      <c r="AM702" s="32" t="s">
        <v>56</v>
      </c>
      <c r="AR702" s="23"/>
      <c r="AS702" s="24" t="str">
        <f t="shared" si="3"/>
        <v>-:-:-:-:-:-:-:-:-:-:-:Rm:::::-:-:-:-:-:-:Rn:::::Rd::::</v>
      </c>
      <c r="AT702" s="23"/>
      <c r="AU702" s="24" t="str">
        <f t="shared" si="4"/>
        <v>0x5E003000</v>
      </c>
      <c r="AV702" s="25"/>
      <c r="AW702" s="26" t="str">
        <f t="shared" si="5"/>
        <v>sha1su0,                                                </v>
      </c>
      <c r="AX702" s="26" t="str">
        <f t="shared" si="6"/>
        <v>//		sha1su0,                                                	/* 0x5E003000	SHA1SU0   	 */</v>
      </c>
      <c r="AY702" s="26" t="str">
        <f t="shared" si="7"/>
        <v>//		0x5E003000,	/* SHA1SU0   	sha1su0	 */</v>
      </c>
    </row>
    <row r="703" ht="12.75" customHeight="1">
      <c r="A703" s="15" t="s">
        <v>1177</v>
      </c>
      <c r="B703" s="33" t="s">
        <v>106</v>
      </c>
      <c r="C703" s="16"/>
      <c r="D703" s="17"/>
      <c r="E703" s="28" t="s">
        <v>1178</v>
      </c>
      <c r="F703" s="18" t="str">
        <f t="shared" si="8"/>
        <v/>
      </c>
      <c r="G703" s="18" t="str">
        <f t="shared" si="9"/>
        <v/>
      </c>
      <c r="H703" s="19"/>
      <c r="I703" s="30"/>
      <c r="J703" s="30"/>
      <c r="K703" s="84"/>
      <c r="L703" s="45" t="s">
        <v>31</v>
      </c>
      <c r="M703" s="45" t="s">
        <v>30</v>
      </c>
      <c r="N703" s="45" t="s">
        <v>31</v>
      </c>
      <c r="O703" s="45" t="s">
        <v>30</v>
      </c>
      <c r="P703" s="45" t="s">
        <v>30</v>
      </c>
      <c r="Q703" s="45" t="s">
        <v>30</v>
      </c>
      <c r="R703" s="45" t="s">
        <v>30</v>
      </c>
      <c r="S703" s="45" t="s">
        <v>31</v>
      </c>
      <c r="T703" s="32" t="s">
        <v>31</v>
      </c>
      <c r="U703" s="32" t="s">
        <v>31</v>
      </c>
      <c r="V703" s="45" t="s">
        <v>31</v>
      </c>
      <c r="W703" s="62" t="s">
        <v>51</v>
      </c>
      <c r="AB703" s="45" t="s">
        <v>31</v>
      </c>
      <c r="AC703" s="32" t="s">
        <v>30</v>
      </c>
      <c r="AD703" s="32" t="s">
        <v>31</v>
      </c>
      <c r="AE703" s="32" t="s">
        <v>31</v>
      </c>
      <c r="AF703" s="45" t="s">
        <v>31</v>
      </c>
      <c r="AG703" s="45" t="s">
        <v>31</v>
      </c>
      <c r="AH703" s="46" t="s">
        <v>45</v>
      </c>
      <c r="AM703" s="32" t="s">
        <v>56</v>
      </c>
      <c r="AR703" s="23"/>
      <c r="AS703" s="24" t="str">
        <f t="shared" si="3"/>
        <v>-:-:-:-:-:-:-:-:-:-:-:Rm:::::-:-:-:-:-:-:Rn:::::Rd::::</v>
      </c>
      <c r="AT703" s="23"/>
      <c r="AU703" s="24" t="str">
        <f t="shared" si="4"/>
        <v>0x5E004000</v>
      </c>
      <c r="AV703" s="25"/>
      <c r="AW703" s="26" t="str">
        <f t="shared" si="5"/>
        <v>sha256h,                                                </v>
      </c>
      <c r="AX703" s="26" t="str">
        <f t="shared" si="6"/>
        <v>//		sha256h,                                                	/* 0x5E004000	SHA256H   	 */</v>
      </c>
      <c r="AY703" s="26" t="str">
        <f t="shared" si="7"/>
        <v>//		0x5E004000,	/* SHA256H   	sha256h	 */</v>
      </c>
    </row>
    <row r="704" ht="12.75" customHeight="1">
      <c r="A704" s="9" t="s">
        <v>1179</v>
      </c>
      <c r="B704" s="33" t="s">
        <v>106</v>
      </c>
      <c r="C704" s="16"/>
      <c r="D704" s="17"/>
      <c r="E704" s="28" t="s">
        <v>1180</v>
      </c>
      <c r="F704" s="18" t="str">
        <f t="shared" si="8"/>
        <v/>
      </c>
      <c r="G704" s="18" t="str">
        <f t="shared" si="9"/>
        <v/>
      </c>
      <c r="H704" s="19"/>
      <c r="I704" s="30"/>
      <c r="J704" s="30"/>
      <c r="K704" s="84"/>
      <c r="L704" s="45" t="s">
        <v>31</v>
      </c>
      <c r="M704" s="45" t="s">
        <v>30</v>
      </c>
      <c r="N704" s="45" t="s">
        <v>31</v>
      </c>
      <c r="O704" s="45" t="s">
        <v>30</v>
      </c>
      <c r="P704" s="45" t="s">
        <v>30</v>
      </c>
      <c r="Q704" s="45" t="s">
        <v>30</v>
      </c>
      <c r="R704" s="45" t="s">
        <v>30</v>
      </c>
      <c r="S704" s="45" t="s">
        <v>31</v>
      </c>
      <c r="T704" s="32" t="s">
        <v>31</v>
      </c>
      <c r="U704" s="32" t="s">
        <v>31</v>
      </c>
      <c r="V704" s="45" t="s">
        <v>31</v>
      </c>
      <c r="W704" s="62" t="s">
        <v>51</v>
      </c>
      <c r="AB704" s="45" t="s">
        <v>31</v>
      </c>
      <c r="AC704" s="32" t="s">
        <v>30</v>
      </c>
      <c r="AD704" s="32" t="s">
        <v>31</v>
      </c>
      <c r="AE704" s="32" t="s">
        <v>30</v>
      </c>
      <c r="AF704" s="45" t="s">
        <v>31</v>
      </c>
      <c r="AG704" s="45" t="s">
        <v>31</v>
      </c>
      <c r="AH704" s="46" t="s">
        <v>45</v>
      </c>
      <c r="AM704" s="32" t="s">
        <v>56</v>
      </c>
      <c r="AR704" s="23"/>
      <c r="AS704" s="24" t="str">
        <f t="shared" si="3"/>
        <v>-:-:-:-:-:-:-:-:-:-:-:Rm:::::-:-:-:-:-:-:Rn:::::Rd::::</v>
      </c>
      <c r="AT704" s="23"/>
      <c r="AU704" s="24" t="str">
        <f t="shared" si="4"/>
        <v>0x5E005000</v>
      </c>
      <c r="AV704" s="25"/>
      <c r="AW704" s="26" t="str">
        <f t="shared" si="5"/>
        <v>sha256h2,                                               </v>
      </c>
      <c r="AX704" s="26" t="str">
        <f t="shared" si="6"/>
        <v>//		sha256h2,                                               	/* 0x5E005000	SHA256H2  	 */</v>
      </c>
      <c r="AY704" s="26" t="str">
        <f t="shared" si="7"/>
        <v>//		0x5E005000,	/* SHA256H2  	sha256h2	 */</v>
      </c>
    </row>
    <row r="705" ht="12.75" customHeight="1">
      <c r="A705" s="15" t="s">
        <v>1181</v>
      </c>
      <c r="B705" s="33" t="s">
        <v>106</v>
      </c>
      <c r="C705" s="16"/>
      <c r="D705" s="17"/>
      <c r="E705" s="28" t="s">
        <v>1182</v>
      </c>
      <c r="F705" s="18" t="str">
        <f t="shared" si="8"/>
        <v/>
      </c>
      <c r="G705" s="18" t="str">
        <f t="shared" si="9"/>
        <v/>
      </c>
      <c r="H705" s="19"/>
      <c r="I705" s="30"/>
      <c r="J705" s="30"/>
      <c r="K705" s="84"/>
      <c r="L705" s="45" t="s">
        <v>31</v>
      </c>
      <c r="M705" s="45" t="s">
        <v>30</v>
      </c>
      <c r="N705" s="45" t="s">
        <v>31</v>
      </c>
      <c r="O705" s="45" t="s">
        <v>30</v>
      </c>
      <c r="P705" s="45" t="s">
        <v>30</v>
      </c>
      <c r="Q705" s="45" t="s">
        <v>30</v>
      </c>
      <c r="R705" s="45" t="s">
        <v>30</v>
      </c>
      <c r="S705" s="45" t="s">
        <v>31</v>
      </c>
      <c r="T705" s="32" t="s">
        <v>31</v>
      </c>
      <c r="U705" s="32" t="s">
        <v>31</v>
      </c>
      <c r="V705" s="45" t="s">
        <v>31</v>
      </c>
      <c r="W705" s="62" t="s">
        <v>51</v>
      </c>
      <c r="AB705" s="45" t="s">
        <v>31</v>
      </c>
      <c r="AC705" s="32" t="s">
        <v>30</v>
      </c>
      <c r="AD705" s="32" t="s">
        <v>30</v>
      </c>
      <c r="AE705" s="32" t="s">
        <v>31</v>
      </c>
      <c r="AF705" s="45" t="s">
        <v>31</v>
      </c>
      <c r="AG705" s="45" t="s">
        <v>31</v>
      </c>
      <c r="AH705" s="46" t="s">
        <v>45</v>
      </c>
      <c r="AM705" s="32" t="s">
        <v>56</v>
      </c>
      <c r="AR705" s="23"/>
      <c r="AS705" s="24" t="str">
        <f t="shared" si="3"/>
        <v>-:-:-:-:-:-:-:-:-:-:-:Rm:::::-:-:-:-:-:-:Rn:::::Rd::::</v>
      </c>
      <c r="AT705" s="23"/>
      <c r="AU705" s="24" t="str">
        <f t="shared" si="4"/>
        <v>0x5E006000</v>
      </c>
      <c r="AV705" s="25"/>
      <c r="AW705" s="26" t="str">
        <f t="shared" si="5"/>
        <v>sha256su1,                                              </v>
      </c>
      <c r="AX705" s="26" t="str">
        <f t="shared" si="6"/>
        <v>//		sha256su1,                                              	/* 0x5E006000	SHA256SU1 	 */</v>
      </c>
      <c r="AY705" s="26" t="str">
        <f t="shared" si="7"/>
        <v>//		0x5E006000,	/* SHA256SU1 	sha256su1	 */</v>
      </c>
    </row>
    <row r="706" ht="12.75" customHeight="1">
      <c r="A706" s="15" t="s">
        <v>1183</v>
      </c>
      <c r="B706" s="33" t="s">
        <v>106</v>
      </c>
      <c r="C706" s="16"/>
      <c r="D706" s="17" t="s">
        <v>1184</v>
      </c>
      <c r="F706" s="18" t="str">
        <f t="shared" si="8"/>
        <v/>
      </c>
      <c r="G706" s="18" t="str">
        <f t="shared" si="9"/>
        <v/>
      </c>
      <c r="H706" s="19"/>
      <c r="I706" s="20"/>
      <c r="J706" s="20"/>
      <c r="K706" s="21"/>
      <c r="L706" s="22" t="s">
        <v>31</v>
      </c>
      <c r="M706" s="22" t="s">
        <v>30</v>
      </c>
      <c r="N706" s="22" t="s">
        <v>31</v>
      </c>
      <c r="O706" s="22" t="s">
        <v>30</v>
      </c>
      <c r="P706" s="39" t="s">
        <v>30</v>
      </c>
      <c r="Q706" s="39" t="s">
        <v>30</v>
      </c>
      <c r="R706" s="39" t="s">
        <v>30</v>
      </c>
      <c r="S706" s="22" t="s">
        <v>31</v>
      </c>
      <c r="T706" s="38" t="s">
        <v>65</v>
      </c>
      <c r="V706" s="22" t="s">
        <v>30</v>
      </c>
      <c r="W706" s="22" t="s">
        <v>31</v>
      </c>
      <c r="X706" s="22" t="s">
        <v>30</v>
      </c>
      <c r="Y706" s="22" t="s">
        <v>31</v>
      </c>
      <c r="Z706" s="22" t="s">
        <v>31</v>
      </c>
      <c r="AA706" s="38" t="s">
        <v>642</v>
      </c>
      <c r="AF706" s="22" t="s">
        <v>30</v>
      </c>
      <c r="AG706" s="22" t="s">
        <v>31</v>
      </c>
      <c r="AH706" s="40" t="s">
        <v>45</v>
      </c>
      <c r="AM706" s="38" t="s">
        <v>56</v>
      </c>
      <c r="AR706" s="23"/>
      <c r="AS706" s="24" t="str">
        <f t="shared" si="3"/>
        <v/>
      </c>
      <c r="AT706" s="23"/>
      <c r="AU706" s="24" t="str">
        <f t="shared" si="4"/>
        <v/>
      </c>
      <c r="AV706" s="25"/>
      <c r="AW706" s="26" t="str">
        <f t="shared" si="5"/>
        <v/>
      </c>
      <c r="AX706" s="26" t="str">
        <f t="shared" si="6"/>
        <v>	/* Crypto two-reg SHA */</v>
      </c>
      <c r="AY706" s="26" t="str">
        <f t="shared" si="7"/>
        <v>	/* Crypto two-reg SHA */</v>
      </c>
    </row>
    <row r="707" ht="12.75" customHeight="1">
      <c r="A707" s="9" t="s">
        <v>1185</v>
      </c>
      <c r="B707" s="33" t="s">
        <v>106</v>
      </c>
      <c r="C707" s="16"/>
      <c r="D707" s="17"/>
      <c r="E707" s="28" t="s">
        <v>1186</v>
      </c>
      <c r="F707" s="18" t="str">
        <f t="shared" si="8"/>
        <v/>
      </c>
      <c r="G707" s="18" t="str">
        <f t="shared" si="9"/>
        <v/>
      </c>
      <c r="H707" s="19"/>
      <c r="I707" s="30"/>
      <c r="J707" s="30"/>
      <c r="K707" s="84"/>
      <c r="L707" s="45" t="s">
        <v>31</v>
      </c>
      <c r="M707" s="45" t="s">
        <v>30</v>
      </c>
      <c r="N707" s="45" t="s">
        <v>31</v>
      </c>
      <c r="O707" s="45" t="s">
        <v>30</v>
      </c>
      <c r="P707" s="45" t="s">
        <v>30</v>
      </c>
      <c r="Q707" s="45" t="s">
        <v>30</v>
      </c>
      <c r="R707" s="45" t="s">
        <v>30</v>
      </c>
      <c r="S707" s="45" t="s">
        <v>31</v>
      </c>
      <c r="T707" s="32" t="s">
        <v>31</v>
      </c>
      <c r="U707" s="32" t="s">
        <v>31</v>
      </c>
      <c r="V707" s="45" t="s">
        <v>30</v>
      </c>
      <c r="W707" s="45" t="s">
        <v>31</v>
      </c>
      <c r="X707" s="45" t="s">
        <v>30</v>
      </c>
      <c r="Y707" s="45" t="s">
        <v>31</v>
      </c>
      <c r="Z707" s="45" t="s">
        <v>31</v>
      </c>
      <c r="AA707" s="32" t="s">
        <v>31</v>
      </c>
      <c r="AB707" s="32" t="s">
        <v>31</v>
      </c>
      <c r="AC707" s="32" t="s">
        <v>31</v>
      </c>
      <c r="AD707" s="32" t="s">
        <v>31</v>
      </c>
      <c r="AE707" s="32" t="s">
        <v>31</v>
      </c>
      <c r="AF707" s="45" t="s">
        <v>30</v>
      </c>
      <c r="AG707" s="45" t="s">
        <v>31</v>
      </c>
      <c r="AH707" s="46" t="s">
        <v>45</v>
      </c>
      <c r="AM707" s="32" t="s">
        <v>56</v>
      </c>
      <c r="AR707" s="23"/>
      <c r="AS707" s="24" t="str">
        <f t="shared" si="3"/>
        <v>-:-:-:-:-:-:-:-:-:-:-:-:-:-:-:-:-:-:-:-:-:-:Rn:::::Rd::::</v>
      </c>
      <c r="AT707" s="23"/>
      <c r="AU707" s="24" t="str">
        <f t="shared" si="4"/>
        <v>0x5E280800</v>
      </c>
      <c r="AV707" s="25"/>
      <c r="AW707" s="26" t="str">
        <f t="shared" si="5"/>
        <v>sha1h,                                                  </v>
      </c>
      <c r="AX707" s="26" t="str">
        <f t="shared" si="6"/>
        <v>//		sha1h,                                                  	/* 0x5E280800	SHA1H     	 */</v>
      </c>
      <c r="AY707" s="26" t="str">
        <f t="shared" si="7"/>
        <v>//		0x5E280800,	/* SHA1H     	sha1h	 */</v>
      </c>
    </row>
    <row r="708" ht="12.75" customHeight="1">
      <c r="A708" s="9" t="s">
        <v>1187</v>
      </c>
      <c r="B708" s="33" t="s">
        <v>106</v>
      </c>
      <c r="C708" s="16"/>
      <c r="D708" s="17"/>
      <c r="E708" s="28" t="s">
        <v>1188</v>
      </c>
      <c r="F708" s="18" t="str">
        <f t="shared" si="8"/>
        <v/>
      </c>
      <c r="G708" s="18" t="str">
        <f t="shared" si="9"/>
        <v/>
      </c>
      <c r="H708" s="19"/>
      <c r="I708" s="30"/>
      <c r="J708" s="30"/>
      <c r="K708" s="84"/>
      <c r="L708" s="45" t="s">
        <v>31</v>
      </c>
      <c r="M708" s="45" t="s">
        <v>30</v>
      </c>
      <c r="N708" s="45" t="s">
        <v>31</v>
      </c>
      <c r="O708" s="45" t="s">
        <v>30</v>
      </c>
      <c r="P708" s="45" t="s">
        <v>30</v>
      </c>
      <c r="Q708" s="45" t="s">
        <v>30</v>
      </c>
      <c r="R708" s="45" t="s">
        <v>30</v>
      </c>
      <c r="S708" s="45" t="s">
        <v>31</v>
      </c>
      <c r="T708" s="32" t="s">
        <v>31</v>
      </c>
      <c r="U708" s="32" t="s">
        <v>31</v>
      </c>
      <c r="V708" s="45" t="s">
        <v>30</v>
      </c>
      <c r="W708" s="45" t="s">
        <v>31</v>
      </c>
      <c r="X708" s="45" t="s">
        <v>30</v>
      </c>
      <c r="Y708" s="45" t="s">
        <v>31</v>
      </c>
      <c r="Z708" s="45" t="s">
        <v>31</v>
      </c>
      <c r="AA708" s="32" t="s">
        <v>31</v>
      </c>
      <c r="AB708" s="32" t="s">
        <v>31</v>
      </c>
      <c r="AC708" s="32" t="s">
        <v>31</v>
      </c>
      <c r="AD708" s="32" t="s">
        <v>31</v>
      </c>
      <c r="AE708" s="32" t="s">
        <v>30</v>
      </c>
      <c r="AF708" s="45" t="s">
        <v>30</v>
      </c>
      <c r="AG708" s="45" t="s">
        <v>31</v>
      </c>
      <c r="AH708" s="46" t="s">
        <v>45</v>
      </c>
      <c r="AM708" s="32" t="s">
        <v>56</v>
      </c>
      <c r="AR708" s="23"/>
      <c r="AS708" s="24" t="str">
        <f t="shared" si="3"/>
        <v>-:-:-:-:-:-:-:-:-:-:-:-:-:-:-:-:-:-:-:-:-:-:Rn:::::Rd::::</v>
      </c>
      <c r="AT708" s="23"/>
      <c r="AU708" s="24" t="str">
        <f t="shared" si="4"/>
        <v>0x5E281800</v>
      </c>
      <c r="AV708" s="25"/>
      <c r="AW708" s="26" t="str">
        <f t="shared" si="5"/>
        <v>sha1su1,                                                </v>
      </c>
      <c r="AX708" s="26" t="str">
        <f t="shared" si="6"/>
        <v>//		sha1su1,                                                	/* 0x5E281800	SHA1SU1   	 */</v>
      </c>
      <c r="AY708" s="26" t="str">
        <f t="shared" si="7"/>
        <v>//		0x5E281800,	/* SHA1SU1   	sha1su1	 */</v>
      </c>
    </row>
    <row r="709" ht="12.75" customHeight="1">
      <c r="A709" s="15" t="s">
        <v>1189</v>
      </c>
      <c r="B709" s="33" t="s">
        <v>106</v>
      </c>
      <c r="C709" s="16"/>
      <c r="D709" s="17"/>
      <c r="E709" s="28" t="s">
        <v>1190</v>
      </c>
      <c r="F709" s="18" t="str">
        <f t="shared" si="8"/>
        <v/>
      </c>
      <c r="G709" s="18" t="str">
        <f t="shared" si="9"/>
        <v/>
      </c>
      <c r="H709" s="19"/>
      <c r="I709" s="30"/>
      <c r="J709" s="30"/>
      <c r="K709" s="84"/>
      <c r="L709" s="45" t="s">
        <v>31</v>
      </c>
      <c r="M709" s="45" t="s">
        <v>30</v>
      </c>
      <c r="N709" s="45" t="s">
        <v>31</v>
      </c>
      <c r="O709" s="45" t="s">
        <v>30</v>
      </c>
      <c r="P709" s="45" t="s">
        <v>30</v>
      </c>
      <c r="Q709" s="45" t="s">
        <v>30</v>
      </c>
      <c r="R709" s="45" t="s">
        <v>30</v>
      </c>
      <c r="S709" s="45" t="s">
        <v>31</v>
      </c>
      <c r="T709" s="32" t="s">
        <v>31</v>
      </c>
      <c r="U709" s="32" t="s">
        <v>31</v>
      </c>
      <c r="V709" s="45" t="s">
        <v>30</v>
      </c>
      <c r="W709" s="45" t="s">
        <v>31</v>
      </c>
      <c r="X709" s="45" t="s">
        <v>30</v>
      </c>
      <c r="Y709" s="45" t="s">
        <v>31</v>
      </c>
      <c r="Z709" s="45" t="s">
        <v>31</v>
      </c>
      <c r="AA709" s="32" t="s">
        <v>31</v>
      </c>
      <c r="AB709" s="32" t="s">
        <v>31</v>
      </c>
      <c r="AC709" s="32" t="s">
        <v>31</v>
      </c>
      <c r="AD709" s="32" t="s">
        <v>30</v>
      </c>
      <c r="AE709" s="32" t="s">
        <v>31</v>
      </c>
      <c r="AF709" s="45" t="s">
        <v>30</v>
      </c>
      <c r="AG709" s="45" t="s">
        <v>31</v>
      </c>
      <c r="AH709" s="46" t="s">
        <v>45</v>
      </c>
      <c r="AM709" s="32" t="s">
        <v>56</v>
      </c>
      <c r="AR709" s="23"/>
      <c r="AS709" s="24" t="str">
        <f t="shared" si="3"/>
        <v>-:-:-:-:-:-:-:-:-:-:-:-:-:-:-:-:-:-:-:-:-:-:Rn:::::Rd::::</v>
      </c>
      <c r="AT709" s="23"/>
      <c r="AU709" s="24" t="str">
        <f t="shared" si="4"/>
        <v>0x5E282800</v>
      </c>
      <c r="AV709" s="25"/>
      <c r="AW709" s="26" t="str">
        <f t="shared" si="5"/>
        <v>sha256su0,                                              </v>
      </c>
      <c r="AX709" s="26" t="str">
        <f t="shared" si="6"/>
        <v>//		sha256su0,                                              	/* 0x5E282800	SHA256SU0 	 */</v>
      </c>
      <c r="AY709" s="26" t="str">
        <f t="shared" si="7"/>
        <v>//		0x5E282800,	/* SHA256SU0 	sha256su0	 */</v>
      </c>
    </row>
    <row r="710" ht="12.75" customHeight="1">
      <c r="A710" s="15" t="s">
        <v>1191</v>
      </c>
      <c r="B710" s="33" t="s">
        <v>106</v>
      </c>
      <c r="C710" s="16"/>
      <c r="D710" s="17" t="s">
        <v>1192</v>
      </c>
      <c r="F710" s="18" t="str">
        <f t="shared" si="8"/>
        <v/>
      </c>
      <c r="G710" s="18" t="str">
        <f t="shared" si="9"/>
        <v/>
      </c>
      <c r="H710" s="19"/>
      <c r="I710" s="20"/>
      <c r="J710" s="20"/>
      <c r="K710" s="21"/>
      <c r="L710" s="22" t="s">
        <v>31</v>
      </c>
      <c r="M710" s="22" t="s">
        <v>30</v>
      </c>
      <c r="N710" s="22" t="s">
        <v>31</v>
      </c>
      <c r="O710" s="22" t="s">
        <v>31</v>
      </c>
      <c r="P710" s="39" t="s">
        <v>30</v>
      </c>
      <c r="Q710" s="39" t="s">
        <v>30</v>
      </c>
      <c r="R710" s="39" t="s">
        <v>30</v>
      </c>
      <c r="S710" s="22" t="s">
        <v>31</v>
      </c>
      <c r="T710" s="38" t="s">
        <v>65</v>
      </c>
      <c r="V710" s="22" t="s">
        <v>30</v>
      </c>
      <c r="W710" s="22" t="s">
        <v>31</v>
      </c>
      <c r="X710" s="22" t="s">
        <v>30</v>
      </c>
      <c r="Y710" s="22" t="s">
        <v>31</v>
      </c>
      <c r="Z710" s="22" t="s">
        <v>31</v>
      </c>
      <c r="AA710" s="38" t="s">
        <v>642</v>
      </c>
      <c r="AF710" s="22" t="s">
        <v>30</v>
      </c>
      <c r="AG710" s="22" t="s">
        <v>31</v>
      </c>
      <c r="AH710" s="40" t="s">
        <v>45</v>
      </c>
      <c r="AM710" s="38" t="s">
        <v>56</v>
      </c>
      <c r="AR710" s="23"/>
      <c r="AS710" s="24" t="str">
        <f t="shared" si="3"/>
        <v/>
      </c>
      <c r="AT710" s="23"/>
      <c r="AU710" s="24" t="str">
        <f t="shared" si="4"/>
        <v/>
      </c>
      <c r="AV710" s="25"/>
      <c r="AW710" s="26" t="str">
        <f t="shared" si="5"/>
        <v/>
      </c>
      <c r="AX710" s="26" t="str">
        <f t="shared" si="6"/>
        <v>	/* Crypto AES */</v>
      </c>
      <c r="AY710" s="26" t="str">
        <f t="shared" si="7"/>
        <v>	/* Crypto AES */</v>
      </c>
    </row>
    <row r="711" ht="12.75" customHeight="1">
      <c r="A711" s="9" t="s">
        <v>1193</v>
      </c>
      <c r="B711" s="33" t="s">
        <v>106</v>
      </c>
      <c r="C711" s="16"/>
      <c r="D711" s="17"/>
      <c r="E711" s="28" t="s">
        <v>1194</v>
      </c>
      <c r="F711" s="18" t="str">
        <f t="shared" si="8"/>
        <v/>
      </c>
      <c r="G711" s="18" t="str">
        <f t="shared" si="9"/>
        <v/>
      </c>
      <c r="H711" s="19"/>
      <c r="I711" s="30"/>
      <c r="J711" s="30"/>
      <c r="K711" s="84"/>
      <c r="L711" s="45" t="s">
        <v>31</v>
      </c>
      <c r="M711" s="45" t="s">
        <v>30</v>
      </c>
      <c r="N711" s="45" t="s">
        <v>31</v>
      </c>
      <c r="O711" s="45" t="s">
        <v>31</v>
      </c>
      <c r="P711" s="45" t="s">
        <v>30</v>
      </c>
      <c r="Q711" s="45" t="s">
        <v>30</v>
      </c>
      <c r="R711" s="45" t="s">
        <v>30</v>
      </c>
      <c r="S711" s="45" t="s">
        <v>31</v>
      </c>
      <c r="T711" s="32" t="s">
        <v>31</v>
      </c>
      <c r="U711" s="32" t="s">
        <v>31</v>
      </c>
      <c r="V711" s="45" t="s">
        <v>30</v>
      </c>
      <c r="W711" s="45" t="s">
        <v>31</v>
      </c>
      <c r="X711" s="45" t="s">
        <v>30</v>
      </c>
      <c r="Y711" s="45" t="s">
        <v>31</v>
      </c>
      <c r="Z711" s="45" t="s">
        <v>31</v>
      </c>
      <c r="AA711" s="32" t="s">
        <v>31</v>
      </c>
      <c r="AB711" s="32" t="s">
        <v>31</v>
      </c>
      <c r="AC711" s="32" t="s">
        <v>30</v>
      </c>
      <c r="AD711" s="32" t="s">
        <v>31</v>
      </c>
      <c r="AE711" s="32" t="s">
        <v>31</v>
      </c>
      <c r="AF711" s="45" t="s">
        <v>30</v>
      </c>
      <c r="AG711" s="45" t="s">
        <v>31</v>
      </c>
      <c r="AH711" s="46" t="s">
        <v>45</v>
      </c>
      <c r="AM711" s="32" t="s">
        <v>56</v>
      </c>
      <c r="AR711" s="23"/>
      <c r="AS711" s="24" t="str">
        <f t="shared" si="3"/>
        <v>-:-:-:-:-:-:-:-:-:-:-:-:-:-:-:-:-:-:-:-:-:-:Rn:::::Rd::::</v>
      </c>
      <c r="AT711" s="23"/>
      <c r="AU711" s="24" t="str">
        <f t="shared" si="4"/>
        <v>0x4E284800</v>
      </c>
      <c r="AV711" s="25"/>
      <c r="AW711" s="26" t="str">
        <f t="shared" si="5"/>
        <v>aese,                                                   </v>
      </c>
      <c r="AX711" s="26" t="str">
        <f t="shared" si="6"/>
        <v>//		aese,                                                   	/* 0x4E284800	AESE      	 */</v>
      </c>
      <c r="AY711" s="26" t="str">
        <f t="shared" si="7"/>
        <v>//		0x4E284800,	/* AESE      	aese	 */</v>
      </c>
    </row>
    <row r="712" ht="12.75" customHeight="1">
      <c r="A712" s="15" t="s">
        <v>1195</v>
      </c>
      <c r="B712" s="33" t="s">
        <v>106</v>
      </c>
      <c r="C712" s="16"/>
      <c r="D712" s="17"/>
      <c r="E712" s="28" t="s">
        <v>1196</v>
      </c>
      <c r="F712" s="18" t="str">
        <f t="shared" si="8"/>
        <v/>
      </c>
      <c r="G712" s="18" t="str">
        <f t="shared" si="9"/>
        <v/>
      </c>
      <c r="H712" s="19"/>
      <c r="I712" s="30"/>
      <c r="J712" s="30"/>
      <c r="K712" s="84"/>
      <c r="L712" s="45" t="s">
        <v>31</v>
      </c>
      <c r="M712" s="45" t="s">
        <v>30</v>
      </c>
      <c r="N712" s="45" t="s">
        <v>31</v>
      </c>
      <c r="O712" s="45" t="s">
        <v>31</v>
      </c>
      <c r="P712" s="45" t="s">
        <v>30</v>
      </c>
      <c r="Q712" s="45" t="s">
        <v>30</v>
      </c>
      <c r="R712" s="45" t="s">
        <v>30</v>
      </c>
      <c r="S712" s="45" t="s">
        <v>31</v>
      </c>
      <c r="T712" s="32" t="s">
        <v>31</v>
      </c>
      <c r="U712" s="32" t="s">
        <v>31</v>
      </c>
      <c r="V712" s="45" t="s">
        <v>30</v>
      </c>
      <c r="W712" s="45" t="s">
        <v>31</v>
      </c>
      <c r="X712" s="45" t="s">
        <v>30</v>
      </c>
      <c r="Y712" s="45" t="s">
        <v>31</v>
      </c>
      <c r="Z712" s="45" t="s">
        <v>31</v>
      </c>
      <c r="AA712" s="32" t="s">
        <v>31</v>
      </c>
      <c r="AB712" s="32" t="s">
        <v>31</v>
      </c>
      <c r="AC712" s="32" t="s">
        <v>30</v>
      </c>
      <c r="AD712" s="32" t="s">
        <v>31</v>
      </c>
      <c r="AE712" s="32" t="s">
        <v>30</v>
      </c>
      <c r="AF712" s="45" t="s">
        <v>30</v>
      </c>
      <c r="AG712" s="45" t="s">
        <v>31</v>
      </c>
      <c r="AH712" s="46" t="s">
        <v>45</v>
      </c>
      <c r="AM712" s="32" t="s">
        <v>56</v>
      </c>
      <c r="AR712" s="23"/>
      <c r="AS712" s="24" t="str">
        <f t="shared" si="3"/>
        <v>-:-:-:-:-:-:-:-:-:-:-:-:-:-:-:-:-:-:-:-:-:-:Rn:::::Rd::::</v>
      </c>
      <c r="AT712" s="23"/>
      <c r="AU712" s="24" t="str">
        <f t="shared" si="4"/>
        <v>0x4E285800</v>
      </c>
      <c r="AV712" s="25"/>
      <c r="AW712" s="26" t="str">
        <f t="shared" si="5"/>
        <v>aesd,                                                   </v>
      </c>
      <c r="AX712" s="26" t="str">
        <f t="shared" si="6"/>
        <v>//		aesd,                                                   	/* 0x4E285800	AESD      	 */</v>
      </c>
      <c r="AY712" s="26" t="str">
        <f t="shared" si="7"/>
        <v>//		0x4E285800,	/* AESD      	aesd	 */</v>
      </c>
    </row>
    <row r="713" ht="12.75" customHeight="1">
      <c r="A713" s="15" t="s">
        <v>1197</v>
      </c>
      <c r="B713" s="33" t="s">
        <v>106</v>
      </c>
      <c r="C713" s="16"/>
      <c r="D713" s="17"/>
      <c r="E713" s="28" t="s">
        <v>1198</v>
      </c>
      <c r="F713" s="18" t="str">
        <f t="shared" si="8"/>
        <v/>
      </c>
      <c r="G713" s="18" t="str">
        <f t="shared" si="9"/>
        <v/>
      </c>
      <c r="H713" s="19"/>
      <c r="I713" s="30"/>
      <c r="J713" s="30"/>
      <c r="K713" s="84"/>
      <c r="L713" s="45" t="s">
        <v>31</v>
      </c>
      <c r="M713" s="45" t="s">
        <v>30</v>
      </c>
      <c r="N713" s="45" t="s">
        <v>31</v>
      </c>
      <c r="O713" s="45" t="s">
        <v>31</v>
      </c>
      <c r="P713" s="45" t="s">
        <v>30</v>
      </c>
      <c r="Q713" s="45" t="s">
        <v>30</v>
      </c>
      <c r="R713" s="45" t="s">
        <v>30</v>
      </c>
      <c r="S713" s="45" t="s">
        <v>31</v>
      </c>
      <c r="T713" s="32" t="s">
        <v>31</v>
      </c>
      <c r="U713" s="32" t="s">
        <v>31</v>
      </c>
      <c r="V713" s="45" t="s">
        <v>30</v>
      </c>
      <c r="W713" s="45" t="s">
        <v>31</v>
      </c>
      <c r="X713" s="45" t="s">
        <v>30</v>
      </c>
      <c r="Y713" s="45" t="s">
        <v>31</v>
      </c>
      <c r="Z713" s="45" t="s">
        <v>31</v>
      </c>
      <c r="AA713" s="32" t="s">
        <v>31</v>
      </c>
      <c r="AB713" s="32" t="s">
        <v>31</v>
      </c>
      <c r="AC713" s="32" t="s">
        <v>30</v>
      </c>
      <c r="AD713" s="32" t="s">
        <v>30</v>
      </c>
      <c r="AE713" s="32" t="s">
        <v>31</v>
      </c>
      <c r="AF713" s="45" t="s">
        <v>30</v>
      </c>
      <c r="AG713" s="45" t="s">
        <v>31</v>
      </c>
      <c r="AH713" s="46" t="s">
        <v>45</v>
      </c>
      <c r="AM713" s="32" t="s">
        <v>56</v>
      </c>
      <c r="AR713" s="23"/>
      <c r="AS713" s="24" t="str">
        <f t="shared" si="3"/>
        <v>-:-:-:-:-:-:-:-:-:-:-:-:-:-:-:-:-:-:-:-:-:-:Rn:::::Rd::::</v>
      </c>
      <c r="AT713" s="23"/>
      <c r="AU713" s="24" t="str">
        <f t="shared" si="4"/>
        <v>0x4E286800</v>
      </c>
      <c r="AV713" s="25"/>
      <c r="AW713" s="26" t="str">
        <f t="shared" si="5"/>
        <v>aesmc,                                                  </v>
      </c>
      <c r="AX713" s="26" t="str">
        <f t="shared" si="6"/>
        <v>//		aesmc,                                                  	/* 0x4E286800	AESMC     	 */</v>
      </c>
      <c r="AY713" s="26" t="str">
        <f t="shared" si="7"/>
        <v>//		0x4E286800,	/* AESMC     	aesmc	 */</v>
      </c>
    </row>
    <row r="714" ht="12.75" customHeight="1">
      <c r="A714" s="9" t="s">
        <v>1199</v>
      </c>
      <c r="B714" s="33" t="s">
        <v>106</v>
      </c>
      <c r="C714" s="16"/>
      <c r="D714" s="17"/>
      <c r="E714" s="28" t="s">
        <v>1200</v>
      </c>
      <c r="F714" s="18" t="str">
        <f t="shared" si="8"/>
        <v/>
      </c>
      <c r="G714" s="18" t="str">
        <f t="shared" si="9"/>
        <v/>
      </c>
      <c r="H714" s="19"/>
      <c r="I714" s="30"/>
      <c r="J714" s="30"/>
      <c r="K714" s="84"/>
      <c r="L714" s="45" t="s">
        <v>31</v>
      </c>
      <c r="M714" s="45" t="s">
        <v>30</v>
      </c>
      <c r="N714" s="45" t="s">
        <v>31</v>
      </c>
      <c r="O714" s="45" t="s">
        <v>31</v>
      </c>
      <c r="P714" s="45" t="s">
        <v>30</v>
      </c>
      <c r="Q714" s="45" t="s">
        <v>30</v>
      </c>
      <c r="R714" s="45" t="s">
        <v>30</v>
      </c>
      <c r="S714" s="45" t="s">
        <v>31</v>
      </c>
      <c r="T714" s="32" t="s">
        <v>31</v>
      </c>
      <c r="U714" s="32" t="s">
        <v>31</v>
      </c>
      <c r="V714" s="45" t="s">
        <v>30</v>
      </c>
      <c r="W714" s="45" t="s">
        <v>31</v>
      </c>
      <c r="X714" s="45" t="s">
        <v>30</v>
      </c>
      <c r="Y714" s="45" t="s">
        <v>31</v>
      </c>
      <c r="Z714" s="45" t="s">
        <v>31</v>
      </c>
      <c r="AA714" s="32" t="s">
        <v>31</v>
      </c>
      <c r="AB714" s="32" t="s">
        <v>31</v>
      </c>
      <c r="AC714" s="32" t="s">
        <v>30</v>
      </c>
      <c r="AD714" s="32" t="s">
        <v>30</v>
      </c>
      <c r="AE714" s="32" t="s">
        <v>30</v>
      </c>
      <c r="AF714" s="45" t="s">
        <v>30</v>
      </c>
      <c r="AG714" s="45" t="s">
        <v>31</v>
      </c>
      <c r="AH714" s="46" t="s">
        <v>45</v>
      </c>
      <c r="AM714" s="32" t="s">
        <v>56</v>
      </c>
      <c r="AR714" s="23"/>
      <c r="AS714" s="24" t="str">
        <f t="shared" si="3"/>
        <v>-:-:-:-:-:-:-:-:-:-:-:-:-:-:-:-:-:-:-:-:-:-:Rn:::::Rd::::</v>
      </c>
      <c r="AT714" s="23"/>
      <c r="AU714" s="24" t="str">
        <f t="shared" si="4"/>
        <v>0x4E287800</v>
      </c>
      <c r="AV714" s="25"/>
      <c r="AW714" s="26" t="str">
        <f t="shared" si="5"/>
        <v>aesimc,                                                 </v>
      </c>
      <c r="AX714" s="26" t="str">
        <f t="shared" si="6"/>
        <v>//		aesimc,                                                 	/* 0x4E287800	AESIMC    	 */</v>
      </c>
      <c r="AY714" s="26" t="str">
        <f t="shared" si="7"/>
        <v>//		0x4E287800,	/* AESIMC    	aesimc	 */</v>
      </c>
    </row>
    <row r="715" ht="12.75" customHeight="1">
      <c r="A715" s="9" t="s">
        <v>1201</v>
      </c>
      <c r="B715" s="33" t="s">
        <v>106</v>
      </c>
      <c r="C715" s="16"/>
      <c r="D715" s="17" t="s">
        <v>1202</v>
      </c>
      <c r="F715" s="18" t="str">
        <f t="shared" si="8"/>
        <v/>
      </c>
      <c r="G715" s="18" t="str">
        <f t="shared" si="9"/>
        <v/>
      </c>
      <c r="H715" s="19"/>
      <c r="I715" s="20"/>
      <c r="J715" s="20"/>
      <c r="K715" s="21"/>
      <c r="L715" s="22" t="s">
        <v>31</v>
      </c>
      <c r="M715" s="38" t="s">
        <v>71</v>
      </c>
      <c r="N715" s="38" t="s">
        <v>931</v>
      </c>
      <c r="O715" s="22" t="s">
        <v>31</v>
      </c>
      <c r="P715" s="39" t="s">
        <v>30</v>
      </c>
      <c r="Q715" s="39" t="s">
        <v>30</v>
      </c>
      <c r="R715" s="39" t="s">
        <v>30</v>
      </c>
      <c r="S715" s="22" t="s">
        <v>31</v>
      </c>
      <c r="T715" s="38" t="s">
        <v>65</v>
      </c>
      <c r="V715" s="22" t="s">
        <v>30</v>
      </c>
      <c r="W715" s="60" t="s">
        <v>51</v>
      </c>
      <c r="AB715" s="38" t="s">
        <v>642</v>
      </c>
      <c r="AG715" s="22" t="s">
        <v>30</v>
      </c>
      <c r="AH715" s="40" t="s">
        <v>45</v>
      </c>
      <c r="AM715" s="38" t="s">
        <v>56</v>
      </c>
      <c r="AR715" s="23"/>
      <c r="AS715" s="24" t="str">
        <f t="shared" si="3"/>
        <v/>
      </c>
      <c r="AT715" s="23"/>
      <c r="AU715" s="24" t="str">
        <f t="shared" si="4"/>
        <v/>
      </c>
      <c r="AV715" s="25"/>
      <c r="AW715" s="26" t="str">
        <f t="shared" si="5"/>
        <v/>
      </c>
      <c r="AX715" s="26" t="str">
        <f t="shared" si="6"/>
        <v>	/* AdvSIMD three same */</v>
      </c>
      <c r="AY715" s="26" t="str">
        <f t="shared" si="7"/>
        <v>	/* AdvSIMD three same */</v>
      </c>
    </row>
    <row r="716" ht="12.75" customHeight="1">
      <c r="A716" s="15" t="s">
        <v>1203</v>
      </c>
      <c r="B716" s="33" t="s">
        <v>106</v>
      </c>
      <c r="C716" s="16"/>
      <c r="D716" s="17"/>
      <c r="E716" s="28" t="s">
        <v>1204</v>
      </c>
      <c r="F716" s="18" t="str">
        <f t="shared" si="8"/>
        <v/>
      </c>
      <c r="G716" s="18" t="str">
        <f t="shared" si="9"/>
        <v/>
      </c>
      <c r="H716" s="19"/>
      <c r="I716" s="30"/>
      <c r="J716" s="30"/>
      <c r="K716" s="84"/>
      <c r="L716" s="45" t="s">
        <v>31</v>
      </c>
      <c r="M716" s="32" t="s">
        <v>71</v>
      </c>
      <c r="N716" s="32" t="s">
        <v>31</v>
      </c>
      <c r="O716" s="45" t="s">
        <v>31</v>
      </c>
      <c r="P716" s="45" t="s">
        <v>30</v>
      </c>
      <c r="Q716" s="45" t="s">
        <v>30</v>
      </c>
      <c r="R716" s="45" t="s">
        <v>30</v>
      </c>
      <c r="S716" s="45" t="s">
        <v>31</v>
      </c>
      <c r="T716" s="32" t="s">
        <v>33</v>
      </c>
      <c r="U716" s="32" t="s">
        <v>33</v>
      </c>
      <c r="V716" s="45" t="s">
        <v>30</v>
      </c>
      <c r="W716" s="62" t="s">
        <v>51</v>
      </c>
      <c r="AB716" s="32" t="s">
        <v>31</v>
      </c>
      <c r="AC716" s="32" t="s">
        <v>31</v>
      </c>
      <c r="AD716" s="32" t="s">
        <v>31</v>
      </c>
      <c r="AE716" s="32" t="s">
        <v>31</v>
      </c>
      <c r="AF716" s="32" t="s">
        <v>31</v>
      </c>
      <c r="AG716" s="45" t="s">
        <v>30</v>
      </c>
      <c r="AH716" s="46" t="s">
        <v>45</v>
      </c>
      <c r="AM716" s="32" t="s">
        <v>56</v>
      </c>
      <c r="AR716" s="23"/>
      <c r="AS716" s="24" t="str">
        <f t="shared" si="3"/>
        <v>-:Q:-:-:-:-:-:-:-:-:-:Rm:::::-:-:-:-:-:-:Rn:::::Rd::::</v>
      </c>
      <c r="AT716" s="23"/>
      <c r="AU716" s="24" t="str">
        <f t="shared" si="4"/>
        <v>0x0E200400</v>
      </c>
      <c r="AV716" s="25"/>
      <c r="AW716" s="26" t="str">
        <f t="shared" si="5"/>
        <v>shadd,                                                  </v>
      </c>
      <c r="AX716" s="26" t="str">
        <f t="shared" si="6"/>
        <v>//		shadd,                                                  	/* 0x0E200400	SHADD     	 */</v>
      </c>
      <c r="AY716" s="26" t="str">
        <f t="shared" si="7"/>
        <v>//		0x0E200400,	/* SHADD     	shadd	 */</v>
      </c>
    </row>
    <row r="717" ht="12.75" customHeight="1">
      <c r="A717" s="15" t="s">
        <v>1205</v>
      </c>
      <c r="B717" s="33" t="s">
        <v>106</v>
      </c>
      <c r="C717" s="16"/>
      <c r="D717" s="17"/>
      <c r="E717" s="28" t="s">
        <v>933</v>
      </c>
      <c r="F717" s="18" t="str">
        <f t="shared" si="8"/>
        <v>v</v>
      </c>
      <c r="G717" s="18" t="str">
        <f t="shared" si="9"/>
        <v>Vector</v>
      </c>
      <c r="H717" s="19"/>
      <c r="I717" s="30" t="s">
        <v>1206</v>
      </c>
      <c r="J717" s="30"/>
      <c r="K717" s="84"/>
      <c r="L717" s="45" t="s">
        <v>31</v>
      </c>
      <c r="M717" s="32" t="s">
        <v>71</v>
      </c>
      <c r="N717" s="32" t="s">
        <v>31</v>
      </c>
      <c r="O717" s="45" t="s">
        <v>31</v>
      </c>
      <c r="P717" s="45" t="s">
        <v>30</v>
      </c>
      <c r="Q717" s="45" t="s">
        <v>30</v>
      </c>
      <c r="R717" s="45" t="s">
        <v>30</v>
      </c>
      <c r="S717" s="45" t="s">
        <v>31</v>
      </c>
      <c r="T717" s="32" t="s">
        <v>33</v>
      </c>
      <c r="U717" s="32" t="s">
        <v>33</v>
      </c>
      <c r="V717" s="45" t="s">
        <v>30</v>
      </c>
      <c r="W717" s="62" t="s">
        <v>51</v>
      </c>
      <c r="AB717" s="32" t="s">
        <v>31</v>
      </c>
      <c r="AC717" s="32" t="s">
        <v>31</v>
      </c>
      <c r="AD717" s="32" t="s">
        <v>31</v>
      </c>
      <c r="AE717" s="32" t="s">
        <v>31</v>
      </c>
      <c r="AF717" s="32" t="s">
        <v>30</v>
      </c>
      <c r="AG717" s="45" t="s">
        <v>30</v>
      </c>
      <c r="AH717" s="46" t="s">
        <v>45</v>
      </c>
      <c r="AM717" s="32" t="s">
        <v>56</v>
      </c>
      <c r="AR717" s="23"/>
      <c r="AS717" s="24" t="str">
        <f t="shared" si="3"/>
        <v>-:Q:-:-:-:-:-:-:-:-:-:Rm:::::-:-:-:-:-:-:Rn:::::Rd::::</v>
      </c>
      <c r="AT717" s="23"/>
      <c r="AU717" s="24" t="str">
        <f t="shared" si="4"/>
        <v>0x0E200C00</v>
      </c>
      <c r="AV717" s="25"/>
      <c r="AW717" s="26" t="str">
        <f t="shared" si="5"/>
        <v>vsqaddVector,                                           </v>
      </c>
      <c r="AX717" s="26" t="str">
        <f t="shared" si="6"/>
        <v>//		vsqaddVector,                                           	/* 0x0E200C00	SQADD     	 */</v>
      </c>
      <c r="AY717" s="26" t="str">
        <f t="shared" si="7"/>
        <v>//		0x0E200C00,	/* SQADD     	vsqaddVector	 */</v>
      </c>
    </row>
    <row r="718" ht="12.75" customHeight="1">
      <c r="A718" s="9" t="s">
        <v>1207</v>
      </c>
      <c r="B718" s="33" t="s">
        <v>106</v>
      </c>
      <c r="C718" s="16"/>
      <c r="D718" s="17"/>
      <c r="E718" s="28" t="s">
        <v>1208</v>
      </c>
      <c r="F718" s="18" t="str">
        <f t="shared" si="8"/>
        <v/>
      </c>
      <c r="G718" s="18" t="str">
        <f t="shared" si="9"/>
        <v/>
      </c>
      <c r="H718" s="19"/>
      <c r="I718" s="30"/>
      <c r="J718" s="30"/>
      <c r="K718" s="84"/>
      <c r="L718" s="45" t="s">
        <v>31</v>
      </c>
      <c r="M718" s="32" t="s">
        <v>71</v>
      </c>
      <c r="N718" s="32" t="s">
        <v>31</v>
      </c>
      <c r="O718" s="45" t="s">
        <v>31</v>
      </c>
      <c r="P718" s="45" t="s">
        <v>30</v>
      </c>
      <c r="Q718" s="45" t="s">
        <v>30</v>
      </c>
      <c r="R718" s="45" t="s">
        <v>30</v>
      </c>
      <c r="S718" s="45" t="s">
        <v>31</v>
      </c>
      <c r="T718" s="32" t="s">
        <v>33</v>
      </c>
      <c r="U718" s="32" t="s">
        <v>33</v>
      </c>
      <c r="V718" s="45" t="s">
        <v>30</v>
      </c>
      <c r="W718" s="62" t="s">
        <v>51</v>
      </c>
      <c r="AB718" s="32" t="s">
        <v>31</v>
      </c>
      <c r="AC718" s="32" t="s">
        <v>31</v>
      </c>
      <c r="AD718" s="32" t="s">
        <v>31</v>
      </c>
      <c r="AE718" s="32" t="s">
        <v>30</v>
      </c>
      <c r="AF718" s="32" t="s">
        <v>31</v>
      </c>
      <c r="AG718" s="45" t="s">
        <v>30</v>
      </c>
      <c r="AH718" s="46" t="s">
        <v>45</v>
      </c>
      <c r="AM718" s="32" t="s">
        <v>56</v>
      </c>
      <c r="AR718" s="23"/>
      <c r="AS718" s="24" t="str">
        <f t="shared" si="3"/>
        <v>-:Q:-:-:-:-:-:-:-:-:-:Rm:::::-:-:-:-:-:-:Rn:::::Rd::::</v>
      </c>
      <c r="AT718" s="23"/>
      <c r="AU718" s="24" t="str">
        <f t="shared" si="4"/>
        <v>0x0E201400</v>
      </c>
      <c r="AV718" s="25"/>
      <c r="AW718" s="26" t="str">
        <f t="shared" si="5"/>
        <v>srhadd,                                                 </v>
      </c>
      <c r="AX718" s="26" t="str">
        <f t="shared" si="6"/>
        <v>//		srhadd,                                                 	/* 0x0E201400	SRHADD    	 */</v>
      </c>
      <c r="AY718" s="26" t="str">
        <f t="shared" si="7"/>
        <v>//		0x0E201400,	/* SRHADD    	srhadd	 */</v>
      </c>
    </row>
    <row r="719" ht="12.75" customHeight="1">
      <c r="A719" s="15" t="s">
        <v>1209</v>
      </c>
      <c r="B719" s="33" t="s">
        <v>106</v>
      </c>
      <c r="C719" s="16"/>
      <c r="D719" s="17"/>
      <c r="E719" s="28" t="s">
        <v>1210</v>
      </c>
      <c r="F719" s="18" t="str">
        <f t="shared" si="8"/>
        <v/>
      </c>
      <c r="G719" s="18" t="str">
        <f t="shared" si="9"/>
        <v/>
      </c>
      <c r="H719" s="19"/>
      <c r="I719" s="30"/>
      <c r="J719" s="30"/>
      <c r="K719" s="84"/>
      <c r="L719" s="45" t="s">
        <v>31</v>
      </c>
      <c r="M719" s="32" t="s">
        <v>71</v>
      </c>
      <c r="N719" s="32" t="s">
        <v>31</v>
      </c>
      <c r="O719" s="45" t="s">
        <v>31</v>
      </c>
      <c r="P719" s="45" t="s">
        <v>30</v>
      </c>
      <c r="Q719" s="45" t="s">
        <v>30</v>
      </c>
      <c r="R719" s="45" t="s">
        <v>30</v>
      </c>
      <c r="S719" s="45" t="s">
        <v>31</v>
      </c>
      <c r="T719" s="32" t="s">
        <v>33</v>
      </c>
      <c r="U719" s="32" t="s">
        <v>33</v>
      </c>
      <c r="V719" s="45" t="s">
        <v>30</v>
      </c>
      <c r="W719" s="62" t="s">
        <v>51</v>
      </c>
      <c r="AB719" s="32" t="s">
        <v>31</v>
      </c>
      <c r="AC719" s="32" t="s">
        <v>31</v>
      </c>
      <c r="AD719" s="32" t="s">
        <v>30</v>
      </c>
      <c r="AE719" s="32" t="s">
        <v>31</v>
      </c>
      <c r="AF719" s="32" t="s">
        <v>31</v>
      </c>
      <c r="AG719" s="45" t="s">
        <v>30</v>
      </c>
      <c r="AH719" s="46" t="s">
        <v>45</v>
      </c>
      <c r="AM719" s="32" t="s">
        <v>56</v>
      </c>
      <c r="AR719" s="23"/>
      <c r="AS719" s="24" t="str">
        <f t="shared" si="3"/>
        <v>-:Q:-:-:-:-:-:-:-:-:-:Rm:::::-:-:-:-:-:-:Rn:::::Rd::::</v>
      </c>
      <c r="AT719" s="23"/>
      <c r="AU719" s="24" t="str">
        <f t="shared" si="4"/>
        <v>0x0E202400</v>
      </c>
      <c r="AV719" s="25"/>
      <c r="AW719" s="26" t="str">
        <f t="shared" si="5"/>
        <v>shsub,                                                  </v>
      </c>
      <c r="AX719" s="26" t="str">
        <f t="shared" si="6"/>
        <v>//		shsub,                                                  	/* 0x0E202400	SHSUB     	 */</v>
      </c>
      <c r="AY719" s="26" t="str">
        <f t="shared" si="7"/>
        <v>//		0x0E202400,	/* SHSUB     	shsub	 */</v>
      </c>
    </row>
    <row r="720" ht="12.75" customHeight="1">
      <c r="A720" s="15" t="s">
        <v>1211</v>
      </c>
      <c r="B720" s="33" t="s">
        <v>106</v>
      </c>
      <c r="C720" s="16"/>
      <c r="D720" s="17"/>
      <c r="E720" s="28" t="s">
        <v>936</v>
      </c>
      <c r="F720" s="18" t="str">
        <f t="shared" si="8"/>
        <v>v</v>
      </c>
      <c r="G720" s="18" t="str">
        <f t="shared" si="9"/>
        <v>Vector</v>
      </c>
      <c r="H720" s="19"/>
      <c r="I720" s="30" t="s">
        <v>1206</v>
      </c>
      <c r="J720" s="30"/>
      <c r="K720" s="84"/>
      <c r="L720" s="45" t="s">
        <v>31</v>
      </c>
      <c r="M720" s="32" t="s">
        <v>71</v>
      </c>
      <c r="N720" s="32" t="s">
        <v>31</v>
      </c>
      <c r="O720" s="45" t="s">
        <v>31</v>
      </c>
      <c r="P720" s="45" t="s">
        <v>30</v>
      </c>
      <c r="Q720" s="45" t="s">
        <v>30</v>
      </c>
      <c r="R720" s="45" t="s">
        <v>30</v>
      </c>
      <c r="S720" s="45" t="s">
        <v>31</v>
      </c>
      <c r="T720" s="32" t="s">
        <v>33</v>
      </c>
      <c r="U720" s="32" t="s">
        <v>33</v>
      </c>
      <c r="V720" s="45" t="s">
        <v>30</v>
      </c>
      <c r="W720" s="62" t="s">
        <v>51</v>
      </c>
      <c r="AB720" s="32" t="s">
        <v>31</v>
      </c>
      <c r="AC720" s="32" t="s">
        <v>31</v>
      </c>
      <c r="AD720" s="32" t="s">
        <v>30</v>
      </c>
      <c r="AE720" s="32" t="s">
        <v>31</v>
      </c>
      <c r="AF720" s="32" t="s">
        <v>30</v>
      </c>
      <c r="AG720" s="45" t="s">
        <v>30</v>
      </c>
      <c r="AH720" s="46" t="s">
        <v>45</v>
      </c>
      <c r="AM720" s="32" t="s">
        <v>56</v>
      </c>
      <c r="AR720" s="23"/>
      <c r="AS720" s="24" t="str">
        <f t="shared" si="3"/>
        <v>-:Q:-:-:-:-:-:-:-:-:-:Rm:::::-:-:-:-:-:-:Rn:::::Rd::::</v>
      </c>
      <c r="AT720" s="23"/>
      <c r="AU720" s="24" t="str">
        <f t="shared" si="4"/>
        <v>0x0E202C00</v>
      </c>
      <c r="AV720" s="25"/>
      <c r="AW720" s="26" t="str">
        <f t="shared" si="5"/>
        <v>vsqsubVector,                                           </v>
      </c>
      <c r="AX720" s="26" t="str">
        <f t="shared" si="6"/>
        <v>//		vsqsubVector,                                           	/* 0x0E202C00	SQSUB     	 */</v>
      </c>
      <c r="AY720" s="26" t="str">
        <f t="shared" si="7"/>
        <v>//		0x0E202C00,	/* SQSUB     	vsqsubVector	 */</v>
      </c>
    </row>
    <row r="721" ht="12.75" customHeight="1">
      <c r="A721" s="9" t="s">
        <v>1212</v>
      </c>
      <c r="B721" s="33" t="s">
        <v>106</v>
      </c>
      <c r="C721" s="16"/>
      <c r="D721" s="17"/>
      <c r="E721" s="28" t="s">
        <v>938</v>
      </c>
      <c r="F721" s="18" t="str">
        <f t="shared" si="8"/>
        <v>v</v>
      </c>
      <c r="G721" s="18" t="str">
        <f t="shared" si="9"/>
        <v>register_Vector</v>
      </c>
      <c r="H721" s="18" t="s">
        <v>800</v>
      </c>
      <c r="I721" s="30" t="s">
        <v>1206</v>
      </c>
      <c r="J721" s="30"/>
      <c r="K721" s="84"/>
      <c r="L721" s="45" t="s">
        <v>31</v>
      </c>
      <c r="M721" s="32" t="s">
        <v>71</v>
      </c>
      <c r="N721" s="32" t="s">
        <v>31</v>
      </c>
      <c r="O721" s="45" t="s">
        <v>31</v>
      </c>
      <c r="P721" s="45" t="s">
        <v>30</v>
      </c>
      <c r="Q721" s="45" t="s">
        <v>30</v>
      </c>
      <c r="R721" s="45" t="s">
        <v>30</v>
      </c>
      <c r="S721" s="45" t="s">
        <v>31</v>
      </c>
      <c r="T721" s="32" t="s">
        <v>33</v>
      </c>
      <c r="U721" s="32" t="s">
        <v>33</v>
      </c>
      <c r="V721" s="45" t="s">
        <v>30</v>
      </c>
      <c r="W721" s="62" t="s">
        <v>51</v>
      </c>
      <c r="AB721" s="32" t="s">
        <v>31</v>
      </c>
      <c r="AC721" s="32" t="s">
        <v>31</v>
      </c>
      <c r="AD721" s="32" t="s">
        <v>30</v>
      </c>
      <c r="AE721" s="32" t="s">
        <v>30</v>
      </c>
      <c r="AF721" s="32" t="s">
        <v>31</v>
      </c>
      <c r="AG721" s="45" t="s">
        <v>30</v>
      </c>
      <c r="AH721" s="46" t="s">
        <v>45</v>
      </c>
      <c r="AM721" s="32" t="s">
        <v>56</v>
      </c>
      <c r="AR721" s="23"/>
      <c r="AS721" s="24" t="str">
        <f t="shared" si="3"/>
        <v>-:Q:-:-:-:-:-:-:-:-:-:Rm:::::-:-:-:-:-:-:Rn:::::Rd::::</v>
      </c>
      <c r="AT721" s="23"/>
      <c r="AU721" s="24" t="str">
        <f t="shared" si="4"/>
        <v>0x0E203400</v>
      </c>
      <c r="AV721" s="25"/>
      <c r="AW721" s="26" t="str">
        <f t="shared" si="5"/>
        <v>vcmgtregister_Vector,                                   </v>
      </c>
      <c r="AX721" s="26" t="str">
        <f t="shared" si="6"/>
        <v>//		vcmgtregister_Vector,                                   	/* 0x0E203400	CMGT      	 */</v>
      </c>
      <c r="AY721" s="26" t="str">
        <f t="shared" si="7"/>
        <v>//		0x0E203400,	/* CMGT      	vcmgtregister_Vector	 */</v>
      </c>
    </row>
    <row r="722" ht="12.75" customHeight="1">
      <c r="A722" s="9" t="s">
        <v>1213</v>
      </c>
      <c r="B722" s="33" t="s">
        <v>106</v>
      </c>
      <c r="C722" s="16"/>
      <c r="D722" s="17"/>
      <c r="E722" s="28" t="s">
        <v>940</v>
      </c>
      <c r="F722" s="18" t="str">
        <f t="shared" si="8"/>
        <v>v</v>
      </c>
      <c r="G722" s="18" t="str">
        <f t="shared" si="9"/>
        <v>register_Vector</v>
      </c>
      <c r="H722" s="18" t="s">
        <v>800</v>
      </c>
      <c r="I722" s="30" t="s">
        <v>1206</v>
      </c>
      <c r="J722" s="30"/>
      <c r="K722" s="84"/>
      <c r="L722" s="45" t="s">
        <v>31</v>
      </c>
      <c r="M722" s="32" t="s">
        <v>71</v>
      </c>
      <c r="N722" s="32" t="s">
        <v>31</v>
      </c>
      <c r="O722" s="45" t="s">
        <v>31</v>
      </c>
      <c r="P722" s="45" t="s">
        <v>30</v>
      </c>
      <c r="Q722" s="45" t="s">
        <v>30</v>
      </c>
      <c r="R722" s="45" t="s">
        <v>30</v>
      </c>
      <c r="S722" s="45" t="s">
        <v>31</v>
      </c>
      <c r="T722" s="32" t="s">
        <v>33</v>
      </c>
      <c r="U722" s="32" t="s">
        <v>33</v>
      </c>
      <c r="V722" s="45" t="s">
        <v>30</v>
      </c>
      <c r="W722" s="62" t="s">
        <v>51</v>
      </c>
      <c r="AB722" s="32" t="s">
        <v>31</v>
      </c>
      <c r="AC722" s="32" t="s">
        <v>31</v>
      </c>
      <c r="AD722" s="32" t="s">
        <v>30</v>
      </c>
      <c r="AE722" s="32" t="s">
        <v>30</v>
      </c>
      <c r="AF722" s="32" t="s">
        <v>30</v>
      </c>
      <c r="AG722" s="45" t="s">
        <v>30</v>
      </c>
      <c r="AH722" s="46" t="s">
        <v>45</v>
      </c>
      <c r="AM722" s="32" t="s">
        <v>56</v>
      </c>
      <c r="AR722" s="23"/>
      <c r="AS722" s="24" t="str">
        <f t="shared" si="3"/>
        <v>-:Q:-:-:-:-:-:-:-:-:-:Rm:::::-:-:-:-:-:-:Rn:::::Rd::::</v>
      </c>
      <c r="AT722" s="23"/>
      <c r="AU722" s="24" t="str">
        <f t="shared" si="4"/>
        <v>0x0E203C00</v>
      </c>
      <c r="AV722" s="25"/>
      <c r="AW722" s="26" t="str">
        <f t="shared" si="5"/>
        <v>vcmgeregister_Vector,                                   </v>
      </c>
      <c r="AX722" s="26" t="str">
        <f t="shared" si="6"/>
        <v>//		vcmgeregister_Vector,                                   	/* 0x0E203C00	CMGE      	 */</v>
      </c>
      <c r="AY722" s="26" t="str">
        <f t="shared" si="7"/>
        <v>//		0x0E203C00,	/* CMGE      	vcmgeregister_Vector	 */</v>
      </c>
    </row>
    <row r="723" ht="12.75" customHeight="1">
      <c r="A723" s="15" t="s">
        <v>1214</v>
      </c>
      <c r="B723" s="33" t="s">
        <v>106</v>
      </c>
      <c r="C723" s="16"/>
      <c r="D723" s="17"/>
      <c r="E723" s="28" t="s">
        <v>1215</v>
      </c>
      <c r="F723" s="18" t="str">
        <f t="shared" si="8"/>
        <v/>
      </c>
      <c r="G723" s="18" t="str">
        <f t="shared" si="9"/>
        <v/>
      </c>
      <c r="H723" s="19"/>
      <c r="I723" s="30"/>
      <c r="J723" s="30"/>
      <c r="K723" s="84"/>
      <c r="L723" s="45" t="s">
        <v>31</v>
      </c>
      <c r="M723" s="32" t="s">
        <v>71</v>
      </c>
      <c r="N723" s="32" t="s">
        <v>31</v>
      </c>
      <c r="O723" s="45" t="s">
        <v>31</v>
      </c>
      <c r="P723" s="45" t="s">
        <v>30</v>
      </c>
      <c r="Q723" s="45" t="s">
        <v>30</v>
      </c>
      <c r="R723" s="45" t="s">
        <v>30</v>
      </c>
      <c r="S723" s="45" t="s">
        <v>31</v>
      </c>
      <c r="T723" s="32" t="s">
        <v>33</v>
      </c>
      <c r="U723" s="32" t="s">
        <v>33</v>
      </c>
      <c r="V723" s="45" t="s">
        <v>30</v>
      </c>
      <c r="W723" s="62" t="s">
        <v>51</v>
      </c>
      <c r="AB723" s="32" t="s">
        <v>31</v>
      </c>
      <c r="AC723" s="32" t="s">
        <v>30</v>
      </c>
      <c r="AD723" s="32" t="s">
        <v>31</v>
      </c>
      <c r="AE723" s="32" t="s">
        <v>31</v>
      </c>
      <c r="AF723" s="32" t="s">
        <v>31</v>
      </c>
      <c r="AG723" s="45" t="s">
        <v>30</v>
      </c>
      <c r="AH723" s="46" t="s">
        <v>45</v>
      </c>
      <c r="AM723" s="32" t="s">
        <v>56</v>
      </c>
      <c r="AR723" s="23"/>
      <c r="AS723" s="24" t="str">
        <f t="shared" si="3"/>
        <v>-:Q:-:-:-:-:-:-:-:-:-:Rm:::::-:-:-:-:-:-:Rn:::::Rd::::</v>
      </c>
      <c r="AT723" s="23"/>
      <c r="AU723" s="24" t="str">
        <f t="shared" si="4"/>
        <v>0x0E204400</v>
      </c>
      <c r="AV723" s="25"/>
      <c r="AW723" s="26" t="str">
        <f t="shared" si="5"/>
        <v>sshl vector,                                            </v>
      </c>
      <c r="AX723" s="26" t="str">
        <f t="shared" si="6"/>
        <v>//		sshl vector,                                            	/* 0x0E204400	SSHL Vecto	 */</v>
      </c>
      <c r="AY723" s="26" t="str">
        <f t="shared" si="7"/>
        <v>//		0x0E204400,	/* SSHL Vecto	sshl vector	 */</v>
      </c>
    </row>
    <row r="724" ht="12.75" customHeight="1">
      <c r="A724" s="15" t="s">
        <v>1216</v>
      </c>
      <c r="B724" s="33" t="s">
        <v>106</v>
      </c>
      <c r="C724" s="16"/>
      <c r="D724" s="17"/>
      <c r="E724" s="28" t="s">
        <v>944</v>
      </c>
      <c r="F724" s="18" t="str">
        <f t="shared" si="8"/>
        <v>v</v>
      </c>
      <c r="G724" s="18" t="str">
        <f t="shared" si="9"/>
        <v>register_Vector</v>
      </c>
      <c r="H724" s="18" t="s">
        <v>800</v>
      </c>
      <c r="I724" s="30" t="s">
        <v>1206</v>
      </c>
      <c r="J724" s="30"/>
      <c r="K724" s="84"/>
      <c r="L724" s="45" t="s">
        <v>31</v>
      </c>
      <c r="M724" s="32" t="s">
        <v>71</v>
      </c>
      <c r="N724" s="32" t="s">
        <v>31</v>
      </c>
      <c r="O724" s="45" t="s">
        <v>31</v>
      </c>
      <c r="P724" s="45" t="s">
        <v>30</v>
      </c>
      <c r="Q724" s="45" t="s">
        <v>30</v>
      </c>
      <c r="R724" s="45" t="s">
        <v>30</v>
      </c>
      <c r="S724" s="45" t="s">
        <v>31</v>
      </c>
      <c r="T724" s="32" t="s">
        <v>33</v>
      </c>
      <c r="U724" s="32" t="s">
        <v>33</v>
      </c>
      <c r="V724" s="45" t="s">
        <v>30</v>
      </c>
      <c r="W724" s="62" t="s">
        <v>51</v>
      </c>
      <c r="AB724" s="32" t="s">
        <v>31</v>
      </c>
      <c r="AC724" s="32" t="s">
        <v>30</v>
      </c>
      <c r="AD724" s="32" t="s">
        <v>31</v>
      </c>
      <c r="AE724" s="32" t="s">
        <v>31</v>
      </c>
      <c r="AF724" s="32" t="s">
        <v>30</v>
      </c>
      <c r="AG724" s="45" t="s">
        <v>30</v>
      </c>
      <c r="AH724" s="46" t="s">
        <v>45</v>
      </c>
      <c r="AM724" s="32" t="s">
        <v>56</v>
      </c>
      <c r="AR724" s="23"/>
      <c r="AS724" s="24" t="str">
        <f t="shared" si="3"/>
        <v>-:Q:-:-:-:-:-:-:-:-:-:Rm:::::-:-:-:-:-:-:Rn:::::Rd::::</v>
      </c>
      <c r="AT724" s="23"/>
      <c r="AU724" s="24" t="str">
        <f t="shared" si="4"/>
        <v>0x0E204C00</v>
      </c>
      <c r="AV724" s="25"/>
      <c r="AW724" s="26" t="str">
        <f t="shared" si="5"/>
        <v>vsqshlregister_Vector,                                  </v>
      </c>
      <c r="AX724" s="26" t="str">
        <f t="shared" si="6"/>
        <v>//		vsqshlregister_Vector,                                  	/* 0x0E204C00	SQSHL     	 */</v>
      </c>
      <c r="AY724" s="26" t="str">
        <f t="shared" si="7"/>
        <v>//		0x0E204C00,	/* SQSHL     	vsqshlregister_Vector	 */</v>
      </c>
    </row>
    <row r="725" ht="12.75" customHeight="1">
      <c r="A725" s="9" t="s">
        <v>1217</v>
      </c>
      <c r="B725" s="33" t="s">
        <v>106</v>
      </c>
      <c r="C725" s="16"/>
      <c r="D725" s="17"/>
      <c r="E725" s="28" t="s">
        <v>946</v>
      </c>
      <c r="F725" s="18" t="str">
        <f t="shared" si="8"/>
        <v>v</v>
      </c>
      <c r="G725" s="18" t="str">
        <f t="shared" si="9"/>
        <v>Vector</v>
      </c>
      <c r="H725" s="19"/>
      <c r="I725" s="30" t="s">
        <v>1206</v>
      </c>
      <c r="J725" s="30"/>
      <c r="K725" s="84"/>
      <c r="L725" s="45" t="s">
        <v>31</v>
      </c>
      <c r="M725" s="32" t="s">
        <v>71</v>
      </c>
      <c r="N725" s="32" t="s">
        <v>31</v>
      </c>
      <c r="O725" s="45" t="s">
        <v>31</v>
      </c>
      <c r="P725" s="45" t="s">
        <v>30</v>
      </c>
      <c r="Q725" s="45" t="s">
        <v>30</v>
      </c>
      <c r="R725" s="45" t="s">
        <v>30</v>
      </c>
      <c r="S725" s="45" t="s">
        <v>31</v>
      </c>
      <c r="T725" s="32" t="s">
        <v>33</v>
      </c>
      <c r="U725" s="32" t="s">
        <v>33</v>
      </c>
      <c r="V725" s="45" t="s">
        <v>30</v>
      </c>
      <c r="W725" s="62" t="s">
        <v>51</v>
      </c>
      <c r="AB725" s="32" t="s">
        <v>31</v>
      </c>
      <c r="AC725" s="32" t="s">
        <v>30</v>
      </c>
      <c r="AD725" s="32" t="s">
        <v>31</v>
      </c>
      <c r="AE725" s="32" t="s">
        <v>30</v>
      </c>
      <c r="AF725" s="32" t="s">
        <v>31</v>
      </c>
      <c r="AG725" s="45" t="s">
        <v>30</v>
      </c>
      <c r="AH725" s="46" t="s">
        <v>45</v>
      </c>
      <c r="AM725" s="32" t="s">
        <v>56</v>
      </c>
      <c r="AR725" s="23"/>
      <c r="AS725" s="24" t="str">
        <f t="shared" si="3"/>
        <v>-:Q:-:-:-:-:-:-:-:-:-:Rm:::::-:-:-:-:-:-:Rn:::::Rd::::</v>
      </c>
      <c r="AT725" s="23"/>
      <c r="AU725" s="24" t="str">
        <f t="shared" si="4"/>
        <v>0x0E205400</v>
      </c>
      <c r="AV725" s="25"/>
      <c r="AW725" s="26" t="str">
        <f t="shared" si="5"/>
        <v>vsrshlVector,                                           </v>
      </c>
      <c r="AX725" s="26" t="str">
        <f t="shared" si="6"/>
        <v>//		vsrshlVector,                                           	/* 0x0E205400	SRSHL     	 */</v>
      </c>
      <c r="AY725" s="26" t="str">
        <f t="shared" si="7"/>
        <v>//		0x0E205400,	/* SRSHL     	vsrshlVector	 */</v>
      </c>
    </row>
    <row r="726" ht="12.75" customHeight="1">
      <c r="A726" s="15" t="s">
        <v>1218</v>
      </c>
      <c r="B726" s="33" t="s">
        <v>106</v>
      </c>
      <c r="C726" s="16"/>
      <c r="D726" s="17"/>
      <c r="E726" s="28" t="s">
        <v>948</v>
      </c>
      <c r="F726" s="18" t="str">
        <f t="shared" si="8"/>
        <v>v</v>
      </c>
      <c r="G726" s="18" t="str">
        <f t="shared" si="9"/>
        <v>Vector</v>
      </c>
      <c r="H726" s="19"/>
      <c r="I726" s="30" t="s">
        <v>1206</v>
      </c>
      <c r="J726" s="30"/>
      <c r="K726" s="84"/>
      <c r="L726" s="45" t="s">
        <v>31</v>
      </c>
      <c r="M726" s="32" t="s">
        <v>71</v>
      </c>
      <c r="N726" s="32" t="s">
        <v>31</v>
      </c>
      <c r="O726" s="45" t="s">
        <v>31</v>
      </c>
      <c r="P726" s="45" t="s">
        <v>30</v>
      </c>
      <c r="Q726" s="45" t="s">
        <v>30</v>
      </c>
      <c r="R726" s="45" t="s">
        <v>30</v>
      </c>
      <c r="S726" s="45" t="s">
        <v>31</v>
      </c>
      <c r="T726" s="32" t="s">
        <v>33</v>
      </c>
      <c r="U726" s="32" t="s">
        <v>33</v>
      </c>
      <c r="V726" s="45" t="s">
        <v>30</v>
      </c>
      <c r="W726" s="62" t="s">
        <v>51</v>
      </c>
      <c r="AB726" s="32" t="s">
        <v>31</v>
      </c>
      <c r="AC726" s="32" t="s">
        <v>30</v>
      </c>
      <c r="AD726" s="32" t="s">
        <v>31</v>
      </c>
      <c r="AE726" s="32" t="s">
        <v>30</v>
      </c>
      <c r="AF726" s="32" t="s">
        <v>30</v>
      </c>
      <c r="AG726" s="45" t="s">
        <v>30</v>
      </c>
      <c r="AH726" s="46" t="s">
        <v>45</v>
      </c>
      <c r="AM726" s="32" t="s">
        <v>56</v>
      </c>
      <c r="AR726" s="23"/>
      <c r="AS726" s="24" t="str">
        <f t="shared" si="3"/>
        <v>-:Q:-:-:-:-:-:-:-:-:-:Rm:::::-:-:-:-:-:-:Rn:::::Rd::::</v>
      </c>
      <c r="AT726" s="23"/>
      <c r="AU726" s="24" t="str">
        <f t="shared" si="4"/>
        <v>0x0E205C00</v>
      </c>
      <c r="AV726" s="25"/>
      <c r="AW726" s="26" t="str">
        <f t="shared" si="5"/>
        <v>vsqrshlVector,                                          </v>
      </c>
      <c r="AX726" s="26" t="str">
        <f t="shared" si="6"/>
        <v>//		vsqrshlVector,                                          	/* 0x0E205C00	SQRSHL    	 */</v>
      </c>
      <c r="AY726" s="26" t="str">
        <f t="shared" si="7"/>
        <v>//		0x0E205C00,	/* SQRSHL    	vsqrshlVector	 */</v>
      </c>
    </row>
    <row r="727" ht="12.75" customHeight="1">
      <c r="A727" s="15" t="s">
        <v>1219</v>
      </c>
      <c r="B727" s="33" t="s">
        <v>106</v>
      </c>
      <c r="C727" s="16"/>
      <c r="D727" s="17"/>
      <c r="E727" s="28" t="s">
        <v>1220</v>
      </c>
      <c r="F727" s="18" t="str">
        <f t="shared" si="8"/>
        <v/>
      </c>
      <c r="G727" s="18" t="str">
        <f t="shared" si="9"/>
        <v/>
      </c>
      <c r="H727" s="19"/>
      <c r="I727" s="30"/>
      <c r="J727" s="30"/>
      <c r="K727" s="84"/>
      <c r="L727" s="45" t="s">
        <v>31</v>
      </c>
      <c r="M727" s="32" t="s">
        <v>71</v>
      </c>
      <c r="N727" s="32" t="s">
        <v>31</v>
      </c>
      <c r="O727" s="45" t="s">
        <v>31</v>
      </c>
      <c r="P727" s="45" t="s">
        <v>30</v>
      </c>
      <c r="Q727" s="45" t="s">
        <v>30</v>
      </c>
      <c r="R727" s="45" t="s">
        <v>30</v>
      </c>
      <c r="S727" s="45" t="s">
        <v>31</v>
      </c>
      <c r="T727" s="32" t="s">
        <v>33</v>
      </c>
      <c r="U727" s="32" t="s">
        <v>33</v>
      </c>
      <c r="V727" s="45" t="s">
        <v>30</v>
      </c>
      <c r="W727" s="62" t="s">
        <v>51</v>
      </c>
      <c r="AB727" s="32" t="s">
        <v>31</v>
      </c>
      <c r="AC727" s="32" t="s">
        <v>30</v>
      </c>
      <c r="AD727" s="32" t="s">
        <v>30</v>
      </c>
      <c r="AE727" s="32" t="s">
        <v>31</v>
      </c>
      <c r="AF727" s="32" t="s">
        <v>31</v>
      </c>
      <c r="AG727" s="45" t="s">
        <v>30</v>
      </c>
      <c r="AH727" s="46" t="s">
        <v>45</v>
      </c>
      <c r="AM727" s="32" t="s">
        <v>56</v>
      </c>
      <c r="AR727" s="23"/>
      <c r="AS727" s="24" t="str">
        <f t="shared" si="3"/>
        <v>-:Q:-:-:-:-:-:-:-:-:-:Rm:::::-:-:-:-:-:-:Rn:::::Rd::::</v>
      </c>
      <c r="AT727" s="23"/>
      <c r="AU727" s="24" t="str">
        <f t="shared" si="4"/>
        <v>0x0E206400</v>
      </c>
      <c r="AV727" s="25"/>
      <c r="AW727" s="26" t="str">
        <f t="shared" si="5"/>
        <v>smax,                                                   </v>
      </c>
      <c r="AX727" s="26" t="str">
        <f t="shared" si="6"/>
        <v>//		smax,                                                   	/* 0x0E206400	SMAX      	 */</v>
      </c>
      <c r="AY727" s="26" t="str">
        <f t="shared" si="7"/>
        <v>//		0x0E206400,	/* SMAX      	smax	 */</v>
      </c>
    </row>
    <row r="728" ht="12.75" customHeight="1">
      <c r="A728" s="9" t="s">
        <v>1221</v>
      </c>
      <c r="B728" s="33" t="s">
        <v>106</v>
      </c>
      <c r="C728" s="16"/>
      <c r="D728" s="17"/>
      <c r="E728" s="28" t="s">
        <v>1222</v>
      </c>
      <c r="F728" s="18" t="str">
        <f t="shared" si="8"/>
        <v/>
      </c>
      <c r="G728" s="18" t="str">
        <f t="shared" si="9"/>
        <v/>
      </c>
      <c r="H728" s="19"/>
      <c r="I728" s="30"/>
      <c r="J728" s="30"/>
      <c r="K728" s="84"/>
      <c r="L728" s="45" t="s">
        <v>31</v>
      </c>
      <c r="M728" s="32" t="s">
        <v>71</v>
      </c>
      <c r="N728" s="32" t="s">
        <v>31</v>
      </c>
      <c r="O728" s="45" t="s">
        <v>31</v>
      </c>
      <c r="P728" s="45" t="s">
        <v>30</v>
      </c>
      <c r="Q728" s="45" t="s">
        <v>30</v>
      </c>
      <c r="R728" s="45" t="s">
        <v>30</v>
      </c>
      <c r="S728" s="45" t="s">
        <v>31</v>
      </c>
      <c r="T728" s="32" t="s">
        <v>33</v>
      </c>
      <c r="U728" s="32" t="s">
        <v>33</v>
      </c>
      <c r="V728" s="45" t="s">
        <v>30</v>
      </c>
      <c r="W728" s="62" t="s">
        <v>51</v>
      </c>
      <c r="AB728" s="32" t="s">
        <v>31</v>
      </c>
      <c r="AC728" s="32" t="s">
        <v>30</v>
      </c>
      <c r="AD728" s="32" t="s">
        <v>30</v>
      </c>
      <c r="AE728" s="32" t="s">
        <v>31</v>
      </c>
      <c r="AF728" s="32" t="s">
        <v>30</v>
      </c>
      <c r="AG728" s="45" t="s">
        <v>30</v>
      </c>
      <c r="AH728" s="46" t="s">
        <v>45</v>
      </c>
      <c r="AM728" s="32" t="s">
        <v>56</v>
      </c>
      <c r="AR728" s="23"/>
      <c r="AS728" s="24" t="str">
        <f t="shared" si="3"/>
        <v>-:Q:-:-:-:-:-:-:-:-:-:Rm:::::-:-:-:-:-:-:Rn:::::Rd::::</v>
      </c>
      <c r="AT728" s="23"/>
      <c r="AU728" s="24" t="str">
        <f t="shared" si="4"/>
        <v>0x0E206C00</v>
      </c>
      <c r="AV728" s="25"/>
      <c r="AW728" s="26" t="str">
        <f t="shared" si="5"/>
        <v>smin,                                                   </v>
      </c>
      <c r="AX728" s="26" t="str">
        <f t="shared" si="6"/>
        <v>//		smin,                                                   	/* 0x0E206C00	SMIN      	 */</v>
      </c>
      <c r="AY728" s="26" t="str">
        <f t="shared" si="7"/>
        <v>//		0x0E206C00,	/* SMIN      	smin	 */</v>
      </c>
    </row>
    <row r="729" ht="12.75" customHeight="1">
      <c r="A729" s="9" t="s">
        <v>1223</v>
      </c>
      <c r="B729" s="33" t="s">
        <v>106</v>
      </c>
      <c r="C729" s="16"/>
      <c r="D729" s="17"/>
      <c r="E729" s="28" t="s">
        <v>1224</v>
      </c>
      <c r="F729" s="18" t="str">
        <f t="shared" si="8"/>
        <v/>
      </c>
      <c r="G729" s="18" t="str">
        <f t="shared" si="9"/>
        <v/>
      </c>
      <c r="H729" s="19"/>
      <c r="I729" s="30"/>
      <c r="J729" s="30"/>
      <c r="K729" s="84"/>
      <c r="L729" s="45" t="s">
        <v>31</v>
      </c>
      <c r="M729" s="32" t="s">
        <v>71</v>
      </c>
      <c r="N729" s="32" t="s">
        <v>31</v>
      </c>
      <c r="O729" s="45" t="s">
        <v>31</v>
      </c>
      <c r="P729" s="45" t="s">
        <v>30</v>
      </c>
      <c r="Q729" s="45" t="s">
        <v>30</v>
      </c>
      <c r="R729" s="45" t="s">
        <v>30</v>
      </c>
      <c r="S729" s="45" t="s">
        <v>31</v>
      </c>
      <c r="T729" s="32" t="s">
        <v>33</v>
      </c>
      <c r="U729" s="32" t="s">
        <v>33</v>
      </c>
      <c r="V729" s="45" t="s">
        <v>30</v>
      </c>
      <c r="W729" s="62" t="s">
        <v>51</v>
      </c>
      <c r="AB729" s="32" t="s">
        <v>31</v>
      </c>
      <c r="AC729" s="32" t="s">
        <v>30</v>
      </c>
      <c r="AD729" s="32" t="s">
        <v>30</v>
      </c>
      <c r="AE729" s="32" t="s">
        <v>30</v>
      </c>
      <c r="AF729" s="32" t="s">
        <v>31</v>
      </c>
      <c r="AG729" s="45" t="s">
        <v>30</v>
      </c>
      <c r="AH729" s="46" t="s">
        <v>45</v>
      </c>
      <c r="AM729" s="32" t="s">
        <v>56</v>
      </c>
      <c r="AR729" s="23"/>
      <c r="AS729" s="24" t="str">
        <f t="shared" si="3"/>
        <v>-:Q:-:-:-:-:-:-:-:-:-:Rm:::::-:-:-:-:-:-:Rn:::::Rd::::</v>
      </c>
      <c r="AT729" s="23"/>
      <c r="AU729" s="24" t="str">
        <f t="shared" si="4"/>
        <v>0x0E207400</v>
      </c>
      <c r="AV729" s="25"/>
      <c r="AW729" s="26" t="str">
        <f t="shared" si="5"/>
        <v>sabd,                                                   </v>
      </c>
      <c r="AX729" s="26" t="str">
        <f t="shared" si="6"/>
        <v>//		sabd,                                                   	/* 0x0E207400	SABD      	 */</v>
      </c>
      <c r="AY729" s="26" t="str">
        <f t="shared" si="7"/>
        <v>//		0x0E207400,	/* SABD      	sabd	 */</v>
      </c>
    </row>
    <row r="730" ht="12.75" customHeight="1">
      <c r="A730" s="15" t="s">
        <v>1225</v>
      </c>
      <c r="B730" s="33" t="s">
        <v>106</v>
      </c>
      <c r="C730" s="16"/>
      <c r="D730" s="17"/>
      <c r="E730" s="28" t="s">
        <v>1226</v>
      </c>
      <c r="F730" s="18" t="str">
        <f t="shared" si="8"/>
        <v/>
      </c>
      <c r="G730" s="18" t="str">
        <f t="shared" si="9"/>
        <v/>
      </c>
      <c r="H730" s="19"/>
      <c r="I730" s="30"/>
      <c r="J730" s="30"/>
      <c r="K730" s="84"/>
      <c r="L730" s="45" t="s">
        <v>31</v>
      </c>
      <c r="M730" s="32" t="s">
        <v>71</v>
      </c>
      <c r="N730" s="32" t="s">
        <v>31</v>
      </c>
      <c r="O730" s="45" t="s">
        <v>31</v>
      </c>
      <c r="P730" s="45" t="s">
        <v>30</v>
      </c>
      <c r="Q730" s="45" t="s">
        <v>30</v>
      </c>
      <c r="R730" s="45" t="s">
        <v>30</v>
      </c>
      <c r="S730" s="45" t="s">
        <v>31</v>
      </c>
      <c r="T730" s="32" t="s">
        <v>33</v>
      </c>
      <c r="U730" s="32" t="s">
        <v>33</v>
      </c>
      <c r="V730" s="45" t="s">
        <v>30</v>
      </c>
      <c r="W730" s="62" t="s">
        <v>51</v>
      </c>
      <c r="AB730" s="32" t="s">
        <v>31</v>
      </c>
      <c r="AC730" s="32" t="s">
        <v>30</v>
      </c>
      <c r="AD730" s="32" t="s">
        <v>30</v>
      </c>
      <c r="AE730" s="32" t="s">
        <v>30</v>
      </c>
      <c r="AF730" s="32" t="s">
        <v>30</v>
      </c>
      <c r="AG730" s="45" t="s">
        <v>30</v>
      </c>
      <c r="AH730" s="46" t="s">
        <v>45</v>
      </c>
      <c r="AM730" s="32" t="s">
        <v>56</v>
      </c>
      <c r="AR730" s="23"/>
      <c r="AS730" s="24" t="str">
        <f t="shared" si="3"/>
        <v>-:Q:-:-:-:-:-:-:-:-:-:Rm:::::-:-:-:-:-:-:Rn:::::Rd::::</v>
      </c>
      <c r="AT730" s="23"/>
      <c r="AU730" s="24" t="str">
        <f t="shared" si="4"/>
        <v>0x0E207C00</v>
      </c>
      <c r="AV730" s="25"/>
      <c r="AW730" s="26" t="str">
        <f t="shared" si="5"/>
        <v>saba,                                                   </v>
      </c>
      <c r="AX730" s="26" t="str">
        <f t="shared" si="6"/>
        <v>//		saba,                                                   	/* 0x0E207C00	SABA      	 */</v>
      </c>
      <c r="AY730" s="26" t="str">
        <f t="shared" si="7"/>
        <v>//		0x0E207C00,	/* SABA      	saba	 */</v>
      </c>
    </row>
    <row r="731" ht="12.75" customHeight="1">
      <c r="A731" s="15" t="s">
        <v>1227</v>
      </c>
      <c r="B731" s="33" t="s">
        <v>106</v>
      </c>
      <c r="C731" s="16"/>
      <c r="D731" s="17"/>
      <c r="E731" s="28" t="s">
        <v>468</v>
      </c>
      <c r="F731" s="18" t="str">
        <f t="shared" si="8"/>
        <v>v</v>
      </c>
      <c r="G731" s="18" t="str">
        <f t="shared" si="9"/>
        <v>vector_Vector</v>
      </c>
      <c r="H731" s="18" t="s">
        <v>950</v>
      </c>
      <c r="I731" s="30" t="s">
        <v>1206</v>
      </c>
      <c r="J731" s="30"/>
      <c r="K731" s="84"/>
      <c r="L731" s="45" t="s">
        <v>31</v>
      </c>
      <c r="M731" s="32" t="s">
        <v>71</v>
      </c>
      <c r="N731" s="32" t="s">
        <v>31</v>
      </c>
      <c r="O731" s="45" t="s">
        <v>31</v>
      </c>
      <c r="P731" s="45" t="s">
        <v>30</v>
      </c>
      <c r="Q731" s="45" t="s">
        <v>30</v>
      </c>
      <c r="R731" s="45" t="s">
        <v>30</v>
      </c>
      <c r="S731" s="45" t="s">
        <v>31</v>
      </c>
      <c r="T731" s="32" t="s">
        <v>33</v>
      </c>
      <c r="U731" s="32" t="s">
        <v>33</v>
      </c>
      <c r="V731" s="45" t="s">
        <v>30</v>
      </c>
      <c r="W731" s="62" t="s">
        <v>51</v>
      </c>
      <c r="AB731" s="32" t="s">
        <v>30</v>
      </c>
      <c r="AC731" s="32" t="s">
        <v>31</v>
      </c>
      <c r="AD731" s="32" t="s">
        <v>31</v>
      </c>
      <c r="AE731" s="32" t="s">
        <v>31</v>
      </c>
      <c r="AF731" s="32" t="s">
        <v>31</v>
      </c>
      <c r="AG731" s="45" t="s">
        <v>30</v>
      </c>
      <c r="AH731" s="46" t="s">
        <v>45</v>
      </c>
      <c r="AM731" s="32" t="s">
        <v>56</v>
      </c>
      <c r="AR731" s="23"/>
      <c r="AS731" s="24" t="str">
        <f t="shared" si="3"/>
        <v>-:Q:-:-:-:-:-:-:-:-:-:Rm:::::-:-:-:-:-:-:Rn:::::Rd::::</v>
      </c>
      <c r="AT731" s="23"/>
      <c r="AU731" s="24" t="str">
        <f t="shared" si="4"/>
        <v>0x0E208400</v>
      </c>
      <c r="AV731" s="25"/>
      <c r="AW731" s="26" t="str">
        <f t="shared" si="5"/>
        <v>vaddvector_Vector,                                      </v>
      </c>
      <c r="AX731" s="26" t="str">
        <f t="shared" si="6"/>
        <v>//		vaddvector_Vector,                                      	/* 0x0E208400	ADD       	 */</v>
      </c>
      <c r="AY731" s="26" t="str">
        <f t="shared" si="7"/>
        <v>//		0x0E208400,	/* ADD       	vaddvector_Vector	 */</v>
      </c>
    </row>
    <row r="732" ht="12.75" customHeight="1">
      <c r="A732" s="9" t="s">
        <v>1228</v>
      </c>
      <c r="B732" s="33" t="s">
        <v>106</v>
      </c>
      <c r="C732" s="16"/>
      <c r="D732" s="17"/>
      <c r="E732" s="28" t="s">
        <v>952</v>
      </c>
      <c r="F732" s="18" t="str">
        <f t="shared" si="8"/>
        <v>v</v>
      </c>
      <c r="G732" s="18" t="str">
        <f t="shared" si="9"/>
        <v>Vector</v>
      </c>
      <c r="H732" s="19"/>
      <c r="I732" s="30" t="s">
        <v>1206</v>
      </c>
      <c r="J732" s="30"/>
      <c r="K732" s="84"/>
      <c r="L732" s="45" t="s">
        <v>31</v>
      </c>
      <c r="M732" s="32" t="s">
        <v>71</v>
      </c>
      <c r="N732" s="32" t="s">
        <v>31</v>
      </c>
      <c r="O732" s="45" t="s">
        <v>31</v>
      </c>
      <c r="P732" s="45" t="s">
        <v>30</v>
      </c>
      <c r="Q732" s="45" t="s">
        <v>30</v>
      </c>
      <c r="R732" s="45" t="s">
        <v>30</v>
      </c>
      <c r="S732" s="45" t="s">
        <v>31</v>
      </c>
      <c r="T732" s="32" t="s">
        <v>33</v>
      </c>
      <c r="U732" s="32" t="s">
        <v>33</v>
      </c>
      <c r="V732" s="45" t="s">
        <v>30</v>
      </c>
      <c r="W732" s="62" t="s">
        <v>51</v>
      </c>
      <c r="AB732" s="32" t="s">
        <v>30</v>
      </c>
      <c r="AC732" s="32" t="s">
        <v>31</v>
      </c>
      <c r="AD732" s="32" t="s">
        <v>31</v>
      </c>
      <c r="AE732" s="32" t="s">
        <v>31</v>
      </c>
      <c r="AF732" s="32" t="s">
        <v>30</v>
      </c>
      <c r="AG732" s="45" t="s">
        <v>30</v>
      </c>
      <c r="AH732" s="46" t="s">
        <v>45</v>
      </c>
      <c r="AM732" s="32" t="s">
        <v>56</v>
      </c>
      <c r="AR732" s="23"/>
      <c r="AS732" s="24" t="str">
        <f t="shared" si="3"/>
        <v>-:Q:-:-:-:-:-:-:-:-:-:Rm:::::-:-:-:-:-:-:Rn:::::Rd::::</v>
      </c>
      <c r="AT732" s="23"/>
      <c r="AU732" s="24" t="str">
        <f t="shared" si="4"/>
        <v>0x0E208C00</v>
      </c>
      <c r="AV732" s="25"/>
      <c r="AW732" s="26" t="str">
        <f t="shared" si="5"/>
        <v>vcmtstVector,                                           </v>
      </c>
      <c r="AX732" s="26" t="str">
        <f t="shared" si="6"/>
        <v>//		vcmtstVector,                                           	/* 0x0E208C00	CMTST     	 */</v>
      </c>
      <c r="AY732" s="26" t="str">
        <f t="shared" si="7"/>
        <v>//		0x0E208C00,	/* CMTST     	vcmtstVector	 */</v>
      </c>
    </row>
    <row r="733" ht="12.75" customHeight="1">
      <c r="A733" s="15" t="s">
        <v>1229</v>
      </c>
      <c r="B733" s="33" t="s">
        <v>106</v>
      </c>
      <c r="C733" s="16"/>
      <c r="D733" s="17"/>
      <c r="E733" s="28" t="s">
        <v>1230</v>
      </c>
      <c r="F733" s="18" t="str">
        <f t="shared" si="8"/>
        <v/>
      </c>
      <c r="G733" s="18" t="str">
        <f t="shared" si="9"/>
        <v>vector</v>
      </c>
      <c r="H733" s="18" t="s">
        <v>950</v>
      </c>
      <c r="I733" s="30"/>
      <c r="J733" s="30"/>
      <c r="K733" s="84"/>
      <c r="L733" s="45" t="s">
        <v>31</v>
      </c>
      <c r="M733" s="32" t="s">
        <v>71</v>
      </c>
      <c r="N733" s="32" t="s">
        <v>31</v>
      </c>
      <c r="O733" s="45" t="s">
        <v>31</v>
      </c>
      <c r="P733" s="45" t="s">
        <v>30</v>
      </c>
      <c r="Q733" s="45" t="s">
        <v>30</v>
      </c>
      <c r="R733" s="45" t="s">
        <v>30</v>
      </c>
      <c r="S733" s="45" t="s">
        <v>31</v>
      </c>
      <c r="T733" s="32" t="s">
        <v>33</v>
      </c>
      <c r="U733" s="32" t="s">
        <v>33</v>
      </c>
      <c r="V733" s="45" t="s">
        <v>30</v>
      </c>
      <c r="W733" s="62" t="s">
        <v>51</v>
      </c>
      <c r="AB733" s="32" t="s">
        <v>30</v>
      </c>
      <c r="AC733" s="32" t="s">
        <v>31</v>
      </c>
      <c r="AD733" s="32" t="s">
        <v>31</v>
      </c>
      <c r="AE733" s="32" t="s">
        <v>30</v>
      </c>
      <c r="AF733" s="32" t="s">
        <v>31</v>
      </c>
      <c r="AG733" s="45" t="s">
        <v>30</v>
      </c>
      <c r="AH733" s="46" t="s">
        <v>45</v>
      </c>
      <c r="AM733" s="32" t="s">
        <v>56</v>
      </c>
      <c r="AR733" s="23"/>
      <c r="AS733" s="24" t="str">
        <f t="shared" si="3"/>
        <v>-:Q:-:-:-:-:-:-:-:-:-:Rm:::::-:-:-:-:-:-:Rn:::::Rd::::</v>
      </c>
      <c r="AT733" s="23"/>
      <c r="AU733" s="24" t="str">
        <f t="shared" si="4"/>
        <v>0x0E209400</v>
      </c>
      <c r="AV733" s="25"/>
      <c r="AW733" s="26" t="str">
        <f t="shared" si="5"/>
        <v>mlavector,                                              </v>
      </c>
      <c r="AX733" s="26" t="str">
        <f t="shared" si="6"/>
        <v>//		mlavector,                                              	/* 0x0E209400	MLA       	 */</v>
      </c>
      <c r="AY733" s="26" t="str">
        <f t="shared" si="7"/>
        <v>//		0x0E209400,	/* MLA       	mlavector	 */</v>
      </c>
    </row>
    <row r="734" ht="12.75" customHeight="1">
      <c r="A734" s="15" t="s">
        <v>1231</v>
      </c>
      <c r="B734" s="33" t="s">
        <v>106</v>
      </c>
      <c r="C734" s="16"/>
      <c r="D734" s="17"/>
      <c r="E734" s="28" t="s">
        <v>1232</v>
      </c>
      <c r="F734" s="18" t="str">
        <f t="shared" si="8"/>
        <v/>
      </c>
      <c r="G734" s="18" t="str">
        <f t="shared" si="9"/>
        <v>vector</v>
      </c>
      <c r="H734" s="18" t="s">
        <v>950</v>
      </c>
      <c r="I734" s="30"/>
      <c r="J734" s="30"/>
      <c r="K734" s="84"/>
      <c r="L734" s="45" t="s">
        <v>31</v>
      </c>
      <c r="M734" s="32" t="s">
        <v>71</v>
      </c>
      <c r="N734" s="32" t="s">
        <v>31</v>
      </c>
      <c r="O734" s="45" t="s">
        <v>31</v>
      </c>
      <c r="P734" s="45" t="s">
        <v>30</v>
      </c>
      <c r="Q734" s="45" t="s">
        <v>30</v>
      </c>
      <c r="R734" s="45" t="s">
        <v>30</v>
      </c>
      <c r="S734" s="45" t="s">
        <v>31</v>
      </c>
      <c r="T734" s="32" t="s">
        <v>33</v>
      </c>
      <c r="U734" s="32" t="s">
        <v>33</v>
      </c>
      <c r="V734" s="45" t="s">
        <v>30</v>
      </c>
      <c r="W734" s="62" t="s">
        <v>51</v>
      </c>
      <c r="AB734" s="32" t="s">
        <v>30</v>
      </c>
      <c r="AC734" s="32" t="s">
        <v>31</v>
      </c>
      <c r="AD734" s="32" t="s">
        <v>31</v>
      </c>
      <c r="AE734" s="32" t="s">
        <v>30</v>
      </c>
      <c r="AF734" s="32" t="s">
        <v>30</v>
      </c>
      <c r="AG734" s="45" t="s">
        <v>30</v>
      </c>
      <c r="AH734" s="46" t="s">
        <v>45</v>
      </c>
      <c r="AM734" s="32" t="s">
        <v>56</v>
      </c>
      <c r="AR734" s="23"/>
      <c r="AS734" s="24" t="str">
        <f t="shared" si="3"/>
        <v>-:Q:-:-:-:-:-:-:-:-:-:Rm:::::-:-:-:-:-:-:Rn:::::Rd::::</v>
      </c>
      <c r="AT734" s="23"/>
      <c r="AU734" s="24" t="str">
        <f t="shared" si="4"/>
        <v>0x0E209C00</v>
      </c>
      <c r="AV734" s="25"/>
      <c r="AW734" s="26" t="str">
        <f t="shared" si="5"/>
        <v>mulvector,                                              </v>
      </c>
      <c r="AX734" s="26" t="str">
        <f t="shared" si="6"/>
        <v>//		mulvector,                                              	/* 0x0E209C00	MUL       	 */</v>
      </c>
      <c r="AY734" s="26" t="str">
        <f t="shared" si="7"/>
        <v>//		0x0E209C00,	/* MUL       	mulvector	 */</v>
      </c>
    </row>
    <row r="735" ht="12.75" customHeight="1">
      <c r="A735" s="9" t="s">
        <v>1233</v>
      </c>
      <c r="B735" s="33" t="s">
        <v>106</v>
      </c>
      <c r="C735" s="16"/>
      <c r="D735" s="17"/>
      <c r="E735" s="28" t="s">
        <v>1234</v>
      </c>
      <c r="F735" s="18" t="str">
        <f t="shared" si="8"/>
        <v/>
      </c>
      <c r="G735" s="18" t="str">
        <f t="shared" si="9"/>
        <v/>
      </c>
      <c r="H735" s="19"/>
      <c r="I735" s="30"/>
      <c r="J735" s="30"/>
      <c r="K735" s="84"/>
      <c r="L735" s="45" t="s">
        <v>31</v>
      </c>
      <c r="M735" s="32" t="s">
        <v>71</v>
      </c>
      <c r="N735" s="32" t="s">
        <v>31</v>
      </c>
      <c r="O735" s="45" t="s">
        <v>31</v>
      </c>
      <c r="P735" s="45" t="s">
        <v>30</v>
      </c>
      <c r="Q735" s="45" t="s">
        <v>30</v>
      </c>
      <c r="R735" s="45" t="s">
        <v>30</v>
      </c>
      <c r="S735" s="45" t="s">
        <v>31</v>
      </c>
      <c r="T735" s="32" t="s">
        <v>33</v>
      </c>
      <c r="U735" s="32" t="s">
        <v>33</v>
      </c>
      <c r="V735" s="45" t="s">
        <v>30</v>
      </c>
      <c r="W735" s="62" t="s">
        <v>51</v>
      </c>
      <c r="AB735" s="32" t="s">
        <v>30</v>
      </c>
      <c r="AC735" s="32" t="s">
        <v>31</v>
      </c>
      <c r="AD735" s="32" t="s">
        <v>30</v>
      </c>
      <c r="AE735" s="32" t="s">
        <v>31</v>
      </c>
      <c r="AF735" s="32" t="s">
        <v>31</v>
      </c>
      <c r="AG735" s="45" t="s">
        <v>30</v>
      </c>
      <c r="AH735" s="46" t="s">
        <v>45</v>
      </c>
      <c r="AM735" s="32" t="s">
        <v>56</v>
      </c>
      <c r="AR735" s="23"/>
      <c r="AS735" s="24" t="str">
        <f t="shared" si="3"/>
        <v>-:Q:-:-:-:-:-:-:-:-:-:Rm:::::-:-:-:-:-:-:Rn:::::Rd::::</v>
      </c>
      <c r="AT735" s="23"/>
      <c r="AU735" s="24" t="str">
        <f t="shared" si="4"/>
        <v>0x0E20A400</v>
      </c>
      <c r="AV735" s="25"/>
      <c r="AW735" s="26" t="str">
        <f t="shared" si="5"/>
        <v>smaxp,                                                  </v>
      </c>
      <c r="AX735" s="26" t="str">
        <f t="shared" si="6"/>
        <v>//		smaxp,                                                  	/* 0x0E20A400	SMAXP     	 */</v>
      </c>
      <c r="AY735" s="26" t="str">
        <f t="shared" si="7"/>
        <v>//		0x0E20A400,	/* SMAXP     	smaxp	 */</v>
      </c>
    </row>
    <row r="736" ht="12.75" customHeight="1">
      <c r="A736" s="9" t="s">
        <v>1235</v>
      </c>
      <c r="B736" s="33" t="s">
        <v>106</v>
      </c>
      <c r="C736" s="16"/>
      <c r="D736" s="17"/>
      <c r="E736" s="28" t="s">
        <v>1236</v>
      </c>
      <c r="F736" s="18" t="str">
        <f t="shared" si="8"/>
        <v/>
      </c>
      <c r="G736" s="18" t="str">
        <f t="shared" si="9"/>
        <v/>
      </c>
      <c r="H736" s="19"/>
      <c r="I736" s="30"/>
      <c r="J736" s="30"/>
      <c r="K736" s="84"/>
      <c r="L736" s="45" t="s">
        <v>31</v>
      </c>
      <c r="M736" s="32" t="s">
        <v>71</v>
      </c>
      <c r="N736" s="32" t="s">
        <v>31</v>
      </c>
      <c r="O736" s="45" t="s">
        <v>31</v>
      </c>
      <c r="P736" s="45" t="s">
        <v>30</v>
      </c>
      <c r="Q736" s="45" t="s">
        <v>30</v>
      </c>
      <c r="R736" s="45" t="s">
        <v>30</v>
      </c>
      <c r="S736" s="45" t="s">
        <v>31</v>
      </c>
      <c r="T736" s="32" t="s">
        <v>33</v>
      </c>
      <c r="U736" s="32" t="s">
        <v>33</v>
      </c>
      <c r="V736" s="45" t="s">
        <v>30</v>
      </c>
      <c r="W736" s="62" t="s">
        <v>51</v>
      </c>
      <c r="AB736" s="32" t="s">
        <v>30</v>
      </c>
      <c r="AC736" s="32" t="s">
        <v>31</v>
      </c>
      <c r="AD736" s="32" t="s">
        <v>30</v>
      </c>
      <c r="AE736" s="32" t="s">
        <v>31</v>
      </c>
      <c r="AF736" s="32" t="s">
        <v>30</v>
      </c>
      <c r="AG736" s="45" t="s">
        <v>30</v>
      </c>
      <c r="AH736" s="46" t="s">
        <v>45</v>
      </c>
      <c r="AM736" s="32" t="s">
        <v>56</v>
      </c>
      <c r="AR736" s="23"/>
      <c r="AS736" s="24" t="str">
        <f t="shared" si="3"/>
        <v>-:Q:-:-:-:-:-:-:-:-:-:Rm:::::-:-:-:-:-:-:Rn:::::Rd::::</v>
      </c>
      <c r="AT736" s="23"/>
      <c r="AU736" s="24" t="str">
        <f t="shared" si="4"/>
        <v>0x0E20AC00</v>
      </c>
      <c r="AV736" s="25"/>
      <c r="AW736" s="26" t="str">
        <f t="shared" si="5"/>
        <v>sminp,                                                  </v>
      </c>
      <c r="AX736" s="26" t="str">
        <f t="shared" si="6"/>
        <v>//		sminp,                                                  	/* 0x0E20AC00	SMINP     	 */</v>
      </c>
      <c r="AY736" s="26" t="str">
        <f t="shared" si="7"/>
        <v>//		0x0E20AC00,	/* SMINP     	sminp	 */</v>
      </c>
    </row>
    <row r="737" ht="12.75" customHeight="1">
      <c r="A737" s="15" t="s">
        <v>1237</v>
      </c>
      <c r="B737" s="33" t="s">
        <v>106</v>
      </c>
      <c r="C737" s="16"/>
      <c r="D737" s="17"/>
      <c r="E737" s="28" t="s">
        <v>954</v>
      </c>
      <c r="F737" s="18" t="str">
        <f t="shared" si="8"/>
        <v>v</v>
      </c>
      <c r="G737" s="18" t="str">
        <f t="shared" si="9"/>
        <v>vector_Vector</v>
      </c>
      <c r="H737" s="18" t="s">
        <v>950</v>
      </c>
      <c r="I737" s="30" t="s">
        <v>1206</v>
      </c>
      <c r="J737" s="30"/>
      <c r="K737" s="84"/>
      <c r="L737" s="45" t="s">
        <v>31</v>
      </c>
      <c r="M737" s="32" t="s">
        <v>71</v>
      </c>
      <c r="N737" s="32" t="s">
        <v>31</v>
      </c>
      <c r="O737" s="45" t="s">
        <v>31</v>
      </c>
      <c r="P737" s="45" t="s">
        <v>30</v>
      </c>
      <c r="Q737" s="45" t="s">
        <v>30</v>
      </c>
      <c r="R737" s="45" t="s">
        <v>30</v>
      </c>
      <c r="S737" s="45" t="s">
        <v>31</v>
      </c>
      <c r="T737" s="32" t="s">
        <v>33</v>
      </c>
      <c r="U737" s="32" t="s">
        <v>33</v>
      </c>
      <c r="V737" s="45" t="s">
        <v>30</v>
      </c>
      <c r="W737" s="62" t="s">
        <v>51</v>
      </c>
      <c r="AB737" s="32" t="s">
        <v>30</v>
      </c>
      <c r="AC737" s="32" t="s">
        <v>31</v>
      </c>
      <c r="AD737" s="32" t="s">
        <v>30</v>
      </c>
      <c r="AE737" s="32" t="s">
        <v>30</v>
      </c>
      <c r="AF737" s="32" t="s">
        <v>31</v>
      </c>
      <c r="AG737" s="45" t="s">
        <v>30</v>
      </c>
      <c r="AH737" s="46" t="s">
        <v>45</v>
      </c>
      <c r="AM737" s="32" t="s">
        <v>56</v>
      </c>
      <c r="AR737" s="23"/>
      <c r="AS737" s="24" t="str">
        <f t="shared" si="3"/>
        <v>-:Q:-:-:-:-:-:-:-:-:-:Rm:::::-:-:-:-:-:-:Rn:::::Rd::::</v>
      </c>
      <c r="AT737" s="23"/>
      <c r="AU737" s="24" t="str">
        <f t="shared" si="4"/>
        <v>0x0E20B400</v>
      </c>
      <c r="AV737" s="25"/>
      <c r="AW737" s="26" t="str">
        <f t="shared" si="5"/>
        <v>vsqdmulhvector_Vector,                                  </v>
      </c>
      <c r="AX737" s="26" t="str">
        <f t="shared" si="6"/>
        <v>//		vsqdmulhvector_Vector,                                  	/* 0x0E20B400	SQDMULH   	 */</v>
      </c>
      <c r="AY737" s="26" t="str">
        <f t="shared" si="7"/>
        <v>//		0x0E20B400,	/* SQDMULH   	vsqdmulhvector_Vector	 */</v>
      </c>
    </row>
    <row r="738" ht="12.75" customHeight="1">
      <c r="A738" s="15" t="s">
        <v>1238</v>
      </c>
      <c r="B738" s="33" t="s">
        <v>106</v>
      </c>
      <c r="C738" s="16"/>
      <c r="D738" s="17"/>
      <c r="E738" s="28" t="s">
        <v>1077</v>
      </c>
      <c r="F738" s="18" t="str">
        <f t="shared" si="8"/>
        <v/>
      </c>
      <c r="G738" s="18" t="str">
        <f t="shared" si="9"/>
        <v>vector</v>
      </c>
      <c r="H738" s="18" t="s">
        <v>950</v>
      </c>
      <c r="I738" s="30"/>
      <c r="J738" s="30"/>
      <c r="K738" s="84"/>
      <c r="L738" s="45" t="s">
        <v>31</v>
      </c>
      <c r="M738" s="32" t="s">
        <v>71</v>
      </c>
      <c r="N738" s="32" t="s">
        <v>31</v>
      </c>
      <c r="O738" s="45" t="s">
        <v>31</v>
      </c>
      <c r="P738" s="45" t="s">
        <v>30</v>
      </c>
      <c r="Q738" s="45" t="s">
        <v>30</v>
      </c>
      <c r="R738" s="45" t="s">
        <v>30</v>
      </c>
      <c r="S738" s="45" t="s">
        <v>31</v>
      </c>
      <c r="T738" s="32" t="s">
        <v>33</v>
      </c>
      <c r="U738" s="32" t="s">
        <v>33</v>
      </c>
      <c r="V738" s="45" t="s">
        <v>30</v>
      </c>
      <c r="W738" s="62" t="s">
        <v>51</v>
      </c>
      <c r="AB738" s="32" t="s">
        <v>30</v>
      </c>
      <c r="AC738" s="32" t="s">
        <v>31</v>
      </c>
      <c r="AD738" s="32" t="s">
        <v>30</v>
      </c>
      <c r="AE738" s="32" t="s">
        <v>30</v>
      </c>
      <c r="AF738" s="32" t="s">
        <v>30</v>
      </c>
      <c r="AG738" s="45" t="s">
        <v>30</v>
      </c>
      <c r="AH738" s="46" t="s">
        <v>45</v>
      </c>
      <c r="AM738" s="32" t="s">
        <v>56</v>
      </c>
      <c r="AR738" s="23"/>
      <c r="AS738" s="24" t="str">
        <f t="shared" si="3"/>
        <v>-:Q:-:-:-:-:-:-:-:-:-:Rm:::::-:-:-:-:-:-:Rn:::::Rd::::</v>
      </c>
      <c r="AT738" s="23"/>
      <c r="AU738" s="24" t="str">
        <f t="shared" si="4"/>
        <v>0x0E20BC00</v>
      </c>
      <c r="AV738" s="25"/>
      <c r="AW738" s="26" t="str">
        <f t="shared" si="5"/>
        <v>addpvector,                                             </v>
      </c>
      <c r="AX738" s="26" t="str">
        <f t="shared" si="6"/>
        <v>//		addpvector,                                             	/* 0x0E20BC00	ADDP      	 */</v>
      </c>
      <c r="AY738" s="26" t="str">
        <f t="shared" si="7"/>
        <v>//		0x0E20BC00,	/* ADDP      	addpvector	 */</v>
      </c>
    </row>
    <row r="739" ht="12.75" customHeight="1">
      <c r="A739" s="9" t="s">
        <v>1239</v>
      </c>
      <c r="B739" s="33" t="s">
        <v>106</v>
      </c>
      <c r="C739" s="16"/>
      <c r="D739" s="17"/>
      <c r="E739" s="28" t="s">
        <v>758</v>
      </c>
      <c r="F739" s="18" t="str">
        <f t="shared" si="8"/>
        <v/>
      </c>
      <c r="G739" s="18" t="str">
        <f t="shared" si="9"/>
        <v>vector</v>
      </c>
      <c r="H739" s="18" t="s">
        <v>950</v>
      </c>
      <c r="I739" s="30"/>
      <c r="J739" s="30"/>
      <c r="K739" s="84"/>
      <c r="L739" s="45" t="s">
        <v>31</v>
      </c>
      <c r="M739" s="32" t="s">
        <v>71</v>
      </c>
      <c r="N739" s="32" t="s">
        <v>31</v>
      </c>
      <c r="O739" s="45" t="s">
        <v>31</v>
      </c>
      <c r="P739" s="45" t="s">
        <v>30</v>
      </c>
      <c r="Q739" s="45" t="s">
        <v>30</v>
      </c>
      <c r="R739" s="45" t="s">
        <v>30</v>
      </c>
      <c r="S739" s="45" t="s">
        <v>31</v>
      </c>
      <c r="T739" s="32" t="s">
        <v>31</v>
      </c>
      <c r="U739" s="32" t="s">
        <v>33</v>
      </c>
      <c r="V739" s="45" t="s">
        <v>30</v>
      </c>
      <c r="W739" s="62" t="s">
        <v>51</v>
      </c>
      <c r="AB739" s="32" t="s">
        <v>30</v>
      </c>
      <c r="AC739" s="32" t="s">
        <v>30</v>
      </c>
      <c r="AD739" s="32" t="s">
        <v>31</v>
      </c>
      <c r="AE739" s="32" t="s">
        <v>31</v>
      </c>
      <c r="AF739" s="32" t="s">
        <v>31</v>
      </c>
      <c r="AG739" s="45" t="s">
        <v>30</v>
      </c>
      <c r="AH739" s="46" t="s">
        <v>45</v>
      </c>
      <c r="AM739" s="32" t="s">
        <v>56</v>
      </c>
      <c r="AR739" s="23"/>
      <c r="AS739" s="24" t="str">
        <f t="shared" si="3"/>
        <v>-:Q:-:-:-:-:-:-:-:-:-:Rm:::::-:-:-:-:-:-:Rn:::::Rd::::</v>
      </c>
      <c r="AT739" s="23"/>
      <c r="AU739" s="24" t="str">
        <f t="shared" si="4"/>
        <v>0x0E20C400</v>
      </c>
      <c r="AV739" s="25"/>
      <c r="AW739" s="26" t="str">
        <f t="shared" si="5"/>
        <v>fmaxnmvector,                                           </v>
      </c>
      <c r="AX739" s="26" t="str">
        <f t="shared" si="6"/>
        <v>//		fmaxnmvector,                                           	/* 0x0E20C400	FMAXNM    	 */</v>
      </c>
      <c r="AY739" s="26" t="str">
        <f t="shared" si="7"/>
        <v>//		0x0E20C400,	/* FMAXNM    	fmaxnmvector	 */</v>
      </c>
    </row>
    <row r="740" ht="12.75" customHeight="1">
      <c r="A740" s="15" t="s">
        <v>1240</v>
      </c>
      <c r="B740" s="33" t="s">
        <v>106</v>
      </c>
      <c r="C740" s="16"/>
      <c r="D740" s="17"/>
      <c r="E740" s="28" t="s">
        <v>1105</v>
      </c>
      <c r="F740" s="18" t="str">
        <f t="shared" si="8"/>
        <v/>
      </c>
      <c r="G740" s="18" t="str">
        <f t="shared" si="9"/>
        <v>vector</v>
      </c>
      <c r="H740" s="18" t="s">
        <v>950</v>
      </c>
      <c r="I740" s="30"/>
      <c r="J740" s="30"/>
      <c r="K740" s="84"/>
      <c r="L740" s="45" t="s">
        <v>31</v>
      </c>
      <c r="M740" s="32" t="s">
        <v>71</v>
      </c>
      <c r="N740" s="32" t="s">
        <v>31</v>
      </c>
      <c r="O740" s="45" t="s">
        <v>31</v>
      </c>
      <c r="P740" s="45" t="s">
        <v>30</v>
      </c>
      <c r="Q740" s="45" t="s">
        <v>30</v>
      </c>
      <c r="R740" s="45" t="s">
        <v>30</v>
      </c>
      <c r="S740" s="45" t="s">
        <v>31</v>
      </c>
      <c r="T740" s="32" t="s">
        <v>31</v>
      </c>
      <c r="U740" s="32" t="s">
        <v>33</v>
      </c>
      <c r="V740" s="45" t="s">
        <v>30</v>
      </c>
      <c r="W740" s="62" t="s">
        <v>51</v>
      </c>
      <c r="AB740" s="32" t="s">
        <v>30</v>
      </c>
      <c r="AC740" s="32" t="s">
        <v>30</v>
      </c>
      <c r="AD740" s="32" t="s">
        <v>31</v>
      </c>
      <c r="AE740" s="32" t="s">
        <v>31</v>
      </c>
      <c r="AF740" s="32" t="s">
        <v>30</v>
      </c>
      <c r="AG740" s="45" t="s">
        <v>30</v>
      </c>
      <c r="AH740" s="46" t="s">
        <v>45</v>
      </c>
      <c r="AM740" s="32" t="s">
        <v>56</v>
      </c>
      <c r="AR740" s="23"/>
      <c r="AS740" s="24" t="str">
        <f t="shared" si="3"/>
        <v>-:Q:-:-:-:-:-:-:-:-:-:Rm:::::-:-:-:-:-:-:Rn:::::Rd::::</v>
      </c>
      <c r="AT740" s="23"/>
      <c r="AU740" s="24" t="str">
        <f t="shared" si="4"/>
        <v>0x0E20CC00</v>
      </c>
      <c r="AV740" s="25"/>
      <c r="AW740" s="26" t="str">
        <f t="shared" si="5"/>
        <v>fmlavector,                                             </v>
      </c>
      <c r="AX740" s="26" t="str">
        <f t="shared" si="6"/>
        <v>//		fmlavector,                                             	/* 0x0E20CC00	FMLA      	 */</v>
      </c>
      <c r="AY740" s="26" t="str">
        <f t="shared" si="7"/>
        <v>//		0x0E20CC00,	/* FMLA      	fmlavector	 */</v>
      </c>
    </row>
    <row r="741" ht="12.75" customHeight="1">
      <c r="A741" s="15" t="s">
        <v>1241</v>
      </c>
      <c r="B741" s="33" t="s">
        <v>106</v>
      </c>
      <c r="C741" s="16"/>
      <c r="D741" s="17"/>
      <c r="E741" s="28" t="s">
        <v>750</v>
      </c>
      <c r="F741" s="18" t="str">
        <f t="shared" si="8"/>
        <v/>
      </c>
      <c r="G741" s="18" t="str">
        <f t="shared" si="9"/>
        <v>vector</v>
      </c>
      <c r="H741" s="18" t="s">
        <v>950</v>
      </c>
      <c r="I741" s="30"/>
      <c r="J741" s="30"/>
      <c r="K741" s="84"/>
      <c r="L741" s="45" t="s">
        <v>31</v>
      </c>
      <c r="M741" s="32" t="s">
        <v>71</v>
      </c>
      <c r="N741" s="32" t="s">
        <v>31</v>
      </c>
      <c r="O741" s="45" t="s">
        <v>31</v>
      </c>
      <c r="P741" s="45" t="s">
        <v>30</v>
      </c>
      <c r="Q741" s="45" t="s">
        <v>30</v>
      </c>
      <c r="R741" s="45" t="s">
        <v>30</v>
      </c>
      <c r="S741" s="45" t="s">
        <v>31</v>
      </c>
      <c r="T741" s="32" t="s">
        <v>31</v>
      </c>
      <c r="U741" s="32" t="s">
        <v>33</v>
      </c>
      <c r="V741" s="45" t="s">
        <v>30</v>
      </c>
      <c r="W741" s="62" t="s">
        <v>51</v>
      </c>
      <c r="AB741" s="32" t="s">
        <v>30</v>
      </c>
      <c r="AC741" s="32" t="s">
        <v>30</v>
      </c>
      <c r="AD741" s="32" t="s">
        <v>31</v>
      </c>
      <c r="AE741" s="32" t="s">
        <v>30</v>
      </c>
      <c r="AF741" s="32" t="s">
        <v>31</v>
      </c>
      <c r="AG741" s="45" t="s">
        <v>30</v>
      </c>
      <c r="AH741" s="46" t="s">
        <v>45</v>
      </c>
      <c r="AM741" s="32" t="s">
        <v>56</v>
      </c>
      <c r="AR741" s="23"/>
      <c r="AS741" s="24" t="str">
        <f t="shared" si="3"/>
        <v>-:Q:-:-:-:-:-:-:-:-:-:Rm:::::-:-:-:-:-:-:Rn:::::Rd::::</v>
      </c>
      <c r="AT741" s="23"/>
      <c r="AU741" s="24" t="str">
        <f t="shared" si="4"/>
        <v>0x0E20D400</v>
      </c>
      <c r="AV741" s="25"/>
      <c r="AW741" s="26" t="str">
        <f t="shared" si="5"/>
        <v>faddvector,                                             </v>
      </c>
      <c r="AX741" s="26" t="str">
        <f t="shared" si="6"/>
        <v>//		faddvector,                                             	/* 0x0E20D400	FADD      	 */</v>
      </c>
      <c r="AY741" s="26" t="str">
        <f t="shared" si="7"/>
        <v>//		0x0E20D400,	/* FADD      	faddvector	 */</v>
      </c>
    </row>
    <row r="742" ht="12.75" customHeight="1">
      <c r="A742" s="9" t="s">
        <v>1242</v>
      </c>
      <c r="B742" s="33" t="s">
        <v>106</v>
      </c>
      <c r="C742" s="16"/>
      <c r="D742" s="17"/>
      <c r="E742" s="28" t="s">
        <v>956</v>
      </c>
      <c r="F742" s="18" t="str">
        <f t="shared" si="8"/>
        <v>v</v>
      </c>
      <c r="G742" s="18" t="str">
        <f t="shared" si="9"/>
        <v>Vector</v>
      </c>
      <c r="H742" s="19"/>
      <c r="I742" s="30" t="s">
        <v>1206</v>
      </c>
      <c r="J742" s="30"/>
      <c r="K742" s="84"/>
      <c r="L742" s="45" t="s">
        <v>31</v>
      </c>
      <c r="M742" s="32" t="s">
        <v>71</v>
      </c>
      <c r="N742" s="32" t="s">
        <v>31</v>
      </c>
      <c r="O742" s="45" t="s">
        <v>31</v>
      </c>
      <c r="P742" s="45" t="s">
        <v>30</v>
      </c>
      <c r="Q742" s="45" t="s">
        <v>30</v>
      </c>
      <c r="R742" s="45" t="s">
        <v>30</v>
      </c>
      <c r="S742" s="45" t="s">
        <v>31</v>
      </c>
      <c r="T742" s="32" t="s">
        <v>31</v>
      </c>
      <c r="U742" s="32" t="s">
        <v>33</v>
      </c>
      <c r="V742" s="45" t="s">
        <v>30</v>
      </c>
      <c r="W742" s="62" t="s">
        <v>51</v>
      </c>
      <c r="AB742" s="32" t="s">
        <v>30</v>
      </c>
      <c r="AC742" s="32" t="s">
        <v>30</v>
      </c>
      <c r="AD742" s="32" t="s">
        <v>31</v>
      </c>
      <c r="AE742" s="32" t="s">
        <v>30</v>
      </c>
      <c r="AF742" s="32" t="s">
        <v>30</v>
      </c>
      <c r="AG742" s="45" t="s">
        <v>30</v>
      </c>
      <c r="AH742" s="46" t="s">
        <v>45</v>
      </c>
      <c r="AM742" s="32" t="s">
        <v>56</v>
      </c>
      <c r="AR742" s="23"/>
      <c r="AS742" s="24" t="str">
        <f t="shared" si="3"/>
        <v>-:Q:-:-:-:-:-:-:-:-:-:Rm:::::-:-:-:-:-:-:Rn:::::Rd::::</v>
      </c>
      <c r="AT742" s="23"/>
      <c r="AU742" s="24" t="str">
        <f t="shared" si="4"/>
        <v>0x0E20DC00</v>
      </c>
      <c r="AV742" s="25"/>
      <c r="AW742" s="26" t="str">
        <f t="shared" si="5"/>
        <v>vfmulxVector,                                           </v>
      </c>
      <c r="AX742" s="26" t="str">
        <f t="shared" si="6"/>
        <v>//		vfmulxVector,                                           	/* 0x0E20DC00	FMULX     	 */</v>
      </c>
      <c r="AY742" s="26" t="str">
        <f t="shared" si="7"/>
        <v>//		0x0E20DC00,	/* FMULX     	vfmulxVector	 */</v>
      </c>
    </row>
    <row r="743" ht="12.75" customHeight="1">
      <c r="A743" s="9" t="s">
        <v>1243</v>
      </c>
      <c r="B743" s="33" t="s">
        <v>106</v>
      </c>
      <c r="C743" s="16"/>
      <c r="D743" s="17"/>
      <c r="E743" s="28" t="s">
        <v>958</v>
      </c>
      <c r="F743" s="18" t="str">
        <f t="shared" si="8"/>
        <v>v</v>
      </c>
      <c r="G743" s="18" t="str">
        <f t="shared" si="9"/>
        <v>register_Vector</v>
      </c>
      <c r="H743" s="18" t="s">
        <v>800</v>
      </c>
      <c r="I743" s="30" t="s">
        <v>1206</v>
      </c>
      <c r="J743" s="30"/>
      <c r="K743" s="84"/>
      <c r="L743" s="45" t="s">
        <v>31</v>
      </c>
      <c r="M743" s="32" t="s">
        <v>71</v>
      </c>
      <c r="N743" s="32" t="s">
        <v>31</v>
      </c>
      <c r="O743" s="45" t="s">
        <v>31</v>
      </c>
      <c r="P743" s="45" t="s">
        <v>30</v>
      </c>
      <c r="Q743" s="45" t="s">
        <v>30</v>
      </c>
      <c r="R743" s="45" t="s">
        <v>30</v>
      </c>
      <c r="S743" s="45" t="s">
        <v>31</v>
      </c>
      <c r="T743" s="32" t="s">
        <v>31</v>
      </c>
      <c r="U743" s="32" t="s">
        <v>33</v>
      </c>
      <c r="V743" s="45" t="s">
        <v>30</v>
      </c>
      <c r="W743" s="62" t="s">
        <v>51</v>
      </c>
      <c r="AB743" s="32" t="s">
        <v>30</v>
      </c>
      <c r="AC743" s="32" t="s">
        <v>30</v>
      </c>
      <c r="AD743" s="32" t="s">
        <v>30</v>
      </c>
      <c r="AE743" s="32" t="s">
        <v>31</v>
      </c>
      <c r="AF743" s="32" t="s">
        <v>31</v>
      </c>
      <c r="AG743" s="45" t="s">
        <v>30</v>
      </c>
      <c r="AH743" s="46" t="s">
        <v>45</v>
      </c>
      <c r="AM743" s="32" t="s">
        <v>56</v>
      </c>
      <c r="AR743" s="23"/>
      <c r="AS743" s="24" t="str">
        <f t="shared" si="3"/>
        <v>-:Q:-:-:-:-:-:-:-:-:-:Rm:::::-:-:-:-:-:-:Rn:::::Rd::::</v>
      </c>
      <c r="AT743" s="23"/>
      <c r="AU743" s="24" t="str">
        <f t="shared" si="4"/>
        <v>0x0E20E400</v>
      </c>
      <c r="AV743" s="25"/>
      <c r="AW743" s="26" t="str">
        <f t="shared" si="5"/>
        <v>vfcmeqregister_Vector,                                  </v>
      </c>
      <c r="AX743" s="26" t="str">
        <f t="shared" si="6"/>
        <v>//		vfcmeqregister_Vector,                                  	/* 0x0E20E400	FCMEQ     	 */</v>
      </c>
      <c r="AY743" s="26" t="str">
        <f t="shared" si="7"/>
        <v>//		0x0E20E400,	/* FCMEQ     	vfcmeqregister_Vector	 */</v>
      </c>
    </row>
    <row r="744" ht="12.75" customHeight="1">
      <c r="A744" s="15" t="s">
        <v>1244</v>
      </c>
      <c r="B744" s="33" t="s">
        <v>106</v>
      </c>
      <c r="C744" s="16"/>
      <c r="D744" s="17"/>
      <c r="E744" s="28" t="s">
        <v>754</v>
      </c>
      <c r="F744" s="18" t="str">
        <f t="shared" si="8"/>
        <v/>
      </c>
      <c r="G744" s="18" t="str">
        <f t="shared" si="9"/>
        <v>vector</v>
      </c>
      <c r="H744" s="18" t="s">
        <v>950</v>
      </c>
      <c r="I744" s="30"/>
      <c r="J744" s="30"/>
      <c r="K744" s="84"/>
      <c r="L744" s="45" t="s">
        <v>31</v>
      </c>
      <c r="M744" s="32" t="s">
        <v>71</v>
      </c>
      <c r="N744" s="32" t="s">
        <v>31</v>
      </c>
      <c r="O744" s="45" t="s">
        <v>31</v>
      </c>
      <c r="P744" s="45" t="s">
        <v>30</v>
      </c>
      <c r="Q744" s="45" t="s">
        <v>30</v>
      </c>
      <c r="R744" s="45" t="s">
        <v>30</v>
      </c>
      <c r="S744" s="45" t="s">
        <v>31</v>
      </c>
      <c r="T744" s="32" t="s">
        <v>31</v>
      </c>
      <c r="U744" s="32" t="s">
        <v>33</v>
      </c>
      <c r="V744" s="45" t="s">
        <v>30</v>
      </c>
      <c r="W744" s="62" t="s">
        <v>51</v>
      </c>
      <c r="AB744" s="32" t="s">
        <v>30</v>
      </c>
      <c r="AC744" s="32" t="s">
        <v>30</v>
      </c>
      <c r="AD744" s="32" t="s">
        <v>30</v>
      </c>
      <c r="AE744" s="32" t="s">
        <v>30</v>
      </c>
      <c r="AF744" s="32" t="s">
        <v>31</v>
      </c>
      <c r="AG744" s="45" t="s">
        <v>30</v>
      </c>
      <c r="AH744" s="46" t="s">
        <v>45</v>
      </c>
      <c r="AM744" s="32" t="s">
        <v>56</v>
      </c>
      <c r="AR744" s="23"/>
      <c r="AS744" s="24" t="str">
        <f t="shared" si="3"/>
        <v>-:Q:-:-:-:-:-:-:-:-:-:Rm:::::-:-:-:-:-:-:Rn:::::Rd::::</v>
      </c>
      <c r="AT744" s="23"/>
      <c r="AU744" s="24" t="str">
        <f t="shared" si="4"/>
        <v>0x0E20F400</v>
      </c>
      <c r="AV744" s="25"/>
      <c r="AW744" s="26" t="str">
        <f t="shared" si="5"/>
        <v>fmaxvector,                                             </v>
      </c>
      <c r="AX744" s="26" t="str">
        <f t="shared" si="6"/>
        <v>//		fmaxvector,                                             	/* 0x0E20F400	FMAX      	 */</v>
      </c>
      <c r="AY744" s="26" t="str">
        <f t="shared" si="7"/>
        <v>//		0x0E20F400,	/* FMAX      	fmaxvector	 */</v>
      </c>
    </row>
    <row r="745" ht="12.75" customHeight="1">
      <c r="A745" s="15" t="s">
        <v>1245</v>
      </c>
      <c r="B745" s="33" t="s">
        <v>106</v>
      </c>
      <c r="C745" s="16"/>
      <c r="D745" s="17"/>
      <c r="E745" s="28" t="s">
        <v>960</v>
      </c>
      <c r="F745" s="18" t="str">
        <f t="shared" si="8"/>
        <v>v</v>
      </c>
      <c r="G745" s="18" t="str">
        <f t="shared" si="9"/>
        <v>Vector</v>
      </c>
      <c r="H745" s="19"/>
      <c r="I745" s="30" t="s">
        <v>1206</v>
      </c>
      <c r="J745" s="30"/>
      <c r="K745" s="84"/>
      <c r="L745" s="45" t="s">
        <v>31</v>
      </c>
      <c r="M745" s="32" t="s">
        <v>71</v>
      </c>
      <c r="N745" s="32" t="s">
        <v>31</v>
      </c>
      <c r="O745" s="45" t="s">
        <v>31</v>
      </c>
      <c r="P745" s="45" t="s">
        <v>30</v>
      </c>
      <c r="Q745" s="45" t="s">
        <v>30</v>
      </c>
      <c r="R745" s="45" t="s">
        <v>30</v>
      </c>
      <c r="S745" s="45" t="s">
        <v>31</v>
      </c>
      <c r="T745" s="32" t="s">
        <v>31</v>
      </c>
      <c r="U745" s="32" t="s">
        <v>33</v>
      </c>
      <c r="V745" s="45" t="s">
        <v>30</v>
      </c>
      <c r="W745" s="62" t="s">
        <v>51</v>
      </c>
      <c r="AB745" s="32" t="s">
        <v>30</v>
      </c>
      <c r="AC745" s="32" t="s">
        <v>30</v>
      </c>
      <c r="AD745" s="32" t="s">
        <v>30</v>
      </c>
      <c r="AE745" s="32" t="s">
        <v>30</v>
      </c>
      <c r="AF745" s="32" t="s">
        <v>30</v>
      </c>
      <c r="AG745" s="45" t="s">
        <v>30</v>
      </c>
      <c r="AH745" s="46" t="s">
        <v>45</v>
      </c>
      <c r="AM745" s="32" t="s">
        <v>56</v>
      </c>
      <c r="AR745" s="23"/>
      <c r="AS745" s="24" t="str">
        <f t="shared" si="3"/>
        <v>-:Q:-:-:-:-:-:-:-:-:-:Rm:::::-:-:-:-:-:-:Rn:::::Rd::::</v>
      </c>
      <c r="AT745" s="23"/>
      <c r="AU745" s="24" t="str">
        <f t="shared" si="4"/>
        <v>0x0E20FC00</v>
      </c>
      <c r="AV745" s="25"/>
      <c r="AW745" s="26" t="str">
        <f t="shared" si="5"/>
        <v>vfrecpsVector,                                          </v>
      </c>
      <c r="AX745" s="26" t="str">
        <f t="shared" si="6"/>
        <v>//		vfrecpsVector,                                          	/* 0x0E20FC00	FRECPS    	 */</v>
      </c>
      <c r="AY745" s="26" t="str">
        <f t="shared" si="7"/>
        <v>//		0x0E20FC00,	/* FRECPS    	vfrecpsVector	 */</v>
      </c>
    </row>
    <row r="746" ht="12.75" customHeight="1">
      <c r="A746" s="9" t="s">
        <v>1246</v>
      </c>
      <c r="B746" s="33" t="s">
        <v>106</v>
      </c>
      <c r="C746" s="16"/>
      <c r="D746" s="17"/>
      <c r="E746" s="28" t="s">
        <v>483</v>
      </c>
      <c r="F746" s="18" t="str">
        <f t="shared" si="8"/>
        <v/>
      </c>
      <c r="G746" s="18" t="str">
        <f t="shared" si="9"/>
        <v>vector</v>
      </c>
      <c r="H746" s="18" t="s">
        <v>950</v>
      </c>
      <c r="I746" s="30"/>
      <c r="J746" s="30"/>
      <c r="K746" s="84"/>
      <c r="L746" s="45" t="s">
        <v>31</v>
      </c>
      <c r="M746" s="32" t="s">
        <v>71</v>
      </c>
      <c r="N746" s="32" t="s">
        <v>31</v>
      </c>
      <c r="O746" s="45" t="s">
        <v>31</v>
      </c>
      <c r="P746" s="45" t="s">
        <v>30</v>
      </c>
      <c r="Q746" s="45" t="s">
        <v>30</v>
      </c>
      <c r="R746" s="45" t="s">
        <v>30</v>
      </c>
      <c r="S746" s="45" t="s">
        <v>31</v>
      </c>
      <c r="T746" s="32" t="s">
        <v>31</v>
      </c>
      <c r="U746" s="32" t="s">
        <v>31</v>
      </c>
      <c r="V746" s="45" t="s">
        <v>30</v>
      </c>
      <c r="W746" s="62" t="s">
        <v>51</v>
      </c>
      <c r="AB746" s="32" t="s">
        <v>31</v>
      </c>
      <c r="AC746" s="32" t="s">
        <v>31</v>
      </c>
      <c r="AD746" s="32" t="s">
        <v>31</v>
      </c>
      <c r="AE746" s="32" t="s">
        <v>30</v>
      </c>
      <c r="AF746" s="32" t="s">
        <v>30</v>
      </c>
      <c r="AG746" s="45" t="s">
        <v>30</v>
      </c>
      <c r="AH746" s="46" t="s">
        <v>45</v>
      </c>
      <c r="AM746" s="32" t="s">
        <v>56</v>
      </c>
      <c r="AR746" s="23"/>
      <c r="AS746" s="24" t="str">
        <f t="shared" si="3"/>
        <v>-:Q:-:-:-:-:-:-:-:-:-:Rm:::::-:-:-:-:-:-:Rn:::::Rd::::</v>
      </c>
      <c r="AT746" s="23"/>
      <c r="AU746" s="24" t="str">
        <f t="shared" si="4"/>
        <v>0x0E201C00</v>
      </c>
      <c r="AV746" s="25"/>
      <c r="AW746" s="26" t="str">
        <f t="shared" si="5"/>
        <v>andvector,                                              </v>
      </c>
      <c r="AX746" s="26" t="str">
        <f t="shared" si="6"/>
        <v>//		andvector,                                              	/* 0x0E201C00	AND       	 */</v>
      </c>
      <c r="AY746" s="26" t="str">
        <f t="shared" si="7"/>
        <v>//		0x0E201C00,	/* AND       	andvector	 */</v>
      </c>
    </row>
    <row r="747" ht="12.75" customHeight="1">
      <c r="A747" s="15" t="s">
        <v>1247</v>
      </c>
      <c r="B747" s="33" t="s">
        <v>106</v>
      </c>
      <c r="C747" s="16"/>
      <c r="D747" s="17"/>
      <c r="E747" s="28" t="s">
        <v>531</v>
      </c>
      <c r="F747" s="18" t="str">
        <f t="shared" si="8"/>
        <v/>
      </c>
      <c r="G747" s="18" t="str">
        <f t="shared" si="9"/>
        <v>vector_register</v>
      </c>
      <c r="H747" s="18" t="s">
        <v>1248</v>
      </c>
      <c r="I747" s="30"/>
      <c r="J747" s="30"/>
      <c r="K747" s="84"/>
      <c r="L747" s="45" t="s">
        <v>31</v>
      </c>
      <c r="M747" s="32" t="s">
        <v>71</v>
      </c>
      <c r="N747" s="32" t="s">
        <v>31</v>
      </c>
      <c r="O747" s="45" t="s">
        <v>31</v>
      </c>
      <c r="P747" s="45" t="s">
        <v>30</v>
      </c>
      <c r="Q747" s="45" t="s">
        <v>30</v>
      </c>
      <c r="R747" s="45" t="s">
        <v>30</v>
      </c>
      <c r="S747" s="45" t="s">
        <v>31</v>
      </c>
      <c r="T747" s="32" t="s">
        <v>31</v>
      </c>
      <c r="U747" s="32" t="s">
        <v>30</v>
      </c>
      <c r="V747" s="45" t="s">
        <v>30</v>
      </c>
      <c r="W747" s="62" t="s">
        <v>51</v>
      </c>
      <c r="AB747" s="32" t="s">
        <v>31</v>
      </c>
      <c r="AC747" s="32" t="s">
        <v>31</v>
      </c>
      <c r="AD747" s="32" t="s">
        <v>31</v>
      </c>
      <c r="AE747" s="32" t="s">
        <v>30</v>
      </c>
      <c r="AF747" s="32" t="s">
        <v>30</v>
      </c>
      <c r="AG747" s="45" t="s">
        <v>30</v>
      </c>
      <c r="AH747" s="46" t="s">
        <v>45</v>
      </c>
      <c r="AM747" s="32" t="s">
        <v>56</v>
      </c>
      <c r="AR747" s="23"/>
      <c r="AS747" s="24" t="str">
        <f t="shared" si="3"/>
        <v>-:Q:-:-:-:-:-:-:-:-:-:Rm:::::-:-:-:-:-:-:Rn:::::Rd::::</v>
      </c>
      <c r="AT747" s="23"/>
      <c r="AU747" s="24" t="str">
        <f t="shared" si="4"/>
        <v>0x0E601C00</v>
      </c>
      <c r="AV747" s="25"/>
      <c r="AW747" s="26" t="str">
        <f t="shared" si="5"/>
        <v>bicvector_register,                                     </v>
      </c>
      <c r="AX747" s="26" t="str">
        <f t="shared" si="6"/>
        <v>//		bicvector_register,                                     	/* 0x0E601C00	BIC       	 */</v>
      </c>
      <c r="AY747" s="26" t="str">
        <f t="shared" si="7"/>
        <v>//		0x0E601C00,	/* BIC       	bicvector_register	 */</v>
      </c>
    </row>
    <row r="748" ht="12.75" customHeight="1">
      <c r="A748" s="15" t="s">
        <v>1249</v>
      </c>
      <c r="B748" s="33" t="s">
        <v>106</v>
      </c>
      <c r="C748" s="16"/>
      <c r="D748" s="17"/>
      <c r="E748" s="28" t="s">
        <v>760</v>
      </c>
      <c r="F748" s="18" t="str">
        <f t="shared" si="8"/>
        <v/>
      </c>
      <c r="G748" s="18" t="str">
        <f t="shared" si="9"/>
        <v>vector</v>
      </c>
      <c r="H748" s="18" t="s">
        <v>950</v>
      </c>
      <c r="I748" s="30"/>
      <c r="J748" s="30"/>
      <c r="K748" s="84"/>
      <c r="L748" s="45" t="s">
        <v>31</v>
      </c>
      <c r="M748" s="32" t="s">
        <v>71</v>
      </c>
      <c r="N748" s="32" t="s">
        <v>31</v>
      </c>
      <c r="O748" s="45" t="s">
        <v>31</v>
      </c>
      <c r="P748" s="45" t="s">
        <v>30</v>
      </c>
      <c r="Q748" s="45" t="s">
        <v>30</v>
      </c>
      <c r="R748" s="45" t="s">
        <v>30</v>
      </c>
      <c r="S748" s="45" t="s">
        <v>31</v>
      </c>
      <c r="T748" s="32" t="s">
        <v>30</v>
      </c>
      <c r="U748" s="32" t="s">
        <v>33</v>
      </c>
      <c r="V748" s="45" t="s">
        <v>30</v>
      </c>
      <c r="W748" s="62" t="s">
        <v>51</v>
      </c>
      <c r="AB748" s="32" t="s">
        <v>30</v>
      </c>
      <c r="AC748" s="32" t="s">
        <v>30</v>
      </c>
      <c r="AD748" s="32" t="s">
        <v>31</v>
      </c>
      <c r="AE748" s="32" t="s">
        <v>31</v>
      </c>
      <c r="AF748" s="32" t="s">
        <v>31</v>
      </c>
      <c r="AG748" s="45" t="s">
        <v>30</v>
      </c>
      <c r="AH748" s="46" t="s">
        <v>45</v>
      </c>
      <c r="AM748" s="32" t="s">
        <v>56</v>
      </c>
      <c r="AR748" s="23"/>
      <c r="AS748" s="24" t="str">
        <f t="shared" si="3"/>
        <v>-:Q:-:-:-:-:-:-:-:-:-:Rm:::::-:-:-:-:-:-:Rn:::::Rd::::</v>
      </c>
      <c r="AT748" s="23"/>
      <c r="AU748" s="24" t="str">
        <f t="shared" si="4"/>
        <v>0x0EA0C400</v>
      </c>
      <c r="AV748" s="25"/>
      <c r="AW748" s="26" t="str">
        <f t="shared" si="5"/>
        <v>fminnmvector,                                           </v>
      </c>
      <c r="AX748" s="26" t="str">
        <f t="shared" si="6"/>
        <v>//		fminnmvector,                                           	/* 0x0EA0C400	FMINNM    	 */</v>
      </c>
      <c r="AY748" s="26" t="str">
        <f t="shared" si="7"/>
        <v>//		0x0EA0C400,	/* FMINNM    	fminnmvector	 */</v>
      </c>
    </row>
    <row r="749" ht="12.75" customHeight="1">
      <c r="A749" s="9" t="s">
        <v>1250</v>
      </c>
      <c r="B749" s="33" t="s">
        <v>106</v>
      </c>
      <c r="C749" s="16"/>
      <c r="D749" s="17"/>
      <c r="E749" s="28" t="s">
        <v>1107</v>
      </c>
      <c r="F749" s="18" t="str">
        <f t="shared" si="8"/>
        <v/>
      </c>
      <c r="G749" s="18" t="str">
        <f t="shared" si="9"/>
        <v>vector</v>
      </c>
      <c r="H749" s="18" t="s">
        <v>950</v>
      </c>
      <c r="I749" s="30"/>
      <c r="J749" s="30"/>
      <c r="K749" s="84"/>
      <c r="L749" s="45" t="s">
        <v>31</v>
      </c>
      <c r="M749" s="32" t="s">
        <v>71</v>
      </c>
      <c r="N749" s="32" t="s">
        <v>31</v>
      </c>
      <c r="O749" s="45" t="s">
        <v>31</v>
      </c>
      <c r="P749" s="45" t="s">
        <v>30</v>
      </c>
      <c r="Q749" s="45" t="s">
        <v>30</v>
      </c>
      <c r="R749" s="45" t="s">
        <v>30</v>
      </c>
      <c r="S749" s="45" t="s">
        <v>31</v>
      </c>
      <c r="T749" s="32" t="s">
        <v>30</v>
      </c>
      <c r="U749" s="32" t="s">
        <v>33</v>
      </c>
      <c r="V749" s="45" t="s">
        <v>30</v>
      </c>
      <c r="W749" s="62" t="s">
        <v>51</v>
      </c>
      <c r="AB749" s="32" t="s">
        <v>30</v>
      </c>
      <c r="AC749" s="32" t="s">
        <v>30</v>
      </c>
      <c r="AD749" s="32" t="s">
        <v>31</v>
      </c>
      <c r="AE749" s="32" t="s">
        <v>31</v>
      </c>
      <c r="AF749" s="32" t="s">
        <v>30</v>
      </c>
      <c r="AG749" s="45" t="s">
        <v>30</v>
      </c>
      <c r="AH749" s="46" t="s">
        <v>45</v>
      </c>
      <c r="AM749" s="32" t="s">
        <v>56</v>
      </c>
      <c r="AR749" s="23"/>
      <c r="AS749" s="24" t="str">
        <f t="shared" si="3"/>
        <v>-:Q:-:-:-:-:-:-:-:-:-:Rm:::::-:-:-:-:-:-:Rn:::::Rd::::</v>
      </c>
      <c r="AT749" s="23"/>
      <c r="AU749" s="24" t="str">
        <f t="shared" si="4"/>
        <v>0x0EA0CC00</v>
      </c>
      <c r="AV749" s="25"/>
      <c r="AW749" s="26" t="str">
        <f t="shared" si="5"/>
        <v>fmlsvector,                                             </v>
      </c>
      <c r="AX749" s="26" t="str">
        <f t="shared" si="6"/>
        <v>//		fmlsvector,                                             	/* 0x0EA0CC00	FMLS      	 */</v>
      </c>
      <c r="AY749" s="26" t="str">
        <f t="shared" si="7"/>
        <v>//		0x0EA0CC00,	/* FMLS      	fmlsvector	 */</v>
      </c>
    </row>
    <row r="750" ht="12.75" customHeight="1">
      <c r="A750" s="9" t="s">
        <v>1251</v>
      </c>
      <c r="B750" s="33" t="s">
        <v>106</v>
      </c>
      <c r="C750" s="16"/>
      <c r="D750" s="17"/>
      <c r="E750" s="28" t="s">
        <v>752</v>
      </c>
      <c r="F750" s="18" t="str">
        <f t="shared" si="8"/>
        <v/>
      </c>
      <c r="G750" s="18" t="str">
        <f t="shared" si="9"/>
        <v>vector</v>
      </c>
      <c r="H750" s="18" t="s">
        <v>950</v>
      </c>
      <c r="I750" s="30"/>
      <c r="J750" s="30"/>
      <c r="K750" s="84"/>
      <c r="L750" s="45" t="s">
        <v>31</v>
      </c>
      <c r="M750" s="32" t="s">
        <v>71</v>
      </c>
      <c r="N750" s="32" t="s">
        <v>31</v>
      </c>
      <c r="O750" s="45" t="s">
        <v>31</v>
      </c>
      <c r="P750" s="45" t="s">
        <v>30</v>
      </c>
      <c r="Q750" s="45" t="s">
        <v>30</v>
      </c>
      <c r="R750" s="45" t="s">
        <v>30</v>
      </c>
      <c r="S750" s="45" t="s">
        <v>31</v>
      </c>
      <c r="T750" s="32" t="s">
        <v>30</v>
      </c>
      <c r="U750" s="32" t="s">
        <v>33</v>
      </c>
      <c r="V750" s="45" t="s">
        <v>30</v>
      </c>
      <c r="W750" s="62" t="s">
        <v>51</v>
      </c>
      <c r="AB750" s="32" t="s">
        <v>30</v>
      </c>
      <c r="AC750" s="32" t="s">
        <v>30</v>
      </c>
      <c r="AD750" s="32" t="s">
        <v>31</v>
      </c>
      <c r="AE750" s="32" t="s">
        <v>30</v>
      </c>
      <c r="AF750" s="32" t="s">
        <v>31</v>
      </c>
      <c r="AG750" s="45" t="s">
        <v>30</v>
      </c>
      <c r="AH750" s="46" t="s">
        <v>45</v>
      </c>
      <c r="AM750" s="32" t="s">
        <v>56</v>
      </c>
      <c r="AR750" s="23"/>
      <c r="AS750" s="24" t="str">
        <f t="shared" si="3"/>
        <v>-:Q:-:-:-:-:-:-:-:-:-:Rm:::::-:-:-:-:-:-:Rn:::::Rd::::</v>
      </c>
      <c r="AT750" s="23"/>
      <c r="AU750" s="24" t="str">
        <f t="shared" si="4"/>
        <v>0x0EA0D400</v>
      </c>
      <c r="AV750" s="25"/>
      <c r="AW750" s="26" t="str">
        <f t="shared" si="5"/>
        <v>fsubvector,                                             </v>
      </c>
      <c r="AX750" s="26" t="str">
        <f t="shared" si="6"/>
        <v>//		fsubvector,                                             	/* 0x0EA0D400	FSUB      	 */</v>
      </c>
      <c r="AY750" s="26" t="str">
        <f t="shared" si="7"/>
        <v>//		0x0EA0D400,	/* FSUB      	fsubvector	 */</v>
      </c>
    </row>
    <row r="751" ht="12.75" customHeight="1">
      <c r="A751" s="15" t="s">
        <v>1252</v>
      </c>
      <c r="B751" s="33" t="s">
        <v>106</v>
      </c>
      <c r="C751" s="16"/>
      <c r="D751" s="17"/>
      <c r="E751" s="28" t="s">
        <v>756</v>
      </c>
      <c r="F751" s="18" t="str">
        <f t="shared" si="8"/>
        <v/>
      </c>
      <c r="G751" s="18" t="str">
        <f t="shared" si="9"/>
        <v>vector</v>
      </c>
      <c r="H751" s="18" t="s">
        <v>950</v>
      </c>
      <c r="I751" s="30"/>
      <c r="J751" s="30"/>
      <c r="K751" s="84"/>
      <c r="L751" s="45" t="s">
        <v>31</v>
      </c>
      <c r="M751" s="32" t="s">
        <v>71</v>
      </c>
      <c r="N751" s="32" t="s">
        <v>31</v>
      </c>
      <c r="O751" s="45" t="s">
        <v>31</v>
      </c>
      <c r="P751" s="45" t="s">
        <v>30</v>
      </c>
      <c r="Q751" s="45" t="s">
        <v>30</v>
      </c>
      <c r="R751" s="45" t="s">
        <v>30</v>
      </c>
      <c r="S751" s="45" t="s">
        <v>31</v>
      </c>
      <c r="T751" s="32" t="s">
        <v>30</v>
      </c>
      <c r="U751" s="32" t="s">
        <v>33</v>
      </c>
      <c r="V751" s="45" t="s">
        <v>30</v>
      </c>
      <c r="W751" s="62" t="s">
        <v>51</v>
      </c>
      <c r="AB751" s="32" t="s">
        <v>30</v>
      </c>
      <c r="AC751" s="32" t="s">
        <v>30</v>
      </c>
      <c r="AD751" s="32" t="s">
        <v>30</v>
      </c>
      <c r="AE751" s="32" t="s">
        <v>30</v>
      </c>
      <c r="AF751" s="32" t="s">
        <v>31</v>
      </c>
      <c r="AG751" s="45" t="s">
        <v>30</v>
      </c>
      <c r="AH751" s="46" t="s">
        <v>45</v>
      </c>
      <c r="AM751" s="32" t="s">
        <v>56</v>
      </c>
      <c r="AR751" s="23"/>
      <c r="AS751" s="24" t="str">
        <f t="shared" si="3"/>
        <v>-:Q:-:-:-:-:-:-:-:-:-:Rm:::::-:-:-:-:-:-:Rn:::::Rd::::</v>
      </c>
      <c r="AT751" s="23"/>
      <c r="AU751" s="24" t="str">
        <f t="shared" si="4"/>
        <v>0x0EA0F400</v>
      </c>
      <c r="AV751" s="25"/>
      <c r="AW751" s="26" t="str">
        <f t="shared" si="5"/>
        <v>fminvector,                                             </v>
      </c>
      <c r="AX751" s="26" t="str">
        <f t="shared" si="6"/>
        <v>//		fminvector,                                             	/* 0x0EA0F400	FMIN      	 */</v>
      </c>
      <c r="AY751" s="26" t="str">
        <f t="shared" si="7"/>
        <v>//		0x0EA0F400,	/* FMIN      	fminvector	 */</v>
      </c>
    </row>
    <row r="752" ht="12.75" customHeight="1">
      <c r="A752" s="15" t="s">
        <v>1253</v>
      </c>
      <c r="B752" s="33" t="s">
        <v>106</v>
      </c>
      <c r="C752" s="16"/>
      <c r="D752" s="17"/>
      <c r="E752" s="28" t="s">
        <v>962</v>
      </c>
      <c r="F752" s="18" t="str">
        <f t="shared" si="8"/>
        <v>v</v>
      </c>
      <c r="G752" s="18" t="str">
        <f t="shared" si="9"/>
        <v>Vector</v>
      </c>
      <c r="H752" s="19"/>
      <c r="I752" s="30" t="s">
        <v>1206</v>
      </c>
      <c r="J752" s="30"/>
      <c r="K752" s="84"/>
      <c r="L752" s="45" t="s">
        <v>31</v>
      </c>
      <c r="M752" s="32" t="s">
        <v>71</v>
      </c>
      <c r="N752" s="32" t="s">
        <v>31</v>
      </c>
      <c r="O752" s="45" t="s">
        <v>31</v>
      </c>
      <c r="P752" s="45" t="s">
        <v>30</v>
      </c>
      <c r="Q752" s="45" t="s">
        <v>30</v>
      </c>
      <c r="R752" s="45" t="s">
        <v>30</v>
      </c>
      <c r="S752" s="45" t="s">
        <v>31</v>
      </c>
      <c r="T752" s="32" t="s">
        <v>30</v>
      </c>
      <c r="U752" s="32" t="s">
        <v>33</v>
      </c>
      <c r="V752" s="45" t="s">
        <v>30</v>
      </c>
      <c r="W752" s="62" t="s">
        <v>51</v>
      </c>
      <c r="AB752" s="32" t="s">
        <v>30</v>
      </c>
      <c r="AC752" s="32" t="s">
        <v>30</v>
      </c>
      <c r="AD752" s="32" t="s">
        <v>30</v>
      </c>
      <c r="AE752" s="32" t="s">
        <v>30</v>
      </c>
      <c r="AF752" s="32" t="s">
        <v>30</v>
      </c>
      <c r="AG752" s="45" t="s">
        <v>30</v>
      </c>
      <c r="AH752" s="46" t="s">
        <v>45</v>
      </c>
      <c r="AM752" s="32" t="s">
        <v>56</v>
      </c>
      <c r="AR752" s="23"/>
      <c r="AS752" s="24" t="str">
        <f t="shared" si="3"/>
        <v>-:Q:-:-:-:-:-:-:-:-:-:Rm:::::-:-:-:-:-:-:Rn:::::Rd::::</v>
      </c>
      <c r="AT752" s="23"/>
      <c r="AU752" s="24" t="str">
        <f t="shared" si="4"/>
        <v>0x0EA0FC00</v>
      </c>
      <c r="AV752" s="25"/>
      <c r="AW752" s="26" t="str">
        <f t="shared" si="5"/>
        <v>vfrsqrtsVector,                                         </v>
      </c>
      <c r="AX752" s="26" t="str">
        <f t="shared" si="6"/>
        <v>//		vfrsqrtsVector,                                         	/* 0x0EA0FC00	FRSQRTS   	 */</v>
      </c>
      <c r="AY752" s="26" t="str">
        <f t="shared" si="7"/>
        <v>//		0x0EA0FC00,	/* FRSQRTS   	vfrsqrtsVector	 */</v>
      </c>
    </row>
    <row r="753" ht="12.75" customHeight="1">
      <c r="A753" s="9" t="s">
        <v>1254</v>
      </c>
      <c r="B753" s="33" t="s">
        <v>106</v>
      </c>
      <c r="C753" s="16"/>
      <c r="D753" s="17"/>
      <c r="E753" s="28" t="s">
        <v>485</v>
      </c>
      <c r="F753" s="18" t="str">
        <f t="shared" si="8"/>
        <v/>
      </c>
      <c r="G753" s="18" t="str">
        <f t="shared" si="9"/>
        <v>vector_register</v>
      </c>
      <c r="H753" s="18" t="s">
        <v>1248</v>
      </c>
      <c r="I753" s="30"/>
      <c r="J753" s="30"/>
      <c r="K753" s="84"/>
      <c r="L753" s="45" t="s">
        <v>31</v>
      </c>
      <c r="M753" s="32" t="s">
        <v>71</v>
      </c>
      <c r="N753" s="32" t="s">
        <v>31</v>
      </c>
      <c r="O753" s="45" t="s">
        <v>31</v>
      </c>
      <c r="P753" s="45" t="s">
        <v>30</v>
      </c>
      <c r="Q753" s="45" t="s">
        <v>30</v>
      </c>
      <c r="R753" s="45" t="s">
        <v>30</v>
      </c>
      <c r="S753" s="45" t="s">
        <v>31</v>
      </c>
      <c r="T753" s="32" t="s">
        <v>30</v>
      </c>
      <c r="U753" s="32" t="s">
        <v>31</v>
      </c>
      <c r="V753" s="45" t="s">
        <v>30</v>
      </c>
      <c r="W753" s="62" t="s">
        <v>51</v>
      </c>
      <c r="AB753" s="32" t="s">
        <v>31</v>
      </c>
      <c r="AC753" s="32" t="s">
        <v>31</v>
      </c>
      <c r="AD753" s="32" t="s">
        <v>31</v>
      </c>
      <c r="AE753" s="32" t="s">
        <v>30</v>
      </c>
      <c r="AF753" s="32" t="s">
        <v>30</v>
      </c>
      <c r="AG753" s="45" t="s">
        <v>30</v>
      </c>
      <c r="AH753" s="46" t="s">
        <v>45</v>
      </c>
      <c r="AM753" s="32" t="s">
        <v>56</v>
      </c>
      <c r="AR753" s="23"/>
      <c r="AS753" s="24" t="str">
        <f t="shared" si="3"/>
        <v>-:Q:-:-:-:-:-:-:-:-:-:Rm:::::-:-:-:-:-:-:Rn:::::Rd::::</v>
      </c>
      <c r="AT753" s="23"/>
      <c r="AU753" s="24" t="str">
        <f t="shared" si="4"/>
        <v>0x0EA01C00</v>
      </c>
      <c r="AV753" s="25"/>
      <c r="AW753" s="26" t="str">
        <f t="shared" si="5"/>
        <v>orrvector_register,                                     </v>
      </c>
      <c r="AX753" s="26" t="str">
        <f t="shared" si="6"/>
        <v>//		orrvector_register,                                     	/* 0x0EA01C00	ORR       	 */</v>
      </c>
      <c r="AY753" s="26" t="str">
        <f t="shared" si="7"/>
        <v>//		0x0EA01C00,	/* ORR       	orrvector_register	 */</v>
      </c>
    </row>
    <row r="754" ht="12.75" customHeight="1">
      <c r="A754" s="15" t="s">
        <v>1255</v>
      </c>
      <c r="B754" s="33" t="s">
        <v>106</v>
      </c>
      <c r="C754" s="16"/>
      <c r="D754" s="17"/>
      <c r="E754" s="28" t="s">
        <v>534</v>
      </c>
      <c r="F754" s="18" t="str">
        <f t="shared" si="8"/>
        <v/>
      </c>
      <c r="G754" s="18" t="str">
        <f t="shared" si="9"/>
        <v>vector</v>
      </c>
      <c r="H754" s="18" t="s">
        <v>950</v>
      </c>
      <c r="I754" s="30"/>
      <c r="J754" s="30"/>
      <c r="K754" s="84"/>
      <c r="L754" s="45" t="s">
        <v>31</v>
      </c>
      <c r="M754" s="32" t="s">
        <v>71</v>
      </c>
      <c r="N754" s="32" t="s">
        <v>31</v>
      </c>
      <c r="O754" s="45" t="s">
        <v>31</v>
      </c>
      <c r="P754" s="45" t="s">
        <v>30</v>
      </c>
      <c r="Q754" s="45" t="s">
        <v>30</v>
      </c>
      <c r="R754" s="45" t="s">
        <v>30</v>
      </c>
      <c r="S754" s="45" t="s">
        <v>31</v>
      </c>
      <c r="T754" s="32" t="s">
        <v>30</v>
      </c>
      <c r="U754" s="32" t="s">
        <v>30</v>
      </c>
      <c r="V754" s="45" t="s">
        <v>30</v>
      </c>
      <c r="W754" s="62" t="s">
        <v>51</v>
      </c>
      <c r="AB754" s="32" t="s">
        <v>31</v>
      </c>
      <c r="AC754" s="32" t="s">
        <v>31</v>
      </c>
      <c r="AD754" s="32" t="s">
        <v>31</v>
      </c>
      <c r="AE754" s="32" t="s">
        <v>30</v>
      </c>
      <c r="AF754" s="32" t="s">
        <v>30</v>
      </c>
      <c r="AG754" s="45" t="s">
        <v>30</v>
      </c>
      <c r="AH754" s="46" t="s">
        <v>45</v>
      </c>
      <c r="AM754" s="32" t="s">
        <v>56</v>
      </c>
      <c r="AR754" s="23"/>
      <c r="AS754" s="24" t="str">
        <f t="shared" si="3"/>
        <v>-:Q:-:-:-:-:-:-:-:-:-:Rm:::::-:-:-:-:-:-:Rn:::::Rd::::</v>
      </c>
      <c r="AT754" s="23"/>
      <c r="AU754" s="24" t="str">
        <f t="shared" si="4"/>
        <v>0x0EE01C00</v>
      </c>
      <c r="AV754" s="25"/>
      <c r="AW754" s="26" t="str">
        <f t="shared" si="5"/>
        <v>ornvector,                                              </v>
      </c>
      <c r="AX754" s="26" t="str">
        <f t="shared" si="6"/>
        <v>//		ornvector,                                              	/* 0x0EE01C00	ORN       	 */</v>
      </c>
      <c r="AY754" s="26" t="str">
        <f t="shared" si="7"/>
        <v>//		0x0EE01C00,	/* ORN       	ornvector	 */</v>
      </c>
    </row>
    <row r="755" ht="12.75" customHeight="1">
      <c r="A755" s="15" t="s">
        <v>1256</v>
      </c>
      <c r="B755" s="33" t="s">
        <v>106</v>
      </c>
      <c r="C755" s="16"/>
      <c r="D755" s="17"/>
      <c r="E755" s="28" t="s">
        <v>1257</v>
      </c>
      <c r="F755" s="18" t="str">
        <f t="shared" si="8"/>
        <v/>
      </c>
      <c r="G755" s="18" t="str">
        <f t="shared" si="9"/>
        <v/>
      </c>
      <c r="H755" s="19"/>
      <c r="I755" s="30"/>
      <c r="J755" s="30"/>
      <c r="K755" s="84"/>
      <c r="L755" s="45" t="s">
        <v>31</v>
      </c>
      <c r="M755" s="32" t="s">
        <v>71</v>
      </c>
      <c r="N755" s="32" t="s">
        <v>30</v>
      </c>
      <c r="O755" s="45" t="s">
        <v>31</v>
      </c>
      <c r="P755" s="45" t="s">
        <v>30</v>
      </c>
      <c r="Q755" s="45" t="s">
        <v>30</v>
      </c>
      <c r="R755" s="45" t="s">
        <v>30</v>
      </c>
      <c r="S755" s="45" t="s">
        <v>31</v>
      </c>
      <c r="T755" s="32" t="s">
        <v>33</v>
      </c>
      <c r="U755" s="32" t="s">
        <v>33</v>
      </c>
      <c r="V755" s="45" t="s">
        <v>30</v>
      </c>
      <c r="W755" s="62" t="s">
        <v>51</v>
      </c>
      <c r="AB755" s="32" t="s">
        <v>31</v>
      </c>
      <c r="AC755" s="32" t="s">
        <v>31</v>
      </c>
      <c r="AD755" s="32" t="s">
        <v>31</v>
      </c>
      <c r="AE755" s="32" t="s">
        <v>31</v>
      </c>
      <c r="AF755" s="32" t="s">
        <v>31</v>
      </c>
      <c r="AG755" s="45" t="s">
        <v>30</v>
      </c>
      <c r="AH755" s="46" t="s">
        <v>45</v>
      </c>
      <c r="AM755" s="32" t="s">
        <v>56</v>
      </c>
      <c r="AR755" s="23"/>
      <c r="AS755" s="24" t="str">
        <f t="shared" si="3"/>
        <v>-:Q:-:-:-:-:-:-:-:-:-:Rm:::::-:-:-:-:-:-:Rn:::::Rd::::</v>
      </c>
      <c r="AT755" s="23"/>
      <c r="AU755" s="24" t="str">
        <f t="shared" si="4"/>
        <v>0x2E200400</v>
      </c>
      <c r="AV755" s="25"/>
      <c r="AW755" s="26" t="str">
        <f t="shared" si="5"/>
        <v>uhadd,                                                  </v>
      </c>
      <c r="AX755" s="26" t="str">
        <f t="shared" si="6"/>
        <v>//		uhadd,                                                  	/* 0x2E200400	UHADD     	 */</v>
      </c>
      <c r="AY755" s="26" t="str">
        <f t="shared" si="7"/>
        <v>//		0x2E200400,	/* UHADD     	uhadd	 */</v>
      </c>
    </row>
    <row r="756" ht="12.75" customHeight="1">
      <c r="A756" s="9" t="s">
        <v>1258</v>
      </c>
      <c r="B756" s="33" t="s">
        <v>106</v>
      </c>
      <c r="C756" s="16"/>
      <c r="D756" s="17"/>
      <c r="E756" s="28" t="s">
        <v>964</v>
      </c>
      <c r="F756" s="18" t="str">
        <f t="shared" si="8"/>
        <v>v</v>
      </c>
      <c r="G756" s="18" t="str">
        <f t="shared" si="9"/>
        <v>Vector</v>
      </c>
      <c r="H756" s="19"/>
      <c r="I756" s="30" t="s">
        <v>1206</v>
      </c>
      <c r="J756" s="30"/>
      <c r="K756" s="84"/>
      <c r="L756" s="45" t="s">
        <v>31</v>
      </c>
      <c r="M756" s="32" t="s">
        <v>71</v>
      </c>
      <c r="N756" s="32" t="s">
        <v>30</v>
      </c>
      <c r="O756" s="45" t="s">
        <v>31</v>
      </c>
      <c r="P756" s="45" t="s">
        <v>30</v>
      </c>
      <c r="Q756" s="45" t="s">
        <v>30</v>
      </c>
      <c r="R756" s="45" t="s">
        <v>30</v>
      </c>
      <c r="S756" s="45" t="s">
        <v>31</v>
      </c>
      <c r="T756" s="32" t="s">
        <v>33</v>
      </c>
      <c r="U756" s="32" t="s">
        <v>33</v>
      </c>
      <c r="V756" s="45" t="s">
        <v>30</v>
      </c>
      <c r="W756" s="62" t="s">
        <v>51</v>
      </c>
      <c r="AB756" s="32" t="s">
        <v>31</v>
      </c>
      <c r="AC756" s="32" t="s">
        <v>31</v>
      </c>
      <c r="AD756" s="32" t="s">
        <v>31</v>
      </c>
      <c r="AE756" s="32" t="s">
        <v>31</v>
      </c>
      <c r="AF756" s="32" t="s">
        <v>30</v>
      </c>
      <c r="AG756" s="45" t="s">
        <v>30</v>
      </c>
      <c r="AH756" s="46" t="s">
        <v>45</v>
      </c>
      <c r="AM756" s="32" t="s">
        <v>56</v>
      </c>
      <c r="AR756" s="23"/>
      <c r="AS756" s="24" t="str">
        <f t="shared" si="3"/>
        <v>-:Q:-:-:-:-:-:-:-:-:-:Rm:::::-:-:-:-:-:-:Rn:::::Rd::::</v>
      </c>
      <c r="AT756" s="23"/>
      <c r="AU756" s="24" t="str">
        <f t="shared" si="4"/>
        <v>0x2E200C00</v>
      </c>
      <c r="AV756" s="25"/>
      <c r="AW756" s="26" t="str">
        <f t="shared" si="5"/>
        <v>vuqaddVector,                                           </v>
      </c>
      <c r="AX756" s="26" t="str">
        <f t="shared" si="6"/>
        <v>//		vuqaddVector,                                           	/* 0x2E200C00	UQADD     	 */</v>
      </c>
      <c r="AY756" s="26" t="str">
        <f t="shared" si="7"/>
        <v>//		0x2E200C00,	/* UQADD     	vuqaddVector	 */</v>
      </c>
    </row>
    <row r="757" ht="12.75" customHeight="1">
      <c r="A757" s="9" t="s">
        <v>1259</v>
      </c>
      <c r="B757" s="33" t="s">
        <v>106</v>
      </c>
      <c r="C757" s="16"/>
      <c r="D757" s="17"/>
      <c r="E757" s="28" t="s">
        <v>1260</v>
      </c>
      <c r="F757" s="18" t="str">
        <f t="shared" si="8"/>
        <v/>
      </c>
      <c r="G757" s="18" t="str">
        <f t="shared" si="9"/>
        <v/>
      </c>
      <c r="H757" s="19"/>
      <c r="I757" s="30"/>
      <c r="J757" s="30"/>
      <c r="K757" s="84"/>
      <c r="L757" s="45" t="s">
        <v>31</v>
      </c>
      <c r="M757" s="32" t="s">
        <v>71</v>
      </c>
      <c r="N757" s="32" t="s">
        <v>30</v>
      </c>
      <c r="O757" s="45" t="s">
        <v>31</v>
      </c>
      <c r="P757" s="45" t="s">
        <v>30</v>
      </c>
      <c r="Q757" s="45" t="s">
        <v>30</v>
      </c>
      <c r="R757" s="45" t="s">
        <v>30</v>
      </c>
      <c r="S757" s="45" t="s">
        <v>31</v>
      </c>
      <c r="T757" s="32" t="s">
        <v>33</v>
      </c>
      <c r="U757" s="32" t="s">
        <v>33</v>
      </c>
      <c r="V757" s="45" t="s">
        <v>30</v>
      </c>
      <c r="W757" s="62" t="s">
        <v>51</v>
      </c>
      <c r="AB757" s="32" t="s">
        <v>31</v>
      </c>
      <c r="AC757" s="32" t="s">
        <v>31</v>
      </c>
      <c r="AD757" s="32" t="s">
        <v>31</v>
      </c>
      <c r="AE757" s="32" t="s">
        <v>30</v>
      </c>
      <c r="AF757" s="32" t="s">
        <v>31</v>
      </c>
      <c r="AG757" s="45" t="s">
        <v>30</v>
      </c>
      <c r="AH757" s="46" t="s">
        <v>45</v>
      </c>
      <c r="AM757" s="32" t="s">
        <v>56</v>
      </c>
      <c r="AR757" s="23"/>
      <c r="AS757" s="24" t="str">
        <f t="shared" si="3"/>
        <v>-:Q:-:-:-:-:-:-:-:-:-:Rm:::::-:-:-:-:-:-:Rn:::::Rd::::</v>
      </c>
      <c r="AT757" s="23"/>
      <c r="AU757" s="24" t="str">
        <f t="shared" si="4"/>
        <v>0x2E201400</v>
      </c>
      <c r="AV757" s="25"/>
      <c r="AW757" s="26" t="str">
        <f t="shared" si="5"/>
        <v>urhadd,                                                 </v>
      </c>
      <c r="AX757" s="26" t="str">
        <f t="shared" si="6"/>
        <v>//		urhadd,                                                 	/* 0x2E201400	URHADD    	 */</v>
      </c>
      <c r="AY757" s="26" t="str">
        <f t="shared" si="7"/>
        <v>//		0x2E201400,	/* URHADD    	urhadd	 */</v>
      </c>
    </row>
    <row r="758" ht="12.75" customHeight="1">
      <c r="A758" s="15" t="s">
        <v>1261</v>
      </c>
      <c r="B758" s="33" t="s">
        <v>106</v>
      </c>
      <c r="C758" s="16"/>
      <c r="D758" s="17"/>
      <c r="E758" s="28" t="s">
        <v>1262</v>
      </c>
      <c r="F758" s="18" t="str">
        <f t="shared" si="8"/>
        <v/>
      </c>
      <c r="G758" s="18" t="str">
        <f t="shared" si="9"/>
        <v/>
      </c>
      <c r="H758" s="19"/>
      <c r="I758" s="30"/>
      <c r="J758" s="30"/>
      <c r="K758" s="84"/>
      <c r="L758" s="45" t="s">
        <v>31</v>
      </c>
      <c r="M758" s="32" t="s">
        <v>71</v>
      </c>
      <c r="N758" s="32" t="s">
        <v>30</v>
      </c>
      <c r="O758" s="45" t="s">
        <v>31</v>
      </c>
      <c r="P758" s="45" t="s">
        <v>30</v>
      </c>
      <c r="Q758" s="45" t="s">
        <v>30</v>
      </c>
      <c r="R758" s="45" t="s">
        <v>30</v>
      </c>
      <c r="S758" s="45" t="s">
        <v>31</v>
      </c>
      <c r="T758" s="32" t="s">
        <v>33</v>
      </c>
      <c r="U758" s="32" t="s">
        <v>33</v>
      </c>
      <c r="V758" s="45" t="s">
        <v>30</v>
      </c>
      <c r="W758" s="62" t="s">
        <v>51</v>
      </c>
      <c r="AB758" s="32" t="s">
        <v>31</v>
      </c>
      <c r="AC758" s="32" t="s">
        <v>31</v>
      </c>
      <c r="AD758" s="32" t="s">
        <v>30</v>
      </c>
      <c r="AE758" s="32" t="s">
        <v>31</v>
      </c>
      <c r="AF758" s="32" t="s">
        <v>31</v>
      </c>
      <c r="AG758" s="45" t="s">
        <v>30</v>
      </c>
      <c r="AH758" s="46" t="s">
        <v>45</v>
      </c>
      <c r="AM758" s="32" t="s">
        <v>56</v>
      </c>
      <c r="AR758" s="23"/>
      <c r="AS758" s="24" t="str">
        <f t="shared" si="3"/>
        <v>-:Q:-:-:-:-:-:-:-:-:-:Rm:::::-:-:-:-:-:-:Rn:::::Rd::::</v>
      </c>
      <c r="AT758" s="23"/>
      <c r="AU758" s="24" t="str">
        <f t="shared" si="4"/>
        <v>0x2E202400</v>
      </c>
      <c r="AV758" s="25"/>
      <c r="AW758" s="26" t="str">
        <f t="shared" si="5"/>
        <v>uhsub,                                                  </v>
      </c>
      <c r="AX758" s="26" t="str">
        <f t="shared" si="6"/>
        <v>//		uhsub,                                                  	/* 0x2E202400	UHSUB     	 */</v>
      </c>
      <c r="AY758" s="26" t="str">
        <f t="shared" si="7"/>
        <v>//		0x2E202400,	/* UHSUB     	uhsub	 */</v>
      </c>
    </row>
    <row r="759" ht="12.75" customHeight="1">
      <c r="A759" s="15" t="s">
        <v>1263</v>
      </c>
      <c r="B759" s="33" t="s">
        <v>106</v>
      </c>
      <c r="C759" s="16"/>
      <c r="D759" s="17"/>
      <c r="E759" s="28" t="s">
        <v>966</v>
      </c>
      <c r="F759" s="18" t="str">
        <f t="shared" si="8"/>
        <v>v</v>
      </c>
      <c r="G759" s="18" t="str">
        <f t="shared" si="9"/>
        <v>Vector</v>
      </c>
      <c r="H759" s="19"/>
      <c r="I759" s="30" t="s">
        <v>1206</v>
      </c>
      <c r="J759" s="30"/>
      <c r="K759" s="84"/>
      <c r="L759" s="45" t="s">
        <v>31</v>
      </c>
      <c r="M759" s="32" t="s">
        <v>71</v>
      </c>
      <c r="N759" s="32" t="s">
        <v>30</v>
      </c>
      <c r="O759" s="45" t="s">
        <v>31</v>
      </c>
      <c r="P759" s="45" t="s">
        <v>30</v>
      </c>
      <c r="Q759" s="45" t="s">
        <v>30</v>
      </c>
      <c r="R759" s="45" t="s">
        <v>30</v>
      </c>
      <c r="S759" s="45" t="s">
        <v>31</v>
      </c>
      <c r="T759" s="32" t="s">
        <v>33</v>
      </c>
      <c r="U759" s="32" t="s">
        <v>33</v>
      </c>
      <c r="V759" s="45" t="s">
        <v>30</v>
      </c>
      <c r="W759" s="62" t="s">
        <v>51</v>
      </c>
      <c r="AB759" s="32" t="s">
        <v>31</v>
      </c>
      <c r="AC759" s="32" t="s">
        <v>31</v>
      </c>
      <c r="AD759" s="32" t="s">
        <v>30</v>
      </c>
      <c r="AE759" s="32" t="s">
        <v>31</v>
      </c>
      <c r="AF759" s="32" t="s">
        <v>30</v>
      </c>
      <c r="AG759" s="45" t="s">
        <v>30</v>
      </c>
      <c r="AH759" s="46" t="s">
        <v>45</v>
      </c>
      <c r="AM759" s="32" t="s">
        <v>56</v>
      </c>
      <c r="AR759" s="23"/>
      <c r="AS759" s="24" t="str">
        <f t="shared" si="3"/>
        <v>-:Q:-:-:-:-:-:-:-:-:-:Rm:::::-:-:-:-:-:-:Rn:::::Rd::::</v>
      </c>
      <c r="AT759" s="23"/>
      <c r="AU759" s="24" t="str">
        <f t="shared" si="4"/>
        <v>0x2E202C00</v>
      </c>
      <c r="AV759" s="25"/>
      <c r="AW759" s="26" t="str">
        <f t="shared" si="5"/>
        <v>vuqsubVector,                                           </v>
      </c>
      <c r="AX759" s="26" t="str">
        <f t="shared" si="6"/>
        <v>//		vuqsubVector,                                           	/* 0x2E202C00	UQSUB     	 */</v>
      </c>
      <c r="AY759" s="26" t="str">
        <f t="shared" si="7"/>
        <v>//		0x2E202C00,	/* UQSUB     	vuqsubVector	 */</v>
      </c>
    </row>
    <row r="760" ht="12.75" customHeight="1">
      <c r="A760" s="9" t="s">
        <v>1264</v>
      </c>
      <c r="B760" s="33" t="s">
        <v>106</v>
      </c>
      <c r="C760" s="16"/>
      <c r="D760" s="17"/>
      <c r="E760" s="28" t="s">
        <v>968</v>
      </c>
      <c r="F760" s="18" t="str">
        <f t="shared" si="8"/>
        <v>v</v>
      </c>
      <c r="G760" s="18" t="str">
        <f t="shared" si="9"/>
        <v>register_Vector</v>
      </c>
      <c r="H760" s="18" t="s">
        <v>800</v>
      </c>
      <c r="I760" s="30" t="s">
        <v>1206</v>
      </c>
      <c r="J760" s="30"/>
      <c r="K760" s="84"/>
      <c r="L760" s="45" t="s">
        <v>31</v>
      </c>
      <c r="M760" s="32" t="s">
        <v>71</v>
      </c>
      <c r="N760" s="32" t="s">
        <v>30</v>
      </c>
      <c r="O760" s="45" t="s">
        <v>31</v>
      </c>
      <c r="P760" s="45" t="s">
        <v>30</v>
      </c>
      <c r="Q760" s="45" t="s">
        <v>30</v>
      </c>
      <c r="R760" s="45" t="s">
        <v>30</v>
      </c>
      <c r="S760" s="45" t="s">
        <v>31</v>
      </c>
      <c r="T760" s="32" t="s">
        <v>33</v>
      </c>
      <c r="U760" s="32" t="s">
        <v>33</v>
      </c>
      <c r="V760" s="45" t="s">
        <v>30</v>
      </c>
      <c r="W760" s="62" t="s">
        <v>51</v>
      </c>
      <c r="AB760" s="32" t="s">
        <v>31</v>
      </c>
      <c r="AC760" s="32" t="s">
        <v>31</v>
      </c>
      <c r="AD760" s="32" t="s">
        <v>30</v>
      </c>
      <c r="AE760" s="32" t="s">
        <v>30</v>
      </c>
      <c r="AF760" s="32" t="s">
        <v>31</v>
      </c>
      <c r="AG760" s="45" t="s">
        <v>30</v>
      </c>
      <c r="AH760" s="46" t="s">
        <v>45</v>
      </c>
      <c r="AM760" s="32" t="s">
        <v>56</v>
      </c>
      <c r="AR760" s="23"/>
      <c r="AS760" s="24" t="str">
        <f t="shared" si="3"/>
        <v>-:Q:-:-:-:-:-:-:-:-:-:Rm:::::-:-:-:-:-:-:Rn:::::Rd::::</v>
      </c>
      <c r="AT760" s="23"/>
      <c r="AU760" s="24" t="str">
        <f t="shared" si="4"/>
        <v>0x2E203400</v>
      </c>
      <c r="AV760" s="25"/>
      <c r="AW760" s="26" t="str">
        <f t="shared" si="5"/>
        <v>vcmhiregister_Vector,                                   </v>
      </c>
      <c r="AX760" s="26" t="str">
        <f t="shared" si="6"/>
        <v>//		vcmhiregister_Vector,                                   	/* 0x2E203400	CMHI      	 */</v>
      </c>
      <c r="AY760" s="26" t="str">
        <f t="shared" si="7"/>
        <v>//		0x2E203400,	/* CMHI      	vcmhiregister_Vector	 */</v>
      </c>
    </row>
    <row r="761" ht="12.75" customHeight="1">
      <c r="A761" s="15" t="s">
        <v>1265</v>
      </c>
      <c r="B761" s="33" t="s">
        <v>106</v>
      </c>
      <c r="C761" s="16"/>
      <c r="D761" s="17"/>
      <c r="E761" s="28" t="s">
        <v>970</v>
      </c>
      <c r="F761" s="18" t="str">
        <f t="shared" si="8"/>
        <v>v</v>
      </c>
      <c r="G761" s="18" t="str">
        <f t="shared" si="9"/>
        <v>register_Vector</v>
      </c>
      <c r="H761" s="18" t="s">
        <v>800</v>
      </c>
      <c r="I761" s="30" t="s">
        <v>1206</v>
      </c>
      <c r="J761" s="30"/>
      <c r="K761" s="84"/>
      <c r="L761" s="45" t="s">
        <v>31</v>
      </c>
      <c r="M761" s="32" t="s">
        <v>71</v>
      </c>
      <c r="N761" s="32" t="s">
        <v>30</v>
      </c>
      <c r="O761" s="45" t="s">
        <v>31</v>
      </c>
      <c r="P761" s="45" t="s">
        <v>30</v>
      </c>
      <c r="Q761" s="45" t="s">
        <v>30</v>
      </c>
      <c r="R761" s="45" t="s">
        <v>30</v>
      </c>
      <c r="S761" s="45" t="s">
        <v>31</v>
      </c>
      <c r="T761" s="32" t="s">
        <v>33</v>
      </c>
      <c r="U761" s="32" t="s">
        <v>33</v>
      </c>
      <c r="V761" s="45" t="s">
        <v>30</v>
      </c>
      <c r="W761" s="62" t="s">
        <v>51</v>
      </c>
      <c r="AB761" s="32" t="s">
        <v>31</v>
      </c>
      <c r="AC761" s="32" t="s">
        <v>31</v>
      </c>
      <c r="AD761" s="32" t="s">
        <v>30</v>
      </c>
      <c r="AE761" s="32" t="s">
        <v>30</v>
      </c>
      <c r="AF761" s="32" t="s">
        <v>30</v>
      </c>
      <c r="AG761" s="45" t="s">
        <v>30</v>
      </c>
      <c r="AH761" s="46" t="s">
        <v>45</v>
      </c>
      <c r="AM761" s="32" t="s">
        <v>56</v>
      </c>
      <c r="AR761" s="23"/>
      <c r="AS761" s="24" t="str">
        <f t="shared" si="3"/>
        <v>-:Q:-:-:-:-:-:-:-:-:-:Rm:::::-:-:-:-:-:-:Rn:::::Rd::::</v>
      </c>
      <c r="AT761" s="23"/>
      <c r="AU761" s="24" t="str">
        <f t="shared" si="4"/>
        <v>0x2E203C00</v>
      </c>
      <c r="AV761" s="25"/>
      <c r="AW761" s="26" t="str">
        <f t="shared" si="5"/>
        <v>vcmhsregister_Vector,                                   </v>
      </c>
      <c r="AX761" s="26" t="str">
        <f t="shared" si="6"/>
        <v>//		vcmhsregister_Vector,                                   	/* 0x2E203C00	CMHS      	 */</v>
      </c>
      <c r="AY761" s="26" t="str">
        <f t="shared" si="7"/>
        <v>//		0x2E203C00,	/* CMHS      	vcmhsregister_Vector	 */</v>
      </c>
    </row>
    <row r="762" ht="12.75" customHeight="1">
      <c r="A762" s="15" t="s">
        <v>1266</v>
      </c>
      <c r="B762" s="33" t="s">
        <v>106</v>
      </c>
      <c r="C762" s="16"/>
      <c r="D762" s="17"/>
      <c r="E762" s="28" t="s">
        <v>972</v>
      </c>
      <c r="F762" s="18" t="str">
        <f t="shared" si="8"/>
        <v>v</v>
      </c>
      <c r="G762" s="18" t="str">
        <f t="shared" si="9"/>
        <v>Vector</v>
      </c>
      <c r="H762" s="19"/>
      <c r="I762" s="30" t="s">
        <v>1206</v>
      </c>
      <c r="J762" s="30"/>
      <c r="K762" s="84"/>
      <c r="L762" s="45" t="s">
        <v>31</v>
      </c>
      <c r="M762" s="32" t="s">
        <v>71</v>
      </c>
      <c r="N762" s="32" t="s">
        <v>30</v>
      </c>
      <c r="O762" s="45" t="s">
        <v>31</v>
      </c>
      <c r="P762" s="45" t="s">
        <v>30</v>
      </c>
      <c r="Q762" s="45" t="s">
        <v>30</v>
      </c>
      <c r="R762" s="45" t="s">
        <v>30</v>
      </c>
      <c r="S762" s="45" t="s">
        <v>31</v>
      </c>
      <c r="T762" s="32" t="s">
        <v>33</v>
      </c>
      <c r="U762" s="32" t="s">
        <v>33</v>
      </c>
      <c r="V762" s="45" t="s">
        <v>30</v>
      </c>
      <c r="W762" s="62" t="s">
        <v>51</v>
      </c>
      <c r="AB762" s="32" t="s">
        <v>31</v>
      </c>
      <c r="AC762" s="32" t="s">
        <v>30</v>
      </c>
      <c r="AD762" s="32" t="s">
        <v>31</v>
      </c>
      <c r="AE762" s="32" t="s">
        <v>31</v>
      </c>
      <c r="AF762" s="32" t="s">
        <v>31</v>
      </c>
      <c r="AG762" s="45" t="s">
        <v>30</v>
      </c>
      <c r="AH762" s="46" t="s">
        <v>45</v>
      </c>
      <c r="AM762" s="32" t="s">
        <v>56</v>
      </c>
      <c r="AR762" s="23"/>
      <c r="AS762" s="24" t="str">
        <f t="shared" si="3"/>
        <v>-:Q:-:-:-:-:-:-:-:-:-:Rm:::::-:-:-:-:-:-:Rn:::::Rd::::</v>
      </c>
      <c r="AT762" s="23"/>
      <c r="AU762" s="24" t="str">
        <f t="shared" si="4"/>
        <v>0x2E204400</v>
      </c>
      <c r="AV762" s="25"/>
      <c r="AW762" s="26" t="str">
        <f t="shared" si="5"/>
        <v>vushlVector,                                            </v>
      </c>
      <c r="AX762" s="26" t="str">
        <f t="shared" si="6"/>
        <v>//		vushlVector,                                            	/* 0x2E204400	USHL      	 */</v>
      </c>
      <c r="AY762" s="26" t="str">
        <f t="shared" si="7"/>
        <v>//		0x2E204400,	/* USHL      	vushlVector	 */</v>
      </c>
    </row>
    <row r="763" ht="12.75" customHeight="1">
      <c r="A763" s="9" t="s">
        <v>1267</v>
      </c>
      <c r="B763" s="33" t="s">
        <v>106</v>
      </c>
      <c r="C763" s="16"/>
      <c r="D763" s="17"/>
      <c r="E763" s="28" t="s">
        <v>974</v>
      </c>
      <c r="F763" s="18" t="str">
        <f t="shared" si="8"/>
        <v>v</v>
      </c>
      <c r="G763" s="18" t="str">
        <f t="shared" si="9"/>
        <v>register_Vector</v>
      </c>
      <c r="H763" s="18" t="s">
        <v>800</v>
      </c>
      <c r="I763" s="30" t="s">
        <v>1206</v>
      </c>
      <c r="J763" s="30"/>
      <c r="K763" s="84"/>
      <c r="L763" s="45" t="s">
        <v>31</v>
      </c>
      <c r="M763" s="32" t="s">
        <v>71</v>
      </c>
      <c r="N763" s="32" t="s">
        <v>30</v>
      </c>
      <c r="O763" s="45" t="s">
        <v>31</v>
      </c>
      <c r="P763" s="45" t="s">
        <v>30</v>
      </c>
      <c r="Q763" s="45" t="s">
        <v>30</v>
      </c>
      <c r="R763" s="45" t="s">
        <v>30</v>
      </c>
      <c r="S763" s="45" t="s">
        <v>31</v>
      </c>
      <c r="T763" s="32" t="s">
        <v>33</v>
      </c>
      <c r="U763" s="32" t="s">
        <v>33</v>
      </c>
      <c r="V763" s="45" t="s">
        <v>30</v>
      </c>
      <c r="W763" s="62" t="s">
        <v>51</v>
      </c>
      <c r="AB763" s="32" t="s">
        <v>31</v>
      </c>
      <c r="AC763" s="32" t="s">
        <v>30</v>
      </c>
      <c r="AD763" s="32" t="s">
        <v>31</v>
      </c>
      <c r="AE763" s="32" t="s">
        <v>31</v>
      </c>
      <c r="AF763" s="32" t="s">
        <v>30</v>
      </c>
      <c r="AG763" s="45" t="s">
        <v>30</v>
      </c>
      <c r="AH763" s="46" t="s">
        <v>45</v>
      </c>
      <c r="AM763" s="32" t="s">
        <v>56</v>
      </c>
      <c r="AR763" s="23"/>
      <c r="AS763" s="24" t="str">
        <f t="shared" si="3"/>
        <v>-:Q:-:-:-:-:-:-:-:-:-:Rm:::::-:-:-:-:-:-:Rn:::::Rd::::</v>
      </c>
      <c r="AT763" s="23"/>
      <c r="AU763" s="24" t="str">
        <f t="shared" si="4"/>
        <v>0x2E204C00</v>
      </c>
      <c r="AV763" s="25"/>
      <c r="AW763" s="26" t="str">
        <f t="shared" si="5"/>
        <v>vuqshlregister_Vector,                                  </v>
      </c>
      <c r="AX763" s="26" t="str">
        <f t="shared" si="6"/>
        <v>//		vuqshlregister_Vector,                                  	/* 0x2E204C00	UQSHL     	 */</v>
      </c>
      <c r="AY763" s="26" t="str">
        <f t="shared" si="7"/>
        <v>//		0x2E204C00,	/* UQSHL     	vuqshlregister_Vector	 */</v>
      </c>
    </row>
    <row r="764" ht="12.75" customHeight="1">
      <c r="A764" s="9" t="s">
        <v>1268</v>
      </c>
      <c r="B764" s="33" t="s">
        <v>106</v>
      </c>
      <c r="C764" s="16"/>
      <c r="D764" s="17"/>
      <c r="E764" s="28" t="s">
        <v>976</v>
      </c>
      <c r="F764" s="18" t="str">
        <f t="shared" si="8"/>
        <v>v</v>
      </c>
      <c r="G764" s="18" t="str">
        <f t="shared" si="9"/>
        <v>Vector</v>
      </c>
      <c r="H764" s="19"/>
      <c r="I764" s="30" t="s">
        <v>1206</v>
      </c>
      <c r="J764" s="30"/>
      <c r="K764" s="84"/>
      <c r="L764" s="45" t="s">
        <v>31</v>
      </c>
      <c r="M764" s="32" t="s">
        <v>71</v>
      </c>
      <c r="N764" s="32" t="s">
        <v>30</v>
      </c>
      <c r="O764" s="45" t="s">
        <v>31</v>
      </c>
      <c r="P764" s="45" t="s">
        <v>30</v>
      </c>
      <c r="Q764" s="45" t="s">
        <v>30</v>
      </c>
      <c r="R764" s="45" t="s">
        <v>30</v>
      </c>
      <c r="S764" s="45" t="s">
        <v>31</v>
      </c>
      <c r="T764" s="32" t="s">
        <v>33</v>
      </c>
      <c r="U764" s="32" t="s">
        <v>33</v>
      </c>
      <c r="V764" s="45" t="s">
        <v>30</v>
      </c>
      <c r="W764" s="62" t="s">
        <v>51</v>
      </c>
      <c r="AB764" s="32" t="s">
        <v>31</v>
      </c>
      <c r="AC764" s="32" t="s">
        <v>30</v>
      </c>
      <c r="AD764" s="32" t="s">
        <v>31</v>
      </c>
      <c r="AE764" s="32" t="s">
        <v>30</v>
      </c>
      <c r="AF764" s="32" t="s">
        <v>31</v>
      </c>
      <c r="AG764" s="45" t="s">
        <v>30</v>
      </c>
      <c r="AH764" s="46" t="s">
        <v>45</v>
      </c>
      <c r="AM764" s="32" t="s">
        <v>56</v>
      </c>
      <c r="AR764" s="23"/>
      <c r="AS764" s="24" t="str">
        <f t="shared" si="3"/>
        <v>-:Q:-:-:-:-:-:-:-:-:-:Rm:::::-:-:-:-:-:-:Rn:::::Rd::::</v>
      </c>
      <c r="AT764" s="23"/>
      <c r="AU764" s="24" t="str">
        <f t="shared" si="4"/>
        <v>0x2E205400</v>
      </c>
      <c r="AV764" s="25"/>
      <c r="AW764" s="26" t="str">
        <f t="shared" si="5"/>
        <v>vurshlVector,                                           </v>
      </c>
      <c r="AX764" s="26" t="str">
        <f t="shared" si="6"/>
        <v>//		vurshlVector,                                           	/* 0x2E205400	URSHL     	 */</v>
      </c>
      <c r="AY764" s="26" t="str">
        <f t="shared" si="7"/>
        <v>//		0x2E205400,	/* URSHL     	vurshlVector	 */</v>
      </c>
    </row>
    <row r="765" ht="12.75" customHeight="1">
      <c r="A765" s="15" t="s">
        <v>1269</v>
      </c>
      <c r="B765" s="33" t="s">
        <v>106</v>
      </c>
      <c r="C765" s="16"/>
      <c r="D765" s="17"/>
      <c r="E765" s="28" t="s">
        <v>978</v>
      </c>
      <c r="F765" s="18" t="str">
        <f t="shared" si="8"/>
        <v>v</v>
      </c>
      <c r="G765" s="18" t="str">
        <f t="shared" si="9"/>
        <v>Vector</v>
      </c>
      <c r="H765" s="19"/>
      <c r="I765" s="30" t="s">
        <v>1206</v>
      </c>
      <c r="J765" s="30"/>
      <c r="K765" s="84"/>
      <c r="L765" s="45" t="s">
        <v>31</v>
      </c>
      <c r="M765" s="32" t="s">
        <v>71</v>
      </c>
      <c r="N765" s="32" t="s">
        <v>30</v>
      </c>
      <c r="O765" s="45" t="s">
        <v>31</v>
      </c>
      <c r="P765" s="45" t="s">
        <v>30</v>
      </c>
      <c r="Q765" s="45" t="s">
        <v>30</v>
      </c>
      <c r="R765" s="45" t="s">
        <v>30</v>
      </c>
      <c r="S765" s="45" t="s">
        <v>31</v>
      </c>
      <c r="T765" s="32" t="s">
        <v>33</v>
      </c>
      <c r="U765" s="32" t="s">
        <v>33</v>
      </c>
      <c r="V765" s="45" t="s">
        <v>30</v>
      </c>
      <c r="W765" s="62" t="s">
        <v>51</v>
      </c>
      <c r="AB765" s="32" t="s">
        <v>31</v>
      </c>
      <c r="AC765" s="32" t="s">
        <v>30</v>
      </c>
      <c r="AD765" s="32" t="s">
        <v>31</v>
      </c>
      <c r="AE765" s="32" t="s">
        <v>30</v>
      </c>
      <c r="AF765" s="32" t="s">
        <v>30</v>
      </c>
      <c r="AG765" s="45" t="s">
        <v>30</v>
      </c>
      <c r="AH765" s="46" t="s">
        <v>45</v>
      </c>
      <c r="AM765" s="32" t="s">
        <v>56</v>
      </c>
      <c r="AR765" s="23"/>
      <c r="AS765" s="24" t="str">
        <f t="shared" si="3"/>
        <v>-:Q:-:-:-:-:-:-:-:-:-:Rm:::::-:-:-:-:-:-:Rn:::::Rd::::</v>
      </c>
      <c r="AT765" s="23"/>
      <c r="AU765" s="24" t="str">
        <f t="shared" si="4"/>
        <v>0x2E205C00</v>
      </c>
      <c r="AV765" s="25"/>
      <c r="AW765" s="26" t="str">
        <f t="shared" si="5"/>
        <v>vuqrshlVector,                                          </v>
      </c>
      <c r="AX765" s="26" t="str">
        <f t="shared" si="6"/>
        <v>//		vuqrshlVector,                                          	/* 0x2E205C00	UQRSHL    	 */</v>
      </c>
      <c r="AY765" s="26" t="str">
        <f t="shared" si="7"/>
        <v>//		0x2E205C00,	/* UQRSHL    	vuqrshlVector	 */</v>
      </c>
    </row>
    <row r="766" ht="12.75" customHeight="1">
      <c r="A766" s="15" t="s">
        <v>1270</v>
      </c>
      <c r="B766" s="33" t="s">
        <v>106</v>
      </c>
      <c r="C766" s="16"/>
      <c r="D766" s="17"/>
      <c r="E766" s="28" t="s">
        <v>1271</v>
      </c>
      <c r="F766" s="18" t="str">
        <f t="shared" si="8"/>
        <v/>
      </c>
      <c r="G766" s="18" t="str">
        <f t="shared" si="9"/>
        <v/>
      </c>
      <c r="H766" s="19"/>
      <c r="I766" s="30"/>
      <c r="J766" s="30"/>
      <c r="K766" s="84"/>
      <c r="L766" s="45" t="s">
        <v>31</v>
      </c>
      <c r="M766" s="32" t="s">
        <v>71</v>
      </c>
      <c r="N766" s="32" t="s">
        <v>30</v>
      </c>
      <c r="O766" s="45" t="s">
        <v>31</v>
      </c>
      <c r="P766" s="45" t="s">
        <v>30</v>
      </c>
      <c r="Q766" s="45" t="s">
        <v>30</v>
      </c>
      <c r="R766" s="45" t="s">
        <v>30</v>
      </c>
      <c r="S766" s="45" t="s">
        <v>31</v>
      </c>
      <c r="T766" s="32" t="s">
        <v>33</v>
      </c>
      <c r="U766" s="32" t="s">
        <v>33</v>
      </c>
      <c r="V766" s="45" t="s">
        <v>30</v>
      </c>
      <c r="W766" s="62" t="s">
        <v>51</v>
      </c>
      <c r="AB766" s="32" t="s">
        <v>31</v>
      </c>
      <c r="AC766" s="32" t="s">
        <v>30</v>
      </c>
      <c r="AD766" s="32" t="s">
        <v>30</v>
      </c>
      <c r="AE766" s="32" t="s">
        <v>31</v>
      </c>
      <c r="AF766" s="32" t="s">
        <v>31</v>
      </c>
      <c r="AG766" s="45" t="s">
        <v>30</v>
      </c>
      <c r="AH766" s="46" t="s">
        <v>45</v>
      </c>
      <c r="AM766" s="32" t="s">
        <v>56</v>
      </c>
      <c r="AR766" s="23"/>
      <c r="AS766" s="24" t="str">
        <f t="shared" si="3"/>
        <v>-:Q:-:-:-:-:-:-:-:-:-:Rm:::::-:-:-:-:-:-:Rn:::::Rd::::</v>
      </c>
      <c r="AT766" s="23"/>
      <c r="AU766" s="24" t="str">
        <f t="shared" si="4"/>
        <v>0x2E206400</v>
      </c>
      <c r="AV766" s="25"/>
      <c r="AW766" s="26" t="str">
        <f t="shared" si="5"/>
        <v>umax,                                                   </v>
      </c>
      <c r="AX766" s="26" t="str">
        <f t="shared" si="6"/>
        <v>//		umax,                                                   	/* 0x2E206400	UMAX      	 */</v>
      </c>
      <c r="AY766" s="26" t="str">
        <f t="shared" si="7"/>
        <v>//		0x2E206400,	/* UMAX      	umax	 */</v>
      </c>
    </row>
    <row r="767" ht="12.75" customHeight="1">
      <c r="A767" s="9" t="s">
        <v>1272</v>
      </c>
      <c r="B767" s="33" t="s">
        <v>106</v>
      </c>
      <c r="C767" s="16"/>
      <c r="D767" s="17"/>
      <c r="E767" s="28" t="s">
        <v>1273</v>
      </c>
      <c r="F767" s="18" t="str">
        <f t="shared" si="8"/>
        <v/>
      </c>
      <c r="G767" s="18" t="str">
        <f t="shared" si="9"/>
        <v/>
      </c>
      <c r="H767" s="19"/>
      <c r="I767" s="30"/>
      <c r="J767" s="30"/>
      <c r="K767" s="84"/>
      <c r="L767" s="45" t="s">
        <v>31</v>
      </c>
      <c r="M767" s="32" t="s">
        <v>71</v>
      </c>
      <c r="N767" s="32" t="s">
        <v>30</v>
      </c>
      <c r="O767" s="45" t="s">
        <v>31</v>
      </c>
      <c r="P767" s="45" t="s">
        <v>30</v>
      </c>
      <c r="Q767" s="45" t="s">
        <v>30</v>
      </c>
      <c r="R767" s="45" t="s">
        <v>30</v>
      </c>
      <c r="S767" s="45" t="s">
        <v>31</v>
      </c>
      <c r="T767" s="32" t="s">
        <v>33</v>
      </c>
      <c r="U767" s="32" t="s">
        <v>33</v>
      </c>
      <c r="V767" s="45" t="s">
        <v>30</v>
      </c>
      <c r="W767" s="62" t="s">
        <v>51</v>
      </c>
      <c r="AB767" s="32" t="s">
        <v>31</v>
      </c>
      <c r="AC767" s="32" t="s">
        <v>30</v>
      </c>
      <c r="AD767" s="32" t="s">
        <v>30</v>
      </c>
      <c r="AE767" s="32" t="s">
        <v>31</v>
      </c>
      <c r="AF767" s="32" t="s">
        <v>30</v>
      </c>
      <c r="AG767" s="45" t="s">
        <v>30</v>
      </c>
      <c r="AH767" s="46" t="s">
        <v>45</v>
      </c>
      <c r="AM767" s="32" t="s">
        <v>56</v>
      </c>
      <c r="AR767" s="23"/>
      <c r="AS767" s="24" t="str">
        <f t="shared" si="3"/>
        <v>-:Q:-:-:-:-:-:-:-:-:-:Rm:::::-:-:-:-:-:-:Rn:::::Rd::::</v>
      </c>
      <c r="AT767" s="23"/>
      <c r="AU767" s="24" t="str">
        <f t="shared" si="4"/>
        <v>0x2E206C00</v>
      </c>
      <c r="AV767" s="25"/>
      <c r="AW767" s="26" t="str">
        <f t="shared" si="5"/>
        <v>umin,                                                   </v>
      </c>
      <c r="AX767" s="26" t="str">
        <f t="shared" si="6"/>
        <v>//		umin,                                                   	/* 0x2E206C00	UMIN      	 */</v>
      </c>
      <c r="AY767" s="26" t="str">
        <f t="shared" si="7"/>
        <v>//		0x2E206C00,	/* UMIN      	umin	 */</v>
      </c>
    </row>
    <row r="768" ht="12.75" customHeight="1">
      <c r="A768" s="15" t="s">
        <v>1274</v>
      </c>
      <c r="B768" s="33" t="s">
        <v>106</v>
      </c>
      <c r="C768" s="16"/>
      <c r="D768" s="17"/>
      <c r="E768" s="28" t="s">
        <v>1275</v>
      </c>
      <c r="F768" s="18" t="str">
        <f t="shared" si="8"/>
        <v/>
      </c>
      <c r="G768" s="18" t="str">
        <f t="shared" si="9"/>
        <v/>
      </c>
      <c r="H768" s="19"/>
      <c r="I768" s="30"/>
      <c r="J768" s="30"/>
      <c r="K768" s="84"/>
      <c r="L768" s="45" t="s">
        <v>31</v>
      </c>
      <c r="M768" s="32" t="s">
        <v>71</v>
      </c>
      <c r="N768" s="32" t="s">
        <v>30</v>
      </c>
      <c r="O768" s="45" t="s">
        <v>31</v>
      </c>
      <c r="P768" s="45" t="s">
        <v>30</v>
      </c>
      <c r="Q768" s="45" t="s">
        <v>30</v>
      </c>
      <c r="R768" s="45" t="s">
        <v>30</v>
      </c>
      <c r="S768" s="45" t="s">
        <v>31</v>
      </c>
      <c r="T768" s="32" t="s">
        <v>33</v>
      </c>
      <c r="U768" s="32" t="s">
        <v>33</v>
      </c>
      <c r="V768" s="45" t="s">
        <v>30</v>
      </c>
      <c r="W768" s="62" t="s">
        <v>51</v>
      </c>
      <c r="AB768" s="32" t="s">
        <v>31</v>
      </c>
      <c r="AC768" s="32" t="s">
        <v>30</v>
      </c>
      <c r="AD768" s="32" t="s">
        <v>30</v>
      </c>
      <c r="AE768" s="32" t="s">
        <v>30</v>
      </c>
      <c r="AF768" s="32" t="s">
        <v>31</v>
      </c>
      <c r="AG768" s="45" t="s">
        <v>30</v>
      </c>
      <c r="AH768" s="46" t="s">
        <v>45</v>
      </c>
      <c r="AM768" s="32" t="s">
        <v>56</v>
      </c>
      <c r="AR768" s="23"/>
      <c r="AS768" s="24" t="str">
        <f t="shared" si="3"/>
        <v>-:Q:-:-:-:-:-:-:-:-:-:Rm:::::-:-:-:-:-:-:Rn:::::Rd::::</v>
      </c>
      <c r="AT768" s="23"/>
      <c r="AU768" s="24" t="str">
        <f t="shared" si="4"/>
        <v>0x2E207400</v>
      </c>
      <c r="AV768" s="25"/>
      <c r="AW768" s="26" t="str">
        <f t="shared" si="5"/>
        <v>uabd,                                                   </v>
      </c>
      <c r="AX768" s="26" t="str">
        <f t="shared" si="6"/>
        <v>//		uabd,                                                   	/* 0x2E207400	UABD      	 */</v>
      </c>
      <c r="AY768" s="26" t="str">
        <f t="shared" si="7"/>
        <v>//		0x2E207400,	/* UABD      	uabd	 */</v>
      </c>
    </row>
    <row r="769" ht="12.75" customHeight="1">
      <c r="A769" s="15" t="s">
        <v>1276</v>
      </c>
      <c r="B769" s="33" t="s">
        <v>106</v>
      </c>
      <c r="C769" s="16"/>
      <c r="D769" s="17"/>
      <c r="E769" s="28" t="s">
        <v>1277</v>
      </c>
      <c r="F769" s="18" t="str">
        <f t="shared" si="8"/>
        <v/>
      </c>
      <c r="G769" s="18" t="str">
        <f t="shared" si="9"/>
        <v/>
      </c>
      <c r="H769" s="19"/>
      <c r="I769" s="30"/>
      <c r="J769" s="30"/>
      <c r="K769" s="84"/>
      <c r="L769" s="45" t="s">
        <v>31</v>
      </c>
      <c r="M769" s="32" t="s">
        <v>71</v>
      </c>
      <c r="N769" s="32" t="s">
        <v>30</v>
      </c>
      <c r="O769" s="45" t="s">
        <v>31</v>
      </c>
      <c r="P769" s="45" t="s">
        <v>30</v>
      </c>
      <c r="Q769" s="45" t="s">
        <v>30</v>
      </c>
      <c r="R769" s="45" t="s">
        <v>30</v>
      </c>
      <c r="S769" s="45" t="s">
        <v>31</v>
      </c>
      <c r="T769" s="32" t="s">
        <v>33</v>
      </c>
      <c r="U769" s="32" t="s">
        <v>33</v>
      </c>
      <c r="V769" s="45" t="s">
        <v>30</v>
      </c>
      <c r="W769" s="62" t="s">
        <v>51</v>
      </c>
      <c r="AB769" s="32" t="s">
        <v>31</v>
      </c>
      <c r="AC769" s="32" t="s">
        <v>30</v>
      </c>
      <c r="AD769" s="32" t="s">
        <v>30</v>
      </c>
      <c r="AE769" s="32" t="s">
        <v>30</v>
      </c>
      <c r="AF769" s="32" t="s">
        <v>30</v>
      </c>
      <c r="AG769" s="45" t="s">
        <v>30</v>
      </c>
      <c r="AH769" s="46" t="s">
        <v>45</v>
      </c>
      <c r="AM769" s="32" t="s">
        <v>56</v>
      </c>
      <c r="AR769" s="23"/>
      <c r="AS769" s="24" t="str">
        <f t="shared" si="3"/>
        <v>-:Q:-:-:-:-:-:-:-:-:-:Rm:::::-:-:-:-:-:-:Rn:::::Rd::::</v>
      </c>
      <c r="AT769" s="23"/>
      <c r="AU769" s="24" t="str">
        <f t="shared" si="4"/>
        <v>0x2E207C00</v>
      </c>
      <c r="AV769" s="25"/>
      <c r="AW769" s="26" t="str">
        <f t="shared" si="5"/>
        <v>uaba,                                                   </v>
      </c>
      <c r="AX769" s="26" t="str">
        <f t="shared" si="6"/>
        <v>//		uaba,                                                   	/* 0x2E207C00	UABA      	 */</v>
      </c>
      <c r="AY769" s="26" t="str">
        <f t="shared" si="7"/>
        <v>//		0x2E207C00,	/* UABA      	uaba	 */</v>
      </c>
    </row>
    <row r="770" ht="12.75" customHeight="1">
      <c r="A770" s="9" t="s">
        <v>1278</v>
      </c>
      <c r="B770" s="33" t="s">
        <v>106</v>
      </c>
      <c r="C770" s="16"/>
      <c r="D770" s="17"/>
      <c r="E770" s="28" t="s">
        <v>472</v>
      </c>
      <c r="F770" s="18" t="str">
        <f t="shared" si="8"/>
        <v>v</v>
      </c>
      <c r="G770" s="18" t="str">
        <f t="shared" si="9"/>
        <v>vector_Vector</v>
      </c>
      <c r="H770" s="18" t="s">
        <v>950</v>
      </c>
      <c r="I770" s="30" t="s">
        <v>1206</v>
      </c>
      <c r="J770" s="30"/>
      <c r="K770" s="84"/>
      <c r="L770" s="45" t="s">
        <v>31</v>
      </c>
      <c r="M770" s="32" t="s">
        <v>71</v>
      </c>
      <c r="N770" s="32" t="s">
        <v>30</v>
      </c>
      <c r="O770" s="45" t="s">
        <v>31</v>
      </c>
      <c r="P770" s="45" t="s">
        <v>30</v>
      </c>
      <c r="Q770" s="45" t="s">
        <v>30</v>
      </c>
      <c r="R770" s="45" t="s">
        <v>30</v>
      </c>
      <c r="S770" s="45" t="s">
        <v>31</v>
      </c>
      <c r="T770" s="32" t="s">
        <v>33</v>
      </c>
      <c r="U770" s="32" t="s">
        <v>33</v>
      </c>
      <c r="V770" s="45" t="s">
        <v>30</v>
      </c>
      <c r="W770" s="62" t="s">
        <v>51</v>
      </c>
      <c r="AB770" s="32" t="s">
        <v>30</v>
      </c>
      <c r="AC770" s="32" t="s">
        <v>31</v>
      </c>
      <c r="AD770" s="32" t="s">
        <v>31</v>
      </c>
      <c r="AE770" s="32" t="s">
        <v>31</v>
      </c>
      <c r="AF770" s="32" t="s">
        <v>31</v>
      </c>
      <c r="AG770" s="45" t="s">
        <v>30</v>
      </c>
      <c r="AH770" s="46" t="s">
        <v>45</v>
      </c>
      <c r="AM770" s="32" t="s">
        <v>56</v>
      </c>
      <c r="AR770" s="23"/>
      <c r="AS770" s="24" t="str">
        <f t="shared" si="3"/>
        <v>-:Q:-:-:-:-:-:-:-:-:-:Rm:::::-:-:-:-:-:-:Rn:::::Rd::::</v>
      </c>
      <c r="AT770" s="23"/>
      <c r="AU770" s="24" t="str">
        <f t="shared" si="4"/>
        <v>0x2E208400</v>
      </c>
      <c r="AV770" s="25"/>
      <c r="AW770" s="26" t="str">
        <f t="shared" si="5"/>
        <v>vsubvector_Vector,                                      </v>
      </c>
      <c r="AX770" s="26" t="str">
        <f t="shared" si="6"/>
        <v>//		vsubvector_Vector,                                      	/* 0x2E208400	SUB       	 */</v>
      </c>
      <c r="AY770" s="26" t="str">
        <f t="shared" si="7"/>
        <v>//		0x2E208400,	/* SUB       	vsubvector_Vector	 */</v>
      </c>
    </row>
    <row r="771" ht="12.75" customHeight="1">
      <c r="A771" s="9" t="s">
        <v>1279</v>
      </c>
      <c r="B771" s="33" t="s">
        <v>106</v>
      </c>
      <c r="C771" s="16"/>
      <c r="D771" s="17"/>
      <c r="E771" s="28" t="s">
        <v>981</v>
      </c>
      <c r="F771" s="18" t="str">
        <f t="shared" si="8"/>
        <v>v</v>
      </c>
      <c r="G771" s="18" t="str">
        <f t="shared" si="9"/>
        <v>register_Vector</v>
      </c>
      <c r="H771" s="18" t="s">
        <v>800</v>
      </c>
      <c r="I771" s="30" t="s">
        <v>1206</v>
      </c>
      <c r="J771" s="30"/>
      <c r="K771" s="84"/>
      <c r="L771" s="45" t="s">
        <v>31</v>
      </c>
      <c r="M771" s="32" t="s">
        <v>71</v>
      </c>
      <c r="N771" s="32" t="s">
        <v>30</v>
      </c>
      <c r="O771" s="45" t="s">
        <v>31</v>
      </c>
      <c r="P771" s="45" t="s">
        <v>30</v>
      </c>
      <c r="Q771" s="45" t="s">
        <v>30</v>
      </c>
      <c r="R771" s="45" t="s">
        <v>30</v>
      </c>
      <c r="S771" s="45" t="s">
        <v>31</v>
      </c>
      <c r="T771" s="32" t="s">
        <v>33</v>
      </c>
      <c r="U771" s="32" t="s">
        <v>33</v>
      </c>
      <c r="V771" s="45" t="s">
        <v>30</v>
      </c>
      <c r="W771" s="62" t="s">
        <v>51</v>
      </c>
      <c r="AB771" s="32" t="s">
        <v>30</v>
      </c>
      <c r="AC771" s="32" t="s">
        <v>31</v>
      </c>
      <c r="AD771" s="32" t="s">
        <v>31</v>
      </c>
      <c r="AE771" s="32" t="s">
        <v>31</v>
      </c>
      <c r="AF771" s="32" t="s">
        <v>30</v>
      </c>
      <c r="AG771" s="45" t="s">
        <v>30</v>
      </c>
      <c r="AH771" s="46" t="s">
        <v>45</v>
      </c>
      <c r="AM771" s="32" t="s">
        <v>56</v>
      </c>
      <c r="AR771" s="23"/>
      <c r="AS771" s="24" t="str">
        <f t="shared" si="3"/>
        <v>-:Q:-:-:-:-:-:-:-:-:-:Rm:::::-:-:-:-:-:-:Rn:::::Rd::::</v>
      </c>
      <c r="AT771" s="23"/>
      <c r="AU771" s="24" t="str">
        <f t="shared" si="4"/>
        <v>0x2E208C00</v>
      </c>
      <c r="AV771" s="25"/>
      <c r="AW771" s="26" t="str">
        <f t="shared" si="5"/>
        <v>vcmeqregister_Vector,                                   </v>
      </c>
      <c r="AX771" s="26" t="str">
        <f t="shared" si="6"/>
        <v>//		vcmeqregister_Vector,                                   	/* 0x2E208C00	CMEQ      	 */</v>
      </c>
      <c r="AY771" s="26" t="str">
        <f t="shared" si="7"/>
        <v>//		0x2E208C00,	/* CMEQ      	vcmeqregister_Vector	 */</v>
      </c>
    </row>
    <row r="772" ht="12.75" customHeight="1">
      <c r="A772" s="15" t="s">
        <v>1280</v>
      </c>
      <c r="B772" s="33" t="s">
        <v>106</v>
      </c>
      <c r="C772" s="16"/>
      <c r="D772" s="17"/>
      <c r="E772" s="28" t="s">
        <v>1281</v>
      </c>
      <c r="F772" s="18" t="str">
        <f t="shared" si="8"/>
        <v/>
      </c>
      <c r="G772" s="18" t="str">
        <f t="shared" si="9"/>
        <v>vector</v>
      </c>
      <c r="H772" s="18" t="s">
        <v>950</v>
      </c>
      <c r="I772" s="30"/>
      <c r="J772" s="30"/>
      <c r="K772" s="84"/>
      <c r="L772" s="45" t="s">
        <v>31</v>
      </c>
      <c r="M772" s="32" t="s">
        <v>71</v>
      </c>
      <c r="N772" s="32" t="s">
        <v>30</v>
      </c>
      <c r="O772" s="45" t="s">
        <v>31</v>
      </c>
      <c r="P772" s="45" t="s">
        <v>30</v>
      </c>
      <c r="Q772" s="45" t="s">
        <v>30</v>
      </c>
      <c r="R772" s="45" t="s">
        <v>30</v>
      </c>
      <c r="S772" s="45" t="s">
        <v>31</v>
      </c>
      <c r="T772" s="32" t="s">
        <v>33</v>
      </c>
      <c r="U772" s="32" t="s">
        <v>33</v>
      </c>
      <c r="V772" s="45" t="s">
        <v>30</v>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"32" t="s">
        <v>30</v>
      </c>
      <c r="AF772" s="32" t="s">
        <v>31</v>
      </c>
      <c r="AG772" s="45" t="s">
        <v>30</v>
      </c>
      <c r="AH772" s="46" t="s">
        <v>45</v>
      </c>
      <c r="AM772" s="32" t="s">
        <v>56</v>
      </c>
      <c r="AR772" s="23"/>
      <c r="AS772" s="24" t="str">
        <f t="shared" si="3"/>
        <v>-:Q:-:-:-:-:-:-:-:-:-:Rm:::::-:-:-:-:-:-:Rn:::::Rd::::</v>
      </c>
      <c r="AT772" s="23"/>
      <c r="AU772" s="24" t="str">
        <f t="shared" si="4"/>
        <v>0x2E209400</v>
      </c>
      <c r="AV772" s="25"/>
      <c r="AW772" s="26" t="str">
        <f t="shared" si="5"/>
        <v>mlsvector,                                              </v>
      </c>
      <c r="AX772" s="26" t="str">
        <f t="shared" si="6"/>
        <v>//		mlsvector,                                              	/* 0x2E209400	MLS       	 */</v>
      </c>
      <c r="AY772" s="26" t="str">
        <f t="shared" si="7"/>
        <v>//		0x2E209400,	/* MLS       	mlsvector	 */</v>
      </c>
    </row>
    <row r="773" ht="12.75" customHeight="1">
      <c r="A773" s="15" t="s">
        <v>1282</v>
      </c>
      <c r="B773" s="33" t="s">
        <v>106</v>
      </c>
      <c r="C773" s="16"/>
      <c r="D773" s="17"/>
      <c r="E773" s="28" t="s">
        <v>1283</v>
      </c>
      <c r="F773" s="18" t="str">
        <f t="shared" si="8"/>
        <v/>
      </c>
      <c r="G773" s="18" t="str">
        <f t="shared" si="9"/>
        <v/>
      </c>
      <c r="H773" s="19"/>
      <c r="I773" s="30"/>
      <c r="J773" s="30"/>
      <c r="K773" s="84"/>
      <c r="L773" s="45" t="s">
        <v>31</v>
      </c>
      <c r="M773" s="32" t="s">
        <v>71</v>
      </c>
      <c r="N773" s="32" t="s">
        <v>30</v>
      </c>
      <c r="O773" s="45" t="s">
        <v>31</v>
      </c>
      <c r="P773" s="45" t="s">
        <v>30</v>
      </c>
      <c r="Q773" s="45" t="s">
        <v>30</v>
      </c>
      <c r="R773" s="45" t="s">
        <v>30</v>
      </c>
      <c r="S773" s="45" t="s">
        <v>31</v>
      </c>
      <c r="T773" s="32" t="s">
        <v>33</v>
      </c>
      <c r="U773" s="32" t="s">
        <v>33</v>
      </c>
      <c r="V773" s="45" t="s">
        <v>30</v>
      </c>
      <c r="W773" s="62" t="s">
        <v>51</v>
      </c>
      <c r="AB773" s="32" t="s">
        <v>30</v>
      </c>
      <c r="AC773" s="32" t="s">
        <v>31</v>
      </c>
      <c r="AD773" s="32" t="s">
        <v>31</v>
      </c>
      <c r="AE773" s="32" t="s">
        <v>30</v>
      </c>
      <c r="AF773" s="32" t="s">
        <v>30</v>
      </c>
      <c r="AG773" s="45" t="s">
        <v>30</v>
      </c>
      <c r="AH773" s="46" t="s">
        <v>45</v>
      </c>
      <c r="AM773" s="32" t="s">
        <v>56</v>
      </c>
      <c r="AR773" s="23"/>
      <c r="AS773" s="24" t="str">
        <f t="shared" si="3"/>
        <v>-:Q:-:-:-:-:-:-:-:-:-:Rm:::::-:-:-:-:-:-:Rn:::::Rd::::</v>
      </c>
      <c r="AT773" s="23"/>
      <c r="AU773" s="24" t="str">
        <f t="shared" si="4"/>
        <v>0x2E209C00</v>
      </c>
      <c r="AV773" s="25"/>
      <c r="AW773" s="26" t="str">
        <f t="shared" si="5"/>
        <v>pmul,                                                   </v>
      </c>
      <c r="AX773" s="26" t="str">
        <f t="shared" si="6"/>
        <v>//		pmul,                                                   	/* 0x2E209C00	PMUL      	 */</v>
      </c>
      <c r="AY773" s="26" t="str">
        <f t="shared" si="7"/>
        <v>//		0x2E209C00,	/* PMUL      	pmul	 */</v>
      </c>
    </row>
    <row r="774" ht="12.75" customHeight="1">
      <c r="A774" s="9" t="s">
        <v>1284</v>
      </c>
      <c r="B774" s="33" t="s">
        <v>106</v>
      </c>
      <c r="C774" s="16"/>
      <c r="D774" s="17"/>
      <c r="E774" s="28" t="s">
        <v>1285</v>
      </c>
      <c r="F774" s="18" t="str">
        <f t="shared" si="8"/>
        <v/>
      </c>
      <c r="G774" s="18" t="str">
        <f t="shared" si="9"/>
        <v/>
      </c>
      <c r="H774" s="19"/>
      <c r="I774" s="30"/>
      <c r="J774" s="30"/>
      <c r="K774" s="84"/>
      <c r="L774" s="45" t="s">
        <v>31</v>
      </c>
      <c r="M774" s="32" t="s">
        <v>71</v>
      </c>
      <c r="N774" s="32" t="s">
        <v>30</v>
      </c>
      <c r="O774" s="45" t="s">
        <v>31</v>
      </c>
      <c r="P774" s="45" t="s">
        <v>30</v>
      </c>
      <c r="Q774" s="45" t="s">
        <v>30</v>
      </c>
      <c r="R774" s="45" t="s">
        <v>30</v>
      </c>
      <c r="S774" s="45" t="s">
        <v>31</v>
      </c>
      <c r="T774" s="32" t="s">
        <v>33</v>
      </c>
      <c r="U774" s="32" t="s">
        <v>33</v>
      </c>
      <c r="V774" s="45" t="s">
        <v>30</v>
      </c>
      <c r="W774" s="62" t="s">
        <v>51</v>
      </c>
      <c r="AB774" s="32" t="s">
        <v>30</v>
      </c>
      <c r="AC774" s="32" t="s">
        <v>31</v>
      </c>
      <c r="AD774" s="32" t="s">
        <v>30</v>
      </c>
      <c r="AE774" s="32" t="s">
        <v>31</v>
      </c>
      <c r="AF774" s="32" t="s">
        <v>31</v>
      </c>
      <c r="AG774" s="45" t="s">
        <v>30</v>
      </c>
      <c r="AH774" s="46" t="s">
        <v>45</v>
      </c>
      <c r="AM774" s="32" t="s">
        <v>56</v>
      </c>
      <c r="AR774" s="23"/>
      <c r="AS774" s="24" t="str">
        <f t="shared" si="3"/>
        <v>-:Q:-:-:-:-:-:-:-:-:-:Rm:::::-:-:-:-:-:-:Rn:::::Rd::::</v>
      </c>
      <c r="AT774" s="23"/>
      <c r="AU774" s="24" t="str">
        <f t="shared" si="4"/>
        <v>0x2E20A400</v>
      </c>
      <c r="AV774" s="25"/>
      <c r="AW774" s="26" t="str">
        <f t="shared" si="5"/>
        <v>umaxp,                                                  </v>
      </c>
      <c r="AX774" s="26" t="str">
        <f t="shared" si="6"/>
        <v>//		umaxp,                                                  	/* 0x2E20A400	UMAXP     	 */</v>
      </c>
      <c r="AY774" s="26" t="str">
        <f t="shared" si="7"/>
        <v>//		0x2E20A400,	/* UMAXP     	umaxp	 */</v>
      </c>
    </row>
    <row r="775" ht="12.75" customHeight="1">
      <c r="A775" s="15" t="s">
        <v>1286</v>
      </c>
      <c r="B775" s="33" t="s">
        <v>106</v>
      </c>
      <c r="C775" s="16"/>
      <c r="D775" s="17"/>
      <c r="E775" s="28" t="s">
        <v>1287</v>
      </c>
      <c r="F775" s="18" t="str">
        <f t="shared" si="8"/>
        <v/>
      </c>
      <c r="G775" s="18" t="str">
        <f t="shared" si="9"/>
        <v/>
      </c>
      <c r="H775" s="19"/>
      <c r="I775" s="30"/>
      <c r="J775" s="30"/>
      <c r="K775" s="84"/>
      <c r="L775" s="45" t="s">
        <v>31</v>
      </c>
      <c r="M775" s="32" t="s">
        <v>71</v>
      </c>
      <c r="N775" s="32" t="s">
        <v>30</v>
      </c>
      <c r="O775" s="45" t="s">
        <v>31</v>
      </c>
      <c r="P775" s="45" t="s">
        <v>30</v>
      </c>
      <c r="Q775" s="45" t="s">
        <v>30</v>
      </c>
      <c r="R775" s="45" t="s">
        <v>30</v>
      </c>
      <c r="S775" s="45" t="s">
        <v>31</v>
      </c>
      <c r="T775" s="32" t="s">
        <v>33</v>
      </c>
      <c r="U775" s="32" t="s">
        <v>33</v>
      </c>
      <c r="V775" s="45" t="s">
        <v>30</v>
      </c>
      <c r="W775" s="62" t="s">
        <v>51</v>
      </c>
      <c r="AB775" s="32" t="s">
        <v>30</v>
      </c>
      <c r="AC775" s="32" t="s">
        <v>31</v>
      </c>
      <c r="AD775" s="32" t="s">
        <v>30</v>
      </c>
      <c r="AE775" s="32" t="s">
        <v>31</v>
      </c>
      <c r="AF775" s="32" t="s">
        <v>30</v>
      </c>
      <c r="AG775" s="45" t="s">
        <v>30</v>
      </c>
      <c r="AH775" s="46" t="s">
        <v>45</v>
      </c>
      <c r="AM775" s="32" t="s">
        <v>56</v>
      </c>
      <c r="AR775" s="23"/>
      <c r="AS775" s="24" t="str">
        <f t="shared" si="3"/>
        <v>-:Q:-:-:-:-:-:-:-:-:-:Rm:::::-:-:-:-:-:-:Rn:::::Rd::::</v>
      </c>
      <c r="AT775" s="23"/>
      <c r="AU775" s="24" t="str">
        <f t="shared" si="4"/>
        <v>0x2E20AC00</v>
      </c>
      <c r="AV775" s="25"/>
      <c r="AW775" s="26" t="str">
        <f t="shared" si="5"/>
        <v>uminp,                                                  </v>
      </c>
      <c r="AX775" s="26" t="str">
        <f t="shared" si="6"/>
        <v>//		uminp,                                                  	/* 0x2E20AC00	UMINP     	 */</v>
      </c>
      <c r="AY775" s="26" t="str">
        <f t="shared" si="7"/>
        <v>//		0x2E20AC00,	/* UMINP     	uminp	 */</v>
      </c>
    </row>
    <row r="776" ht="12.75" customHeight="1">
      <c r="A776" s="15" t="s">
        <v>1288</v>
      </c>
      <c r="B776" s="33" t="s">
        <v>106</v>
      </c>
      <c r="C776" s="16"/>
      <c r="D776" s="17"/>
      <c r="E776" s="28" t="s">
        <v>983</v>
      </c>
      <c r="F776" s="18" t="str">
        <f t="shared" si="8"/>
        <v>v</v>
      </c>
      <c r="G776" s="18" t="str">
        <f t="shared" si="9"/>
        <v>vector_Vector</v>
      </c>
      <c r="H776" s="18" t="s">
        <v>950</v>
      </c>
      <c r="I776" s="30" t="s">
        <v>1206</v>
      </c>
      <c r="J776" s="30"/>
      <c r="K776" s="84"/>
      <c r="L776" s="45" t="s">
        <v>31</v>
      </c>
      <c r="M776" s="32" t="s">
        <v>71</v>
      </c>
      <c r="N776" s="32" t="s">
        <v>30</v>
      </c>
      <c r="O776" s="45" t="s">
        <v>31</v>
      </c>
      <c r="P776" s="45" t="s">
        <v>30</v>
      </c>
      <c r="Q776" s="45" t="s">
        <v>30</v>
      </c>
      <c r="R776" s="45" t="s">
        <v>30</v>
      </c>
      <c r="S776" s="45" t="s">
        <v>31</v>
      </c>
      <c r="T776" s="32" t="s">
        <v>33</v>
      </c>
      <c r="U776" s="32" t="s">
        <v>33</v>
      </c>
      <c r="V776" s="45" t="s">
        <v>30</v>
      </c>
      <c r="W776" s="62" t="s">
        <v>51</v>
      </c>
      <c r="AB776" s="32" t="s">
        <v>30</v>
      </c>
      <c r="AC776" s="32" t="s">
        <v>31</v>
      </c>
      <c r="AD776" s="32" t="s">
        <v>30</v>
      </c>
      <c r="AE776" s="32" t="s">
        <v>30</v>
      </c>
      <c r="AF776" s="32" t="s">
        <v>31</v>
      </c>
      <c r="AG776" s="45" t="s">
        <v>30</v>
      </c>
      <c r="AH776" s="46" t="s">
        <v>45</v>
      </c>
      <c r="AM776" s="32" t="s">
        <v>56</v>
      </c>
      <c r="AR776" s="23"/>
      <c r="AS776" s="24" t="str">
        <f t="shared" si="3"/>
        <v>-:Q:-:-:-:-:-:-:-:-:-:Rm:::::-:-:-:-:-:-:Rn:::::Rd::::</v>
      </c>
      <c r="AT776" s="23"/>
      <c r="AU776" s="24" t="str">
        <f t="shared" si="4"/>
        <v>0x2E20B400</v>
      </c>
      <c r="AV776" s="25"/>
      <c r="AW776" s="26" t="str">
        <f t="shared" si="5"/>
        <v>vsqrdmulhvector_Vector,                                 </v>
      </c>
      <c r="AX776" s="26" t="str">
        <f t="shared" si="6"/>
        <v>//		vsqrdmulhvector_Vector,                                 	/* 0x2E20B400	SQRDMULH  	 */</v>
      </c>
      <c r="AY776" s="26" t="str">
        <f t="shared" si="7"/>
        <v>//		0x2E20B400,	/* SQRDMULH  	vsqrdmulhvector_Vector	 */</v>
      </c>
    </row>
    <row r="777" ht="12.75" customHeight="1">
      <c r="A777" s="9" t="s">
        <v>1289</v>
      </c>
      <c r="B777" s="33" t="s">
        <v>106</v>
      </c>
      <c r="C777" s="16"/>
      <c r="D777" s="17"/>
      <c r="E777" s="28" t="s">
        <v>1079</v>
      </c>
      <c r="F777" s="18" t="str">
        <f t="shared" si="8"/>
        <v/>
      </c>
      <c r="G777" s="18" t="str">
        <f t="shared" si="9"/>
        <v>vector</v>
      </c>
      <c r="H777" s="18" t="s">
        <v>950</v>
      </c>
      <c r="I777" s="30"/>
      <c r="J777" s="30"/>
      <c r="K777" s="84"/>
      <c r="L777" s="45" t="s">
        <v>31</v>
      </c>
      <c r="M777" s="32" t="s">
        <v>71</v>
      </c>
      <c r="N777" s="32" t="s">
        <v>30</v>
      </c>
      <c r="O777" s="45" t="s">
        <v>31</v>
      </c>
      <c r="P777" s="45" t="s">
        <v>30</v>
      </c>
      <c r="Q777" s="45" t="s">
        <v>30</v>
      </c>
      <c r="R777" s="45" t="s">
        <v>30</v>
      </c>
      <c r="S777" s="45" t="s">
        <v>31</v>
      </c>
      <c r="T777" s="32" t="s">
        <v>31</v>
      </c>
      <c r="U777" s="32" t="s">
        <v>33</v>
      </c>
      <c r="V777" s="45" t="s">
        <v>30</v>
      </c>
      <c r="W777" s="62" t="s">
        <v>51</v>
      </c>
      <c r="AB777" s="32" t="s">
        <v>30</v>
      </c>
      <c r="AC777" s="32" t="s">
        <v>30</v>
      </c>
      <c r="AD777" s="32" t="s">
        <v>31</v>
      </c>
      <c r="AE777" s="32" t="s">
        <v>31</v>
      </c>
      <c r="AF777" s="32" t="s">
        <v>31</v>
      </c>
      <c r="AG777" s="45" t="s">
        <v>30</v>
      </c>
      <c r="AH777" s="46" t="s">
        <v>45</v>
      </c>
      <c r="AM777" s="32" t="s">
        <v>56</v>
      </c>
      <c r="AR777" s="23"/>
      <c r="AS777" s="24" t="str">
        <f t="shared" si="3"/>
        <v>-:Q:-:-:-:-:-:-:-:-:-:Rm:::::-:-:-:-:-:-:Rn:::::Rd::::</v>
      </c>
      <c r="AT777" s="23"/>
      <c r="AU777" s="24" t="str">
        <f t="shared" si="4"/>
        <v>0x2E20C400</v>
      </c>
      <c r="AV777" s="25"/>
      <c r="AW777" s="26" t="str">
        <f t="shared" si="5"/>
        <v>fmaxnmpvector,                                          </v>
      </c>
      <c r="AX777" s="26" t="str">
        <f t="shared" si="6"/>
        <v>//		fmaxnmpvector,                                          	/* 0x2E20C400	FMAXNMP   	 */</v>
      </c>
      <c r="AY777" s="26" t="str">
        <f t="shared" si="7"/>
        <v>//		0x2E20C400,	/* FMAXNMP   	fmaxnmpvector	 */</v>
      </c>
    </row>
    <row r="778" ht="12.75" customHeight="1">
      <c r="A778" s="9" t="s">
        <v>1290</v>
      </c>
      <c r="B778" s="33" t="s">
        <v>106</v>
      </c>
      <c r="C778" s="16"/>
      <c r="D778" s="17"/>
      <c r="E778" s="28" t="s">
        <v>1081</v>
      </c>
      <c r="F778" s="18" t="str">
        <f t="shared" si="8"/>
        <v/>
      </c>
      <c r="G778" s="18" t="str">
        <f t="shared" si="9"/>
        <v>vector</v>
      </c>
      <c r="H778" s="18" t="s">
        <v>950</v>
      </c>
      <c r="I778" s="30"/>
      <c r="J778" s="30"/>
      <c r="K778" s="84"/>
      <c r="L778" s="45" t="s">
        <v>31</v>
      </c>
      <c r="M778" s="32" t="s">
        <v>71</v>
      </c>
      <c r="N778" s="32" t="s">
        <v>30</v>
      </c>
      <c r="O778" s="45" t="s">
        <v>31</v>
      </c>
      <c r="P778" s="45" t="s">
        <v>30</v>
      </c>
      <c r="Q778" s="45" t="s">
        <v>30</v>
      </c>
      <c r="R778" s="45" t="s">
        <v>30</v>
      </c>
      <c r="S778" s="45" t="s">
        <v>31</v>
      </c>
      <c r="T778" s="32" t="s">
        <v>31</v>
      </c>
      <c r="U778" s="32" t="s">
        <v>33</v>
      </c>
      <c r="V778" s="45" t="s">
        <v>30</v>
      </c>
      <c r="W778" s="62" t="s">
        <v>51</v>
      </c>
      <c r="AB778" s="32" t="s">
        <v>30</v>
      </c>
      <c r="AC778" s="32" t="s">
        <v>30</v>
      </c>
      <c r="AD778" s="32" t="s">
        <v>31</v>
      </c>
      <c r="AE778" s="32" t="s">
        <v>30</v>
      </c>
      <c r="AF778" s="32" t="s">
        <v>31</v>
      </c>
      <c r="AG778" s="45" t="s">
        <v>30</v>
      </c>
      <c r="AH778" s="46" t="s">
        <v>45</v>
      </c>
      <c r="AM778" s="32" t="s">
        <v>56</v>
      </c>
      <c r="AR778" s="23"/>
      <c r="AS778" s="24" t="str">
        <f t="shared" si="3"/>
        <v>-:Q:-:-:-:-:-:-:-:-:-:Rm:::::-:-:-:-:-:-:Rn:::::Rd::::</v>
      </c>
      <c r="AT778" s="23"/>
      <c r="AU778" s="24" t="str">
        <f t="shared" si="4"/>
        <v>0x2E20D400</v>
      </c>
      <c r="AV778" s="25"/>
      <c r="AW778" s="26" t="str">
        <f t="shared" si="5"/>
        <v>faddpvector,                                            </v>
      </c>
      <c r="AX778" s="26" t="str">
        <f t="shared" si="6"/>
        <v>//		faddpvector,                                            	/* 0x2E20D400	FADDP     	 */</v>
      </c>
      <c r="AY778" s="26" t="str">
        <f t="shared" si="7"/>
        <v>//		0x2E20D400,	/* FADDP     	faddpvector	 */</v>
      </c>
    </row>
    <row r="779" ht="12.75" customHeight="1">
      <c r="A779" s="15" t="s">
        <v>1291</v>
      </c>
      <c r="B779" s="33" t="s">
        <v>106</v>
      </c>
      <c r="C779" s="16"/>
      <c r="D779" s="17"/>
      <c r="E779" s="28" t="s">
        <v>745</v>
      </c>
      <c r="F779" s="18" t="str">
        <f t="shared" si="8"/>
        <v/>
      </c>
      <c r="G779" s="18" t="str">
        <f t="shared" si="9"/>
        <v>vector</v>
      </c>
      <c r="H779" s="18" t="s">
        <v>950</v>
      </c>
      <c r="I779" s="30"/>
      <c r="J779" s="30"/>
      <c r="K779" s="84"/>
      <c r="L779" s="45" t="s">
        <v>31</v>
      </c>
      <c r="M779" s="32" t="s">
        <v>71</v>
      </c>
      <c r="N779" s="32" t="s">
        <v>30</v>
      </c>
      <c r="O779" s="45" t="s">
        <v>31</v>
      </c>
      <c r="P779" s="45" t="s">
        <v>30</v>
      </c>
      <c r="Q779" s="45" t="s">
        <v>30</v>
      </c>
      <c r="R779" s="45" t="s">
        <v>30</v>
      </c>
      <c r="S779" s="45" t="s">
        <v>31</v>
      </c>
      <c r="T779" s="32" t="s">
        <v>31</v>
      </c>
      <c r="U779" s="32" t="s">
        <v>33</v>
      </c>
      <c r="V779" s="45" t="s">
        <v>30</v>
      </c>
      <c r="W779" s="62" t="s">
        <v>51</v>
      </c>
      <c r="AB779" s="32" t="s">
        <v>30</v>
      </c>
      <c r="AC779" s="32" t="s">
        <v>30</v>
      </c>
      <c r="AD779" s="32" t="s">
        <v>31</v>
      </c>
      <c r="AE779" s="32" t="s">
        <v>30</v>
      </c>
      <c r="AF779" s="32" t="s">
        <v>30</v>
      </c>
      <c r="AG779" s="45" t="s">
        <v>30</v>
      </c>
      <c r="AH779" s="46" t="s">
        <v>45</v>
      </c>
      <c r="AM779" s="32" t="s">
        <v>56</v>
      </c>
      <c r="AR779" s="23"/>
      <c r="AS779" s="24" t="str">
        <f t="shared" si="3"/>
        <v>-:Q:-:-:-:-:-:-:-:-:-:Rm:::::-:-:-:-:-:-:Rn:::::Rd::::</v>
      </c>
      <c r="AT779" s="23"/>
      <c r="AU779" s="24" t="str">
        <f t="shared" si="4"/>
        <v>0x2E20DC00</v>
      </c>
      <c r="AV779" s="25"/>
      <c r="AW779" s="26" t="str">
        <f t="shared" si="5"/>
        <v>fmulvector,                                             </v>
      </c>
      <c r="AX779" s="26" t="str">
        <f t="shared" si="6"/>
        <v>//		fmulvector,                                             	/* 0x2E20DC00	FMUL      	 */</v>
      </c>
      <c r="AY779" s="26" t="str">
        <f t="shared" si="7"/>
        <v>//		0x2E20DC00,	/* FMUL      	fmulvector	 */</v>
      </c>
    </row>
    <row r="780" ht="12.75" customHeight="1">
      <c r="A780" s="15" t="s">
        <v>1292</v>
      </c>
      <c r="B780" s="33" t="s">
        <v>106</v>
      </c>
      <c r="C780" s="16"/>
      <c r="D780" s="17"/>
      <c r="E780" s="28" t="s">
        <v>985</v>
      </c>
      <c r="F780" s="18" t="str">
        <f t="shared" si="8"/>
        <v>v</v>
      </c>
      <c r="G780" s="18" t="str">
        <f t="shared" si="9"/>
        <v>register_Vector</v>
      </c>
      <c r="H780" s="18" t="s">
        <v>800</v>
      </c>
      <c r="I780" s="30" t="s">
        <v>1206</v>
      </c>
      <c r="J780" s="30"/>
      <c r="K780" s="84"/>
      <c r="L780" s="45" t="s">
        <v>31</v>
      </c>
      <c r="M780" s="32" t="s">
        <v>71</v>
      </c>
      <c r="N780" s="32" t="s">
        <v>30</v>
      </c>
      <c r="O780" s="45" t="s">
        <v>31</v>
      </c>
      <c r="P780" s="45" t="s">
        <v>30</v>
      </c>
      <c r="Q780" s="45" t="s">
        <v>30</v>
      </c>
      <c r="R780" s="45" t="s">
        <v>30</v>
      </c>
      <c r="S780" s="45" t="s">
        <v>31</v>
      </c>
      <c r="T780" s="32" t="s">
        <v>31</v>
      </c>
      <c r="U780" s="32" t="s">
        <v>33</v>
      </c>
      <c r="V780" s="45" t="s">
        <v>30</v>
      </c>
      <c r="W780" s="62" t="s">
        <v>51</v>
      </c>
      <c r="AB780" s="32" t="s">
        <v>30</v>
      </c>
      <c r="AC780" s="32" t="s">
        <v>30</v>
      </c>
      <c r="AD780" s="32" t="s">
        <v>30</v>
      </c>
      <c r="AE780" s="32" t="s">
        <v>31</v>
      </c>
      <c r="AF780" s="32" t="s">
        <v>31</v>
      </c>
      <c r="AG780" s="45" t="s">
        <v>30</v>
      </c>
      <c r="AH780" s="46" t="s">
        <v>45</v>
      </c>
      <c r="AM780" s="32" t="s">
        <v>56</v>
      </c>
      <c r="AR780" s="23"/>
      <c r="AS780" s="24" t="str">
        <f t="shared" si="3"/>
        <v>-:Q:-:-:-:-:-:-:-:-:-:Rm:::::-:-:-:-:-:-:Rn:::::Rd::::</v>
      </c>
      <c r="AT780" s="23"/>
      <c r="AU780" s="24" t="str">
        <f t="shared" si="4"/>
        <v>0x2E20E400</v>
      </c>
      <c r="AV780" s="25"/>
      <c r="AW780" s="26" t="str">
        <f t="shared" si="5"/>
        <v>vfcmgeregister_Vector,                                  </v>
      </c>
      <c r="AX780" s="26" t="str">
        <f t="shared" si="6"/>
        <v>//		vfcmgeregister_Vector,                                  	/* 0x2E20E400	FCMGE     	 */</v>
      </c>
      <c r="AY780" s="26" t="str">
        <f t="shared" si="7"/>
        <v>//		0x2E20E400,	/* FCMGE     	vfcmgeregister_Vector	 */</v>
      </c>
    </row>
    <row r="781" ht="12.75" customHeight="1">
      <c r="A781" s="9" t="s">
        <v>1293</v>
      </c>
      <c r="B781" s="33" t="s">
        <v>106</v>
      </c>
      <c r="C781" s="16"/>
      <c r="D781" s="17"/>
      <c r="E781" s="28" t="s">
        <v>987</v>
      </c>
      <c r="F781" s="18" t="str">
        <f t="shared" si="8"/>
        <v>v</v>
      </c>
      <c r="G781" s="18" t="str">
        <f t="shared" si="9"/>
        <v>Vector</v>
      </c>
      <c r="H781" s="19"/>
      <c r="I781" s="30" t="s">
        <v>1206</v>
      </c>
      <c r="J781" s="30"/>
      <c r="K781" s="84"/>
      <c r="L781" s="45" t="s">
        <v>31</v>
      </c>
      <c r="M781" s="32" t="s">
        <v>71</v>
      </c>
      <c r="N781" s="32" t="s">
        <v>30</v>
      </c>
      <c r="O781" s="45" t="s">
        <v>31</v>
      </c>
      <c r="P781" s="45" t="s">
        <v>30</v>
      </c>
      <c r="Q781" s="45" t="s">
        <v>30</v>
      </c>
      <c r="R781" s="45" t="s">
        <v>30</v>
      </c>
      <c r="S781" s="45" t="s">
        <v>31</v>
      </c>
      <c r="T781" s="32" t="s">
        <v>31</v>
      </c>
      <c r="U781" s="32" t="s">
        <v>33</v>
      </c>
      <c r="V781" s="45" t="s">
        <v>30</v>
      </c>
      <c r="W781" s="62" t="s">
        <v>51</v>
      </c>
      <c r="AB781" s="32" t="s">
        <v>30</v>
      </c>
      <c r="AC781" s="32" t="s">
        <v>30</v>
      </c>
      <c r="AD781" s="32" t="s">
        <v>30</v>
      </c>
      <c r="AE781" s="32" t="s">
        <v>31</v>
      </c>
      <c r="AF781" s="32" t="s">
        <v>30</v>
      </c>
      <c r="AG781" s="45" t="s">
        <v>30</v>
      </c>
      <c r="AH781" s="46" t="s">
        <v>45</v>
      </c>
      <c r="AM781" s="32" t="s">
        <v>56</v>
      </c>
      <c r="AR781" s="23"/>
      <c r="AS781" s="24" t="str">
        <f t="shared" si="3"/>
        <v>-:Q:-:-:-:-:-:-:-:-:-:Rm:::::-:-:-:-:-:-:Rn:::::Rd::::</v>
      </c>
      <c r="AT781" s="23"/>
      <c r="AU781" s="24" t="str">
        <f t="shared" si="4"/>
        <v>0x2E20EC00</v>
      </c>
      <c r="AV781" s="25"/>
      <c r="AW781" s="26" t="str">
        <f t="shared" si="5"/>
        <v>vfacgeVector,                                           </v>
      </c>
      <c r="AX781" s="26" t="str">
        <f t="shared" si="6"/>
        <v>//		vfacgeVector,                                           	/* 0x2E20EC00	FACGE     	 */</v>
      </c>
      <c r="AY781" s="26" t="str">
        <f t="shared" si="7"/>
        <v>//		0x2E20EC00,	/* FACGE     	vfacgeVector	 */</v>
      </c>
    </row>
    <row r="782" ht="12.75" customHeight="1">
      <c r="A782" s="15" t="s">
        <v>1294</v>
      </c>
      <c r="B782" s="33" t="s">
        <v>106</v>
      </c>
      <c r="C782" s="16"/>
      <c r="D782" s="17"/>
      <c r="E782" s="28" t="s">
        <v>1083</v>
      </c>
      <c r="F782" s="18" t="str">
        <f t="shared" si="8"/>
        <v/>
      </c>
      <c r="G782" s="18" t="str">
        <f t="shared" si="9"/>
        <v>vector</v>
      </c>
      <c r="H782" s="18" t="s">
        <v>950</v>
      </c>
      <c r="I782" s="30"/>
      <c r="J782" s="30"/>
      <c r="K782" s="84"/>
      <c r="L782" s="45" t="s">
        <v>31</v>
      </c>
      <c r="M782" s="32" t="s">
        <v>71</v>
      </c>
      <c r="N782" s="32" t="s">
        <v>30</v>
      </c>
      <c r="O782" s="45" t="s">
        <v>31</v>
      </c>
      <c r="P782" s="45" t="s">
        <v>30</v>
      </c>
      <c r="Q782" s="45" t="s">
        <v>30</v>
      </c>
      <c r="R782" s="45" t="s">
        <v>30</v>
      </c>
      <c r="S782" s="45" t="s">
        <v>31</v>
      </c>
      <c r="T782" s="32" t="s">
        <v>31</v>
      </c>
      <c r="U782" s="32" t="s">
        <v>33</v>
      </c>
      <c r="V782" s="45" t="s">
        <v>30</v>
      </c>
      <c r="W782" s="62" t="s">
        <v>51</v>
      </c>
      <c r="AB782" s="32" t="s">
        <v>30</v>
      </c>
      <c r="AC782" s="32" t="s">
        <v>30</v>
      </c>
      <c r="AD782" s="32" t="s">
        <v>30</v>
      </c>
      <c r="AE782" s="32" t="s">
        <v>30</v>
      </c>
      <c r="AF782" s="32" t="s">
        <v>31</v>
      </c>
      <c r="AG782" s="45" t="s">
        <v>30</v>
      </c>
      <c r="AH782" s="46" t="s">
        <v>45</v>
      </c>
      <c r="AM782" s="32" t="s">
        <v>56</v>
      </c>
      <c r="AR782" s="23"/>
      <c r="AS782" s="24" t="str">
        <f t="shared" si="3"/>
        <v>-:Q:-:-:-:-:-:-:-:-:-:Rm:::::-:-:-:-:-:-:Rn:::::Rd::::</v>
      </c>
      <c r="AT782" s="23"/>
      <c r="AU782" s="24" t="str">
        <f t="shared" si="4"/>
        <v>0x2E20F400</v>
      </c>
      <c r="AV782" s="25"/>
      <c r="AW782" s="26" t="str">
        <f t="shared" si="5"/>
        <v>fmaxpvector,                                            </v>
      </c>
      <c r="AX782" s="26" t="str">
        <f t="shared" si="6"/>
        <v>//		fmaxpvector,                                            	/* 0x2E20F400	FMAXP     	 */</v>
      </c>
      <c r="AY782" s="26" t="str">
        <f t="shared" si="7"/>
        <v>//		0x2E20F400,	/* FMAXP     	fmaxpvector	 */</v>
      </c>
    </row>
    <row r="783" ht="12.75" customHeight="1">
      <c r="A783" s="15" t="s">
        <v>1295</v>
      </c>
      <c r="B783" s="33" t="s">
        <v>106</v>
      </c>
      <c r="C783" s="16"/>
      <c r="D783" s="17"/>
      <c r="E783" s="28" t="s">
        <v>748</v>
      </c>
      <c r="F783" s="18" t="str">
        <f t="shared" si="8"/>
        <v/>
      </c>
      <c r="G783" s="18" t="str">
        <f t="shared" si="9"/>
        <v>vector</v>
      </c>
      <c r="H783" s="18" t="s">
        <v>950</v>
      </c>
      <c r="I783" s="30"/>
      <c r="J783" s="30"/>
      <c r="K783" s="84"/>
      <c r="L783" s="45" t="s">
        <v>31</v>
      </c>
      <c r="M783" s="32" t="s">
        <v>71</v>
      </c>
      <c r="N783" s="32" t="s">
        <v>30</v>
      </c>
      <c r="O783" s="45" t="s">
        <v>31</v>
      </c>
      <c r="P783" s="45" t="s">
        <v>30</v>
      </c>
      <c r="Q783" s="45" t="s">
        <v>30</v>
      </c>
      <c r="R783" s="45" t="s">
        <v>30</v>
      </c>
      <c r="S783" s="45" t="s">
        <v>31</v>
      </c>
      <c r="T783" s="32" t="s">
        <v>31</v>
      </c>
      <c r="U783" s="32" t="s">
        <v>33</v>
      </c>
      <c r="V783" s="45" t="s">
        <v>30</v>
      </c>
      <c r="W783" s="62" t="s">
        <v>51</v>
      </c>
      <c r="AB783" s="32" t="s">
        <v>30</v>
      </c>
      <c r="AC783" s="32" t="s">
        <v>30</v>
      </c>
      <c r="AD783" s="32" t="s">
        <v>30</v>
      </c>
      <c r="AE783" s="32" t="s">
        <v>30</v>
      </c>
      <c r="AF783" s="32" t="s">
        <v>30</v>
      </c>
      <c r="AG783" s="45" t="s">
        <v>30</v>
      </c>
      <c r="AH783" s="46" t="s">
        <v>45</v>
      </c>
      <c r="AM783" s="32" t="s">
        <v>56</v>
      </c>
      <c r="AR783" s="23"/>
      <c r="AS783" s="24" t="str">
        <f t="shared" si="3"/>
        <v>-:Q:-:-:-:-:-:-:-:-:-:Rm:::::-:-:-:-:-:-:Rn:::::Rd::::</v>
      </c>
      <c r="AT783" s="23"/>
      <c r="AU783" s="24" t="str">
        <f t="shared" si="4"/>
        <v>0x2E20FC00</v>
      </c>
      <c r="AV783" s="25"/>
      <c r="AW783" s="26" t="str">
        <f t="shared" si="5"/>
        <v>fdivvector,                                             </v>
      </c>
      <c r="AX783" s="26" t="str">
        <f t="shared" si="6"/>
        <v>//		fdivvector,                                             	/* 0x2E20FC00	FDIV      	 */</v>
      </c>
      <c r="AY783" s="26" t="str">
        <f t="shared" si="7"/>
        <v>//		0x2E20FC00,	/* FDIV      	fdivvector	 */</v>
      </c>
    </row>
    <row r="784" ht="12.75" customHeight="1">
      <c r="A784" s="9" t="s">
        <v>1296</v>
      </c>
      <c r="B784" s="33" t="s">
        <v>106</v>
      </c>
      <c r="C784" s="16"/>
      <c r="D784" s="17"/>
      <c r="E784" s="28" t="s">
        <v>487</v>
      </c>
      <c r="F784" s="18" t="str">
        <f t="shared" si="8"/>
        <v/>
      </c>
      <c r="G784" s="18" t="str">
        <f t="shared" si="9"/>
        <v>vector</v>
      </c>
      <c r="H784" s="18" t="s">
        <v>950</v>
      </c>
      <c r="I784" s="30"/>
      <c r="J784" s="30"/>
      <c r="K784" s="84"/>
      <c r="L784" s="45" t="s">
        <v>31</v>
      </c>
      <c r="M784" s="32" t="s">
        <v>71</v>
      </c>
      <c r="N784" s="32" t="s">
        <v>30</v>
      </c>
      <c r="O784" s="45" t="s">
        <v>31</v>
      </c>
      <c r="P784" s="45" t="s">
        <v>30</v>
      </c>
      <c r="Q784" s="45" t="s">
        <v>30</v>
      </c>
      <c r="R784" s="45" t="s">
        <v>30</v>
      </c>
      <c r="S784" s="45" t="s">
        <v>31</v>
      </c>
      <c r="T784" s="32" t="s">
        <v>31</v>
      </c>
      <c r="U784" s="32" t="s">
        <v>31</v>
      </c>
      <c r="V784" s="45" t="s">
        <v>30</v>
      </c>
      <c r="W784" s="62" t="s">
        <v>51</v>
      </c>
      <c r="AB784" s="32" t="s">
        <v>31</v>
      </c>
      <c r="AC784" s="32" t="s">
        <v>31</v>
      </c>
      <c r="AD784" s="32" t="s">
        <v>31</v>
      </c>
      <c r="AE784" s="32" t="s">
        <v>30</v>
      </c>
      <c r="AF784" s="32" t="s">
        <v>30</v>
      </c>
      <c r="AG784" s="45" t="s">
        <v>30</v>
      </c>
      <c r="AH784" s="46" t="s">
        <v>45</v>
      </c>
      <c r="AM784" s="32" t="s">
        <v>56</v>
      </c>
      <c r="AR784" s="23"/>
      <c r="AS784" s="24" t="str">
        <f t="shared" si="3"/>
        <v>-:Q:-:-:-:-:-:-:-:-:-:Rm:::::-:-:-:-:-:-:Rn:::::Rd::::</v>
      </c>
      <c r="AT784" s="23"/>
      <c r="AU784" s="24" t="str">
        <f t="shared" si="4"/>
        <v>0x2E201C00</v>
      </c>
      <c r="AV784" s="25"/>
      <c r="AW784" s="26" t="str">
        <f t="shared" si="5"/>
        <v>eorvector,                                              </v>
      </c>
      <c r="AX784" s="26" t="str">
        <f t="shared" si="6"/>
        <v>//		eorvector,                                              	/* 0x2E201C00	EOR       	 */</v>
      </c>
      <c r="AY784" s="26" t="str">
        <f t="shared" si="7"/>
        <v>//		0x2E201C00,	/* EOR       	eorvector	 */</v>
      </c>
    </row>
    <row r="785" ht="12.75" customHeight="1">
      <c r="A785" s="9" t="s">
        <v>1297</v>
      </c>
      <c r="B785" s="33" t="s">
        <v>106</v>
      </c>
      <c r="C785" s="16"/>
      <c r="D785" s="17"/>
      <c r="E785" s="28" t="s">
        <v>1298</v>
      </c>
      <c r="F785" s="18" t="str">
        <f t="shared" si="8"/>
        <v/>
      </c>
      <c r="G785" s="18" t="str">
        <f t="shared" si="9"/>
        <v/>
      </c>
      <c r="H785" s="19"/>
      <c r="I785" s="30"/>
      <c r="J785" s="30"/>
      <c r="K785" s="84"/>
      <c r="L785" s="45" t="s">
        <v>31</v>
      </c>
      <c r="M785" s="32" t="s">
        <v>71</v>
      </c>
      <c r="N785" s="32" t="s">
        <v>30</v>
      </c>
      <c r="O785" s="45" t="s">
        <v>31</v>
      </c>
      <c r="P785" s="45" t="s">
        <v>30</v>
      </c>
      <c r="Q785" s="45" t="s">
        <v>30</v>
      </c>
      <c r="R785" s="45" t="s">
        <v>30</v>
      </c>
      <c r="S785" s="45" t="s">
        <v>31</v>
      </c>
      <c r="T785" s="32" t="s">
        <v>31</v>
      </c>
      <c r="U785" s="32" t="s">
        <v>30</v>
      </c>
      <c r="V785" s="45" t="s">
        <v>30</v>
      </c>
      <c r="W785" s="62" t="s">
        <v>51</v>
      </c>
      <c r="AB785" s="32" t="s">
        <v>31</v>
      </c>
      <c r="AC785" s="32" t="s">
        <v>31</v>
      </c>
      <c r="AD785" s="32" t="s">
        <v>31</v>
      </c>
      <c r="AE785" s="32" t="s">
        <v>30</v>
      </c>
      <c r="AF785" s="32" t="s">
        <v>30</v>
      </c>
      <c r="AG785" s="45" t="s">
        <v>30</v>
      </c>
      <c r="AH785" s="46" t="s">
        <v>45</v>
      </c>
      <c r="AM785" s="32" t="s">
        <v>56</v>
      </c>
      <c r="AR785" s="23"/>
      <c r="AS785" s="24" t="str">
        <f t="shared" si="3"/>
        <v>-:Q:-:-:-:-:-:-:-:-:-:Rm:::::-:-:-:-:-:-:Rn:::::Rd::::</v>
      </c>
      <c r="AT785" s="23"/>
      <c r="AU785" s="24" t="str">
        <f t="shared" si="4"/>
        <v>0x2E601C00</v>
      </c>
      <c r="AV785" s="25"/>
      <c r="AW785" s="26" t="str">
        <f t="shared" si="5"/>
        <v>bsl,                                                    </v>
      </c>
      <c r="AX785" s="26" t="str">
        <f t="shared" si="6"/>
        <v>//		bsl,                                                    	/* 0x2E601C00	BSL       	 */</v>
      </c>
      <c r="AY785" s="26" t="str">
        <f t="shared" si="7"/>
        <v>//		0x2E601C00,	/* BSL       	bsl	 */</v>
      </c>
    </row>
    <row r="786" ht="12.75" customHeight="1">
      <c r="A786" s="15" t="s">
        <v>1299</v>
      </c>
      <c r="B786" s="33" t="s">
        <v>106</v>
      </c>
      <c r="C786" s="16"/>
      <c r="D786" s="17"/>
      <c r="E786" s="28" t="s">
        <v>1085</v>
      </c>
      <c r="F786" s="18" t="str">
        <f t="shared" si="8"/>
        <v/>
      </c>
      <c r="G786" s="18" t="str">
        <f t="shared" si="9"/>
        <v>vector</v>
      </c>
      <c r="H786" s="18" t="s">
        <v>950</v>
      </c>
      <c r="I786" s="30"/>
      <c r="J786" s="30"/>
      <c r="K786" s="84"/>
      <c r="L786" s="45" t="s">
        <v>31</v>
      </c>
      <c r="M786" s="32" t="s">
        <v>71</v>
      </c>
      <c r="N786" s="32" t="s">
        <v>30</v>
      </c>
      <c r="O786" s="45" t="s">
        <v>31</v>
      </c>
      <c r="P786" s="45" t="s">
        <v>30</v>
      </c>
      <c r="Q786" s="45" t="s">
        <v>30</v>
      </c>
      <c r="R786" s="45" t="s">
        <v>30</v>
      </c>
      <c r="S786" s="45" t="s">
        <v>31</v>
      </c>
      <c r="T786" s="32" t="s">
        <v>30</v>
      </c>
      <c r="U786" s="32" t="s">
        <v>33</v>
      </c>
      <c r="V786" s="45" t="s">
        <v>30</v>
      </c>
      <c r="W786" s="62" t="s">
        <v>51</v>
      </c>
      <c r="AB786" s="32" t="s">
        <v>30</v>
      </c>
      <c r="AC786" s="32" t="s">
        <v>30</v>
      </c>
      <c r="AD786" s="32" t="s">
        <v>31</v>
      </c>
      <c r="AE786" s="32" t="s">
        <v>31</v>
      </c>
      <c r="AF786" s="32" t="s">
        <v>31</v>
      </c>
      <c r="AG786" s="45" t="s">
        <v>30</v>
      </c>
      <c r="AH786" s="46" t="s">
        <v>45</v>
      </c>
      <c r="AM786" s="32" t="s">
        <v>56</v>
      </c>
      <c r="AR786" s="23"/>
      <c r="AS786" s="24" t="str">
        <f t="shared" si="3"/>
        <v>-:Q:-:-:-:-:-:-:-:-:-:Rm:::::-:-:-:-:-:-:Rn:::::Rd::::</v>
      </c>
      <c r="AT786" s="23"/>
      <c r="AU786" s="24" t="str">
        <f t="shared" si="4"/>
        <v>0x2EA0C400</v>
      </c>
      <c r="AV786" s="25"/>
      <c r="AW786" s="26" t="str">
        <f t="shared" si="5"/>
        <v>fminnmpvector,                                          </v>
      </c>
      <c r="AX786" s="26" t="str">
        <f t="shared" si="6"/>
        <v>//		fminnmpvector,                                          	/* 0x2EA0C400	FMINNMP   	 */</v>
      </c>
      <c r="AY786" s="26" t="str">
        <f t="shared" si="7"/>
        <v>//		0x2EA0C400,	/* FMINNMP   	fminnmpvector	 */</v>
      </c>
    </row>
    <row r="787" ht="12.75" customHeight="1">
      <c r="A787" s="15" t="s">
        <v>1300</v>
      </c>
      <c r="B787" s="33" t="s">
        <v>106</v>
      </c>
      <c r="C787" s="16"/>
      <c r="D787" s="17"/>
      <c r="E787" s="28" t="s">
        <v>989</v>
      </c>
      <c r="F787" s="18" t="str">
        <f t="shared" si="8"/>
        <v>v</v>
      </c>
      <c r="G787" s="18" t="str">
        <f t="shared" si="9"/>
        <v>Vector</v>
      </c>
      <c r="H787" s="19"/>
      <c r="I787" s="30" t="s">
        <v>1206</v>
      </c>
      <c r="J787" s="30"/>
      <c r="K787" s="84"/>
      <c r="L787" s="45" t="s">
        <v>31</v>
      </c>
      <c r="M787" s="32" t="s">
        <v>71</v>
      </c>
      <c r="N787" s="32" t="s">
        <v>30</v>
      </c>
      <c r="O787" s="45" t="s">
        <v>31</v>
      </c>
      <c r="P787" s="45" t="s">
        <v>30</v>
      </c>
      <c r="Q787" s="45" t="s">
        <v>30</v>
      </c>
      <c r="R787" s="45" t="s">
        <v>30</v>
      </c>
      <c r="S787" s="45" t="s">
        <v>31</v>
      </c>
      <c r="T787" s="32" t="s">
        <v>30</v>
      </c>
      <c r="U787" s="32" t="s">
        <v>33</v>
      </c>
      <c r="V787" s="45" t="s">
        <v>30</v>
      </c>
      <c r="W787" s="62" t="s">
        <v>51</v>
      </c>
      <c r="AB787" s="32" t="s">
        <v>30</v>
      </c>
      <c r="AC787" s="32" t="s">
        <v>30</v>
      </c>
      <c r="AD787" s="32" t="s">
        <v>31</v>
      </c>
      <c r="AE787" s="32" t="s">
        <v>30</v>
      </c>
      <c r="AF787" s="32" t="s">
        <v>31</v>
      </c>
      <c r="AG787" s="45" t="s">
        <v>30</v>
      </c>
      <c r="AH787" s="46" t="s">
        <v>45</v>
      </c>
      <c r="AM787" s="32" t="s">
        <v>56</v>
      </c>
      <c r="AR787" s="23"/>
      <c r="AS787" s="24" t="str">
        <f t="shared" si="3"/>
        <v>-:Q:-:-:-:-:-:-:-:-:-:Rm:::::-:-:-:-:-:-:Rn:::::Rd::::</v>
      </c>
      <c r="AT787" s="23"/>
      <c r="AU787" s="24" t="str">
        <f t="shared" si="4"/>
        <v>0x2EA0D400</v>
      </c>
      <c r="AV787" s="25"/>
      <c r="AW787" s="26" t="str">
        <f t="shared" si="5"/>
        <v>vfabdVector,                                            </v>
      </c>
      <c r="AX787" s="26" t="str">
        <f t="shared" si="6"/>
        <v>//		vfabdVector,                                            	/* 0x2EA0D400	FABD      	 */</v>
      </c>
      <c r="AY787" s="26" t="str">
        <f t="shared" si="7"/>
        <v>//		0x2EA0D400,	/* FABD      	vfabdVector	 */</v>
      </c>
    </row>
    <row r="788" ht="12.75" customHeight="1">
      <c r="A788" s="9" t="s">
        <v>1301</v>
      </c>
      <c r="B788" s="33" t="s">
        <v>106</v>
      </c>
      <c r="C788" s="16"/>
      <c r="D788" s="17"/>
      <c r="E788" s="28" t="s">
        <v>991</v>
      </c>
      <c r="F788" s="18" t="str">
        <f t="shared" si="8"/>
        <v>v</v>
      </c>
      <c r="G788" s="18" t="str">
        <f t="shared" si="9"/>
        <v>register_Vector</v>
      </c>
      <c r="H788" s="18" t="s">
        <v>800</v>
      </c>
      <c r="I788" s="30" t="s">
        <v>1206</v>
      </c>
      <c r="J788" s="30"/>
      <c r="K788" s="84"/>
      <c r="L788" s="45" t="s">
        <v>31</v>
      </c>
      <c r="M788" s="32" t="s">
        <v>71</v>
      </c>
      <c r="N788" s="32" t="s">
        <v>30</v>
      </c>
      <c r="O788" s="45" t="s">
        <v>31</v>
      </c>
      <c r="P788" s="45" t="s">
        <v>30</v>
      </c>
      <c r="Q788" s="45" t="s">
        <v>30</v>
      </c>
      <c r="R788" s="45" t="s">
        <v>30</v>
      </c>
      <c r="S788" s="45" t="s">
        <v>31</v>
      </c>
      <c r="T788" s="32" t="s">
        <v>30</v>
      </c>
      <c r="U788" s="32" t="s">
        <v>33</v>
      </c>
      <c r="V788" s="45" t="s">
        <v>30</v>
      </c>
      <c r="W788" s="62" t="s">
        <v>51</v>
      </c>
      <c r="AB788" s="32" t="s">
        <v>30</v>
      </c>
      <c r="AC788" s="32" t="s">
        <v>30</v>
      </c>
      <c r="AD788" s="32" t="s">
        <v>30</v>
      </c>
      <c r="AE788" s="32" t="s">
        <v>31</v>
      </c>
      <c r="AF788" s="32" t="s">
        <v>31</v>
      </c>
      <c r="AG788" s="45" t="s">
        <v>30</v>
      </c>
      <c r="AH788" s="46" t="s">
        <v>45</v>
      </c>
      <c r="AM788" s="32" t="s">
        <v>56</v>
      </c>
      <c r="AR788" s="23"/>
      <c r="AS788" s="24" t="str">
        <f t="shared" si="3"/>
        <v>-:Q:-:-:-:-:-:-:-:-:-:Rm:::::-:-:-:-:-:-:Rn:::::Rd::::</v>
      </c>
      <c r="AT788" s="23"/>
      <c r="AU788" s="24" t="str">
        <f t="shared" si="4"/>
        <v>0x2EA0E400</v>
      </c>
      <c r="AV788" s="25"/>
      <c r="AW788" s="26" t="str">
        <f t="shared" si="5"/>
        <v>vfcmgtregister_Vector,                                  </v>
      </c>
      <c r="AX788" s="26" t="str">
        <f t="shared" si="6"/>
        <v>//		vfcmgtregister_Vector,                                  	/* 0x2EA0E400	FCMGT     	 */</v>
      </c>
      <c r="AY788" s="26" t="str">
        <f t="shared" si="7"/>
        <v>//		0x2EA0E400,	/* FCMGT     	vfcmgtregister_Vector	 */</v>
      </c>
    </row>
    <row r="789" ht="12.75" customHeight="1">
      <c r="A789" s="15" t="s">
        <v>1302</v>
      </c>
      <c r="B789" s="33" t="s">
        <v>106</v>
      </c>
      <c r="C789" s="16"/>
      <c r="D789" s="17"/>
      <c r="E789" s="28" t="s">
        <v>993</v>
      </c>
      <c r="F789" s="18" t="str">
        <f t="shared" si="8"/>
        <v>v</v>
      </c>
      <c r="G789" s="18" t="str">
        <f t="shared" si="9"/>
        <v>Vector</v>
      </c>
      <c r="H789" s="19"/>
      <c r="I789" s="30" t="s">
        <v>1206</v>
      </c>
      <c r="J789" s="30"/>
      <c r="K789" s="84"/>
      <c r="L789" s="45" t="s">
        <v>31</v>
      </c>
      <c r="M789" s="32" t="s">
        <v>71</v>
      </c>
      <c r="N789" s="32" t="s">
        <v>30</v>
      </c>
      <c r="O789" s="45" t="s">
        <v>31</v>
      </c>
      <c r="P789" s="45" t="s">
        <v>30</v>
      </c>
      <c r="Q789" s="45" t="s">
        <v>30</v>
      </c>
      <c r="R789" s="45" t="s">
        <v>30</v>
      </c>
      <c r="S789" s="45" t="s">
        <v>31</v>
      </c>
      <c r="T789" s="32" t="s">
        <v>30</v>
      </c>
      <c r="U789" s="32" t="s">
        <v>33</v>
      </c>
      <c r="V789" s="45" t="s">
        <v>30</v>
      </c>
      <c r="W789" s="62" t="s">
        <v>51</v>
      </c>
      <c r="AB789" s="32" t="s">
        <v>30</v>
      </c>
      <c r="AC789" s="32" t="s">
        <v>30</v>
      </c>
      <c r="AD789" s="32" t="s">
        <v>30</v>
      </c>
      <c r="AE789" s="32" t="s">
        <v>31</v>
      </c>
      <c r="AF789" s="32" t="s">
        <v>30</v>
      </c>
      <c r="AG789" s="45" t="s">
        <v>30</v>
      </c>
      <c r="AH789" s="46" t="s">
        <v>45</v>
      </c>
      <c r="AM789" s="32" t="s">
        <v>56</v>
      </c>
      <c r="AR789" s="23"/>
      <c r="AS789" s="24" t="str">
        <f t="shared" si="3"/>
        <v>-:Q:-:-:-:-:-:-:-:-:-:Rm:::::-:-:-:-:-:-:Rn:::::Rd::::</v>
      </c>
      <c r="AT789" s="23"/>
      <c r="AU789" s="24" t="str">
        <f t="shared" si="4"/>
        <v>0x2EA0EC00</v>
      </c>
      <c r="AV789" s="25"/>
      <c r="AW789" s="26" t="str">
        <f t="shared" si="5"/>
        <v>vfacgtVector,                                           </v>
      </c>
      <c r="AX789" s="26" t="str">
        <f t="shared" si="6"/>
        <v>//		vfacgtVector,                                           	/* 0x2EA0EC00	FACGT     	 */</v>
      </c>
      <c r="AY789" s="26" t="str">
        <f t="shared" si="7"/>
        <v>//		0x2EA0EC00,	/* FACGT     	vfacgtVector	 */</v>
      </c>
    </row>
    <row r="790" ht="12.75" customHeight="1">
      <c r="A790" s="15" t="s">
        <v>1303</v>
      </c>
      <c r="B790" s="33" t="s">
        <v>106</v>
      </c>
      <c r="C790" s="16"/>
      <c r="D790" s="17"/>
      <c r="E790" s="28" t="s">
        <v>1087</v>
      </c>
      <c r="F790" s="18" t="str">
        <f t="shared" si="8"/>
        <v/>
      </c>
      <c r="G790" s="18" t="str">
        <f t="shared" si="9"/>
        <v>vector</v>
      </c>
      <c r="H790" s="18" t="s">
        <v>950</v>
      </c>
      <c r="I790" s="30"/>
      <c r="J790" s="30"/>
      <c r="K790" s="84"/>
      <c r="L790" s="45" t="s">
        <v>31</v>
      </c>
      <c r="M790" s="32" t="s">
        <v>71</v>
      </c>
      <c r="N790" s="32" t="s">
        <v>30</v>
      </c>
      <c r="O790" s="45" t="s">
        <v>31</v>
      </c>
      <c r="P790" s="45" t="s">
        <v>30</v>
      </c>
      <c r="Q790" s="45" t="s">
        <v>30</v>
      </c>
      <c r="R790" s="45" t="s">
        <v>30</v>
      </c>
      <c r="S790" s="45" t="s">
        <v>31</v>
      </c>
      <c r="T790" s="32" t="s">
        <v>30</v>
      </c>
      <c r="U790" s="32" t="s">
        <v>33</v>
      </c>
      <c r="V790" s="45" t="s">
        <v>30</v>
      </c>
      <c r="W790" s="62" t="s">
        <v>51</v>
      </c>
      <c r="AB790" s="32" t="s">
        <v>30</v>
      </c>
      <c r="AC790" s="32" t="s">
        <v>30</v>
      </c>
      <c r="AD790" s="32" t="s">
        <v>30</v>
      </c>
      <c r="AE790" s="32" t="s">
        <v>30</v>
      </c>
      <c r="AF790" s="32" t="s">
        <v>31</v>
      </c>
      <c r="AG790" s="45" t="s">
        <v>30</v>
      </c>
      <c r="AH790" s="46" t="s">
        <v>45</v>
      </c>
      <c r="AM790" s="32" t="s">
        <v>56</v>
      </c>
      <c r="AR790" s="23"/>
      <c r="AS790" s="24" t="str">
        <f t="shared" si="3"/>
        <v>-:Q:-:-:-:-:-:-:-:-:-:Rm:::::-:-:-:-:-:-:Rn:::::Rd::::</v>
      </c>
      <c r="AT790" s="23"/>
      <c r="AU790" s="24" t="str">
        <f t="shared" si="4"/>
        <v>0x2EA0F400</v>
      </c>
      <c r="AV790" s="25"/>
      <c r="AW790" s="26" t="str">
        <f t="shared" si="5"/>
        <v>fminpvector,                                            </v>
      </c>
      <c r="AX790" s="26" t="str">
        <f t="shared" si="6"/>
        <v>//		fminpvector,                                            	/* 0x2EA0F400	FMINP     	 */</v>
      </c>
      <c r="AY790" s="26" t="str">
        <f t="shared" si="7"/>
        <v>//		0x2EA0F400,	/* FMINP     	fminpvector	 */</v>
      </c>
    </row>
    <row r="791" ht="12.75" customHeight="1">
      <c r="A791" s="9" t="s">
        <v>1304</v>
      </c>
      <c r="B791" s="33" t="s">
        <v>106</v>
      </c>
      <c r="C791" s="16"/>
      <c r="D791" s="17"/>
      <c r="E791" s="28" t="s">
        <v>1305</v>
      </c>
      <c r="F791" s="18" t="str">
        <f t="shared" si="8"/>
        <v/>
      </c>
      <c r="G791" s="18" t="str">
        <f t="shared" si="9"/>
        <v/>
      </c>
      <c r="H791" s="19"/>
      <c r="I791" s="30"/>
      <c r="J791" s="30"/>
      <c r="K791" s="84"/>
      <c r="L791" s="45" t="s">
        <v>31</v>
      </c>
      <c r="M791" s="32" t="s">
        <v>71</v>
      </c>
      <c r="N791" s="32" t="s">
        <v>30</v>
      </c>
      <c r="O791" s="45" t="s">
        <v>31</v>
      </c>
      <c r="P791" s="45" t="s">
        <v>30</v>
      </c>
      <c r="Q791" s="45" t="s">
        <v>30</v>
      </c>
      <c r="R791" s="45" t="s">
        <v>30</v>
      </c>
      <c r="S791" s="45" t="s">
        <v>31</v>
      </c>
      <c r="T791" s="32" t="s">
        <v>30</v>
      </c>
      <c r="U791" s="32" t="s">
        <v>31</v>
      </c>
      <c r="V791" s="45" t="s">
        <v>30</v>
      </c>
      <c r="W791" s="62" t="s">
        <v>51</v>
      </c>
      <c r="AB791" s="32" t="s">
        <v>31</v>
      </c>
      <c r="AC791" s="32" t="s">
        <v>31</v>
      </c>
      <c r="AD791" s="32" t="s">
        <v>31</v>
      </c>
      <c r="AE791" s="32" t="s">
        <v>30</v>
      </c>
      <c r="AF791" s="32" t="s">
        <v>30</v>
      </c>
      <c r="AG791" s="45" t="s">
        <v>30</v>
      </c>
      <c r="AH791" s="46" t="s">
        <v>45</v>
      </c>
      <c r="AM791" s="32" t="s">
        <v>56</v>
      </c>
      <c r="AR791" s="23"/>
      <c r="AS791" s="24" t="str">
        <f t="shared" si="3"/>
        <v>-:Q:-:-:-:-:-:-:-:-:-:Rm:::::-:-:-:-:-:-:Rn:::::Rd::::</v>
      </c>
      <c r="AT791" s="23"/>
      <c r="AU791" s="24" t="str">
        <f t="shared" si="4"/>
        <v>0x2EA01C00</v>
      </c>
      <c r="AV791" s="25"/>
      <c r="AW791" s="26" t="str">
        <f t="shared" si="5"/>
        <v>bit,                                                    </v>
      </c>
      <c r="AX791" s="26" t="str">
        <f t="shared" si="6"/>
        <v>//		bit,                                                    	/* 0x2EA01C00	BIT       	 */</v>
      </c>
      <c r="AY791" s="26" t="str">
        <f t="shared" si="7"/>
        <v>//		0x2EA01C00,	/* BIT       	bit	 */</v>
      </c>
    </row>
    <row r="792" ht="12.75" customHeight="1">
      <c r="A792" s="9" t="s">
        <v>1306</v>
      </c>
      <c r="B792" s="33" t="s">
        <v>106</v>
      </c>
      <c r="C792" s="16"/>
      <c r="D792" s="17"/>
      <c r="E792" s="28" t="s">
        <v>1307</v>
      </c>
      <c r="F792" s="18" t="str">
        <f t="shared" si="8"/>
        <v/>
      </c>
      <c r="G792" s="18" t="str">
        <f t="shared" si="9"/>
        <v/>
      </c>
      <c r="H792" s="19"/>
      <c r="I792" s="30"/>
      <c r="J792" s="30"/>
      <c r="K792" s="84"/>
      <c r="L792" s="45" t="s">
        <v>31</v>
      </c>
      <c r="M792" s="32" t="s">
        <v>71</v>
      </c>
      <c r="N792" s="32" t="s">
        <v>30</v>
      </c>
      <c r="O792" s="45" t="s">
        <v>31</v>
      </c>
      <c r="P792" s="45" t="s">
        <v>30</v>
      </c>
      <c r="Q792" s="45" t="s">
        <v>30</v>
      </c>
      <c r="R792" s="45" t="s">
        <v>30</v>
      </c>
      <c r="S792" s="45" t="s">
        <v>31</v>
      </c>
      <c r="T792" s="32" t="s">
        <v>30</v>
      </c>
      <c r="U792" s="32" t="s">
        <v>30</v>
      </c>
      <c r="V792" s="45" t="s">
        <v>30</v>
      </c>
      <c r="W792" s="62" t="s">
        <v>51</v>
      </c>
      <c r="AB792" s="32" t="s">
        <v>31</v>
      </c>
      <c r="AC792" s="32" t="s">
        <v>31</v>
      </c>
      <c r="AD792" s="32" t="s">
        <v>31</v>
      </c>
      <c r="AE792" s="32" t="s">
        <v>30</v>
      </c>
      <c r="AF792" s="32" t="s">
        <v>30</v>
      </c>
      <c r="AG792" s="45" t="s">
        <v>30</v>
      </c>
      <c r="AH792" s="46" t="s">
        <v>45</v>
      </c>
      <c r="AM792" s="32" t="s">
        <v>56</v>
      </c>
      <c r="AR792" s="23"/>
      <c r="AS792" s="24" t="str">
        <f t="shared" si="3"/>
        <v>-:Q:-:-:-:-:-:-:-:-:-:Rm:::::-:-:-:-:-:-:Rn:::::Rd::::</v>
      </c>
      <c r="AT792" s="23"/>
      <c r="AU792" s="24" t="str">
        <f t="shared" si="4"/>
        <v>0x2EE01C00</v>
      </c>
      <c r="AV792" s="25"/>
      <c r="AW792" s="26" t="str">
        <f t="shared" si="5"/>
        <v>bif,                                                    </v>
      </c>
      <c r="AX792" s="26" t="str">
        <f t="shared" si="6"/>
        <v>//		bif,                                                    	/* 0x2EE01C00	BIF       	 */</v>
      </c>
      <c r="AY792" s="26" t="str">
        <f t="shared" si="7"/>
        <v>//		0x2EE01C00,	/* BIF       	bif	 */</v>
      </c>
    </row>
    <row r="793" ht="12.75" customHeight="1">
      <c r="A793" s="15" t="s">
        <v>1308</v>
      </c>
      <c r="B793" s="33" t="s">
        <v>106</v>
      </c>
      <c r="C793" s="16"/>
      <c r="D793" s="17" t="s">
        <v>1309</v>
      </c>
      <c r="F793" s="18" t="str">
        <f t="shared" si="8"/>
        <v/>
      </c>
      <c r="G793" s="18" t="str">
        <f t="shared" si="9"/>
        <v/>
      </c>
      <c r="H793" s="19"/>
      <c r="I793" s="20"/>
      <c r="J793" s="20"/>
      <c r="K793" s="21"/>
      <c r="L793" s="22" t="s">
        <v>31</v>
      </c>
      <c r="M793" s="38" t="s">
        <v>71</v>
      </c>
      <c r="N793" s="38" t="s">
        <v>931</v>
      </c>
      <c r="O793" s="22" t="s">
        <v>31</v>
      </c>
      <c r="P793" s="39" t="s">
        <v>30</v>
      </c>
      <c r="Q793" s="39" t="s">
        <v>30</v>
      </c>
      <c r="R793" s="39" t="s">
        <v>30</v>
      </c>
      <c r="S793" s="22" t="s">
        <v>31</v>
      </c>
      <c r="T793" s="38" t="s">
        <v>65</v>
      </c>
      <c r="V793" s="22" t="s">
        <v>30</v>
      </c>
      <c r="W793" s="60" t="s">
        <v>51</v>
      </c>
      <c r="AB793" s="38" t="s">
        <v>642</v>
      </c>
      <c r="AF793" s="22" t="s">
        <v>31</v>
      </c>
      <c r="AG793" s="22" t="s">
        <v>31</v>
      </c>
      <c r="AH793" s="40" t="s">
        <v>45</v>
      </c>
      <c r="AM793" s="38" t="s">
        <v>56</v>
      </c>
      <c r="AR793" s="23"/>
      <c r="AS793" s="24" t="str">
        <f t="shared" si="3"/>
        <v/>
      </c>
      <c r="AT793" s="23"/>
      <c r="AU793" s="24" t="str">
        <f t="shared" si="4"/>
        <v/>
      </c>
      <c r="AV793" s="25"/>
      <c r="AW793" s="26" t="str">
        <f t="shared" si="5"/>
        <v/>
      </c>
      <c r="AX793" s="26" t="str">
        <f t="shared" si="6"/>
        <v>	/* AdvSIMD three different */</v>
      </c>
      <c r="AY793" s="26" t="str">
        <f t="shared" si="7"/>
        <v>	/* AdvSIMD three different */</v>
      </c>
    </row>
    <row r="794" ht="12.75" customHeight="1">
      <c r="A794" s="15" t="s">
        <v>1310</v>
      </c>
      <c r="B794" s="33" t="s">
        <v>106</v>
      </c>
      <c r="C794" s="16"/>
      <c r="D794" s="17"/>
      <c r="E794" s="28" t="s">
        <v>1311</v>
      </c>
      <c r="F794" s="18" t="str">
        <f t="shared" si="8"/>
        <v/>
      </c>
      <c r="G794" s="18" t="str">
        <f t="shared" si="9"/>
        <v/>
      </c>
      <c r="H794" s="19"/>
      <c r="I794" s="30"/>
      <c r="J794" s="30" t="s">
        <v>998</v>
      </c>
      <c r="K794" s="84"/>
      <c r="L794" s="45" t="s">
        <v>31</v>
      </c>
      <c r="M794" s="32" t="s">
        <v>31</v>
      </c>
      <c r="N794" s="32" t="s">
        <v>31</v>
      </c>
      <c r="O794" s="45" t="s">
        <v>31</v>
      </c>
      <c r="P794" s="45" t="s">
        <v>30</v>
      </c>
      <c r="Q794" s="45" t="s">
        <v>30</v>
      </c>
      <c r="R794" s="45" t="s">
        <v>30</v>
      </c>
      <c r="S794" s="45" t="s">
        <v>31</v>
      </c>
      <c r="T794" s="32" t="s">
        <v>65</v>
      </c>
      <c r="V794" s="45" t="s">
        <v>30</v>
      </c>
      <c r="W794" s="62" t="s">
        <v>51</v>
      </c>
      <c r="AB794" s="32" t="s">
        <v>31</v>
      </c>
      <c r="AC794" s="32" t="s">
        <v>31</v>
      </c>
      <c r="AD794" s="32" t="s">
        <v>31</v>
      </c>
      <c r="AE794" s="32" t="s">
        <v>31</v>
      </c>
      <c r="AF794" s="45" t="s">
        <v>31</v>
      </c>
      <c r="AG794" s="45" t="s">
        <v>31</v>
      </c>
      <c r="AH794" s="46" t="s">
        <v>45</v>
      </c>
      <c r="AM794" s="32" t="s">
        <v>56</v>
      </c>
      <c r="AR794" s="23"/>
      <c r="AS794" s="24" t="str">
        <f t="shared" si="3"/>
        <v>-:-:-:-:-:-:-:-:size::-:Rm:::::-:-:-:-:-:-:Rn:::::Rd::::</v>
      </c>
      <c r="AT794" s="23"/>
      <c r="AU794" s="24" t="str">
        <f t="shared" si="4"/>
        <v>0x0E200000</v>
      </c>
      <c r="AV794" s="25"/>
      <c r="AW794" s="26" t="str">
        <f t="shared" si="5"/>
        <v>saddl,                                                  </v>
      </c>
      <c r="AX794" s="26" t="str">
        <f t="shared" si="6"/>
        <v>//		saddl,                                                  	/* 0x0E200000	SADDL     	writes to low half of the dest. register &amp; clears the up half */</v>
      </c>
      <c r="AY794" s="26" t="str">
        <f t="shared" si="7"/>
        <v>//		0x0E200000,	/* SADDL     	saddl	writes to low half of the dest. register &amp; clears the up half */</v>
      </c>
    </row>
    <row r="795" ht="12.75" customHeight="1">
      <c r="A795" s="9" t="s">
        <v>1312</v>
      </c>
      <c r="B795" s="33" t="s">
        <v>106</v>
      </c>
      <c r="C795" s="16"/>
      <c r="D795" s="17"/>
      <c r="E795" s="28" t="s">
        <v>1313</v>
      </c>
      <c r="F795" s="18" t="str">
        <f t="shared" si="8"/>
        <v/>
      </c>
      <c r="G795" s="18" t="str">
        <f t="shared" si="9"/>
        <v/>
      </c>
      <c r="H795" s="19"/>
      <c r="I795" s="30"/>
      <c r="J795" s="30" t="s">
        <v>1001</v>
      </c>
      <c r="K795" s="84"/>
      <c r="L795" s="45" t="s">
        <v>31</v>
      </c>
      <c r="M795" s="32" t="s">
        <v>30</v>
      </c>
      <c r="N795" s="32" t="s">
        <v>31</v>
      </c>
      <c r="O795" s="45" t="s">
        <v>31</v>
      </c>
      <c r="P795" s="45" t="s">
        <v>30</v>
      </c>
      <c r="Q795" s="45" t="s">
        <v>30</v>
      </c>
      <c r="R795" s="45" t="s">
        <v>30</v>
      </c>
      <c r="S795" s="45" t="s">
        <v>31</v>
      </c>
      <c r="T795" s="32" t="s">
        <v>65</v>
      </c>
      <c r="V795" s="45" t="s">
        <v>30</v>
      </c>
      <c r="W795" s="62" t="s">
        <v>51</v>
      </c>
      <c r="AB795" s="32" t="s">
        <v>31</v>
      </c>
      <c r="AC795" s="32" t="s">
        <v>31</v>
      </c>
      <c r="AD795" s="32" t="s">
        <v>31</v>
      </c>
      <c r="AE795" s="32" t="s">
        <v>31</v>
      </c>
      <c r="AF795" s="45" t="s">
        <v>31</v>
      </c>
      <c r="AG795" s="45" t="s">
        <v>31</v>
      </c>
      <c r="AH795" s="46" t="s">
        <v>45</v>
      </c>
      <c r="AM795" s="32" t="s">
        <v>56</v>
      </c>
      <c r="AR795" s="23"/>
      <c r="AS795" s="24" t="str">
        <f t="shared" si="3"/>
        <v>-:-:-:-:-:-:-:-:size::-:Rm:::::-:-:-:-:-:-:Rn:::::Rd::::</v>
      </c>
      <c r="AT795" s="23"/>
      <c r="AU795" s="24" t="str">
        <f t="shared" si="4"/>
        <v>0x4E200000</v>
      </c>
      <c r="AV795" s="25"/>
      <c r="AW795" s="26" t="str">
        <f t="shared" si="5"/>
        <v>saddl2,                                                 </v>
      </c>
      <c r="AX795" s="26" t="str">
        <f t="shared" si="6"/>
        <v>//		saddl2,                                                 	/* 0x4E200000	SADDL2    	writes to high half of the dest. register &amp; don't touch low half */</v>
      </c>
      <c r="AY795" s="26" t="str">
        <f t="shared" si="7"/>
        <v>//		0x4E200000,	/* SADDL2    	saddl2	writes to high half of the dest. register &amp; don't touch low half */</v>
      </c>
    </row>
    <row r="796" ht="12.75" customHeight="1">
      <c r="A796" s="15" t="s">
        <v>1314</v>
      </c>
      <c r="B796" s="33" t="s">
        <v>106</v>
      </c>
      <c r="C796" s="16"/>
      <c r="D796" s="17"/>
      <c r="E796" s="28" t="s">
        <v>1315</v>
      </c>
      <c r="F796" s="18" t="str">
        <f t="shared" si="8"/>
        <v/>
      </c>
      <c r="G796" s="18" t="str">
        <f t="shared" si="9"/>
        <v/>
      </c>
      <c r="H796" s="19"/>
      <c r="I796" s="30"/>
      <c r="J796" s="30" t="s">
        <v>998</v>
      </c>
      <c r="K796" s="84"/>
      <c r="L796" s="45" t="s">
        <v>31</v>
      </c>
      <c r="M796" s="32" t="s">
        <v>31</v>
      </c>
      <c r="N796" s="32" t="s">
        <v>31</v>
      </c>
      <c r="O796" s="45" t="s">
        <v>31</v>
      </c>
      <c r="P796" s="45" t="s">
        <v>30</v>
      </c>
      <c r="Q796" s="45" t="s">
        <v>30</v>
      </c>
      <c r="R796" s="45" t="s">
        <v>30</v>
      </c>
      <c r="S796" s="45" t="s">
        <v>31</v>
      </c>
      <c r="T796" s="32" t="s">
        <v>65</v>
      </c>
      <c r="V796" s="45" t="s">
        <v>30</v>
      </c>
      <c r="W796" s="62" t="s">
        <v>51</v>
      </c>
      <c r="AB796" s="32" t="s">
        <v>31</v>
      </c>
      <c r="AC796" s="32" t="s">
        <v>31</v>
      </c>
      <c r="AD796" s="32" t="s">
        <v>31</v>
      </c>
      <c r="AE796" s="32" t="s">
        <v>30</v>
      </c>
      <c r="AF796" s="45" t="s">
        <v>31</v>
      </c>
      <c r="AG796" s="45" t="s">
        <v>31</v>
      </c>
      <c r="AH796" s="46" t="s">
        <v>45</v>
      </c>
      <c r="AM796" s="32" t="s">
        <v>56</v>
      </c>
      <c r="AR796" s="23"/>
      <c r="AS796" s="24" t="str">
        <f t="shared" si="3"/>
        <v>-:-:-:-:-:-:-:-:size::-:Rm:::::-:-:-:-:-:-:Rn:::::Rd::::</v>
      </c>
      <c r="AT796" s="23"/>
      <c r="AU796" s="24" t="str">
        <f t="shared" si="4"/>
        <v>0x0E201000</v>
      </c>
      <c r="AV796" s="25"/>
      <c r="AW796" s="26" t="str">
        <f t="shared" si="5"/>
        <v>saddw,                                                  </v>
      </c>
      <c r="AX796" s="26" t="str">
        <f t="shared" si="6"/>
        <v>//		saddw,                                                  	/* 0x0E201000	SADDW     	writes to low half of the dest. register &amp; clears the up half */</v>
      </c>
      <c r="AY796" s="26" t="str">
        <f t="shared" si="7"/>
        <v>//		0x0E201000,	/* SADDW     	saddw	writes to low half of the dest. register &amp; clears the up half */</v>
      </c>
    </row>
    <row r="797" ht="12.75" customHeight="1">
      <c r="A797" s="15" t="s">
        <v>1316</v>
      </c>
      <c r="B797" s="33" t="s">
        <v>106</v>
      </c>
      <c r="C797" s="16"/>
      <c r="D797" s="17"/>
      <c r="E797" s="28" t="s">
        <v>1317</v>
      </c>
      <c r="F797" s="18" t="str">
        <f t="shared" si="8"/>
        <v/>
      </c>
      <c r="G797" s="18" t="str">
        <f t="shared" si="9"/>
        <v/>
      </c>
      <c r="H797" s="19"/>
      <c r="I797" s="30"/>
      <c r="J797" s="30" t="s">
        <v>1001</v>
      </c>
      <c r="K797" s="84"/>
      <c r="L797" s="45" t="s">
        <v>31</v>
      </c>
      <c r="M797" s="32" t="s">
        <v>30</v>
      </c>
      <c r="N797" s="32" t="s">
        <v>31</v>
      </c>
      <c r="O797" s="45" t="s">
        <v>31</v>
      </c>
      <c r="P797" s="45" t="s">
        <v>30</v>
      </c>
      <c r="Q797" s="45" t="s">
        <v>30</v>
      </c>
      <c r="R797" s="45" t="s">
        <v>30</v>
      </c>
      <c r="S797" s="45" t="s">
        <v>31</v>
      </c>
      <c r="T797" s="32" t="s">
        <v>65</v>
      </c>
      <c r="V797" s="45" t="s">
        <v>30</v>
      </c>
      <c r="W797" s="62" t="s">
        <v>51</v>
      </c>
      <c r="AB797" s="32" t="s">
        <v>31</v>
      </c>
      <c r="AC797" s="32" t="s">
        <v>31</v>
      </c>
      <c r="AD797" s="32" t="s">
        <v>31</v>
      </c>
      <c r="AE797" s="32" t="s">
        <v>30</v>
      </c>
      <c r="AF797" s="45" t="s">
        <v>31</v>
      </c>
      <c r="AG797" s="45" t="s">
        <v>31</v>
      </c>
      <c r="AH797" s="46" t="s">
        <v>45</v>
      </c>
      <c r="AM797" s="32" t="s">
        <v>56</v>
      </c>
      <c r="AR797" s="23"/>
      <c r="AS797" s="24" t="str">
        <f t="shared" si="3"/>
        <v>-:-:-:-:-:-:-:-:size::-:Rm:::::-:-:-:-:-:-:Rn:::::Rd::::</v>
      </c>
      <c r="AT797" s="23"/>
      <c r="AU797" s="24" t="str">
        <f t="shared" si="4"/>
        <v>0x4E201000</v>
      </c>
      <c r="AV797" s="25"/>
      <c r="AW797" s="26" t="str">
        <f t="shared" si="5"/>
        <v>saddw2,                                                 </v>
      </c>
      <c r="AX797" s="26" t="str">
        <f t="shared" si="6"/>
        <v>//		saddw2,                                                 	/* 0x4E201000	SADDW2    	writes to high half of the dest. register &amp; don't touch low half */</v>
      </c>
      <c r="AY797" s="26" t="str">
        <f t="shared" si="7"/>
        <v>//		0x4E201000,	/* SADDW2    	saddw2	writes to high half of the dest. register &amp; don't touch low half */</v>
      </c>
    </row>
    <row r="798" ht="12.75" customHeight="1">
      <c r="A798" s="9" t="s">
        <v>1318</v>
      </c>
      <c r="B798" s="33" t="s">
        <v>106</v>
      </c>
      <c r="C798" s="16"/>
      <c r="D798" s="17"/>
      <c r="E798" s="28" t="s">
        <v>1319</v>
      </c>
      <c r="F798" s="18" t="str">
        <f t="shared" si="8"/>
        <v/>
      </c>
      <c r="G798" s="18" t="str">
        <f t="shared" si="9"/>
        <v/>
      </c>
      <c r="H798" s="19"/>
      <c r="I798" s="30"/>
      <c r="J798" s="30" t="s">
        <v>998</v>
      </c>
      <c r="K798" s="84"/>
      <c r="L798" s="45" t="s">
        <v>31</v>
      </c>
      <c r="M798" s="32" t="s">
        <v>31</v>
      </c>
      <c r="N798" s="32" t="s">
        <v>31</v>
      </c>
      <c r="O798" s="45" t="s">
        <v>31</v>
      </c>
      <c r="P798" s="45" t="s">
        <v>30</v>
      </c>
      <c r="Q798" s="45" t="s">
        <v>30</v>
      </c>
      <c r="R798" s="45" t="s">
        <v>30</v>
      </c>
      <c r="S798" s="45" t="s">
        <v>31</v>
      </c>
      <c r="T798" s="32" t="s">
        <v>65</v>
      </c>
      <c r="V798" s="45" t="s">
        <v>30</v>
      </c>
      <c r="W798" s="62" t="s">
        <v>51</v>
      </c>
      <c r="AB798" s="32" t="s">
        <v>31</v>
      </c>
      <c r="AC798" s="32" t="s">
        <v>31</v>
      </c>
      <c r="AD798" s="32" t="s">
        <v>30</v>
      </c>
      <c r="AE798" s="32" t="s">
        <v>31</v>
      </c>
      <c r="AF798" s="45" t="s">
        <v>31</v>
      </c>
      <c r="AG798" s="45" t="s">
        <v>31</v>
      </c>
      <c r="AH798" s="46" t="s">
        <v>45</v>
      </c>
      <c r="AM798" s="32" t="s">
        <v>56</v>
      </c>
      <c r="AR798" s="23"/>
      <c r="AS798" s="24" t="str">
        <f t="shared" si="3"/>
        <v>-:-:-:-:-:-:-:-:size::-:Rm:::::-:-:-:-:-:-:Rn:::::Rd::::</v>
      </c>
      <c r="AT798" s="23"/>
      <c r="AU798" s="24" t="str">
        <f t="shared" si="4"/>
        <v>0x0E202000</v>
      </c>
      <c r="AV798" s="25"/>
      <c r="AW798" s="26" t="str">
        <f t="shared" si="5"/>
        <v>ssubl,                                                  </v>
      </c>
      <c r="AX798" s="26" t="str">
        <f t="shared" si="6"/>
        <v>//		ssubl,                                                  	/* 0x0E202000	SSUBL     	writes to low half of the dest. register &amp; clears the up half */</v>
      </c>
      <c r="AY798" s="26" t="str">
        <f t="shared" si="7"/>
        <v>//		0x0E202000,	/* SSUBL     	ssubl	writes to low half of the dest. register &amp; clears the up half */</v>
      </c>
    </row>
    <row r="799" ht="12.75" customHeight="1">
      <c r="A799" s="9" t="s">
        <v>1320</v>
      </c>
      <c r="B799" s="33" t="s">
        <v>106</v>
      </c>
      <c r="C799" s="16"/>
      <c r="D799" s="17"/>
      <c r="E799" s="28" t="s">
        <v>1321</v>
      </c>
      <c r="F799" s="18" t="str">
        <f t="shared" si="8"/>
        <v/>
      </c>
      <c r="G799" s="18" t="str">
        <f t="shared" si="9"/>
        <v/>
      </c>
      <c r="H799" s="19"/>
      <c r="I799" s="30"/>
      <c r="J799" s="30" t="s">
        <v>1001</v>
      </c>
      <c r="K799" s="84"/>
      <c r="L799" s="45" t="s">
        <v>31</v>
      </c>
      <c r="M799" s="32" t="s">
        <v>30</v>
      </c>
      <c r="N799" s="32" t="s">
        <v>31</v>
      </c>
      <c r="O799" s="45" t="s">
        <v>31</v>
      </c>
      <c r="P799" s="45" t="s">
        <v>30</v>
      </c>
      <c r="Q799" s="45" t="s">
        <v>30</v>
      </c>
      <c r="R799" s="45" t="s">
        <v>30</v>
      </c>
      <c r="S799" s="45" t="s">
        <v>31</v>
      </c>
      <c r="T799" s="32" t="s">
        <v>65</v>
      </c>
      <c r="V799" s="45" t="s">
        <v>30</v>
      </c>
      <c r="W799" s="62" t="s">
        <v>51</v>
      </c>
      <c r="AB799" s="32" t="s">
        <v>31</v>
      </c>
      <c r="AC799" s="32" t="s">
        <v>31</v>
      </c>
      <c r="AD799" s="32" t="s">
        <v>30</v>
      </c>
      <c r="AE799" s="32" t="s">
        <v>31</v>
      </c>
      <c r="AF799" s="45" t="s">
        <v>31</v>
      </c>
      <c r="AG799" s="45" t="s">
        <v>31</v>
      </c>
      <c r="AH799" s="46" t="s">
        <v>45</v>
      </c>
      <c r="AM799" s="32" t="s">
        <v>56</v>
      </c>
      <c r="AR799" s="23"/>
      <c r="AS799" s="24" t="str">
        <f t="shared" si="3"/>
        <v>-:-:-:-:-:-:-:-:size::-:Rm:::::-:-:-:-:-:-:Rn:::::Rd::::</v>
      </c>
      <c r="AT799" s="23"/>
      <c r="AU799" s="24" t="str">
        <f t="shared" si="4"/>
        <v>0x4E202000</v>
      </c>
      <c r="AV799" s="25"/>
      <c r="AW799" s="26" t="str">
        <f t="shared" si="5"/>
        <v>ssubl2,                                                 </v>
      </c>
      <c r="AX799" s="26" t="str">
        <f t="shared" si="6"/>
        <v>//		ssubl2,                                                 	/* 0x4E202000	SSUBL2    	writes to high half of the dest. register &amp; don't touch low half */</v>
      </c>
      <c r="AY799" s="26" t="str">
        <f t="shared" si="7"/>
        <v>//		0x4E202000,	/* SSUBL2    	ssubl2	writes to high half of the dest. register &amp; don't touch low half */</v>
      </c>
    </row>
    <row r="800" ht="12.75" customHeight="1">
      <c r="A800" s="15" t="s">
        <v>1322</v>
      </c>
      <c r="B800" s="33" t="s">
        <v>106</v>
      </c>
      <c r="C800" s="16"/>
      <c r="D800" s="17"/>
      <c r="E800" s="28" t="s">
        <v>1323</v>
      </c>
      <c r="F800" s="18" t="str">
        <f t="shared" si="8"/>
        <v/>
      </c>
      <c r="G800" s="18" t="str">
        <f t="shared" si="9"/>
        <v/>
      </c>
      <c r="H800" s="19"/>
      <c r="I800" s="30"/>
      <c r="J800" s="30" t="s">
        <v>998</v>
      </c>
      <c r="K800" s="84"/>
      <c r="L800" s="45" t="s">
        <v>31</v>
      </c>
      <c r="M800" s="32" t="s">
        <v>31</v>
      </c>
      <c r="N800" s="32" t="s">
        <v>31</v>
      </c>
      <c r="O800" s="45" t="s">
        <v>31</v>
      </c>
      <c r="P800" s="45" t="s">
        <v>30</v>
      </c>
      <c r="Q800" s="45" t="s">
        <v>30</v>
      </c>
      <c r="R800" s="45" t="s">
        <v>30</v>
      </c>
      <c r="S800" s="45" t="s">
        <v>31</v>
      </c>
      <c r="T800" s="32" t="s">
        <v>65</v>
      </c>
      <c r="V800" s="45" t="s">
        <v>30</v>
      </c>
      <c r="W800" s="62" t="s">
        <v>51</v>
      </c>
      <c r="AB800" s="32" t="s">
        <v>31</v>
      </c>
      <c r="AC800" s="32" t="s">
        <v>31</v>
      </c>
      <c r="AD800" s="32" t="s">
        <v>30</v>
      </c>
      <c r="AE800" s="32" t="s">
        <v>30</v>
      </c>
      <c r="AF800" s="45" t="s">
        <v>31</v>
      </c>
      <c r="AG800" s="45" t="s">
        <v>31</v>
      </c>
      <c r="AH800" s="46" t="s">
        <v>45</v>
      </c>
      <c r="AM800" s="32" t="s">
        <v>56</v>
      </c>
      <c r="AR800" s="23"/>
      <c r="AS800" s="24" t="str">
        <f t="shared" si="3"/>
        <v>-:-:-:-:-:-:-:-:size::-:Rm:::::-:-:-:-:-:-:Rn:::::Rd::::</v>
      </c>
      <c r="AT800" s="23"/>
      <c r="AU800" s="24" t="str">
        <f t="shared" si="4"/>
        <v>0x0E203000</v>
      </c>
      <c r="AV800" s="25"/>
      <c r="AW800" s="26" t="str">
        <f t="shared" si="5"/>
        <v>ssubw,                                                  </v>
      </c>
      <c r="AX800" s="26" t="str">
        <f t="shared" si="6"/>
        <v>//		ssubw,                                                  	/* 0x0E203000	SSUBW     	writes to low half of the dest. register &amp; clears the up half */</v>
      </c>
      <c r="AY800" s="26" t="str">
        <f t="shared" si="7"/>
        <v>//		0x0E203000,	/* SSUBW     	ssubw	writes to low half of the dest. register &amp; clears the up half */</v>
      </c>
    </row>
    <row r="801" ht="12.75" customHeight="1">
      <c r="A801" s="15" t="s">
        <v>1324</v>
      </c>
      <c r="B801" s="33" t="s">
        <v>106</v>
      </c>
      <c r="C801" s="16"/>
      <c r="D801" s="17"/>
      <c r="E801" s="28" t="s">
        <v>1325</v>
      </c>
      <c r="F801" s="18" t="str">
        <f t="shared" si="8"/>
        <v/>
      </c>
      <c r="G801" s="18" t="str">
        <f t="shared" si="9"/>
        <v/>
      </c>
      <c r="H801" s="19"/>
      <c r="I801" s="30"/>
      <c r="J801" s="30" t="s">
        <v>1001</v>
      </c>
      <c r="K801" s="84"/>
      <c r="L801" s="45" t="s">
        <v>31</v>
      </c>
      <c r="M801" s="32" t="s">
        <v>30</v>
      </c>
      <c r="N801" s="32" t="s">
        <v>31</v>
      </c>
      <c r="O801" s="45" t="s">
        <v>31</v>
      </c>
      <c r="P801" s="45" t="s">
        <v>30</v>
      </c>
      <c r="Q801" s="45" t="s">
        <v>30</v>
      </c>
      <c r="R801" s="45" t="s">
        <v>30</v>
      </c>
      <c r="S801" s="45" t="s">
        <v>31</v>
      </c>
      <c r="T801" s="32" t="s">
        <v>65</v>
      </c>
      <c r="V801" s="45" t="s">
        <v>30</v>
      </c>
      <c r="W801" s="62" t="s">
        <v>51</v>
      </c>
      <c r="AB801" s="32" t="s">
        <v>31</v>
      </c>
      <c r="AC801" s="32" t="s">
        <v>31</v>
      </c>
      <c r="AD801" s="32" t="s">
        <v>30</v>
      </c>
      <c r="AE801" s="32" t="s">
        <v>30</v>
      </c>
      <c r="AF801" s="45" t="s">
        <v>31</v>
      </c>
      <c r="AG801" s="45" t="s">
        <v>31</v>
      </c>
      <c r="AH801" s="46" t="s">
        <v>45</v>
      </c>
      <c r="AM801" s="32" t="s">
        <v>56</v>
      </c>
      <c r="AR801" s="23"/>
      <c r="AS801" s="24" t="str">
        <f t="shared" si="3"/>
        <v>-:-:-:-:-:-:-:-:size::-:Rm:::::-:-:-:-:-:-:Rn:::::Rd::::</v>
      </c>
      <c r="AT801" s="23"/>
      <c r="AU801" s="24" t="str">
        <f t="shared" si="4"/>
        <v>0x4E203000</v>
      </c>
      <c r="AV801" s="25"/>
      <c r="AW801" s="26" t="str">
        <f t="shared" si="5"/>
        <v>ssubw2,                                                 </v>
      </c>
      <c r="AX801" s="26" t="str">
        <f t="shared" si="6"/>
        <v>//		ssubw2,                                                 	/* 0x4E203000	SSUBW2    	writes to high half of the dest. register &amp; don't touch low half */</v>
      </c>
      <c r="AY801" s="26" t="str">
        <f t="shared" si="7"/>
        <v>//		0x4E203000,	/* SSUBW2    	ssubw2	writes to high half of the dest. register &amp; don't touch low half */</v>
      </c>
    </row>
    <row r="802" ht="12.75" customHeight="1">
      <c r="A802" s="9" t="s">
        <v>1326</v>
      </c>
      <c r="B802" s="33" t="s">
        <v>106</v>
      </c>
      <c r="C802" s="16"/>
      <c r="D802" s="17"/>
      <c r="E802" s="28" t="s">
        <v>1327</v>
      </c>
      <c r="F802" s="18" t="str">
        <f t="shared" si="8"/>
        <v/>
      </c>
      <c r="G802" s="18" t="str">
        <f t="shared" si="9"/>
        <v/>
      </c>
      <c r="H802" s="19"/>
      <c r="I802" s="30"/>
      <c r="J802" s="30" t="s">
        <v>998</v>
      </c>
      <c r="K802" s="84"/>
      <c r="L802" s="45" t="s">
        <v>31</v>
      </c>
      <c r="M802" s="32" t="s">
        <v>31</v>
      </c>
      <c r="N802" s="32" t="s">
        <v>31</v>
      </c>
      <c r="O802" s="45" t="s">
        <v>31</v>
      </c>
      <c r="P802" s="45" t="s">
        <v>30</v>
      </c>
      <c r="Q802" s="45" t="s">
        <v>30</v>
      </c>
      <c r="R802" s="45" t="s">
        <v>30</v>
      </c>
      <c r="S802" s="45" t="s">
        <v>31</v>
      </c>
      <c r="T802" s="32" t="s">
        <v>65</v>
      </c>
      <c r="V802" s="45" t="s">
        <v>30</v>
      </c>
      <c r="W802" s="62" t="s">
        <v>51</v>
      </c>
      <c r="AB802" s="32" t="s">
        <v>31</v>
      </c>
      <c r="AC802" s="32" t="s">
        <v>30</v>
      </c>
      <c r="AD802" s="32" t="s">
        <v>31</v>
      </c>
      <c r="AE802" s="32" t="s">
        <v>31</v>
      </c>
      <c r="AF802" s="45" t="s">
        <v>31</v>
      </c>
      <c r="AG802" s="45" t="s">
        <v>31</v>
      </c>
      <c r="AH802" s="46" t="s">
        <v>45</v>
      </c>
      <c r="AM802" s="32" t="s">
        <v>56</v>
      </c>
      <c r="AR802" s="23"/>
      <c r="AS802" s="24" t="str">
        <f t="shared" si="3"/>
        <v>-:-:-:-:-:-:-:-:size::-:Rm:::::-:-:-:-:-:-:Rn:::::Rd::::</v>
      </c>
      <c r="AT802" s="23"/>
      <c r="AU802" s="24" t="str">
        <f t="shared" si="4"/>
        <v>0x0E204000</v>
      </c>
      <c r="AV802" s="25"/>
      <c r="AW802" s="26" t="str">
        <f t="shared" si="5"/>
        <v>addhn,                                                  </v>
      </c>
      <c r="AX802" s="26" t="str">
        <f t="shared" si="6"/>
        <v>//		addhn,                                                  	/* 0x0E204000	ADDHN     	writes to low half of the dest. register &amp; clears the up half */</v>
      </c>
      <c r="AY802" s="26" t="str">
        <f t="shared" si="7"/>
        <v>//		0x0E204000,	/* ADDHN     	addhn	writes to low half of the dest. register &amp; clears the up half */</v>
      </c>
    </row>
    <row r="803" ht="12.75" customHeight="1">
      <c r="A803" s="15" t="s">
        <v>1328</v>
      </c>
      <c r="B803" s="33" t="s">
        <v>106</v>
      </c>
      <c r="C803" s="16"/>
      <c r="D803" s="17"/>
      <c r="E803" s="28" t="s">
        <v>1329</v>
      </c>
      <c r="F803" s="18" t="str">
        <f t="shared" si="8"/>
        <v/>
      </c>
      <c r="G803" s="18" t="str">
        <f t="shared" si="9"/>
        <v/>
      </c>
      <c r="H803" s="19"/>
      <c r="I803" s="30"/>
      <c r="J803" s="30" t="s">
        <v>1001</v>
      </c>
      <c r="K803" s="84"/>
      <c r="L803" s="45" t="s">
        <v>31</v>
      </c>
      <c r="M803" s="32" t="s">
        <v>30</v>
      </c>
      <c r="N803" s="32" t="s">
        <v>31</v>
      </c>
      <c r="O803" s="45" t="s">
        <v>31</v>
      </c>
      <c r="P803" s="45" t="s">
        <v>30</v>
      </c>
      <c r="Q803" s="45" t="s">
        <v>30</v>
      </c>
      <c r="R803" s="45" t="s">
        <v>30</v>
      </c>
      <c r="S803" s="45" t="s">
        <v>31</v>
      </c>
      <c r="T803" s="32" t="s">
        <v>65</v>
      </c>
      <c r="V803" s="45" t="s">
        <v>30</v>
      </c>
      <c r="W803" s="62" t="s">
        <v>51</v>
      </c>
      <c r="AB803" s="32" t="s">
        <v>31</v>
      </c>
      <c r="AC803" s="32" t="s">
        <v>30</v>
      </c>
      <c r="AD803" s="32" t="s">
        <v>31</v>
      </c>
      <c r="AE803" s="32" t="s">
        <v>31</v>
      </c>
      <c r="AF803" s="45" t="s">
        <v>31</v>
      </c>
      <c r="AG803" s="45" t="s">
        <v>31</v>
      </c>
      <c r="AH803" s="46" t="s">
        <v>45</v>
      </c>
      <c r="AM803" s="32" t="s">
        <v>56</v>
      </c>
      <c r="AR803" s="23"/>
      <c r="AS803" s="24" t="str">
        <f t="shared" si="3"/>
        <v>-:-:-:-:-:-:-:-:size::-:Rm:::::-:-:-:-:-:-:Rn:::::Rd::::</v>
      </c>
      <c r="AT803" s="23"/>
      <c r="AU803" s="24" t="str">
        <f t="shared" si="4"/>
        <v>0x4E204000</v>
      </c>
      <c r="AV803" s="25"/>
      <c r="AW803" s="26" t="str">
        <f t="shared" si="5"/>
        <v>addhn2,                                                 </v>
      </c>
      <c r="AX803" s="26" t="str">
        <f t="shared" si="6"/>
        <v>//		addhn2,                                                 	/* 0x4E204000	ADDHN2    	writes to high half of the dest. register &amp; don't touch low half */</v>
      </c>
      <c r="AY803" s="26" t="str">
        <f t="shared" si="7"/>
        <v>//		0x4E204000,	/* ADDHN2    	addhn2	writes to high half of the dest. register &amp; don't touch low half */</v>
      </c>
    </row>
    <row r="804" ht="12.75" customHeight="1">
      <c r="A804" s="15" t="s">
        <v>1330</v>
      </c>
      <c r="B804" s="33" t="s">
        <v>106</v>
      </c>
      <c r="C804" s="16"/>
      <c r="D804" s="17"/>
      <c r="E804" s="28" t="s">
        <v>1331</v>
      </c>
      <c r="F804" s="18" t="str">
        <f t="shared" si="8"/>
        <v/>
      </c>
      <c r="G804" s="18" t="str">
        <f t="shared" si="9"/>
        <v/>
      </c>
      <c r="H804" s="19"/>
      <c r="I804" s="30"/>
      <c r="J804" s="30" t="s">
        <v>998</v>
      </c>
      <c r="K804" s="84"/>
      <c r="L804" s="45" t="s">
        <v>31</v>
      </c>
      <c r="M804" s="32" t="s">
        <v>31</v>
      </c>
      <c r="N804" s="32" t="s">
        <v>31</v>
      </c>
      <c r="O804" s="45" t="s">
        <v>31</v>
      </c>
      <c r="P804" s="45" t="s">
        <v>30</v>
      </c>
      <c r="Q804" s="45" t="s">
        <v>30</v>
      </c>
      <c r="R804" s="45" t="s">
        <v>30</v>
      </c>
      <c r="S804" s="45" t="s">
        <v>31</v>
      </c>
      <c r="T804" s="32" t="s">
        <v>65</v>
      </c>
      <c r="V804" s="45" t="s">
        <v>30</v>
      </c>
      <c r="W804" s="62" t="s">
        <v>51</v>
      </c>
      <c r="AB804" s="32" t="s">
        <v>31</v>
      </c>
      <c r="AC804" s="32" t="s">
        <v>30</v>
      </c>
      <c r="AD804" s="32" t="s">
        <v>31</v>
      </c>
      <c r="AE804" s="32" t="s">
        <v>30</v>
      </c>
      <c r="AF804" s="45" t="s">
        <v>31</v>
      </c>
      <c r="AG804" s="45" t="s">
        <v>31</v>
      </c>
      <c r="AH804" s="46" t="s">
        <v>45</v>
      </c>
      <c r="AM804" s="32" t="s">
        <v>56</v>
      </c>
      <c r="AR804" s="23"/>
      <c r="AS804" s="24" t="str">
        <f t="shared" si="3"/>
        <v>-:-:-:-:-:-:-:-:size::-:Rm:::::-:-:-:-:-:-:Rn:::::Rd::::</v>
      </c>
      <c r="AT804" s="23"/>
      <c r="AU804" s="24" t="str">
        <f t="shared" si="4"/>
        <v>0x0E205000</v>
      </c>
      <c r="AV804" s="25"/>
      <c r="AW804" s="26" t="str">
        <f t="shared" si="5"/>
        <v>sabal,                                                  </v>
      </c>
      <c r="AX804" s="26" t="str">
        <f t="shared" si="6"/>
        <v>//		sabal,                                                  	/* 0x0E205000	SABAL     	writes to low half of the dest. register &amp; clears the up half */</v>
      </c>
      <c r="AY804" s="26" t="str">
        <f t="shared" si="7"/>
        <v>//		0x0E205000,	/* SABAL     	sabal	writes to low half of the dest. register &amp; clears the up half */</v>
      </c>
    </row>
    <row r="805" ht="12.75" customHeight="1">
      <c r="A805" s="9" t="s">
        <v>1332</v>
      </c>
      <c r="B805" s="33" t="s">
        <v>106</v>
      </c>
      <c r="C805" s="16"/>
      <c r="D805" s="17"/>
      <c r="E805" s="28" t="s">
        <v>1333</v>
      </c>
      <c r="F805" s="18" t="str">
        <f t="shared" si="8"/>
        <v/>
      </c>
      <c r="G805" s="18" t="str">
        <f t="shared" si="9"/>
        <v/>
      </c>
      <c r="H805" s="19"/>
      <c r="I805" s="30"/>
      <c r="J805" s="30" t="s">
        <v>1001</v>
      </c>
      <c r="K805" s="84"/>
      <c r="L805" s="45" t="s">
        <v>31</v>
      </c>
      <c r="M805" s="32" t="s">
        <v>30</v>
      </c>
      <c r="N805" s="32" t="s">
        <v>31</v>
      </c>
      <c r="O805" s="45" t="s">
        <v>31</v>
      </c>
      <c r="P805" s="45" t="s">
        <v>30</v>
      </c>
      <c r="Q805" s="45" t="s">
        <v>30</v>
      </c>
      <c r="R805" s="45" t="s">
        <v>30</v>
      </c>
      <c r="S805" s="45" t="s">
        <v>31</v>
      </c>
      <c r="T805" s="32" t="s">
        <v>65</v>
      </c>
      <c r="V805" s="45" t="s">
        <v>30</v>
      </c>
      <c r="W805" s="62" t="s">
        <v>51</v>
      </c>
      <c r="AB805" s="32" t="s">
        <v>31</v>
      </c>
      <c r="AC805" s="32" t="s">
        <v>30</v>
      </c>
      <c r="AD805" s="32" t="s">
        <v>31</v>
      </c>
      <c r="AE805" s="32" t="s">
        <v>30</v>
      </c>
      <c r="AF805" s="45" t="s">
        <v>31</v>
      </c>
      <c r="AG805" s="45" t="s">
        <v>31</v>
      </c>
      <c r="AH805" s="46" t="s">
        <v>45</v>
      </c>
      <c r="AM805" s="32" t="s">
        <v>56</v>
      </c>
      <c r="AR805" s="23"/>
      <c r="AS805" s="24" t="str">
        <f t="shared" si="3"/>
        <v>-:-:-:-:-:-:-:-:size::-:Rm:::::-:-:-:-:-:-:Rn:::::Rd::::</v>
      </c>
      <c r="AT805" s="23"/>
      <c r="AU805" s="24" t="str">
        <f t="shared" si="4"/>
        <v>0x4E205000</v>
      </c>
      <c r="AV805" s="25"/>
      <c r="AW805" s="26" t="str">
        <f t="shared" si="5"/>
        <v>sabal2,                                                 </v>
      </c>
      <c r="AX805" s="26" t="str">
        <f t="shared" si="6"/>
        <v>//		sabal2,                                                 	/* 0x4E205000	SABAL2    	writes to high half of the dest. register &amp; don't touch low half */</v>
      </c>
      <c r="AY805" s="26" t="str">
        <f t="shared" si="7"/>
        <v>//		0x4E205000,	/* SABAL2    	sabal2	writes to high half of the dest. register &amp; don't touch low half */</v>
      </c>
    </row>
    <row r="806" ht="12.75" customHeight="1">
      <c r="A806" s="9" t="s">
        <v>1334</v>
      </c>
      <c r="B806" s="33" t="s">
        <v>106</v>
      </c>
      <c r="C806" s="16"/>
      <c r="D806" s="17"/>
      <c r="E806" s="28" t="s">
        <v>1335</v>
      </c>
      <c r="F806" s="18" t="str">
        <f t="shared" si="8"/>
        <v/>
      </c>
      <c r="G806" s="18" t="str">
        <f t="shared" si="9"/>
        <v/>
      </c>
      <c r="H806" s="19"/>
      <c r="I806" s="30"/>
      <c r="J806" s="30" t="s">
        <v>998</v>
      </c>
      <c r="K806" s="84"/>
      <c r="L806" s="45" t="s">
        <v>31</v>
      </c>
      <c r="M806" s="32" t="s">
        <v>31</v>
      </c>
      <c r="N806" s="32" t="s">
        <v>31</v>
      </c>
      <c r="O806" s="45" t="s">
        <v>31</v>
      </c>
      <c r="P806" s="45" t="s">
        <v>30</v>
      </c>
      <c r="Q806" s="45" t="s">
        <v>30</v>
      </c>
      <c r="R806" s="45" t="s">
        <v>30</v>
      </c>
      <c r="S806" s="45" t="s">
        <v>31</v>
      </c>
      <c r="T806" s="32" t="s">
        <v>65</v>
      </c>
      <c r="V806" s="45" t="s">
        <v>30</v>
      </c>
      <c r="W806" s="62" t="s">
        <v>51</v>
      </c>
      <c r="AB806" s="32" t="s">
        <v>31</v>
      </c>
      <c r="AC806" s="32" t="s">
        <v>30</v>
      </c>
      <c r="AD806" s="32" t="s">
        <v>30</v>
      </c>
      <c r="AE806" s="32" t="s">
        <v>31</v>
      </c>
      <c r="AF806" s="45" t="s">
        <v>31</v>
      </c>
      <c r="AG806" s="45" t="s">
        <v>31</v>
      </c>
      <c r="AH806" s="46" t="s">
        <v>45</v>
      </c>
      <c r="AM806" s="32" t="s">
        <v>56</v>
      </c>
      <c r="AR806" s="23"/>
      <c r="AS806" s="24" t="str">
        <f t="shared" si="3"/>
        <v>-:-:-:-:-:-:-:-:size::-:Rm:::::-:-:-:-:-:-:Rn:::::Rd::::</v>
      </c>
      <c r="AT806" s="23"/>
      <c r="AU806" s="24" t="str">
        <f t="shared" si="4"/>
        <v>0x0E206000</v>
      </c>
      <c r="AV806" s="25"/>
      <c r="AW806" s="26" t="str">
        <f t="shared" si="5"/>
        <v>subhn,                                                  </v>
      </c>
      <c r="AX806" s="26" t="str">
        <f t="shared" si="6"/>
        <v>//		subhn,                                                  	/* 0x0E206000	SUBHN     	writes to low half of the dest. register &amp; clears the up half */</v>
      </c>
      <c r="AY806" s="26" t="str">
        <f t="shared" si="7"/>
        <v>//		0x0E206000,	/* SUBHN     	subhn	writes to low half of the dest. register &amp; clears the up half */</v>
      </c>
    </row>
    <row r="807" ht="12.75" customHeight="1">
      <c r="A807" s="15" t="s">
        <v>1336</v>
      </c>
      <c r="B807" s="33" t="s">
        <v>106</v>
      </c>
      <c r="C807" s="16"/>
      <c r="D807" s="17"/>
      <c r="E807" s="28" t="s">
        <v>1337</v>
      </c>
      <c r="F807" s="18" t="str">
        <f t="shared" si="8"/>
        <v/>
      </c>
      <c r="G807" s="18" t="str">
        <f t="shared" si="9"/>
        <v/>
      </c>
      <c r="H807" s="19"/>
      <c r="I807" s="30"/>
      <c r="J807" s="30" t="s">
        <v>1001</v>
      </c>
      <c r="K807" s="84"/>
      <c r="L807" s="45" t="s">
        <v>31</v>
      </c>
      <c r="M807" s="32" t="s">
        <v>30</v>
      </c>
      <c r="N807" s="32" t="s">
        <v>31</v>
      </c>
      <c r="O807" s="45" t="s">
        <v>31</v>
      </c>
      <c r="P807" s="45" t="s">
        <v>30</v>
      </c>
      <c r="Q807" s="45" t="s">
        <v>30</v>
      </c>
      <c r="R807" s="45" t="s">
        <v>30</v>
      </c>
      <c r="S807" s="45" t="s">
        <v>31</v>
      </c>
      <c r="T807" s="32" t="s">
        <v>65</v>
      </c>
      <c r="V807" s="45" t="s">
        <v>30</v>
      </c>
      <c r="W807" s="62" t="s">
        <v>51</v>
      </c>
      <c r="AB807" s="32" t="s">
        <v>31</v>
      </c>
      <c r="AC807" s="32" t="s">
        <v>30</v>
      </c>
      <c r="AD807" s="32" t="s">
        <v>30</v>
      </c>
      <c r="AE807" s="32" t="s">
        <v>31</v>
      </c>
      <c r="AF807" s="45" t="s">
        <v>31</v>
      </c>
      <c r="AG807" s="45" t="s">
        <v>31</v>
      </c>
      <c r="AH807" s="46" t="s">
        <v>45</v>
      </c>
      <c r="AM807" s="32" t="s">
        <v>56</v>
      </c>
      <c r="AR807" s="23"/>
      <c r="AS807" s="24" t="str">
        <f t="shared" si="3"/>
        <v>-:-:-:-:-:-:-:-:size::-:Rm:::::-:-:-:-:-:-:Rn:::::Rd::::</v>
      </c>
      <c r="AT807" s="23"/>
      <c r="AU807" s="24" t="str">
        <f t="shared" si="4"/>
        <v>0x4E206000</v>
      </c>
      <c r="AV807" s="25"/>
      <c r="AW807" s="26" t="str">
        <f t="shared" si="5"/>
        <v>subhn2,                                                 </v>
      </c>
      <c r="AX807" s="26" t="str">
        <f t="shared" si="6"/>
        <v>//		subhn2,                                                 	/* 0x4E206000	SUBHN2    	writes to high half of the dest. register &amp; don't touch low half */</v>
      </c>
      <c r="AY807" s="26" t="str">
        <f t="shared" si="7"/>
        <v>//		0x4E206000,	/* SUBHN2    	subhn2	writes to high half of the dest. register &amp; don't touch low half */</v>
      </c>
    </row>
    <row r="808" ht="12.75" customHeight="1">
      <c r="A808" s="15" t="s">
        <v>1338</v>
      </c>
      <c r="B808" s="33" t="s">
        <v>106</v>
      </c>
      <c r="C808" s="16"/>
      <c r="D808" s="17"/>
      <c r="E808" s="28" t="s">
        <v>1339</v>
      </c>
      <c r="F808" s="18" t="str">
        <f t="shared" si="8"/>
        <v/>
      </c>
      <c r="G808" s="18" t="str">
        <f t="shared" si="9"/>
        <v/>
      </c>
      <c r="H808" s="19"/>
      <c r="I808" s="30"/>
      <c r="J808" s="30" t="s">
        <v>998</v>
      </c>
      <c r="K808" s="84"/>
      <c r="L808" s="45" t="s">
        <v>31</v>
      </c>
      <c r="M808" s="32" t="s">
        <v>31</v>
      </c>
      <c r="N808" s="32" t="s">
        <v>31</v>
      </c>
      <c r="O808" s="45" t="s">
        <v>31</v>
      </c>
      <c r="P808" s="45" t="s">
        <v>30</v>
      </c>
      <c r="Q808" s="45" t="s">
        <v>30</v>
      </c>
      <c r="R808" s="45" t="s">
        <v>30</v>
      </c>
      <c r="S808" s="45" t="s">
        <v>31</v>
      </c>
      <c r="T808" s="32" t="s">
        <v>65</v>
      </c>
      <c r="V808" s="45" t="s">
        <v>30</v>
      </c>
      <c r="W808" s="62" t="s">
        <v>51</v>
      </c>
      <c r="AB808" s="32" t="s">
        <v>31</v>
      </c>
      <c r="AC808" s="32" t="s">
        <v>30</v>
      </c>
      <c r="AD808" s="32" t="s">
        <v>30</v>
      </c>
      <c r="AE808" s="32" t="s">
        <v>30</v>
      </c>
      <c r="AF808" s="45" t="s">
        <v>31</v>
      </c>
      <c r="AG808" s="45" t="s">
        <v>31</v>
      </c>
      <c r="AH808" s="46" t="s">
        <v>45</v>
      </c>
      <c r="AM808" s="32" t="s">
        <v>56</v>
      </c>
      <c r="AR808" s="23"/>
      <c r="AS808" s="24" t="str">
        <f t="shared" si="3"/>
        <v>-:-:-:-:-:-:-:-:size::-:Rm:::::-:-:-:-:-:-:Rn:::::Rd::::</v>
      </c>
      <c r="AT808" s="23"/>
      <c r="AU808" s="24" t="str">
        <f t="shared" si="4"/>
        <v>0x0E207000</v>
      </c>
      <c r="AV808" s="25"/>
      <c r="AW808" s="26" t="str">
        <f t="shared" si="5"/>
        <v>sabdl,                                                  </v>
      </c>
      <c r="AX808" s="26" t="str">
        <f t="shared" si="6"/>
        <v>//		sabdl,                                                  	/* 0x0E207000	SABDL     	writes to low half of the dest. register &amp; clears the up half */</v>
      </c>
      <c r="AY808" s="26" t="str">
        <f t="shared" si="7"/>
        <v>//		0x0E207000,	/* SABDL     	sabdl	writes to low half of the dest. register &amp; clears the up half */</v>
      </c>
    </row>
    <row r="809" ht="12.75" customHeight="1">
      <c r="A809" s="9" t="s">
        <v>1340</v>
      </c>
      <c r="B809" s="33" t="s">
        <v>106</v>
      </c>
      <c r="C809" s="16"/>
      <c r="D809" s="17"/>
      <c r="E809" s="28" t="s">
        <v>1341</v>
      </c>
      <c r="F809" s="18" t="str">
        <f t="shared" si="8"/>
        <v/>
      </c>
      <c r="G809" s="18" t="str">
        <f t="shared" si="9"/>
        <v/>
      </c>
      <c r="H809" s="19"/>
      <c r="I809" s="30"/>
      <c r="J809" s="30" t="s">
        <v>1001</v>
      </c>
      <c r="K809" s="84"/>
      <c r="L809" s="45" t="s">
        <v>31</v>
      </c>
      <c r="M809" s="32" t="s">
        <v>30</v>
      </c>
      <c r="N809" s="32" t="s">
        <v>31</v>
      </c>
      <c r="O809" s="45" t="s">
        <v>31</v>
      </c>
      <c r="P809" s="45" t="s">
        <v>30</v>
      </c>
      <c r="Q809" s="45" t="s">
        <v>30</v>
      </c>
      <c r="R809" s="45" t="s">
        <v>30</v>
      </c>
      <c r="S809" s="45" t="s">
        <v>31</v>
      </c>
      <c r="T809" s="32" t="s">
        <v>65</v>
      </c>
      <c r="V809" s="45" t="s">
        <v>30</v>
      </c>
      <c r="W809" s="62" t="s">
        <v>51</v>
      </c>
      <c r="AB809" s="32" t="s">
        <v>31</v>
      </c>
      <c r="AC809" s="32" t="s">
        <v>30</v>
      </c>
      <c r="AD809" s="32" t="s">
        <v>30</v>
      </c>
      <c r="AE809" s="32" t="s">
        <v>30</v>
      </c>
      <c r="AF809" s="45" t="s">
        <v>31</v>
      </c>
      <c r="AG809" s="45" t="s">
        <v>31</v>
      </c>
      <c r="AH809" s="46" t="s">
        <v>45</v>
      </c>
      <c r="AM809" s="32" t="s">
        <v>56</v>
      </c>
      <c r="AR809" s="23"/>
      <c r="AS809" s="24" t="str">
        <f t="shared" si="3"/>
        <v>-:-:-:-:-:-:-:-:size::-:Rm:::::-:-:-:-:-:-:Rn:::::Rd::::</v>
      </c>
      <c r="AT809" s="23"/>
      <c r="AU809" s="24" t="str">
        <f t="shared" si="4"/>
        <v>0x4E207000</v>
      </c>
      <c r="AV809" s="25"/>
      <c r="AW809" s="26" t="str">
        <f t="shared" si="5"/>
        <v>sabdl2,                                                 </v>
      </c>
      <c r="AX809" s="26" t="str">
        <f t="shared" si="6"/>
        <v>//		sabdl2,                                                 	/* 0x4E207000	SABDL2    	writes to high half of the dest. register &amp; don't touch low half */</v>
      </c>
      <c r="AY809" s="26" t="str">
        <f t="shared" si="7"/>
        <v>//		0x4E207000,	/* SABDL2    	sabdl2	writes to high half of the dest. register &amp; don't touch low half */</v>
      </c>
    </row>
    <row r="810" ht="12.75" customHeight="1">
      <c r="A810" s="15" t="s">
        <v>1342</v>
      </c>
      <c r="B810" s="33" t="s">
        <v>106</v>
      </c>
      <c r="C810" s="16"/>
      <c r="D810" s="17"/>
      <c r="E810" s="28" t="s">
        <v>1343</v>
      </c>
      <c r="F810" s="18" t="str">
        <f t="shared" si="8"/>
        <v/>
      </c>
      <c r="G810" s="18" t="str">
        <f t="shared" si="9"/>
        <v>vector</v>
      </c>
      <c r="H810" s="18" t="s">
        <v>950</v>
      </c>
      <c r="I810" s="30"/>
      <c r="J810" s="30" t="s">
        <v>998</v>
      </c>
      <c r="K810" s="84"/>
      <c r="L810" s="45" t="s">
        <v>31</v>
      </c>
      <c r="M810" s="32" t="s">
        <v>31</v>
      </c>
      <c r="N810" s="32" t="s">
        <v>31</v>
      </c>
      <c r="O810" s="45" t="s">
        <v>31</v>
      </c>
      <c r="P810" s="45" t="s">
        <v>30</v>
      </c>
      <c r="Q810" s="45" t="s">
        <v>30</v>
      </c>
      <c r="R810" s="45" t="s">
        <v>30</v>
      </c>
      <c r="S810" s="45" t="s">
        <v>31</v>
      </c>
      <c r="T810" s="32" t="s">
        <v>65</v>
      </c>
      <c r="V810" s="45" t="s">
        <v>30</v>
      </c>
      <c r="W810" s="62" t="s">
        <v>51</v>
      </c>
      <c r="AB810" s="32" t="s">
        <v>30</v>
      </c>
      <c r="AC810" s="32" t="s">
        <v>31</v>
      </c>
      <c r="AD810" s="32" t="s">
        <v>31</v>
      </c>
      <c r="AE810" s="32" t="s">
        <v>31</v>
      </c>
      <c r="AF810" s="45" t="s">
        <v>31</v>
      </c>
      <c r="AG810" s="45" t="s">
        <v>31</v>
      </c>
      <c r="AH810" s="46" t="s">
        <v>45</v>
      </c>
      <c r="AM810" s="32" t="s">
        <v>56</v>
      </c>
      <c r="AR810" s="23"/>
      <c r="AS810" s="24" t="str">
        <f t="shared" si="3"/>
        <v>-:-:-:-:-:-:-:-:size::-:Rm:::::-:-:-:-:-:-:Rn:::::Rd::::</v>
      </c>
      <c r="AT810" s="23"/>
      <c r="AU810" s="24" t="str">
        <f t="shared" si="4"/>
        <v>0x0E208000</v>
      </c>
      <c r="AV810" s="25"/>
      <c r="AW810" s="26" t="str">
        <f t="shared" si="5"/>
        <v>smlalvector,                                            </v>
      </c>
      <c r="AX810" s="26" t="str">
        <f t="shared" si="6"/>
        <v>//		smlalvector,                                            	/* 0x0E208000	SMLAL     	writes to low half of the dest. register &amp; clears the up half */</v>
      </c>
      <c r="AY810" s="26" t="str">
        <f t="shared" si="7"/>
        <v>//		0x0E208000,	/* SMLAL     	smlalvector	writes to low half of the dest. register &amp; clears the up half */</v>
      </c>
    </row>
    <row r="811" ht="12.75" customHeight="1">
      <c r="A811" s="15" t="s">
        <v>1344</v>
      </c>
      <c r="B811" s="33" t="s">
        <v>106</v>
      </c>
      <c r="C811" s="16"/>
      <c r="D811" s="17"/>
      <c r="E811" s="28" t="s">
        <v>1345</v>
      </c>
      <c r="F811" s="18" t="str">
        <f t="shared" si="8"/>
        <v/>
      </c>
      <c r="G811" s="18" t="str">
        <f t="shared" si="9"/>
        <v>vector</v>
      </c>
      <c r="H811" s="18" t="s">
        <v>950</v>
      </c>
      <c r="I811" s="30"/>
      <c r="J811" s="30" t="s">
        <v>1001</v>
      </c>
      <c r="K811" s="84"/>
      <c r="L811" s="45" t="s">
        <v>31</v>
      </c>
      <c r="M811" s="32" t="s">
        <v>30</v>
      </c>
      <c r="N811" s="32" t="s">
        <v>31</v>
      </c>
      <c r="O811" s="45" t="s">
        <v>31</v>
      </c>
      <c r="P811" s="45" t="s">
        <v>30</v>
      </c>
      <c r="Q811" s="45" t="s">
        <v>30</v>
      </c>
      <c r="R811" s="45" t="s">
        <v>30</v>
      </c>
      <c r="S811" s="45" t="s">
        <v>31</v>
      </c>
      <c r="T811" s="32" t="s">
        <v>65</v>
      </c>
      <c r="V811" s="45" t="s">
        <v>30</v>
      </c>
      <c r="W811" s="62" t="s">
        <v>51</v>
      </c>
      <c r="AB811" s="32" t="s">
        <v>30</v>
      </c>
      <c r="AC811" s="32" t="s">
        <v>31</v>
      </c>
      <c r="AD811" s="32" t="s">
        <v>31</v>
      </c>
      <c r="AE811" s="32" t="s">
        <v>31</v>
      </c>
      <c r="AF811" s="45" t="s">
        <v>31</v>
      </c>
      <c r="AG811" s="45" t="s">
        <v>31</v>
      </c>
      <c r="AH811" s="46" t="s">
        <v>45</v>
      </c>
      <c r="AM811" s="32" t="s">
        <v>56</v>
      </c>
      <c r="AR811" s="23"/>
      <c r="AS811" s="24" t="str">
        <f t="shared" si="3"/>
        <v>-:-:-:-:-:-:-:-:size::-:Rm:::::-:-:-:-:-:-:Rn:::::Rd::::</v>
      </c>
      <c r="AT811" s="23"/>
      <c r="AU811" s="24" t="str">
        <f t="shared" si="4"/>
        <v>0x4E208000</v>
      </c>
      <c r="AV811" s="25"/>
      <c r="AW811" s="26" t="str">
        <f t="shared" si="5"/>
        <v>smlal2vector,                                           </v>
      </c>
      <c r="AX811" s="26" t="str">
        <f t="shared" si="6"/>
        <v>//		smlal2vector,                                           	/* 0x4E208000	SMLAL2    	writes to high half of the dest. register &amp; don't touch low half */</v>
      </c>
      <c r="AY811" s="26" t="str">
        <f t="shared" si="7"/>
        <v>//		0x4E208000,	/* SMLAL2    	smlal2vector	writes to high half of the dest. register &amp; don't touch low half */</v>
      </c>
    </row>
    <row r="812" ht="12.75" customHeight="1">
      <c r="A812" s="9" t="s">
        <v>1346</v>
      </c>
      <c r="B812" s="33" t="s">
        <v>106</v>
      </c>
      <c r="C812" s="16"/>
      <c r="D812" s="17"/>
      <c r="E812" s="28" t="s">
        <v>997</v>
      </c>
      <c r="F812" s="18" t="str">
        <f t="shared" si="8"/>
        <v>v</v>
      </c>
      <c r="G812" s="18" t="str">
        <f t="shared" si="9"/>
        <v>vector_Vector</v>
      </c>
      <c r="H812" s="18" t="s">
        <v>950</v>
      </c>
      <c r="I812" s="30" t="s">
        <v>1206</v>
      </c>
      <c r="J812" s="30" t="s">
        <v>998</v>
      </c>
      <c r="K812" s="84"/>
      <c r="L812" s="45" t="s">
        <v>31</v>
      </c>
      <c r="M812" s="32" t="s">
        <v>31</v>
      </c>
      <c r="N812" s="32" t="s">
        <v>31</v>
      </c>
      <c r="O812" s="45" t="s">
        <v>31</v>
      </c>
      <c r="P812" s="45" t="s">
        <v>30</v>
      </c>
      <c r="Q812" s="45" t="s">
        <v>30</v>
      </c>
      <c r="R812" s="45" t="s">
        <v>30</v>
      </c>
      <c r="S812" s="45" t="s">
        <v>31</v>
      </c>
      <c r="T812" s="32" t="s">
        <v>65</v>
      </c>
      <c r="V812" s="45" t="s">
        <v>30</v>
      </c>
      <c r="W812" s="62" t="s">
        <v>51</v>
      </c>
      <c r="AB812" s="32" t="s">
        <v>30</v>
      </c>
      <c r="AC812" s="32" t="s">
        <v>31</v>
      </c>
      <c r="AD812" s="32" t="s">
        <v>31</v>
      </c>
      <c r="AE812" s="32" t="s">
        <v>30</v>
      </c>
      <c r="AF812" s="45" t="s">
        <v>31</v>
      </c>
      <c r="AG812" s="45" t="s">
        <v>31</v>
      </c>
      <c r="AH812" s="46" t="s">
        <v>45</v>
      </c>
      <c r="AM812" s="32" t="s">
        <v>56</v>
      </c>
      <c r="AR812" s="23"/>
      <c r="AS812" s="24" t="str">
        <f t="shared" si="3"/>
        <v>-:-:-:-:-:-:-:-:size::-:Rm:::::-:-:-:-:-:-:Rn:::::Rd::::</v>
      </c>
      <c r="AT812" s="23"/>
      <c r="AU812" s="24" t="str">
        <f t="shared" si="4"/>
        <v>0x0E209000</v>
      </c>
      <c r="AV812" s="25"/>
      <c r="AW812" s="26" t="str">
        <f t="shared" si="5"/>
        <v>vsqdmlalvector_Vector,                                  </v>
      </c>
      <c r="AX812" s="26" t="str">
        <f t="shared" si="6"/>
        <v>//		vsqdmlalvector_Vector,                                  	/* 0x0E209000	SQDMLAL   	writes to low half of the dest. register &amp; clears the up half */</v>
      </c>
      <c r="AY812" s="26" t="str">
        <f t="shared" si="7"/>
        <v>//		0x0E209000,	/* SQDMLAL   	vsqdmlalvector_Vector	writes to low half of the dest. register &amp; clears the up half */</v>
      </c>
    </row>
    <row r="813" ht="12.75" customHeight="1">
      <c r="A813" s="9" t="s">
        <v>1347</v>
      </c>
      <c r="B813" s="33" t="s">
        <v>106</v>
      </c>
      <c r="C813" s="16"/>
      <c r="D813" s="17"/>
      <c r="E813" s="28" t="s">
        <v>1000</v>
      </c>
      <c r="F813" s="18" t="str">
        <f t="shared" si="8"/>
        <v>v</v>
      </c>
      <c r="G813" s="18" t="str">
        <f t="shared" si="9"/>
        <v>vector_Vector</v>
      </c>
      <c r="H813" s="18" t="s">
        <v>950</v>
      </c>
      <c r="I813" s="30" t="s">
        <v>1206</v>
      </c>
      <c r="J813" s="30" t="s">
        <v>1001</v>
      </c>
      <c r="K813" s="84"/>
      <c r="L813" s="45" t="s">
        <v>31</v>
      </c>
      <c r="M813" s="32" t="s">
        <v>30</v>
      </c>
      <c r="N813" s="32" t="s">
        <v>31</v>
      </c>
      <c r="O813" s="45" t="s">
        <v>31</v>
      </c>
      <c r="P813" s="45" t="s">
        <v>30</v>
      </c>
      <c r="Q813" s="45" t="s">
        <v>30</v>
      </c>
      <c r="R813" s="45" t="s">
        <v>30</v>
      </c>
      <c r="S813" s="45" t="s">
        <v>31</v>
      </c>
      <c r="T813" s="32" t="s">
        <v>65</v>
      </c>
      <c r="V813" s="45" t="s">
        <v>30</v>
      </c>
      <c r="W813" s="62" t="s">
        <v>51</v>
      </c>
      <c r="AB813" s="32" t="s">
        <v>30</v>
      </c>
      <c r="AC813" s="32" t="s">
        <v>31</v>
      </c>
      <c r="AD813" s="32" t="s">
        <v>31</v>
      </c>
      <c r="AE813" s="32" t="s">
        <v>30</v>
      </c>
      <c r="AF813" s="45" t="s">
        <v>31</v>
      </c>
      <c r="AG813" s="45" t="s">
        <v>31</v>
      </c>
      <c r="AH813" s="46" t="s">
        <v>45</v>
      </c>
      <c r="AM813" s="32" t="s">
        <v>56</v>
      </c>
      <c r="AR813" s="23"/>
      <c r="AS813" s="24" t="str">
        <f t="shared" si="3"/>
        <v>-:-:-:-:-:-:-:-:size::-:Rm:::::-:-:-:-:-:-:Rn:::::Rd::::</v>
      </c>
      <c r="AT813" s="23"/>
      <c r="AU813" s="24" t="str">
        <f t="shared" si="4"/>
        <v>0x4E209000</v>
      </c>
      <c r="AV813" s="25"/>
      <c r="AW813" s="26" t="str">
        <f t="shared" si="5"/>
        <v>vsqdmlal2vector_Vector,                                 </v>
      </c>
      <c r="AX813" s="26" t="str">
        <f t="shared" si="6"/>
        <v>//		vsqdmlal2vector_Vector,                                 	/* 0x4E209000	SQDMLAL2  	writes to high half of the dest. register &amp; don't touch low half */</v>
      </c>
      <c r="AY813" s="26" t="str">
        <f t="shared" si="7"/>
        <v>//		0x4E209000,	/* SQDMLAL2  	vsqdmlal2vector_Vector	writes to high half of the dest. register &amp; don't touch low half */</v>
      </c>
    </row>
    <row r="814" ht="12.75" customHeight="1">
      <c r="A814" s="15" t="s">
        <v>1348</v>
      </c>
      <c r="B814" s="33" t="s">
        <v>106</v>
      </c>
      <c r="C814" s="16"/>
      <c r="D814" s="17"/>
      <c r="E814" s="28" t="s">
        <v>1349</v>
      </c>
      <c r="F814" s="18" t="str">
        <f t="shared" si="8"/>
        <v/>
      </c>
      <c r="G814" s="18" t="str">
        <f t="shared" si="9"/>
        <v>vector</v>
      </c>
      <c r="H814" s="18" t="s">
        <v>950</v>
      </c>
      <c r="I814" s="30"/>
      <c r="J814" s="30" t="s">
        <v>998</v>
      </c>
      <c r="K814" s="84"/>
      <c r="L814" s="45" t="s">
        <v>31</v>
      </c>
      <c r="M814" s="32" t="s">
        <v>31</v>
      </c>
      <c r="N814" s="32" t="s">
        <v>31</v>
      </c>
      <c r="O814" s="45" t="s">
        <v>31</v>
      </c>
      <c r="P814" s="45" t="s">
        <v>30</v>
      </c>
      <c r="Q814" s="45" t="s">
        <v>30</v>
      </c>
      <c r="R814" s="45" t="s">
        <v>30</v>
      </c>
      <c r="S814" s="45" t="s">
        <v>31</v>
      </c>
      <c r="T814" s="32" t="s">
        <v>65</v>
      </c>
      <c r="V814" s="45" t="s">
        <v>30</v>
      </c>
      <c r="W814" s="62" t="s">
        <v>51</v>
      </c>
      <c r="AB814" s="32" t="s">
        <v>30</v>
      </c>
      <c r="AC814" s="32" t="s">
        <v>31</v>
      </c>
      <c r="AD814" s="32" t="s">
        <v>30</v>
      </c>
      <c r="AE814" s="32" t="s">
        <v>31</v>
      </c>
      <c r="AF814" s="45" t="s">
        <v>31</v>
      </c>
      <c r="AG814" s="45" t="s">
        <v>31</v>
      </c>
      <c r="AH814" s="46" t="s">
        <v>45</v>
      </c>
      <c r="AM814" s="32" t="s">
        <v>56</v>
      </c>
      <c r="AR814" s="23"/>
      <c r="AS814" s="24" t="str">
        <f t="shared" si="3"/>
        <v>-:-:-:-:-:-:-:-:size::-:Rm:::::-:-:-:-:-:-:Rn:::::Rd::::</v>
      </c>
      <c r="AT814" s="23"/>
      <c r="AU814" s="24" t="str">
        <f t="shared" si="4"/>
        <v>0x0E20A000</v>
      </c>
      <c r="AV814" s="25"/>
      <c r="AW814" s="26" t="str">
        <f t="shared" si="5"/>
        <v>smlslvector,                                            </v>
      </c>
      <c r="AX814" s="26" t="str">
        <f t="shared" si="6"/>
        <v>//		smlslvector,                                            	/* 0x0E20A000	SMLSL     	writes to low half of the dest. register &amp; clears the up half */</v>
      </c>
      <c r="AY814" s="26" t="str">
        <f t="shared" si="7"/>
        <v>//		0x0E20A000,	/* SMLSL     	smlslvector	writes to low half of the dest. register &amp; clears the up half */</v>
      </c>
    </row>
    <row r="815" ht="12.75" customHeight="1">
      <c r="A815" s="15" t="s">
        <v>1350</v>
      </c>
      <c r="B815" s="33" t="s">
        <v>106</v>
      </c>
      <c r="C815" s="16"/>
      <c r="D815" s="17"/>
      <c r="E815" s="28" t="s">
        <v>1351</v>
      </c>
      <c r="F815" s="18" t="str">
        <f t="shared" si="8"/>
        <v/>
      </c>
      <c r="G815" s="18" t="str">
        <f t="shared" si="9"/>
        <v>vector</v>
      </c>
      <c r="H815" s="18" t="s">
        <v>950</v>
      </c>
      <c r="I815" s="30"/>
      <c r="J815" s="30" t="s">
        <v>1001</v>
      </c>
      <c r="K815" s="84"/>
      <c r="L815" s="45" t="s">
        <v>31</v>
      </c>
      <c r="M815" s="32" t="s">
        <v>30</v>
      </c>
      <c r="N815" s="32" t="s">
        <v>31</v>
      </c>
      <c r="O815" s="45" t="s">
        <v>31</v>
      </c>
      <c r="P815" s="45" t="s">
        <v>30</v>
      </c>
      <c r="Q815" s="45" t="s">
        <v>30</v>
      </c>
      <c r="R815" s="45" t="s">
        <v>30</v>
      </c>
      <c r="S815" s="45" t="s">
        <v>31</v>
      </c>
      <c r="T815" s="32" t="s">
        <v>65</v>
      </c>
      <c r="V815" s="45" t="s">
        <v>30</v>
      </c>
      <c r="W815" s="62" t="s">
        <v>51</v>
      </c>
      <c r="AB815" s="32" t="s">
        <v>30</v>
      </c>
      <c r="AC815" s="32" t="s">
        <v>31</v>
      </c>
      <c r="AD815" s="32" t="s">
        <v>30</v>
      </c>
      <c r="AE815" s="32" t="s">
        <v>31</v>
      </c>
      <c r="AF815" s="45" t="s">
        <v>31</v>
      </c>
      <c r="AG815" s="45" t="s">
        <v>31</v>
      </c>
      <c r="AH815" s="46" t="s">
        <v>45</v>
      </c>
      <c r="AM815" s="32" t="s">
        <v>56</v>
      </c>
      <c r="AR815" s="23"/>
      <c r="AS815" s="24" t="str">
        <f t="shared" si="3"/>
        <v>-:-:-:-:-:-:-:-:size::-:Rm:::::-:-:-:-:-:-:Rn:::::Rd::::</v>
      </c>
      <c r="AT815" s="23"/>
      <c r="AU815" s="24" t="str">
        <f t="shared" si="4"/>
        <v>0x4E20A000</v>
      </c>
      <c r="AV815" s="25"/>
      <c r="AW815" s="26" t="str">
        <f t="shared" si="5"/>
        <v>smlsl2vector,                                           </v>
      </c>
      <c r="AX815" s="26" t="str">
        <f t="shared" si="6"/>
        <v>//		smlsl2vector,                                           	/* 0x4E20A000	SMLSL2    	writes to high half of the dest. register &amp; don't touch low half */</v>
      </c>
      <c r="AY815" s="26" t="str">
        <f t="shared" si="7"/>
        <v>//		0x4E20A000,	/* SMLSL2    	smlsl2vector	writes to high half of the dest. register &amp; don't touch low half */</v>
      </c>
    </row>
    <row r="816" ht="12.75" customHeight="1">
      <c r="A816" s="9" t="s">
        <v>1352</v>
      </c>
      <c r="B816" s="33" t="s">
        <v>106</v>
      </c>
      <c r="C816" s="16"/>
      <c r="D816" s="17"/>
      <c r="E816" s="28" t="s">
        <v>1003</v>
      </c>
      <c r="F816" s="18" t="str">
        <f t="shared" si="8"/>
        <v>v</v>
      </c>
      <c r="G816" s="18" t="str">
        <f t="shared" si="9"/>
        <v>vector_Vector</v>
      </c>
      <c r="H816" s="18" t="s">
        <v>950</v>
      </c>
      <c r="I816" s="30" t="s">
        <v>1206</v>
      </c>
      <c r="J816" s="30" t="s">
        <v>998</v>
      </c>
      <c r="K816" s="84"/>
      <c r="L816" s="45" t="s">
        <v>31</v>
      </c>
      <c r="M816" s="32" t="s">
        <v>31</v>
      </c>
      <c r="N816" s="32" t="s">
        <v>31</v>
      </c>
      <c r="O816" s="45" t="s">
        <v>31</v>
      </c>
      <c r="P816" s="45" t="s">
        <v>30</v>
      </c>
      <c r="Q816" s="45" t="s">
        <v>30</v>
      </c>
      <c r="R816" s="45" t="s">
        <v>30</v>
      </c>
      <c r="S816" s="45" t="s">
        <v>31</v>
      </c>
      <c r="T816" s="32" t="s">
        <v>65</v>
      </c>
      <c r="V816" s="45" t="s">
        <v>30</v>
      </c>
      <c r="W816" s="62" t="s">
        <v>51</v>
      </c>
      <c r="AB816" s="32" t="s">
        <v>30</v>
      </c>
      <c r="AC816" s="32" t="s">
        <v>31</v>
      </c>
      <c r="AD816" s="32" t="s">
        <v>30</v>
      </c>
      <c r="AE816" s="32" t="s">
        <v>30</v>
      </c>
      <c r="AF816" s="45" t="s">
        <v>31</v>
      </c>
      <c r="AG816" s="45" t="s">
        <v>31</v>
      </c>
      <c r="AH816" s="46" t="s">
        <v>45</v>
      </c>
      <c r="AM816" s="32" t="s">
        <v>56</v>
      </c>
      <c r="AR816" s="23"/>
      <c r="AS816" s="24" t="str">
        <f t="shared" si="3"/>
        <v>-:-:-:-:-:-:-:-:size::-:Rm:::::-:-:-:-:-:-:Rn:::::Rd::::</v>
      </c>
      <c r="AT816" s="23"/>
      <c r="AU816" s="24" t="str">
        <f t="shared" si="4"/>
        <v>0x0E20B000</v>
      </c>
      <c r="AV816" s="25"/>
      <c r="AW816" s="26" t="str">
        <f t="shared" si="5"/>
        <v>vsqdmlslvector_Vector,                                  </v>
      </c>
      <c r="AX816" s="26" t="str">
        <f t="shared" si="6"/>
        <v>//		vsqdmlslvector_Vector,                                  	/* 0x0E20B000	SQDMLSL   	writes to low half of the dest. register &amp; clears the up half */</v>
      </c>
      <c r="AY816" s="26" t="str">
        <f t="shared" si="7"/>
        <v>//		0x0E20B000,	/* SQDMLSL   	vsqdmlslvector_Vector	writes to low half of the dest. register &amp; clears the up half */</v>
      </c>
    </row>
    <row r="817" ht="12.75" customHeight="1">
      <c r="A817" s="15" t="s">
        <v>1353</v>
      </c>
      <c r="B817" s="33" t="s">
        <v>106</v>
      </c>
      <c r="C817" s="16"/>
      <c r="D817" s="17"/>
      <c r="E817" s="28" t="s">
        <v>1005</v>
      </c>
      <c r="F817" s="18" t="str">
        <f t="shared" si="8"/>
        <v>v</v>
      </c>
      <c r="G817" s="18" t="str">
        <f t="shared" si="9"/>
        <v>vector_Vector</v>
      </c>
      <c r="H817" s="18" t="s">
        <v>950</v>
      </c>
      <c r="I817" s="30" t="s">
        <v>1206</v>
      </c>
      <c r="J817" s="30" t="s">
        <v>1001</v>
      </c>
      <c r="K817" s="84"/>
      <c r="L817" s="45" t="s">
        <v>31</v>
      </c>
      <c r="M817" s="32" t="s">
        <v>30</v>
      </c>
      <c r="N817" s="32" t="s">
        <v>31</v>
      </c>
      <c r="O817" s="45" t="s">
        <v>31</v>
      </c>
      <c r="P817" s="45" t="s">
        <v>30</v>
      </c>
      <c r="Q817" s="45" t="s">
        <v>30</v>
      </c>
      <c r="R817" s="45" t="s">
        <v>30</v>
      </c>
      <c r="S817" s="45" t="s">
        <v>31</v>
      </c>
      <c r="T817" s="32" t="s">
        <v>65</v>
      </c>
      <c r="V817" s="45" t="s">
        <v>30</v>
      </c>
      <c r="W817" s="62" t="s">
        <v>51</v>
      </c>
      <c r="AB817" s="32" t="s">
        <v>30</v>
      </c>
      <c r="AC817" s="32" t="s">
        <v>31</v>
      </c>
      <c r="AD817" s="32" t="s">
        <v>30</v>
      </c>
      <c r="AE817" s="32" t="s">
        <v>30</v>
      </c>
      <c r="AF817" s="45" t="s">
        <v>31</v>
      </c>
      <c r="AG817" s="45" t="s">
        <v>31</v>
      </c>
      <c r="AH817" s="46" t="s">
        <v>45</v>
      </c>
      <c r="AM817" s="32" t="s">
        <v>56</v>
      </c>
      <c r="AR817" s="23"/>
      <c r="AS817" s="24" t="str">
        <f t="shared" si="3"/>
        <v>-:-:-:-:-:-:-:-:size::-:Rm:::::-:-:-:-:-:-:Rn:::::Rd::::</v>
      </c>
      <c r="AT817" s="23"/>
      <c r="AU817" s="24" t="str">
        <f t="shared" si="4"/>
        <v>0x4E20B000</v>
      </c>
      <c r="AV817" s="25"/>
      <c r="AW817" s="26" t="str">
        <f t="shared" si="5"/>
        <v>vsqdmlsl2vector_Vector,                                 </v>
      </c>
      <c r="AX817" s="26" t="str">
        <f t="shared" si="6"/>
        <v>//		vsqdmlsl2vector_Vector,                                 	/* 0x4E20B000	SQDMLSL2  	writes to high half of the dest. register &amp; don't touch low half */</v>
      </c>
      <c r="AY817" s="26" t="str">
        <f t="shared" si="7"/>
        <v>//		0x4E20B000,	/* SQDMLSL2  	vsqdmlsl2vector_Vector	writes to high half of the dest. register &amp; don't touch low half */</v>
      </c>
    </row>
    <row r="818" ht="12.75" customHeight="1">
      <c r="A818" s="15" t="s">
        <v>1354</v>
      </c>
      <c r="B818" s="33" t="s">
        <v>106</v>
      </c>
      <c r="C818" s="16"/>
      <c r="D818" s="17"/>
      <c r="E818" s="28" t="s">
        <v>1355</v>
      </c>
      <c r="F818" s="18" t="str">
        <f t="shared" si="8"/>
        <v/>
      </c>
      <c r="G818" s="18" t="str">
        <f t="shared" si="9"/>
        <v>vector</v>
      </c>
      <c r="H818" s="18" t="s">
        <v>950</v>
      </c>
      <c r="I818" s="30"/>
      <c r="J818" s="30" t="s">
        <v>998</v>
      </c>
      <c r="K818" s="84"/>
      <c r="L818" s="45" t="s">
        <v>31</v>
      </c>
      <c r="M818" s="32" t="s">
        <v>31</v>
      </c>
      <c r="N818" s="32" t="s">
        <v>31</v>
      </c>
      <c r="O818" s="45" t="s">
        <v>31</v>
      </c>
      <c r="P818" s="45" t="s">
        <v>30</v>
      </c>
      <c r="Q818" s="45" t="s">
        <v>30</v>
      </c>
      <c r="R818" s="45" t="s">
        <v>30</v>
      </c>
      <c r="S818" s="45" t="s">
        <v>31</v>
      </c>
      <c r="T818" s="32" t="s">
        <v>65</v>
      </c>
      <c r="V818" s="45" t="s">
        <v>30</v>
      </c>
      <c r="W818" s="62" t="s">
        <v>51</v>
      </c>
      <c r="AB818" s="32" t="s">
        <v>30</v>
      </c>
      <c r="AC818" s="32" t="s">
        <v>30</v>
      </c>
      <c r="AD818" s="32" t="s">
        <v>31</v>
      </c>
      <c r="AE818" s="32" t="s">
        <v>31</v>
      </c>
      <c r="AF818" s="45" t="s">
        <v>31</v>
      </c>
      <c r="AG818" s="45" t="s">
        <v>31</v>
      </c>
      <c r="AH818" s="46" t="s">
        <v>45</v>
      </c>
      <c r="AM818" s="32" t="s">
        <v>56</v>
      </c>
      <c r="AR818" s="23"/>
      <c r="AS818" s="24" t="str">
        <f t="shared" si="3"/>
        <v>-:-:-:-:-:-:-:-:size::-:Rm:::::-:-:-:-:-:-:Rn:::::Rd::::</v>
      </c>
      <c r="AT818" s="23"/>
      <c r="AU818" s="24" t="str">
        <f t="shared" si="4"/>
        <v>0x0E20C000</v>
      </c>
      <c r="AV818" s="25"/>
      <c r="AW818" s="26" t="str">
        <f t="shared" si="5"/>
        <v>smullvector,                                            </v>
      </c>
      <c r="AX818" s="26" t="str">
        <f t="shared" si="6"/>
        <v>//		smullvector,                                            	/* 0x0E20C000	SMULL     	writes to low half of the dest. register &amp; clears the up half */</v>
      </c>
      <c r="AY818" s="26" t="str">
        <f t="shared" si="7"/>
        <v>//		0x0E20C000,	/* SMULL     	smullvector	writes to low half of the dest. register &amp; clears the up half */</v>
      </c>
    </row>
    <row r="819" ht="12.75" customHeight="1">
      <c r="A819" s="9" t="s">
        <v>1356</v>
      </c>
      <c r="B819" s="33" t="s">
        <v>106</v>
      </c>
      <c r="C819" s="16"/>
      <c r="D819" s="17"/>
      <c r="E819" s="28" t="s">
        <v>1357</v>
      </c>
      <c r="F819" s="18" t="str">
        <f t="shared" si="8"/>
        <v/>
      </c>
      <c r="G819" s="18" t="str">
        <f t="shared" si="9"/>
        <v>vector</v>
      </c>
      <c r="H819" s="18" t="s">
        <v>950</v>
      </c>
      <c r="I819" s="30"/>
      <c r="J819" s="30" t="s">
        <v>1001</v>
      </c>
      <c r="K819" s="84"/>
      <c r="L819" s="45" t="s">
        <v>31</v>
      </c>
      <c r="M819" s="32" t="s">
        <v>30</v>
      </c>
      <c r="N819" s="32" t="s">
        <v>31</v>
      </c>
      <c r="O819" s="45" t="s">
        <v>31</v>
      </c>
      <c r="P819" s="45" t="s">
        <v>30</v>
      </c>
      <c r="Q819" s="45" t="s">
        <v>30</v>
      </c>
      <c r="R819" s="45" t="s">
        <v>30</v>
      </c>
      <c r="S819" s="45" t="s">
        <v>31</v>
      </c>
      <c r="T819" s="32" t="s">
        <v>65</v>
      </c>
      <c r="V819" s="45" t="s">
        <v>30</v>
      </c>
      <c r="W819" s="62" t="s">
        <v>51</v>
      </c>
      <c r="AB819" s="32" t="s">
        <v>30</v>
      </c>
      <c r="AC819" s="32" t="s">
        <v>30</v>
      </c>
      <c r="AD819" s="32" t="s">
        <v>31</v>
      </c>
      <c r="AE819" s="32" t="s">
        <v>31</v>
      </c>
      <c r="AF819" s="45" t="s">
        <v>31</v>
      </c>
      <c r="AG819" s="45" t="s">
        <v>31</v>
      </c>
      <c r="AH819" s="46" t="s">
        <v>45</v>
      </c>
      <c r="AM819" s="32" t="s">
        <v>56</v>
      </c>
      <c r="AR819" s="23"/>
      <c r="AS819" s="24" t="str">
        <f t="shared" si="3"/>
        <v>-:-:-:-:-:-:-:-:size::-:Rm:::::-:-:-:-:-:-:Rn:::::Rd::::</v>
      </c>
      <c r="AT819" s="23"/>
      <c r="AU819" s="24" t="str">
        <f t="shared" si="4"/>
        <v>0x4E20C000</v>
      </c>
      <c r="AV819" s="25"/>
      <c r="AW819" s="26" t="str">
        <f t="shared" si="5"/>
        <v>smull2vector,                                           </v>
      </c>
      <c r="AX819" s="26" t="str">
        <f t="shared" si="6"/>
        <v>//		smull2vector,                                           	/* 0x4E20C000	SMULL2    	writes to high half of the dest. register &amp; don't touch low half */</v>
      </c>
      <c r="AY819" s="26" t="str">
        <f t="shared" si="7"/>
        <v>//		0x4E20C000,	/* SMULL2    	smull2vector	writes to high half of the dest. register &amp; don't touch low half */</v>
      </c>
    </row>
    <row r="820" ht="12.75" customHeight="1">
      <c r="A820" s="9" t="s">
        <v>1358</v>
      </c>
      <c r="B820" s="33" t="s">
        <v>106</v>
      </c>
      <c r="C820" s="16"/>
      <c r="D820" s="17"/>
      <c r="E820" s="28" t="s">
        <v>1007</v>
      </c>
      <c r="F820" s="18" t="str">
        <f t="shared" si="8"/>
        <v>v</v>
      </c>
      <c r="G820" s="18" t="str">
        <f t="shared" si="9"/>
        <v>vector_Vector</v>
      </c>
      <c r="H820" s="18" t="s">
        <v>950</v>
      </c>
      <c r="I820" s="30" t="s">
        <v>1206</v>
      </c>
      <c r="J820" s="30" t="s">
        <v>998</v>
      </c>
      <c r="K820" s="84"/>
      <c r="L820" s="45" t="s">
        <v>31</v>
      </c>
      <c r="M820" s="32" t="s">
        <v>31</v>
      </c>
      <c r="N820" s="32" t="s">
        <v>31</v>
      </c>
      <c r="O820" s="45" t="s">
        <v>31</v>
      </c>
      <c r="P820" s="45" t="s">
        <v>30</v>
      </c>
      <c r="Q820" s="45" t="s">
        <v>30</v>
      </c>
      <c r="R820" s="45" t="s">
        <v>30</v>
      </c>
      <c r="S820" s="45" t="s">
        <v>31</v>
      </c>
      <c r="T820" s="32" t="s">
        <v>65</v>
      </c>
      <c r="V820" s="45" t="s">
        <v>30</v>
      </c>
      <c r="W820" s="62" t="s">
        <v>51</v>
      </c>
      <c r="AB820" s="32" t="s">
        <v>30</v>
      </c>
      <c r="AC820" s="32" t="s">
        <v>30</v>
      </c>
      <c r="AD820" s="32" t="s">
        <v>31</v>
      </c>
      <c r="AE820" s="32" t="s">
        <v>30</v>
      </c>
      <c r="AF820" s="45" t="s">
        <v>31</v>
      </c>
      <c r="AG820" s="45" t="s">
        <v>31</v>
      </c>
      <c r="AH820" s="46" t="s">
        <v>45</v>
      </c>
      <c r="AM820" s="32" t="s">
        <v>56</v>
      </c>
      <c r="AR820" s="23"/>
      <c r="AS820" s="24" t="str">
        <f t="shared" si="3"/>
        <v>-:-:-:-:-:-:-:-:size::-:Rm:::::-:-:-:-:-:-:Rn:::::Rd::::</v>
      </c>
      <c r="AT820" s="23"/>
      <c r="AU820" s="24" t="str">
        <f t="shared" si="4"/>
        <v>0x0E20D000</v>
      </c>
      <c r="AV820" s="25"/>
      <c r="AW820" s="26" t="str">
        <f t="shared" si="5"/>
        <v>vsqdmullvector_Vector,                                  </v>
      </c>
      <c r="AX820" s="26" t="str">
        <f t="shared" si="6"/>
        <v>//		vsqdmullvector_Vector,                                  	/* 0x0E20D000	SQDMULL   	writes to low half of the dest. register &amp; clears the up half */</v>
      </c>
      <c r="AY820" s="26" t="str">
        <f t="shared" si="7"/>
        <v>//		0x0E20D000,	/* SQDMULL   	vsqdmullvector_Vector	writes to low half of the dest. register &amp; clears the up half */</v>
      </c>
    </row>
    <row r="821" ht="12.75" customHeight="1">
      <c r="A821" s="15" t="s">
        <v>1359</v>
      </c>
      <c r="B821" s="33" t="s">
        <v>106</v>
      </c>
      <c r="C821" s="16"/>
      <c r="D821" s="17"/>
      <c r="E821" s="28" t="s">
        <v>1009</v>
      </c>
      <c r="F821" s="18" t="str">
        <f t="shared" si="8"/>
        <v>v</v>
      </c>
      <c r="G821" s="18" t="str">
        <f t="shared" si="9"/>
        <v>vector_Vector</v>
      </c>
      <c r="H821" s="18" t="s">
        <v>950</v>
      </c>
      <c r="I821" s="30" t="s">
        <v>1206</v>
      </c>
      <c r="J821" s="30" t="s">
        <v>1001</v>
      </c>
      <c r="K821" s="84"/>
      <c r="L821" s="45" t="s">
        <v>31</v>
      </c>
      <c r="M821" s="32" t="s">
        <v>30</v>
      </c>
      <c r="N821" s="32" t="s">
        <v>31</v>
      </c>
      <c r="O821" s="45" t="s">
        <v>31</v>
      </c>
      <c r="P821" s="45" t="s">
        <v>30</v>
      </c>
      <c r="Q821" s="45" t="s">
        <v>30</v>
      </c>
      <c r="R821" s="45" t="s">
        <v>30</v>
      </c>
      <c r="S821" s="45" t="s">
        <v>31</v>
      </c>
      <c r="T821" s="32" t="s">
        <v>65</v>
      </c>
      <c r="V821" s="45" t="s">
        <v>30</v>
      </c>
      <c r="W821" s="62" t="s">
        <v>51</v>
      </c>
      <c r="AB821" s="32" t="s">
        <v>30</v>
      </c>
      <c r="AC821" s="32" t="s">
        <v>30</v>
      </c>
      <c r="AD821" s="32" t="s">
        <v>31</v>
      </c>
      <c r="AE821" s="32" t="s">
        <v>30</v>
      </c>
      <c r="AF821" s="45" t="s">
        <v>31</v>
      </c>
      <c r="AG821" s="45" t="s">
        <v>31</v>
      </c>
      <c r="AH821" s="46" t="s">
        <v>45</v>
      </c>
      <c r="AM821" s="32" t="s">
        <v>56</v>
      </c>
      <c r="AR821" s="23"/>
      <c r="AS821" s="24" t="str">
        <f t="shared" si="3"/>
        <v>-:-:-:-:-:-:-:-:size::-:Rm:::::-:-:-:-:-:-:Rn:::::Rd::::</v>
      </c>
      <c r="AT821" s="23"/>
      <c r="AU821" s="24" t="str">
        <f t="shared" si="4"/>
        <v>0x4E20D000</v>
      </c>
      <c r="AV821" s="25"/>
      <c r="AW821" s="26" t="str">
        <f t="shared" si="5"/>
        <v>vsqdmull2vector_Vector,                                 </v>
      </c>
      <c r="AX821" s="26" t="str">
        <f t="shared" si="6"/>
        <v>//		vsqdmull2vector_Vector,                                 	/* 0x4E20D000	SQDMULL2  	writes to high half of the dest. register &amp; don't touch low half */</v>
      </c>
      <c r="AY821" s="26" t="str">
        <f t="shared" si="7"/>
        <v>//		0x4E20D000,	/* SQDMULL2  	vsqdmull2vector_Vector	writes to high half of the dest. register &amp; don't touch low half */</v>
      </c>
    </row>
    <row r="822" ht="12.75" customHeight="1">
      <c r="A822" s="15" t="s">
        <v>1360</v>
      </c>
      <c r="B822" s="33" t="s">
        <v>106</v>
      </c>
      <c r="C822" s="16"/>
      <c r="D822" s="17"/>
      <c r="E822" s="28" t="s">
        <v>1361</v>
      </c>
      <c r="F822" s="18" t="str">
        <f t="shared" si="8"/>
        <v/>
      </c>
      <c r="G822" s="18" t="str">
        <f t="shared" si="9"/>
        <v/>
      </c>
      <c r="H822" s="19"/>
      <c r="I822" s="30"/>
      <c r="J822" s="30" t="s">
        <v>998</v>
      </c>
      <c r="K822" s="84"/>
      <c r="L822" s="45" t="s">
        <v>31</v>
      </c>
      <c r="M822" s="32" t="s">
        <v>31</v>
      </c>
      <c r="N822" s="32" t="s">
        <v>31</v>
      </c>
      <c r="O822" s="45" t="s">
        <v>31</v>
      </c>
      <c r="P822" s="45" t="s">
        <v>30</v>
      </c>
      <c r="Q822" s="45" t="s">
        <v>30</v>
      </c>
      <c r="R822" s="45" t="s">
        <v>30</v>
      </c>
      <c r="S822" s="45" t="s">
        <v>31</v>
      </c>
      <c r="T822" s="32" t="s">
        <v>65</v>
      </c>
      <c r="V822" s="45" t="s">
        <v>30</v>
      </c>
      <c r="W822" s="62" t="s">
        <v>51</v>
      </c>
      <c r="AB822" s="32" t="s">
        <v>30</v>
      </c>
      <c r="AC822" s="32" t="s">
        <v>30</v>
      </c>
      <c r="AD822" s="32" t="s">
        <v>30</v>
      </c>
      <c r="AE822" s="32" t="s">
        <v>31</v>
      </c>
      <c r="AF822" s="45" t="s">
        <v>31</v>
      </c>
      <c r="AG822" s="45" t="s">
        <v>31</v>
      </c>
      <c r="AH822" s="46" t="s">
        <v>45</v>
      </c>
      <c r="AM822" s="32" t="s">
        <v>56</v>
      </c>
      <c r="AR822" s="23"/>
      <c r="AS822" s="24" t="str">
        <f t="shared" si="3"/>
        <v>-:-:-:-:-:-:-:-:size::-:Rm:::::-:-:-:-:-:-:Rn:::::Rd::::</v>
      </c>
      <c r="AT822" s="23"/>
      <c r="AU822" s="24" t="str">
        <f t="shared" si="4"/>
        <v>0x0E20E000</v>
      </c>
      <c r="AV822" s="25"/>
      <c r="AW822" s="26" t="str">
        <f t="shared" si="5"/>
        <v>pmull,                                                  </v>
      </c>
      <c r="AX822" s="26" t="str">
        <f t="shared" si="6"/>
        <v>//		pmull,                                                  	/* 0x0E20E000	PMULL     	writes to low half of the dest. register &amp; clears the up half */</v>
      </c>
      <c r="AY822" s="26" t="str">
        <f t="shared" si="7"/>
        <v>//		0x0E20E000,	/* PMULL     	pmull	writes to low half of the dest. register &amp; clears the up half */</v>
      </c>
    </row>
    <row r="823" ht="12.75" customHeight="1">
      <c r="A823" s="9" t="s">
        <v>1362</v>
      </c>
      <c r="B823" s="33" t="s">
        <v>106</v>
      </c>
      <c r="C823" s="16"/>
      <c r="D823" s="17"/>
      <c r="E823" s="28" t="s">
        <v>1363</v>
      </c>
      <c r="F823" s="18" t="str">
        <f t="shared" si="8"/>
        <v/>
      </c>
      <c r="G823" s="18" t="str">
        <f t="shared" si="9"/>
        <v/>
      </c>
      <c r="H823" s="19"/>
      <c r="I823" s="30"/>
      <c r="J823" s="30" t="s">
        <v>1001</v>
      </c>
      <c r="K823" s="84"/>
      <c r="L823" s="45" t="s">
        <v>31</v>
      </c>
      <c r="M823" s="32" t="s">
        <v>30</v>
      </c>
      <c r="N823" s="32" t="s">
        <v>31</v>
      </c>
      <c r="O823" s="45" t="s">
        <v>31</v>
      </c>
      <c r="P823" s="45" t="s">
        <v>30</v>
      </c>
      <c r="Q823" s="45" t="s">
        <v>30</v>
      </c>
      <c r="R823" s="45" t="s">
        <v>30</v>
      </c>
      <c r="S823" s="45" t="s">
        <v>31</v>
      </c>
      <c r="T823" s="32" t="s">
        <v>65</v>
      </c>
      <c r="V823" s="45" t="s">
        <v>30</v>
      </c>
      <c r="W823" s="62" t="s">
        <v>51</v>
      </c>
      <c r="AB823" s="32" t="s">
        <v>30</v>
      </c>
      <c r="AC823" s="32" t="s">
        <v>30</v>
      </c>
      <c r="AD823" s="32" t="s">
        <v>30</v>
      </c>
      <c r="AE823" s="32" t="s">
        <v>31</v>
      </c>
      <c r="AF823" s="45" t="s">
        <v>31</v>
      </c>
      <c r="AG823" s="45" t="s">
        <v>31</v>
      </c>
      <c r="AH823" s="46" t="s">
        <v>45</v>
      </c>
      <c r="AM823" s="32" t="s">
        <v>56</v>
      </c>
      <c r="AR823" s="23"/>
      <c r="AS823" s="24" t="str">
        <f t="shared" si="3"/>
        <v>-:-:-:-:-:-:-:-:size::-:Rm:::::-:-:-:-:-:-:Rn:::::Rd::::</v>
      </c>
      <c r="AT823" s="23"/>
      <c r="AU823" s="24" t="str">
        <f t="shared" si="4"/>
        <v>0x4E20E000</v>
      </c>
      <c r="AV823" s="25"/>
      <c r="AW823" s="26" t="str">
        <f t="shared" si="5"/>
        <v>pmull2,                                                 </v>
      </c>
      <c r="AX823" s="26" t="str">
        <f t="shared" si="6"/>
        <v>//		pmull2,                                                 	/* 0x4E20E000	PMULL2    	writes to high half of the dest. register &amp; don't touch low half */</v>
      </c>
      <c r="AY823" s="26" t="str">
        <f t="shared" si="7"/>
        <v>//		0x4E20E000,	/* PMULL2    	pmull2	writes to high half of the dest. register &amp; don't touch low half */</v>
      </c>
    </row>
    <row r="824" ht="12.75" customHeight="1">
      <c r="A824" s="15" t="s">
        <v>1364</v>
      </c>
      <c r="B824" s="33" t="s">
        <v>106</v>
      </c>
      <c r="C824" s="16"/>
      <c r="D824" s="17"/>
      <c r="E824" s="28" t="s">
        <v>1365</v>
      </c>
      <c r="F824" s="18" t="str">
        <f t="shared" si="8"/>
        <v/>
      </c>
      <c r="G824" s="18" t="str">
        <f t="shared" si="9"/>
        <v/>
      </c>
      <c r="H824" s="19"/>
      <c r="I824" s="30"/>
      <c r="J824" s="30" t="s">
        <v>998</v>
      </c>
      <c r="K824" s="84"/>
      <c r="L824" s="45" t="s">
        <v>31</v>
      </c>
      <c r="M824" s="32" t="s">
        <v>31</v>
      </c>
      <c r="N824" s="32" t="s">
        <v>30</v>
      </c>
      <c r="O824" s="45" t="s">
        <v>31</v>
      </c>
      <c r="P824" s="45" t="s">
        <v>30</v>
      </c>
      <c r="Q824" s="45" t="s">
        <v>30</v>
      </c>
      <c r="R824" s="45" t="s">
        <v>30</v>
      </c>
      <c r="S824" s="45" t="s">
        <v>31</v>
      </c>
      <c r="T824" s="32" t="s">
        <v>65</v>
      </c>
      <c r="V824" s="45" t="s">
        <v>30</v>
      </c>
      <c r="W824" s="62" t="s">
        <v>51</v>
      </c>
      <c r="AB824" s="32" t="s">
        <v>31</v>
      </c>
      <c r="AC824" s="32" t="s">
        <v>31</v>
      </c>
      <c r="AD824" s="32" t="s">
        <v>31</v>
      </c>
      <c r="AE824" s="32" t="s">
        <v>31</v>
      </c>
      <c r="AF824" s="45" t="s">
        <v>31</v>
      </c>
      <c r="AG824" s="45" t="s">
        <v>31</v>
      </c>
      <c r="AH824" s="46" t="s">
        <v>45</v>
      </c>
      <c r="AM824" s="32" t="s">
        <v>56</v>
      </c>
      <c r="AR824" s="23"/>
      <c r="AS824" s="24" t="str">
        <f t="shared" si="3"/>
        <v>-:-:-:-:-:-:-:-:size::-:Rm:::::-:-:-:-:-:-:Rn:::::Rd::::</v>
      </c>
      <c r="AT824" s="23"/>
      <c r="AU824" s="24" t="str">
        <f t="shared" si="4"/>
        <v>0x2E200000</v>
      </c>
      <c r="AV824" s="25"/>
      <c r="AW824" s="26" t="str">
        <f t="shared" si="5"/>
        <v>uaddl,                                                  </v>
      </c>
      <c r="AX824" s="26" t="str">
        <f t="shared" si="6"/>
        <v>//		uaddl,                                                  	/* 0x2E200000	UADDL     	writes to low half of the dest. register &amp; clears the up half */</v>
      </c>
      <c r="AY824" s="26" t="str">
        <f t="shared" si="7"/>
        <v>//		0x2E200000,	/* UADDL     	uaddl	writes to low half of the dest. register &amp; clears the up half */</v>
      </c>
    </row>
    <row r="825" ht="12.75" customHeight="1">
      <c r="A825" s="15" t="s">
        <v>1366</v>
      </c>
      <c r="B825" s="33" t="s">
        <v>106</v>
      </c>
      <c r="C825" s="16"/>
      <c r="D825" s="17"/>
      <c r="E825" s="28" t="s">
        <v>1367</v>
      </c>
      <c r="F825" s="18" t="str">
        <f t="shared" si="8"/>
        <v/>
      </c>
      <c r="G825" s="18" t="str">
        <f t="shared" si="9"/>
        <v/>
      </c>
      <c r="H825" s="19"/>
      <c r="I825" s="30"/>
      <c r="J825" s="30" t="s">
        <v>1001</v>
      </c>
      <c r="K825" s="84"/>
      <c r="L825" s="45" t="s">
        <v>31</v>
      </c>
      <c r="M825" s="32" t="s">
        <v>30</v>
      </c>
      <c r="N825" s="32" t="s">
        <v>30</v>
      </c>
      <c r="O825" s="45" t="s">
        <v>31</v>
      </c>
      <c r="P825" s="45" t="s">
        <v>30</v>
      </c>
      <c r="Q825" s="45" t="s">
        <v>30</v>
      </c>
      <c r="R825" s="45" t="s">
        <v>30</v>
      </c>
      <c r="S825" s="45" t="s">
        <v>31</v>
      </c>
      <c r="T825" s="32" t="s">
        <v>65</v>
      </c>
      <c r="V825" s="45" t="s">
        <v>30</v>
      </c>
      <c r="W825" s="62" t="s">
        <v>51</v>
      </c>
      <c r="AB825" s="32" t="s">
        <v>31</v>
      </c>
      <c r="AC825" s="32" t="s">
        <v>31</v>
      </c>
      <c r="AD825" s="32" t="s">
        <v>31</v>
      </c>
      <c r="AE825" s="32" t="s">
        <v>31</v>
      </c>
      <c r="AF825" s="45" t="s">
        <v>31</v>
      </c>
      <c r="AG825" s="45" t="s">
        <v>31</v>
      </c>
      <c r="AH825" s="46" t="s">
        <v>45</v>
      </c>
      <c r="AM825" s="32" t="s">
        <v>56</v>
      </c>
      <c r="AR825" s="23"/>
      <c r="AS825" s="24" t="str">
        <f t="shared" si="3"/>
        <v>-:-:-:-:-:-:-:-:size::-:Rm:::::-:-:-:-:-:-:Rn:::::Rd::::</v>
      </c>
      <c r="AT825" s="23"/>
      <c r="AU825" s="24" t="str">
        <f t="shared" si="4"/>
        <v>0x6E200000</v>
      </c>
      <c r="AV825" s="25"/>
      <c r="AW825" s="26" t="str">
        <f t="shared" si="5"/>
        <v>uaddl2,                                                 </v>
      </c>
      <c r="AX825" s="26" t="str">
        <f t="shared" si="6"/>
        <v>//		uaddl2,                                                 	/* 0x6E200000	UADDL2    	writes to high half of the dest. register &amp; don't touch low half */</v>
      </c>
      <c r="AY825" s="26" t="str">
        <f t="shared" si="7"/>
        <v>//		0x6E200000,	/* UADDL2    	uaddl2	writes to high half of the dest. register &amp; don't touch low half */</v>
      </c>
    </row>
    <row r="826" ht="12.75" customHeight="1">
      <c r="A826" s="9" t="s">
        <v>1368</v>
      </c>
      <c r="B826" s="33" t="s">
        <v>106</v>
      </c>
      <c r="C826" s="16"/>
      <c r="D826" s="17"/>
      <c r="E826" s="28" t="s">
        <v>1369</v>
      </c>
      <c r="F826" s="18" t="str">
        <f t="shared" si="8"/>
        <v/>
      </c>
      <c r="G826" s="18" t="str">
        <f t="shared" si="9"/>
        <v/>
      </c>
      <c r="H826" s="19"/>
      <c r="I826" s="30"/>
      <c r="J826" s="30" t="s">
        <v>998</v>
      </c>
      <c r="K826" s="84"/>
      <c r="L826" s="45" t="s">
        <v>31</v>
      </c>
      <c r="M826" s="32" t="s">
        <v>31</v>
      </c>
      <c r="N826" s="32" t="s">
        <v>30</v>
      </c>
      <c r="O826" s="45" t="s">
        <v>31</v>
      </c>
      <c r="P826" s="45" t="s">
        <v>30</v>
      </c>
      <c r="Q826" s="45" t="s">
        <v>30</v>
      </c>
      <c r="R826" s="45" t="s">
        <v>30</v>
      </c>
      <c r="S826" s="45" t="s">
        <v>31</v>
      </c>
      <c r="T826" s="32" t="s">
        <v>65</v>
      </c>
      <c r="V826" s="45" t="s">
        <v>30</v>
      </c>
      <c r="W826" s="62" t="s">
        <v>51</v>
      </c>
      <c r="AB826" s="32" t="s">
        <v>31</v>
      </c>
      <c r="AC826" s="32" t="s">
        <v>31</v>
      </c>
      <c r="AD826" s="32" t="s">
        <v>31</v>
      </c>
      <c r="AE826" s="32" t="s">
        <v>30</v>
      </c>
      <c r="AF826" s="45" t="s">
        <v>31</v>
      </c>
      <c r="AG826" s="45" t="s">
        <v>31</v>
      </c>
      <c r="AH826" s="46" t="s">
        <v>45</v>
      </c>
      <c r="AM826" s="32" t="s">
        <v>56</v>
      </c>
      <c r="AR826" s="23"/>
      <c r="AS826" s="24" t="str">
        <f t="shared" si="3"/>
        <v>-:-:-:-:-:-:-:-:size::-:Rm:::::-:-:-:-:-:-:Rn:::::Rd::::</v>
      </c>
      <c r="AT826" s="23"/>
      <c r="AU826" s="24" t="str">
        <f t="shared" si="4"/>
        <v>0x2E201000</v>
      </c>
      <c r="AV826" s="25"/>
      <c r="AW826" s="26" t="str">
        <f t="shared" si="5"/>
        <v>uaddw,                                                  </v>
      </c>
      <c r="AX826" s="26" t="str">
        <f t="shared" si="6"/>
        <v>//		uaddw,                                                  	/* 0x2E201000	UADDW     	writes to low half of the dest. register &amp; clears the up half */</v>
      </c>
      <c r="AY826" s="26" t="str">
        <f t="shared" si="7"/>
        <v>//		0x2E201000,	/* UADDW     	uaddw	writes to low half of the dest. register &amp; clears the up half */</v>
      </c>
    </row>
    <row r="827" ht="12.75" customHeight="1">
      <c r="A827" s="9" t="s">
        <v>1370</v>
      </c>
      <c r="B827" s="33" t="s">
        <v>106</v>
      </c>
      <c r="C827" s="16"/>
      <c r="D827" s="17"/>
      <c r="E827" s="28" t="s">
        <v>1371</v>
      </c>
      <c r="F827" s="18" t="str">
        <f t="shared" si="8"/>
        <v/>
      </c>
      <c r="G827" s="18" t="str">
        <f t="shared" si="9"/>
        <v/>
      </c>
      <c r="H827" s="19"/>
      <c r="I827" s="30"/>
      <c r="J827" s="30" t="s">
        <v>1001</v>
      </c>
      <c r="K827" s="84"/>
      <c r="L827" s="45" t="s">
        <v>31</v>
      </c>
      <c r="M827" s="32" t="s">
        <v>30</v>
      </c>
      <c r="N827" s="32" t="s">
        <v>30</v>
      </c>
      <c r="O827" s="45" t="s">
        <v>31</v>
      </c>
      <c r="P827" s="45" t="s">
        <v>30</v>
      </c>
      <c r="Q827" s="45" t="s">
        <v>30</v>
      </c>
      <c r="R827" s="45" t="s">
        <v>30</v>
      </c>
      <c r="S827" s="45" t="s">
        <v>31</v>
      </c>
      <c r="T827" s="32" t="s">
        <v>65</v>
      </c>
      <c r="V827" s="45" t="s">
        <v>30</v>
      </c>
      <c r="W827" s="62" t="s">
        <v>51</v>
      </c>
      <c r="AB827" s="32" t="s">
        <v>31</v>
      </c>
      <c r="AC827" s="32" t="s">
        <v>31</v>
      </c>
      <c r="AD827" s="32" t="s">
        <v>31</v>
      </c>
      <c r="AE827" s="32" t="s">
        <v>30</v>
      </c>
      <c r="AF827" s="45" t="s">
        <v>31</v>
      </c>
      <c r="AG827" s="45" t="s">
        <v>31</v>
      </c>
      <c r="AH827" s="46" t="s">
        <v>45</v>
      </c>
      <c r="AM827" s="32" t="s">
        <v>56</v>
      </c>
      <c r="AR827" s="23"/>
      <c r="AS827" s="24" t="str">
        <f t="shared" si="3"/>
        <v>-:-:-:-:-:-:-:-:size::-:Rm:::::-:-:-:-:-:-:Rn:::::Rd::::</v>
      </c>
      <c r="AT827" s="23"/>
      <c r="AU827" s="24" t="str">
        <f t="shared" si="4"/>
        <v>0x6E201000</v>
      </c>
      <c r="AV827" s="25"/>
      <c r="AW827" s="26" t="str">
        <f t="shared" si="5"/>
        <v>uaddw2,                                                 </v>
      </c>
      <c r="AX827" s="26" t="str">
        <f t="shared" si="6"/>
        <v>//		uaddw2,                                                 	/* 0x6E201000	UADDW2    	writes to high half of the dest. register &amp; don't touch low half */</v>
      </c>
      <c r="AY827" s="26" t="str">
        <f t="shared" si="7"/>
        <v>//		0x6E201000,	/* UADDW2    	uaddw2	writes to high half of the dest. register &amp; don't touch low half */</v>
      </c>
    </row>
    <row r="828" ht="12.75" customHeight="1">
      <c r="A828" s="15" t="s">
        <v>1372</v>
      </c>
      <c r="B828" s="33" t="s">
        <v>106</v>
      </c>
      <c r="C828" s="16"/>
      <c r="D828" s="17"/>
      <c r="E828" s="28" t="s">
        <v>1373</v>
      </c>
      <c r="F828" s="18" t="str">
        <f t="shared" si="8"/>
        <v/>
      </c>
      <c r="G828" s="18" t="str">
        <f t="shared" si="9"/>
        <v/>
      </c>
      <c r="H828" s="19"/>
      <c r="I828" s="30"/>
      <c r="J828" s="30" t="s">
        <v>998</v>
      </c>
      <c r="K828" s="84"/>
      <c r="L828" s="45" t="s">
        <v>31</v>
      </c>
      <c r="M828" s="32" t="s">
        <v>31</v>
      </c>
      <c r="N828" s="32" t="s">
        <v>30</v>
      </c>
      <c r="O828" s="45" t="s">
        <v>31</v>
      </c>
      <c r="P828" s="45" t="s">
        <v>30</v>
      </c>
      <c r="Q828" s="45" t="s">
        <v>30</v>
      </c>
      <c r="R828" s="45" t="s">
        <v>30</v>
      </c>
      <c r="S828" s="45" t="s">
        <v>31</v>
      </c>
      <c r="T828" s="32" t="s">
        <v>65</v>
      </c>
      <c r="V828" s="45" t="s">
        <v>30</v>
      </c>
      <c r="W828" s="62" t="s">
        <v>51</v>
      </c>
      <c r="AB828" s="32" t="s">
        <v>31</v>
      </c>
      <c r="AC828" s="32" t="s">
        <v>31</v>
      </c>
      <c r="AD828" s="32" t="s">
        <v>30</v>
      </c>
      <c r="AE828" s="32" t="s">
        <v>31</v>
      </c>
      <c r="AF828" s="45" t="s">
        <v>31</v>
      </c>
      <c r="AG828" s="45" t="s">
        <v>31</v>
      </c>
      <c r="AH828" s="46" t="s">
        <v>45</v>
      </c>
      <c r="AM828" s="32" t="s">
        <v>56</v>
      </c>
      <c r="AR828" s="23"/>
      <c r="AS828" s="24" t="str">
        <f t="shared" si="3"/>
        <v>-:-:-:-:-:-:-:-:size::-:Rm:::::-:-:-:-:-:-:Rn:::::Rd::::</v>
      </c>
      <c r="AT828" s="23"/>
      <c r="AU828" s="24" t="str">
        <f t="shared" si="4"/>
        <v>0x2E202000</v>
      </c>
      <c r="AV828" s="25"/>
      <c r="AW828" s="26" t="str">
        <f t="shared" si="5"/>
        <v>usubl,                                                  </v>
      </c>
      <c r="AX828" s="26" t="str">
        <f t="shared" si="6"/>
        <v>//		usubl,                                                  	/* 0x2E202000	USUBL     	writes to low half of the dest. register &amp; clears the up half */</v>
      </c>
      <c r="AY828" s="26" t="str">
        <f t="shared" si="7"/>
        <v>//		0x2E202000,	/* USUBL     	usubl	writes to low half of the dest. register &amp; clears the up half */</v>
      </c>
    </row>
    <row r="829" ht="12.75" customHeight="1">
      <c r="A829" s="15" t="s">
        <v>1374</v>
      </c>
      <c r="B829" s="33" t="s">
        <v>106</v>
      </c>
      <c r="C829" s="16"/>
      <c r="D829" s="17"/>
      <c r="E829" s="28" t="s">
        <v>1375</v>
      </c>
      <c r="F829" s="18" t="str">
        <f t="shared" si="8"/>
        <v/>
      </c>
      <c r="G829" s="18" t="str">
        <f t="shared" si="9"/>
        <v/>
      </c>
      <c r="H829" s="19"/>
      <c r="I829" s="30"/>
      <c r="J829" s="30" t="s">
        <v>1001</v>
      </c>
      <c r="K829" s="84"/>
      <c r="L829" s="45" t="s">
        <v>31</v>
      </c>
      <c r="M829" s="32" t="s">
        <v>30</v>
      </c>
      <c r="N829" s="32" t="s">
        <v>30</v>
      </c>
      <c r="O829" s="45" t="s">
        <v>31</v>
      </c>
      <c r="P829" s="45" t="s">
        <v>30</v>
      </c>
      <c r="Q829" s="45" t="s">
        <v>30</v>
      </c>
      <c r="R829" s="45" t="s">
        <v>30</v>
      </c>
      <c r="S829" s="45" t="s">
        <v>31</v>
      </c>
      <c r="T829" s="32" t="s">
        <v>65</v>
      </c>
      <c r="V829" s="45" t="s">
        <v>30</v>
      </c>
      <c r="W829" s="62" t="s">
        <v>51</v>
      </c>
      <c r="AB829" s="32" t="s">
        <v>31</v>
      </c>
      <c r="AC829" s="32" t="s">
        <v>31</v>
      </c>
      <c r="AD829" s="32" t="s">
        <v>30</v>
      </c>
      <c r="AE829" s="32" t="s">
        <v>31</v>
      </c>
      <c r="AF829" s="45" t="s">
        <v>31</v>
      </c>
      <c r="AG829" s="45" t="s">
        <v>31</v>
      </c>
      <c r="AH829" s="46" t="s">
        <v>45</v>
      </c>
      <c r="AM829" s="32" t="s">
        <v>56</v>
      </c>
      <c r="AR829" s="23"/>
      <c r="AS829" s="24" t="str">
        <f t="shared" si="3"/>
        <v>-:-:-:-:-:-:-:-:size::-:Rm:::::-:-:-:-:-:-:Rn:::::Rd::::</v>
      </c>
      <c r="AT829" s="23"/>
      <c r="AU829" s="24" t="str">
        <f t="shared" si="4"/>
        <v>0x6E202000</v>
      </c>
      <c r="AV829" s="25"/>
      <c r="AW829" s="26" t="str">
        <f t="shared" si="5"/>
        <v>usubl2,                                                 </v>
      </c>
      <c r="AX829" s="26" t="str">
        <f t="shared" si="6"/>
        <v>//		usubl2,                                                 	/* 0x6E202000	USUBL2    	writes to high half of the dest. register &amp; don't touch low half */</v>
      </c>
      <c r="AY829" s="26" t="str">
        <f t="shared" si="7"/>
        <v>//		0x6E202000,	/* USUBL2    	usubl2	writes to high half of the dest. register &amp; don't touch low half */</v>
      </c>
    </row>
    <row r="830" ht="12.75" customHeight="1">
      <c r="A830" s="9" t="s">
        <v>1376</v>
      </c>
      <c r="B830" s="33" t="s">
        <v>106</v>
      </c>
      <c r="C830" s="16"/>
      <c r="D830" s="17"/>
      <c r="E830" s="28" t="s">
        <v>1377</v>
      </c>
      <c r="F830" s="18" t="str">
        <f t="shared" si="8"/>
        <v/>
      </c>
      <c r="G830" s="18" t="str">
        <f t="shared" si="9"/>
        <v/>
      </c>
      <c r="H830" s="19"/>
      <c r="I830" s="30"/>
      <c r="J830" s="30" t="s">
        <v>998</v>
      </c>
      <c r="K830" s="84"/>
      <c r="L830" s="45" t="s">
        <v>31</v>
      </c>
      <c r="M830" s="32" t="s">
        <v>31</v>
      </c>
      <c r="N830" s="32" t="s">
        <v>30</v>
      </c>
      <c r="O830" s="45" t="s">
        <v>31</v>
      </c>
      <c r="P830" s="45" t="s">
        <v>30</v>
      </c>
      <c r="Q830" s="45" t="s">
        <v>30</v>
      </c>
      <c r="R830" s="45" t="s">
        <v>30</v>
      </c>
      <c r="S830" s="45" t="s">
        <v>31</v>
      </c>
      <c r="T830" s="32" t="s">
        <v>65</v>
      </c>
      <c r="V830" s="45" t="s">
        <v>30</v>
      </c>
      <c r="W830" s="62" t="s">
        <v>51</v>
      </c>
      <c r="AB830" s="32" t="s">
        <v>31</v>
      </c>
      <c r="AC830" s="32" t="s">
        <v>31</v>
      </c>
      <c r="AD830" s="32" t="s">
        <v>30</v>
      </c>
      <c r="AE830" s="32" t="s">
        <v>30</v>
      </c>
      <c r="AF830" s="45" t="s">
        <v>31</v>
      </c>
      <c r="AG830" s="45" t="s">
        <v>31</v>
      </c>
      <c r="AH830" s="46" t="s">
        <v>45</v>
      </c>
      <c r="AM830" s="32" t="s">
        <v>56</v>
      </c>
      <c r="AR830" s="23"/>
      <c r="AS830" s="24" t="str">
        <f t="shared" si="3"/>
        <v>-:-:-:-:-:-:-:-:size::-:Rm:::::-:-:-:-:-:-:Rn:::::Rd::::</v>
      </c>
      <c r="AT830" s="23"/>
      <c r="AU830" s="24" t="str">
        <f t="shared" si="4"/>
        <v>0x2E203000</v>
      </c>
      <c r="AV830" s="25"/>
      <c r="AW830" s="26" t="str">
        <f t="shared" si="5"/>
        <v>usubw,                                                  </v>
      </c>
      <c r="AX830" s="26" t="str">
        <f t="shared" si="6"/>
        <v>//		usubw,                                                  	/* 0x2E203000	USUBW     	writes to low half of the dest. register &amp; clears the up half */</v>
      </c>
      <c r="AY830" s="26" t="str">
        <f t="shared" si="7"/>
        <v>//		0x2E203000,	/* USUBW     	usubw	writes to low half of the dest. register &amp; clears the up half */</v>
      </c>
    </row>
    <row r="831" ht="12.75" customHeight="1">
      <c r="A831" s="15" t="s">
        <v>1378</v>
      </c>
      <c r="B831" s="33" t="s">
        <v>106</v>
      </c>
      <c r="C831" s="16"/>
      <c r="D831" s="17"/>
      <c r="E831" s="28" t="s">
        <v>1379</v>
      </c>
      <c r="F831" s="18" t="str">
        <f t="shared" si="8"/>
        <v/>
      </c>
      <c r="G831" s="18" t="str">
        <f t="shared" si="9"/>
        <v/>
      </c>
      <c r="H831" s="19"/>
      <c r="I831" s="30"/>
      <c r="J831" s="30" t="s">
        <v>1001</v>
      </c>
      <c r="K831" s="84"/>
      <c r="L831" s="45" t="s">
        <v>31</v>
      </c>
      <c r="M831" s="32" t="s">
        <v>30</v>
      </c>
      <c r="N831" s="32" t="s">
        <v>30</v>
      </c>
      <c r="O831" s="45" t="s">
        <v>31</v>
      </c>
      <c r="P831" s="45" t="s">
        <v>30</v>
      </c>
      <c r="Q831" s="45" t="s">
        <v>30</v>
      </c>
      <c r="R831" s="45" t="s">
        <v>30</v>
      </c>
      <c r="S831" s="45" t="s">
        <v>31</v>
      </c>
      <c r="T831" s="32" t="s">
        <v>65</v>
      </c>
      <c r="V831" s="45" t="s">
        <v>30</v>
      </c>
      <c r="W831" s="62" t="s">
        <v>51</v>
      </c>
      <c r="AB831" s="32" t="s">
        <v>31</v>
      </c>
      <c r="AC831" s="32" t="s">
        <v>31</v>
      </c>
      <c r="AD831" s="32" t="s">
        <v>30</v>
      </c>
      <c r="AE831" s="32" t="s">
        <v>30</v>
      </c>
      <c r="AF831" s="45" t="s">
        <v>31</v>
      </c>
      <c r="AG831" s="45" t="s">
        <v>31</v>
      </c>
      <c r="AH831" s="46" t="s">
        <v>45</v>
      </c>
      <c r="AM831" s="32" t="s">
        <v>56</v>
      </c>
      <c r="AR831" s="23"/>
      <c r="AS831" s="24" t="str">
        <f t="shared" si="3"/>
        <v>-:-:-:-:-:-:-:-:size::-:Rm:::::-:-:-:-:-:-:Rn:::::Rd::::</v>
      </c>
      <c r="AT831" s="23"/>
      <c r="AU831" s="24" t="str">
        <f t="shared" si="4"/>
        <v>0x6E203000</v>
      </c>
      <c r="AV831" s="25"/>
      <c r="AW831" s="26" t="str">
        <f t="shared" si="5"/>
        <v>usubw2,                                                 </v>
      </c>
      <c r="AX831" s="26" t="str">
        <f t="shared" si="6"/>
        <v>//		usubw2,                                                 	/* 0x6E203000	USUBW2    	writes to high half of the dest. register &amp; don't touch low half */</v>
      </c>
      <c r="AY831" s="26" t="str">
        <f t="shared" si="7"/>
        <v>//		0x6E203000,	/* USUBW2    	usubw2	writes to high half of the dest. register &amp; don't touch low half */</v>
      </c>
    </row>
    <row r="832" ht="12.75" customHeight="1">
      <c r="A832" s="15" t="s">
        <v>1380</v>
      </c>
      <c r="B832" s="33" t="s">
        <v>106</v>
      </c>
      <c r="C832" s="16"/>
      <c r="D832" s="17"/>
      <c r="E832" s="28" t="s">
        <v>1381</v>
      </c>
      <c r="F832" s="18" t="str">
        <f t="shared" si="8"/>
        <v/>
      </c>
      <c r="G832" s="18" t="str">
        <f t="shared" si="9"/>
        <v/>
      </c>
      <c r="H832" s="19"/>
      <c r="I832" s="30"/>
      <c r="J832" s="30" t="s">
        <v>998</v>
      </c>
      <c r="K832" s="84"/>
      <c r="L832" s="45" t="s">
        <v>31</v>
      </c>
      <c r="M832" s="32" t="s">
        <v>31</v>
      </c>
      <c r="N832" s="32" t="s">
        <v>30</v>
      </c>
      <c r="O832" s="45" t="s">
        <v>31</v>
      </c>
      <c r="P832" s="45" t="s">
        <v>30</v>
      </c>
      <c r="Q832" s="45" t="s">
        <v>30</v>
      </c>
      <c r="R832" s="45" t="s">
        <v>30</v>
      </c>
      <c r="S832" s="45" t="s">
        <v>31</v>
      </c>
      <c r="T832" s="32" t="s">
        <v>65</v>
      </c>
      <c r="V832" s="45" t="s">
        <v>30</v>
      </c>
      <c r="W832" s="62" t="s">
        <v>51</v>
      </c>
      <c r="AB832" s="32" t="s">
        <v>31</v>
      </c>
      <c r="AC832" s="32" t="s">
        <v>30</v>
      </c>
      <c r="AD832" s="32" t="s">
        <v>31</v>
      </c>
      <c r="AE832" s="32" t="s">
        <v>31</v>
      </c>
      <c r="AF832" s="45" t="s">
        <v>31</v>
      </c>
      <c r="AG832" s="45" t="s">
        <v>31</v>
      </c>
      <c r="AH832" s="46" t="s">
        <v>45</v>
      </c>
      <c r="AM832" s="32" t="s">
        <v>56</v>
      </c>
      <c r="AR832" s="23"/>
      <c r="AS832" s="24" t="str">
        <f t="shared" si="3"/>
        <v>-:-:-:-:-:-:-:-:size::-:Rm:::::-:-:-:-:-:-:Rn:::::Rd::::</v>
      </c>
      <c r="AT832" s="23"/>
      <c r="AU832" s="24" t="str">
        <f t="shared" si="4"/>
        <v>0x2E204000</v>
      </c>
      <c r="AV832" s="25"/>
      <c r="AW832" s="26" t="str">
        <f t="shared" si="5"/>
        <v>raddhn,                                                 </v>
      </c>
      <c r="AX832" s="26" t="str">
        <f t="shared" si="6"/>
        <v>//		raddhn,                                                 	/* 0x2E204000	RADDHN    	writes to low half of the dest. register &amp; clears the up half */</v>
      </c>
      <c r="AY832" s="26" t="str">
        <f t="shared" si="7"/>
        <v>//		0x2E204000,	/* RADDHN    	raddhn	writes to low half of the dest. register &amp; clears the up half */</v>
      </c>
    </row>
    <row r="833" ht="12.75" customHeight="1">
      <c r="A833" s="9" t="s">
        <v>1382</v>
      </c>
      <c r="B833" s="33" t="s">
        <v>106</v>
      </c>
      <c r="C833" s="16"/>
      <c r="D833" s="17"/>
      <c r="E833" s="28" t="s">
        <v>1383</v>
      </c>
      <c r="F833" s="18" t="str">
        <f t="shared" si="8"/>
        <v/>
      </c>
      <c r="G833" s="18" t="str">
        <f t="shared" si="9"/>
        <v/>
      </c>
      <c r="H833" s="19"/>
      <c r="I833" s="30"/>
      <c r="J833" s="30" t="s">
        <v>1001</v>
      </c>
      <c r="K833" s="84"/>
      <c r="L833" s="45" t="s">
        <v>31</v>
      </c>
      <c r="M833" s="32" t="s">
        <v>30</v>
      </c>
      <c r="N833" s="32" t="s">
        <v>30</v>
      </c>
      <c r="O833" s="45" t="s">
        <v>31</v>
      </c>
      <c r="P833" s="45" t="s">
        <v>30</v>
      </c>
      <c r="Q833" s="45" t="s">
        <v>30</v>
      </c>
      <c r="R833" s="45" t="s">
        <v>30</v>
      </c>
      <c r="S833" s="45" t="s">
        <v>31</v>
      </c>
      <c r="T833" s="32" t="s">
        <v>65</v>
      </c>
      <c r="V833" s="45" t="s">
        <v>30</v>
      </c>
      <c r="W833" s="62" t="s">
        <v>51</v>
      </c>
      <c r="AB833" s="32" t="s">
        <v>31</v>
      </c>
      <c r="AC833" s="32" t="s">
        <v>30</v>
      </c>
      <c r="AD833" s="32" t="s">
        <v>31</v>
      </c>
      <c r="AE833" s="32" t="s">
        <v>31</v>
      </c>
      <c r="AF833" s="45" t="s">
        <v>31</v>
      </c>
      <c r="AG833" s="45" t="s">
        <v>31</v>
      </c>
      <c r="AH833" s="46" t="s">
        <v>45</v>
      </c>
      <c r="AM833" s="32" t="s">
        <v>56</v>
      </c>
      <c r="AR833" s="23"/>
      <c r="AS833" s="24" t="str">
        <f t="shared" si="3"/>
        <v>-:-:-:-:-:-:-:-:size::-:Rm:::::-:-:-:-:-:-:Rn:::::Rd::::</v>
      </c>
      <c r="AT833" s="23"/>
      <c r="AU833" s="24" t="str">
        <f t="shared" si="4"/>
        <v>0x6E204000</v>
      </c>
      <c r="AV833" s="25"/>
      <c r="AW833" s="26" t="str">
        <f t="shared" si="5"/>
        <v>raddhn2,                                                </v>
      </c>
      <c r="AX833" s="26" t="str">
        <f t="shared" si="6"/>
        <v>//		raddhn2,                                                	/* 0x6E204000	RADDHN2   	writes to high half of the dest. register &amp; don't touch low half */</v>
      </c>
      <c r="AY833" s="26" t="str">
        <f t="shared" si="7"/>
        <v>//		0x6E204000,	/* RADDHN2   	raddhn2	writes to high half of the dest. register &amp; don't touch low half */</v>
      </c>
    </row>
    <row r="834" ht="12.75" customHeight="1">
      <c r="A834" s="9" t="s">
        <v>1384</v>
      </c>
      <c r="B834" s="33" t="s">
        <v>106</v>
      </c>
      <c r="C834" s="16"/>
      <c r="D834" s="17"/>
      <c r="E834" s="28" t="s">
        <v>1385</v>
      </c>
      <c r="F834" s="18" t="str">
        <f t="shared" si="8"/>
        <v/>
      </c>
      <c r="G834" s="18" t="str">
        <f t="shared" si="9"/>
        <v/>
      </c>
      <c r="H834" s="19"/>
      <c r="I834" s="30"/>
      <c r="J834" s="30" t="s">
        <v>998</v>
      </c>
      <c r="K834" s="84"/>
      <c r="L834" s="45" t="s">
        <v>31</v>
      </c>
      <c r="M834" s="32" t="s">
        <v>31</v>
      </c>
      <c r="N834" s="32" t="s">
        <v>30</v>
      </c>
      <c r="O834" s="45" t="s">
        <v>31</v>
      </c>
      <c r="P834" s="45" t="s">
        <v>30</v>
      </c>
      <c r="Q834" s="45" t="s">
        <v>30</v>
      </c>
      <c r="R834" s="45" t="s">
        <v>30</v>
      </c>
      <c r="S834" s="45" t="s">
        <v>31</v>
      </c>
      <c r="T834" s="32" t="s">
        <v>65</v>
      </c>
      <c r="V834" s="45" t="s">
        <v>30</v>
      </c>
      <c r="W834" s="62" t="s">
        <v>51</v>
      </c>
      <c r="AB834" s="32" t="s">
        <v>31</v>
      </c>
      <c r="AC834" s="32" t="s">
        <v>30</v>
      </c>
      <c r="AD834" s="32" t="s">
        <v>31</v>
      </c>
      <c r="AE834" s="32" t="s">
        <v>30</v>
      </c>
      <c r="AF834" s="45" t="s">
        <v>31</v>
      </c>
      <c r="AG834" s="45" t="s">
        <v>31</v>
      </c>
      <c r="AH834" s="46" t="s">
        <v>45</v>
      </c>
      <c r="AM834" s="32" t="s">
        <v>56</v>
      </c>
      <c r="AR834" s="23"/>
      <c r="AS834" s="24" t="str">
        <f t="shared" si="3"/>
        <v>-:-:-:-:-:-:-:-:size::-:Rm:::::-:-:-:-:-:-:Rn:::::Rd::::</v>
      </c>
      <c r="AT834" s="23"/>
      <c r="AU834" s="24" t="str">
        <f t="shared" si="4"/>
        <v>0x2E205000</v>
      </c>
      <c r="AV834" s="25"/>
      <c r="AW834" s="26" t="str">
        <f t="shared" si="5"/>
        <v>uabal,                                                  </v>
      </c>
      <c r="AX834" s="26" t="str">
        <f t="shared" si="6"/>
        <v>//		uabal,                                                  	/* 0x2E205000	UABAL     	writes to low half of the dest. register &amp; clears the up half */</v>
      </c>
      <c r="AY834" s="26" t="str">
        <f t="shared" si="7"/>
        <v>//		0x2E205000,	/* UABAL     	uabal	writes to low half of the dest. register &amp; clears the up half */</v>
      </c>
    </row>
    <row r="835" ht="12.75" customHeight="1">
      <c r="A835" s="15" t="s">
        <v>1386</v>
      </c>
      <c r="B835" s="33" t="s">
        <v>106</v>
      </c>
      <c r="C835" s="16"/>
      <c r="D835" s="17"/>
      <c r="E835" s="28" t="s">
        <v>1387</v>
      </c>
      <c r="F835" s="18" t="str">
        <f t="shared" si="8"/>
        <v/>
      </c>
      <c r="G835" s="18" t="str">
        <f t="shared" si="9"/>
        <v/>
      </c>
      <c r="H835" s="19"/>
      <c r="I835" s="30"/>
      <c r="J835" s="30" t="s">
        <v>1001</v>
      </c>
      <c r="K835" s="84"/>
      <c r="L835" s="45" t="s">
        <v>31</v>
      </c>
      <c r="M835" s="32" t="s">
        <v>30</v>
      </c>
      <c r="N835" s="32" t="s">
        <v>30</v>
      </c>
      <c r="O835" s="45" t="s">
        <v>31</v>
      </c>
      <c r="P835" s="45" t="s">
        <v>30</v>
      </c>
      <c r="Q835" s="45" t="s">
        <v>30</v>
      </c>
      <c r="R835" s="45" t="s">
        <v>30</v>
      </c>
      <c r="S835" s="45" t="s">
        <v>31</v>
      </c>
      <c r="T835" s="32" t="s">
        <v>65</v>
      </c>
      <c r="V835" s="45" t="s">
        <v>30</v>
      </c>
      <c r="W835" s="62" t="s">
        <v>51</v>
      </c>
      <c r="AB835" s="32" t="s">
        <v>31</v>
      </c>
      <c r="AC835" s="32" t="s">
        <v>30</v>
      </c>
      <c r="AD835" s="32" t="s">
        <v>31</v>
      </c>
      <c r="AE835" s="32" t="s">
        <v>30</v>
      </c>
      <c r="AF835" s="45" t="s">
        <v>31</v>
      </c>
      <c r="AG835" s="45" t="s">
        <v>31</v>
      </c>
      <c r="AH835" s="46" t="s">
        <v>45</v>
      </c>
      <c r="AM835" s="32" t="s">
        <v>56</v>
      </c>
      <c r="AR835" s="23"/>
      <c r="AS835" s="24" t="str">
        <f t="shared" si="3"/>
        <v>-:-:-:-:-:-:-:-:size::-:Rm:::::-:-:-:-:-:-:Rn:::::Rd::::</v>
      </c>
      <c r="AT835" s="23"/>
      <c r="AU835" s="24" t="str">
        <f t="shared" si="4"/>
        <v>0x6E205000</v>
      </c>
      <c r="AV835" s="25"/>
      <c r="AW835" s="26" t="str">
        <f t="shared" si="5"/>
        <v>uabal2,                                                 </v>
      </c>
      <c r="AX835" s="26" t="str">
        <f t="shared" si="6"/>
        <v>//		uabal2,                                                 	/* 0x6E205000	UABAL2    	writes to high half of the dest. register &amp; don't touch low half */</v>
      </c>
      <c r="AY835" s="26" t="str">
        <f t="shared" si="7"/>
        <v>//		0x6E205000,	/* UABAL2    	uabal2	writes to high half of the dest. register &amp; don't touch low half */</v>
      </c>
    </row>
    <row r="836" ht="12.75" customHeight="1">
      <c r="A836" s="15" t="s">
        <v>1388</v>
      </c>
      <c r="B836" s="33" t="s">
        <v>106</v>
      </c>
      <c r="C836" s="16"/>
      <c r="D836" s="17"/>
      <c r="E836" s="28" t="s">
        <v>1389</v>
      </c>
      <c r="F836" s="18" t="str">
        <f t="shared" si="8"/>
        <v/>
      </c>
      <c r="G836" s="18" t="str">
        <f t="shared" si="9"/>
        <v/>
      </c>
      <c r="H836" s="19"/>
      <c r="I836" s="30"/>
      <c r="J836" s="30" t="s">
        <v>998</v>
      </c>
      <c r="K836" s="84"/>
      <c r="L836" s="45" t="s">
        <v>31</v>
      </c>
      <c r="M836" s="32" t="s">
        <v>31</v>
      </c>
      <c r="N836" s="32" t="s">
        <v>30</v>
      </c>
      <c r="O836" s="45" t="s">
        <v>31</v>
      </c>
      <c r="P836" s="45" t="s">
        <v>30</v>
      </c>
      <c r="Q836" s="45" t="s">
        <v>30</v>
      </c>
      <c r="R836" s="45" t="s">
        <v>30</v>
      </c>
      <c r="S836" s="45" t="s">
        <v>31</v>
      </c>
      <c r="T836" s="32" t="s">
        <v>65</v>
      </c>
      <c r="V836" s="45" t="s">
        <v>30</v>
      </c>
      <c r="W836" s="62" t="s">
        <v>51</v>
      </c>
      <c r="AB836" s="32" t="s">
        <v>31</v>
      </c>
      <c r="AC836" s="32" t="s">
        <v>30</v>
      </c>
      <c r="AD836" s="32" t="s">
        <v>30</v>
      </c>
      <c r="AE836" s="32" t="s">
        <v>31</v>
      </c>
      <c r="AF836" s="45" t="s">
        <v>31</v>
      </c>
      <c r="AG836" s="45" t="s">
        <v>31</v>
      </c>
      <c r="AH836" s="46" t="s">
        <v>45</v>
      </c>
      <c r="AM836" s="32" t="s">
        <v>56</v>
      </c>
      <c r="AR836" s="23"/>
      <c r="AS836" s="24" t="str">
        <f t="shared" si="3"/>
        <v>-:-:-:-:-:-:-:-:size::-:Rm:::::-:-:-:-:-:-:Rn:::::Rd::::</v>
      </c>
      <c r="AT836" s="23"/>
      <c r="AU836" s="24" t="str">
        <f t="shared" si="4"/>
        <v>0x2E206000</v>
      </c>
      <c r="AV836" s="25"/>
      <c r="AW836" s="26" t="str">
        <f t="shared" si="5"/>
        <v>rsubhn,                                                 </v>
      </c>
      <c r="AX836" s="26" t="str">
        <f t="shared" si="6"/>
        <v>//		rsubhn,                                                 	/* 0x2E206000	RSUBHN    	writes to low half of the dest. register &amp; clears the up half */</v>
      </c>
      <c r="AY836" s="26" t="str">
        <f t="shared" si="7"/>
        <v>//		0x2E206000,	/* RSUBHN    	rsubhn	writes to low half of the dest. register &amp; clears the up half */</v>
      </c>
    </row>
    <row r="837" ht="12.75" customHeight="1">
      <c r="A837" s="9" t="s">
        <v>1390</v>
      </c>
      <c r="B837" s="33" t="s">
        <v>106</v>
      </c>
      <c r="C837" s="16"/>
      <c r="D837" s="17"/>
      <c r="E837" s="28" t="s">
        <v>1391</v>
      </c>
      <c r="F837" s="18" t="str">
        <f t="shared" si="8"/>
        <v/>
      </c>
      <c r="G837" s="18" t="str">
        <f t="shared" si="9"/>
        <v/>
      </c>
      <c r="H837" s="19"/>
      <c r="I837" s="30"/>
      <c r="J837" s="30" t="s">
        <v>1001</v>
      </c>
      <c r="K837" s="84"/>
      <c r="L837" s="45" t="s">
        <v>31</v>
      </c>
      <c r="M837" s="32" t="s">
        <v>30</v>
      </c>
      <c r="N837" s="32" t="s">
        <v>30</v>
      </c>
      <c r="O837" s="45" t="s">
        <v>31</v>
      </c>
      <c r="P837" s="45" t="s">
        <v>30</v>
      </c>
      <c r="Q837" s="45" t="s">
        <v>30</v>
      </c>
      <c r="R837" s="45" t="s">
        <v>30</v>
      </c>
      <c r="S837" s="45" t="s">
        <v>31</v>
      </c>
      <c r="T837" s="32" t="s">
        <v>65</v>
      </c>
      <c r="V837" s="45" t="s">
        <v>30</v>
      </c>
      <c r="W837" s="62" t="s">
        <v>51</v>
      </c>
      <c r="AB837" s="32" t="s">
        <v>31</v>
      </c>
      <c r="AC837" s="32" t="s">
        <v>30</v>
      </c>
      <c r="AD837" s="32" t="s">
        <v>30</v>
      </c>
      <c r="AE837" s="32" t="s">
        <v>31</v>
      </c>
      <c r="AF837" s="45" t="s">
        <v>31</v>
      </c>
      <c r="AG837" s="45" t="s">
        <v>31</v>
      </c>
      <c r="AH837" s="46" t="s">
        <v>45</v>
      </c>
      <c r="AM837" s="32" t="s">
        <v>56</v>
      </c>
      <c r="AR837" s="23"/>
      <c r="AS837" s="24" t="str">
        <f t="shared" si="3"/>
        <v>-:-:-:-:-:-:-:-:size::-:Rm:::::-:-:-:-:-:-:Rn:::::Rd::::</v>
      </c>
      <c r="AT837" s="23"/>
      <c r="AU837" s="24" t="str">
        <f t="shared" si="4"/>
        <v>0x6E206000</v>
      </c>
      <c r="AV837" s="25"/>
      <c r="AW837" s="26" t="str">
        <f t="shared" si="5"/>
        <v>rsubhn2,                                                </v>
      </c>
      <c r="AX837" s="26" t="str">
        <f t="shared" si="6"/>
        <v>//		rsubhn2,                                                	/* 0x6E206000	RSUBHN2   	writes to high half of the dest. register &amp; don't touch low half */</v>
      </c>
      <c r="AY837" s="26" t="str">
        <f t="shared" si="7"/>
        <v>//		0x6E206000,	/* RSUBHN2   	rsubhn2	writes to high half of the dest. register &amp; don't touch low half */</v>
      </c>
    </row>
    <row r="838" ht="12.75" customHeight="1">
      <c r="A838" s="15" t="s">
        <v>1392</v>
      </c>
      <c r="B838" s="33" t="s">
        <v>106</v>
      </c>
      <c r="C838" s="16"/>
      <c r="D838" s="17"/>
      <c r="E838" s="28" t="s">
        <v>1393</v>
      </c>
      <c r="F838" s="18" t="str">
        <f t="shared" si="8"/>
        <v/>
      </c>
      <c r="G838" s="18" t="str">
        <f t="shared" si="9"/>
        <v/>
      </c>
      <c r="H838" s="19"/>
      <c r="I838" s="30"/>
      <c r="J838" s="30" t="s">
        <v>998</v>
      </c>
      <c r="K838" s="84"/>
      <c r="L838" s="45" t="s">
        <v>31</v>
      </c>
      <c r="M838" s="32" t="s">
        <v>31</v>
      </c>
      <c r="N838" s="32" t="s">
        <v>30</v>
      </c>
      <c r="O838" s="45" t="s">
        <v>31</v>
      </c>
      <c r="P838" s="45" t="s">
        <v>30</v>
      </c>
      <c r="Q838" s="45" t="s">
        <v>30</v>
      </c>
      <c r="R838" s="45" t="s">
        <v>30</v>
      </c>
      <c r="S838" s="45" t="s">
        <v>31</v>
      </c>
      <c r="T838" s="32" t="s">
        <v>65</v>
      </c>
      <c r="V838" s="45" t="s">
        <v>30</v>
      </c>
      <c r="W838" s="62" t="s">
        <v>51</v>
      </c>
      <c r="AB838" s="32" t="s">
        <v>31</v>
      </c>
      <c r="AC838" s="32" t="s">
        <v>30</v>
      </c>
      <c r="AD838" s="32" t="s">
        <v>30</v>
      </c>
      <c r="AE838" s="32" t="s">
        <v>30</v>
      </c>
      <c r="AF838" s="45" t="s">
        <v>31</v>
      </c>
      <c r="AG838" s="45" t="s">
        <v>31</v>
      </c>
      <c r="AH838" s="46" t="s">
        <v>45</v>
      </c>
      <c r="AM838" s="32" t="s">
        <v>56</v>
      </c>
      <c r="AR838" s="23"/>
      <c r="AS838" s="24" t="str">
        <f t="shared" si="3"/>
        <v>-:-:-:-:-:-:-:-:size::-:Rm:::::-:-:-:-:-:-:Rn:::::Rd::::</v>
      </c>
      <c r="AT838" s="23"/>
      <c r="AU838" s="24" t="str">
        <f t="shared" si="4"/>
        <v>0x2E207000</v>
      </c>
      <c r="AV838" s="25"/>
      <c r="AW838" s="26" t="str">
        <f t="shared" si="5"/>
        <v>uabdl,                                                  </v>
      </c>
      <c r="AX838" s="26" t="str">
        <f t="shared" si="6"/>
        <v>//		uabdl,                                                  	/* 0x2E207000	UABDL     	writes to low half of the dest. register &amp; clears the up half */</v>
      </c>
      <c r="AY838" s="26" t="str">
        <f t="shared" si="7"/>
        <v>//		0x2E207000,	/* UABDL     	uabdl	writes to low half of the dest. register &amp; clears the up half */</v>
      </c>
    </row>
    <row r="839" ht="12.75" customHeight="1">
      <c r="A839" s="15" t="s">
        <v>1394</v>
      </c>
      <c r="B839" s="33" t="s">
        <v>106</v>
      </c>
      <c r="C839" s="16"/>
      <c r="D839" s="17"/>
      <c r="E839" s="28" t="s">
        <v>1395</v>
      </c>
      <c r="F839" s="18" t="str">
        <f t="shared" si="8"/>
        <v/>
      </c>
      <c r="G839" s="18" t="str">
        <f t="shared" si="9"/>
        <v/>
      </c>
      <c r="H839" s="19"/>
      <c r="I839" s="30"/>
      <c r="J839" s="30" t="s">
        <v>1001</v>
      </c>
      <c r="K839" s="84"/>
      <c r="L839" s="45" t="s">
        <v>31</v>
      </c>
      <c r="M839" s="32" t="s">
        <v>30</v>
      </c>
      <c r="N839" s="32" t="s">
        <v>30</v>
      </c>
      <c r="O839" s="45" t="s">
        <v>31</v>
      </c>
      <c r="P839" s="45" t="s">
        <v>30</v>
      </c>
      <c r="Q839" s="45" t="s">
        <v>30</v>
      </c>
      <c r="R839" s="45" t="s">
        <v>30</v>
      </c>
      <c r="S839" s="45" t="s">
        <v>31</v>
      </c>
      <c r="T839" s="32" t="s">
        <v>65</v>
      </c>
      <c r="V839" s="45" t="s">
        <v>30</v>
      </c>
      <c r="W839" s="62" t="s">
        <v>51</v>
      </c>
      <c r="AB839" s="32" t="s">
        <v>31</v>
      </c>
      <c r="AC839" s="32" t="s">
        <v>30</v>
      </c>
      <c r="AD839" s="32" t="s">
        <v>30</v>
      </c>
      <c r="AE839" s="32" t="s">
        <v>30</v>
      </c>
      <c r="AF839" s="45" t="s">
        <v>31</v>
      </c>
      <c r="AG839" s="45" t="s">
        <v>31</v>
      </c>
      <c r="AH839" s="46" t="s">
        <v>45</v>
      </c>
      <c r="AM839" s="32" t="s">
        <v>56</v>
      </c>
      <c r="AR839" s="23"/>
      <c r="AS839" s="24" t="str">
        <f t="shared" si="3"/>
        <v>-:-:-:-:-:-:-:-:size::-:Rm:::::-:-:-:-:-:-:Rn:::::Rd::::</v>
      </c>
      <c r="AT839" s="23"/>
      <c r="AU839" s="24" t="str">
        <f t="shared" si="4"/>
        <v>0x6E207000</v>
      </c>
      <c r="AV839" s="25"/>
      <c r="AW839" s="26" t="str">
        <f t="shared" si="5"/>
        <v>uabdl2,                                                 </v>
      </c>
      <c r="AX839" s="26" t="str">
        <f t="shared" si="6"/>
        <v>//		uabdl2,                                                 	/* 0x6E207000	UABDL2    	writes to high half of the dest. register &amp; don't touch low half */</v>
      </c>
      <c r="AY839" s="26" t="str">
        <f t="shared" si="7"/>
        <v>//		0x6E207000,	/* UABDL2    	uabdl2	writes to high half of the dest. register &amp; don't touch low half */</v>
      </c>
    </row>
    <row r="840" ht="12.75" customHeight="1">
      <c r="A840" s="9" t="s">
        <v>1396</v>
      </c>
      <c r="B840" s="33" t="s">
        <v>106</v>
      </c>
      <c r="C840" s="16"/>
      <c r="D840" s="17"/>
      <c r="E840" s="28" t="s">
        <v>1397</v>
      </c>
      <c r="F840" s="18" t="str">
        <f t="shared" si="8"/>
        <v/>
      </c>
      <c r="G840" s="18" t="str">
        <f t="shared" si="9"/>
        <v>vector</v>
      </c>
      <c r="H840" s="18" t="s">
        <v>950</v>
      </c>
      <c r="I840" s="30"/>
      <c r="J840" s="30" t="s">
        <v>998</v>
      </c>
      <c r="K840" s="84"/>
      <c r="L840" s="45" t="s">
        <v>31</v>
      </c>
      <c r="M840" s="32" t="s">
        <v>31</v>
      </c>
      <c r="N840" s="32" t="s">
        <v>30</v>
      </c>
      <c r="O840" s="45" t="s">
        <v>31</v>
      </c>
      <c r="P840" s="45" t="s">
        <v>30</v>
      </c>
      <c r="Q840" s="45" t="s">
        <v>30</v>
      </c>
      <c r="R840" s="45" t="s">
        <v>30</v>
      </c>
      <c r="S840" s="45" t="s">
        <v>31</v>
      </c>
      <c r="T840" s="32" t="s">
        <v>65</v>
      </c>
      <c r="V840" s="45" t="s">
        <v>30</v>
      </c>
      <c r="W840" s="62" t="s">
        <v>51</v>
      </c>
      <c r="AB840" s="32" t="s">
        <v>30</v>
      </c>
      <c r="AC840" s="32" t="s">
        <v>31</v>
      </c>
      <c r="AD840" s="32" t="s">
        <v>31</v>
      </c>
      <c r="AE840" s="32" t="s">
        <v>31</v>
      </c>
      <c r="AF840" s="45" t="s">
        <v>31</v>
      </c>
      <c r="AG840" s="45" t="s">
        <v>31</v>
      </c>
      <c r="AH840" s="46" t="s">
        <v>45</v>
      </c>
      <c r="AM840" s="32" t="s">
        <v>56</v>
      </c>
      <c r="AR840" s="23"/>
      <c r="AS840" s="24" t="str">
        <f t="shared" si="3"/>
        <v>-:-:-:-:-:-:-:-:size::-:Rm:::::-:-:-:-:-:-:Rn:::::Rd::::</v>
      </c>
      <c r="AT840" s="23"/>
      <c r="AU840" s="24" t="str">
        <f t="shared" si="4"/>
        <v>0x2E208000</v>
      </c>
      <c r="AV840" s="25"/>
      <c r="AW840" s="26" t="str">
        <f t="shared" si="5"/>
        <v>umlalvector,                                            </v>
      </c>
      <c r="AX840" s="26" t="str">
        <f t="shared" si="6"/>
        <v>//		umlalvector,                                            	/* 0x2E208000	UMLAL     	writes to low half of the dest. register &amp; clears the up half */</v>
      </c>
      <c r="AY840" s="26" t="str">
        <f t="shared" si="7"/>
        <v>//		0x2E208000,	/* UMLAL     	umlalvector	writes to low half of the dest. register &amp; clears the up half */</v>
      </c>
    </row>
    <row r="841" ht="12.75" customHeight="1">
      <c r="A841" s="9" t="s">
        <v>1398</v>
      </c>
      <c r="B841" s="33" t="s">
        <v>106</v>
      </c>
      <c r="C841" s="16"/>
      <c r="D841" s="17"/>
      <c r="E841" s="28" t="s">
        <v>1399</v>
      </c>
      <c r="F841" s="18" t="str">
        <f t="shared" si="8"/>
        <v/>
      </c>
      <c r="G841" s="18" t="str">
        <f t="shared" si="9"/>
        <v>vector</v>
      </c>
      <c r="H841" s="18" t="s">
        <v>950</v>
      </c>
      <c r="I841" s="30"/>
      <c r="J841" s="30" t="s">
        <v>1001</v>
      </c>
      <c r="K841" s="84"/>
      <c r="L841" s="45" t="s">
        <v>31</v>
      </c>
      <c r="M841" s="32" t="s">
        <v>30</v>
      </c>
      <c r="N841" s="32" t="s">
        <v>30</v>
      </c>
      <c r="O841" s="45" t="s">
        <v>31</v>
      </c>
      <c r="P841" s="45" t="s">
        <v>30</v>
      </c>
      <c r="Q841" s="45" t="s">
        <v>30</v>
      </c>
      <c r="R841" s="45" t="s">
        <v>30</v>
      </c>
      <c r="S841" s="45" t="s">
        <v>31</v>
      </c>
      <c r="T841" s="32" t="s">
        <v>65</v>
      </c>
      <c r="V841" s="45" t="s">
        <v>30</v>
      </c>
      <c r="W841" s="62" t="s">
        <v>51</v>
      </c>
      <c r="AB841" s="32" t="s">
        <v>30</v>
      </c>
      <c r="AC841" s="32" t="s">
        <v>31</v>
      </c>
      <c r="AD841" s="32" t="s">
        <v>31</v>
      </c>
      <c r="AE841" s="32" t="s">
        <v>31</v>
      </c>
      <c r="AF841" s="45" t="s">
        <v>31</v>
      </c>
      <c r="AG841" s="45" t="s">
        <v>31</v>
      </c>
      <c r="AH841" s="46" t="s">
        <v>45</v>
      </c>
      <c r="AM841" s="32" t="s">
        <v>56</v>
      </c>
      <c r="AR841" s="23"/>
      <c r="AS841" s="24" t="str">
        <f t="shared" si="3"/>
        <v>-:-:-:-:-:-:-:-:size::-:Rm:::::-:-:-:-:-:-:Rn:::::Rd::::</v>
      </c>
      <c r="AT841" s="23"/>
      <c r="AU841" s="24" t="str">
        <f t="shared" si="4"/>
        <v>0x6E208000</v>
      </c>
      <c r="AV841" s="25"/>
      <c r="AW841" s="26" t="str">
        <f t="shared" si="5"/>
        <v>umlal2vector,                                           </v>
      </c>
      <c r="AX841" s="26" t="str">
        <f t="shared" si="6"/>
        <v>//		umlal2vector,                                           	/* 0x6E208000	UMLAL2    	writes to high half of the dest. register &amp; don't touch low half */</v>
      </c>
      <c r="AY841" s="26" t="str">
        <f t="shared" si="7"/>
        <v>//		0x6E208000,	/* UMLAL2    	umlal2vector	writes to high half of the dest. register &amp; don't touch low half */</v>
      </c>
    </row>
    <row r="842" ht="12.75" customHeight="1">
      <c r="A842" s="15" t="s">
        <v>1400</v>
      </c>
      <c r="B842" s="33" t="s">
        <v>106</v>
      </c>
      <c r="C842" s="16"/>
      <c r="D842" s="17"/>
      <c r="E842" s="28" t="s">
        <v>1401</v>
      </c>
      <c r="F842" s="18" t="str">
        <f t="shared" si="8"/>
        <v/>
      </c>
      <c r="G842" s="18" t="str">
        <f t="shared" si="9"/>
        <v>vector</v>
      </c>
      <c r="H842" s="18" t="s">
        <v>950</v>
      </c>
      <c r="I842" s="30"/>
      <c r="J842" s="30" t="s">
        <v>998</v>
      </c>
      <c r="K842" s="84"/>
      <c r="L842" s="45" t="s">
        <v>31</v>
      </c>
      <c r="M842" s="32" t="s">
        <v>31</v>
      </c>
      <c r="N842" s="32" t="s">
        <v>30</v>
      </c>
      <c r="O842" s="45" t="s">
        <v>31</v>
      </c>
      <c r="P842" s="45" t="s">
        <v>30</v>
      </c>
      <c r="Q842" s="45" t="s">
        <v>30</v>
      </c>
      <c r="R842" s="45" t="s">
        <v>30</v>
      </c>
      <c r="S842" s="45" t="s">
        <v>31</v>
      </c>
      <c r="T842" s="32" t="s">
        <v>65</v>
      </c>
      <c r="V842" s="45" t="s">
        <v>30</v>
      </c>
      <c r="W842" s="62" t="s">
        <v>51</v>
      </c>
      <c r="AB842" s="32" t="s">
        <v>30</v>
      </c>
      <c r="AC842" s="32" t="s">
        <v>31</v>
      </c>
      <c r="AD842" s="32" t="s">
        <v>30</v>
      </c>
      <c r="AE842" s="32" t="s">
        <v>31</v>
      </c>
      <c r="AF842" s="45" t="s">
        <v>31</v>
      </c>
      <c r="AG842" s="45" t="s">
        <v>31</v>
      </c>
      <c r="AH842" s="46" t="s">
        <v>45</v>
      </c>
      <c r="AM842" s="32" t="s">
        <v>56</v>
      </c>
      <c r="AR842" s="23"/>
      <c r="AS842" s="24" t="str">
        <f t="shared" si="3"/>
        <v>-:-:-:-:-:-:-:-:size::-:Rm:::::-:-:-:-:-:-:Rn:::::Rd::::</v>
      </c>
      <c r="AT842" s="23"/>
      <c r="AU842" s="24" t="str">
        <f t="shared" si="4"/>
        <v>0x2E20A000</v>
      </c>
      <c r="AV842" s="25"/>
      <c r="AW842" s="26" t="str">
        <f t="shared" si="5"/>
        <v>umlslvector,                                            </v>
      </c>
      <c r="AX842" s="26" t="str">
        <f t="shared" si="6"/>
        <v>//		umlslvector,                                            	/* 0x2E20A000	UMLSL     	writes to low half of the dest. register &amp; clears the up half */</v>
      </c>
      <c r="AY842" s="26" t="str">
        <f t="shared" si="7"/>
        <v>//		0x2E20A000,	/* UMLSL     	umlslvector	writes to low half of the dest. register &amp; clears the up half */</v>
      </c>
    </row>
    <row r="843" ht="12.75" customHeight="1">
      <c r="A843" s="15" t="s">
        <v>1402</v>
      </c>
      <c r="B843" s="33" t="s">
        <v>106</v>
      </c>
      <c r="C843" s="16"/>
      <c r="D843" s="17"/>
      <c r="E843" s="28" t="s">
        <v>1403</v>
      </c>
      <c r="F843" s="18" t="str">
        <f t="shared" si="8"/>
        <v/>
      </c>
      <c r="G843" s="18" t="str">
        <f t="shared" si="9"/>
        <v>vector</v>
      </c>
      <c r="H843" s="18" t="s">
        <v>950</v>
      </c>
      <c r="I843" s="30"/>
      <c r="J843" s="30" t="s">
        <v>1001</v>
      </c>
      <c r="K843" s="84"/>
      <c r="L843" s="45" t="s">
        <v>31</v>
      </c>
      <c r="M843" s="32" t="s">
        <v>30</v>
      </c>
      <c r="N843" s="32" t="s">
        <v>30</v>
      </c>
      <c r="O843" s="45" t="s">
        <v>31</v>
      </c>
      <c r="P843" s="45" t="s">
        <v>30</v>
      </c>
      <c r="Q843" s="45" t="s">
        <v>30</v>
      </c>
      <c r="R843" s="45" t="s">
        <v>30</v>
      </c>
      <c r="S843" s="45" t="s">
        <v>31</v>
      </c>
      <c r="T843" s="32" t="s">
        <v>65</v>
      </c>
      <c r="V843" s="45" t="s">
        <v>30</v>
      </c>
      <c r="W843" s="62" t="s">
        <v>51</v>
      </c>
      <c r="AB843" s="32" t="s">
        <v>30</v>
      </c>
      <c r="AC843" s="32" t="s">
        <v>31</v>
      </c>
      <c r="AD843" s="32" t="s">
        <v>30</v>
      </c>
      <c r="AE843" s="32" t="s">
        <v>31</v>
      </c>
      <c r="AF843" s="45" t="s">
        <v>31</v>
      </c>
      <c r="AG843" s="45" t="s">
        <v>31</v>
      </c>
      <c r="AH843" s="46" t="s">
        <v>45</v>
      </c>
      <c r="AM843" s="32" t="s">
        <v>56</v>
      </c>
      <c r="AR843" s="23"/>
      <c r="AS843" s="24" t="str">
        <f t="shared" si="3"/>
        <v>-:-:-:-:-:-:-:-:size::-:Rm:::::-:-:-:-:-:-:Rn:::::Rd::::</v>
      </c>
      <c r="AT843" s="23"/>
      <c r="AU843" s="24" t="str">
        <f t="shared" si="4"/>
        <v>0x6E20A000</v>
      </c>
      <c r="AV843" s="25"/>
      <c r="AW843" s="26" t="str">
        <f t="shared" si="5"/>
        <v>umlsl2vector,                                           </v>
      </c>
      <c r="AX843" s="26" t="str">
        <f t="shared" si="6"/>
        <v>//		umlsl2vector,                                           	/* 0x6E20A000	UMLSL2    	writes to high half of the dest. register &amp; don't touch low half */</v>
      </c>
      <c r="AY843" s="26" t="str">
        <f t="shared" si="7"/>
        <v>//		0x6E20A000,	/* UMLSL2    	umlsl2vector	writes to high half of the dest. register &amp; don't touch low half */</v>
      </c>
    </row>
    <row r="844" ht="12.75" customHeight="1">
      <c r="A844" s="9" t="s">
        <v>1404</v>
      </c>
      <c r="B844" s="33" t="s">
        <v>106</v>
      </c>
      <c r="C844" s="16"/>
      <c r="D844" s="17"/>
      <c r="E844" s="28" t="s">
        <v>1405</v>
      </c>
      <c r="F844" s="18" t="str">
        <f t="shared" si="8"/>
        <v/>
      </c>
      <c r="G844" s="18" t="str">
        <f t="shared" si="9"/>
        <v>vector</v>
      </c>
      <c r="H844" s="18" t="s">
        <v>950</v>
      </c>
      <c r="I844" s="30"/>
      <c r="J844" s="30" t="s">
        <v>998</v>
      </c>
      <c r="K844" s="84"/>
      <c r="L844" s="45" t="s">
        <v>31</v>
      </c>
      <c r="M844" s="32" t="s">
        <v>31</v>
      </c>
      <c r="N844" s="32" t="s">
        <v>30</v>
      </c>
      <c r="O844" s="45" t="s">
        <v>31</v>
      </c>
      <c r="P844" s="45" t="s">
        <v>30</v>
      </c>
      <c r="Q844" s="45" t="s">
        <v>30</v>
      </c>
      <c r="R844" s="45" t="s">
        <v>30</v>
      </c>
      <c r="S844" s="45" t="s">
        <v>31</v>
      </c>
      <c r="T844" s="32" t="s">
        <v>65</v>
      </c>
      <c r="V844" s="45" t="s">
        <v>30</v>
      </c>
      <c r="W844" s="62" t="s">
        <v>51</v>
      </c>
      <c r="AB844" s="32" t="s">
        <v>30</v>
      </c>
      <c r="AC844" s="32" t="s">
        <v>30</v>
      </c>
      <c r="AD844" s="32" t="s">
        <v>31</v>
      </c>
      <c r="AE844" s="32" t="s">
        <v>31</v>
      </c>
      <c r="AF844" s="45" t="s">
        <v>31</v>
      </c>
      <c r="AG844" s="45" t="s">
        <v>31</v>
      </c>
      <c r="AH844" s="46" t="s">
        <v>45</v>
      </c>
      <c r="AM844" s="32" t="s">
        <v>56</v>
      </c>
      <c r="AR844" s="23"/>
      <c r="AS844" s="24" t="str">
        <f t="shared" si="3"/>
        <v>-:-:-:-:-:-:-:-:size::-:Rm:::::-:-:-:-:-:-:Rn:::::Rd::::</v>
      </c>
      <c r="AT844" s="23"/>
      <c r="AU844" s="24" t="str">
        <f t="shared" si="4"/>
        <v>0x2E20C000</v>
      </c>
      <c r="AV844" s="25"/>
      <c r="AW844" s="26" t="str">
        <f t="shared" si="5"/>
        <v>umullvector,                                            </v>
      </c>
      <c r="AX844" s="26" t="str">
        <f t="shared" si="6"/>
        <v>//		umullvector,                                            	/* 0x2E20C000	UMULL     	writes to low half of the dest. register &amp; clears the up half */</v>
      </c>
      <c r="AY844" s="26" t="str">
        <f t="shared" si="7"/>
        <v>//		0x2E20C000,	/* UMULL     	umullvector	writes to low half of the dest. register &amp; clears the up half */</v>
      </c>
    </row>
    <row r="845" ht="12.75" customHeight="1">
      <c r="A845" s="15" t="s">
        <v>1406</v>
      </c>
      <c r="B845" s="33" t="s">
        <v>106</v>
      </c>
      <c r="C845" s="16"/>
      <c r="D845" s="17"/>
      <c r="E845" s="28" t="s">
        <v>1407</v>
      </c>
      <c r="F845" s="18" t="str">
        <f t="shared" si="8"/>
        <v/>
      </c>
      <c r="G845" s="18" t="str">
        <f t="shared" si="9"/>
        <v>vector</v>
      </c>
      <c r="H845" s="18" t="s">
        <v>950</v>
      </c>
      <c r="I845" s="30"/>
      <c r="J845" s="30" t="s">
        <v>1001</v>
      </c>
      <c r="K845" s="84"/>
      <c r="L845" s="45" t="s">
        <v>31</v>
      </c>
      <c r="M845" s="32" t="s">
        <v>30</v>
      </c>
      <c r="N845" s="32" t="s">
        <v>30</v>
      </c>
      <c r="O845" s="45" t="s">
        <v>31</v>
      </c>
      <c r="P845" s="45" t="s">
        <v>30</v>
      </c>
      <c r="Q845" s="45" t="s">
        <v>30</v>
      </c>
      <c r="R845" s="45" t="s">
        <v>30</v>
      </c>
      <c r="S845" s="45" t="s">
        <v>31</v>
      </c>
      <c r="T845" s="32" t="s">
        <v>65</v>
      </c>
      <c r="V845" s="45" t="s">
        <v>30</v>
      </c>
      <c r="W845" s="62" t="s">
        <v>51</v>
      </c>
      <c r="AB845" s="32" t="s">
        <v>30</v>
      </c>
      <c r="AC845" s="32" t="s">
        <v>30</v>
      </c>
      <c r="AD845" s="32" t="s">
        <v>31</v>
      </c>
      <c r="AE845" s="32" t="s">
        <v>31</v>
      </c>
      <c r="AF845" s="45" t="s">
        <v>31</v>
      </c>
      <c r="AG845" s="45" t="s">
        <v>31</v>
      </c>
      <c r="AH845" s="46" t="s">
        <v>45</v>
      </c>
      <c r="AM845" s="32" t="s">
        <v>56</v>
      </c>
      <c r="AR845" s="23"/>
      <c r="AS845" s="24" t="str">
        <f t="shared" si="3"/>
        <v>-:-:-:-:-:-:-:-:size::-:Rm:::::-:-:-:-:-:-:Rn:::::Rd::::</v>
      </c>
      <c r="AT845" s="23"/>
      <c r="AU845" s="24" t="str">
        <f t="shared" si="4"/>
        <v>0x6E20C000</v>
      </c>
      <c r="AV845" s="25"/>
      <c r="AW845" s="26" t="str">
        <f t="shared" si="5"/>
        <v>umull2vector,                                           </v>
      </c>
      <c r="AX845" s="26" t="str">
        <f t="shared" si="6"/>
        <v>//		umull2vector,                                           	/* 0x6E20C000	UMULL2    	writes to high half of the dest. register &amp; don't touch low half */</v>
      </c>
      <c r="AY845" s="26" t="str">
        <f t="shared" si="7"/>
        <v>//		0x6E20C000,	/* UMULL2    	umull2vector	writes to high half of the dest. register &amp; don't touch low half */</v>
      </c>
    </row>
    <row r="846" ht="12.75" customHeight="1">
      <c r="A846" s="15" t="s">
        <v>1408</v>
      </c>
      <c r="B846" s="33" t="s">
        <v>106</v>
      </c>
      <c r="C846" s="16"/>
      <c r="D846" s="17" t="s">
        <v>1409</v>
      </c>
      <c r="F846" s="18" t="str">
        <f t="shared" si="8"/>
        <v/>
      </c>
      <c r="G846" s="18" t="str">
        <f t="shared" si="9"/>
        <v/>
      </c>
      <c r="H846" s="19"/>
      <c r="I846" s="20"/>
      <c r="J846" s="20"/>
      <c r="K846" s="21"/>
      <c r="L846" s="22" t="s">
        <v>31</v>
      </c>
      <c r="M846" s="38" t="s">
        <v>71</v>
      </c>
      <c r="N846" s="38" t="s">
        <v>931</v>
      </c>
      <c r="O846" s="22" t="s">
        <v>31</v>
      </c>
      <c r="P846" s="39" t="s">
        <v>30</v>
      </c>
      <c r="Q846" s="39" t="s">
        <v>30</v>
      </c>
      <c r="R846" s="39" t="s">
        <v>30</v>
      </c>
      <c r="S846" s="22" t="s">
        <v>31</v>
      </c>
      <c r="T846" s="38" t="s">
        <v>65</v>
      </c>
      <c r="V846" s="22" t="s">
        <v>30</v>
      </c>
      <c r="W846" s="22" t="s">
        <v>31</v>
      </c>
      <c r="X846" s="22" t="s">
        <v>31</v>
      </c>
      <c r="Y846" s="22" t="s">
        <v>31</v>
      </c>
      <c r="Z846" s="22" t="s">
        <v>31</v>
      </c>
      <c r="AA846" s="38" t="s">
        <v>642</v>
      </c>
      <c r="AF846" s="22" t="s">
        <v>30</v>
      </c>
      <c r="AG846" s="22" t="s">
        <v>31</v>
      </c>
      <c r="AH846" s="40" t="s">
        <v>45</v>
      </c>
      <c r="AM846" s="38" t="s">
        <v>56</v>
      </c>
      <c r="AR846" s="23"/>
      <c r="AS846" s="24" t="str">
        <f t="shared" si="3"/>
        <v/>
      </c>
      <c r="AT846" s="23"/>
      <c r="AU846" s="24" t="str">
        <f t="shared" si="4"/>
        <v/>
      </c>
      <c r="AV846" s="25"/>
      <c r="AW846" s="26" t="str">
        <f t="shared" si="5"/>
        <v/>
      </c>
      <c r="AX846" s="26" t="str">
        <f t="shared" si="6"/>
        <v>	/* AdvSIMD two-reg misc */</v>
      </c>
      <c r="AY846" s="26" t="str">
        <f t="shared" si="7"/>
        <v>	/* AdvSIMD two-reg misc */</v>
      </c>
    </row>
    <row r="847" ht="12.75" customHeight="1">
      <c r="A847" s="9" t="s">
        <v>1410</v>
      </c>
      <c r="B847" s="33" t="s">
        <v>106</v>
      </c>
      <c r="C847" s="16"/>
      <c r="D847" s="17"/>
      <c r="E847" s="28" t="s">
        <v>1411</v>
      </c>
      <c r="F847" s="18" t="str">
        <f t="shared" si="8"/>
        <v/>
      </c>
      <c r="G847" s="18" t="str">
        <f t="shared" si="9"/>
        <v/>
      </c>
      <c r="H847" s="19"/>
      <c r="I847" s="29"/>
      <c r="J847" s="29"/>
      <c r="K847" s="84"/>
      <c r="L847" s="45" t="s">
        <v>31</v>
      </c>
      <c r="M847" s="32" t="s">
        <v>71</v>
      </c>
      <c r="N847" s="32" t="s">
        <v>31</v>
      </c>
      <c r="O847" s="45" t="s">
        <v>31</v>
      </c>
      <c r="P847" s="45" t="s">
        <v>30</v>
      </c>
      <c r="Q847" s="45" t="s">
        <v>30</v>
      </c>
      <c r="R847" s="45" t="s">
        <v>30</v>
      </c>
      <c r="S847" s="45" t="s">
        <v>31</v>
      </c>
      <c r="T847" s="32" t="s">
        <v>33</v>
      </c>
      <c r="U847" s="32" t="s">
        <v>33</v>
      </c>
      <c r="V847" s="45" t="s">
        <v>30</v>
      </c>
      <c r="W847" s="45" t="s">
        <v>31</v>
      </c>
      <c r="X847" s="45" t="s">
        <v>31</v>
      </c>
      <c r="Y847" s="45" t="s">
        <v>31</v>
      </c>
      <c r="Z847" s="45" t="s">
        <v>31</v>
      </c>
      <c r="AA847" s="32" t="s">
        <v>31</v>
      </c>
      <c r="AB847" s="32" t="s">
        <v>31</v>
      </c>
      <c r="AC847" s="32" t="s">
        <v>31</v>
      </c>
      <c r="AD847" s="32" t="s">
        <v>31</v>
      </c>
      <c r="AE847" s="32" t="s">
        <v>31</v>
      </c>
      <c r="AF847" s="45" t="s">
        <v>30</v>
      </c>
      <c r="AG847" s="45" t="s">
        <v>31</v>
      </c>
      <c r="AH847" s="46" t="s">
        <v>45</v>
      </c>
      <c r="AM847" s="32" t="s">
        <v>56</v>
      </c>
      <c r="AR847" s="23"/>
      <c r="AS847" s="24" t="str">
        <f t="shared" si="3"/>
        <v>-:Q:-:-:-:-:-:-:-:-:-:-:-:-:-:-:-:-:-:-:-:-:Rn:::::Rd::::</v>
      </c>
      <c r="AT847" s="23"/>
      <c r="AU847" s="24" t="str">
        <f t="shared" si="4"/>
        <v>0x0E200800</v>
      </c>
      <c r="AV847" s="25"/>
      <c r="AW847" s="26" t="str">
        <f t="shared" si="5"/>
        <v>rev64,                                                  </v>
      </c>
      <c r="AX847" s="26" t="str">
        <f t="shared" si="6"/>
        <v>//		rev64,                                                  	/* 0x0E200800	REV64     	 */</v>
      </c>
      <c r="AY847" s="26" t="str">
        <f t="shared" si="7"/>
        <v>//		0x0E200800,	/* REV64     	rev64	 */</v>
      </c>
    </row>
    <row r="848" ht="12.75" customHeight="1">
      <c r="A848" s="9" t="s">
        <v>1412</v>
      </c>
      <c r="B848" s="33" t="s">
        <v>106</v>
      </c>
      <c r="C848" s="16"/>
      <c r="D848" s="17"/>
      <c r="E848" s="28" t="s">
        <v>692</v>
      </c>
      <c r="F848" s="18" t="str">
        <f t="shared" si="8"/>
        <v/>
      </c>
      <c r="G848" s="18" t="str">
        <f t="shared" si="9"/>
        <v>vector</v>
      </c>
      <c r="H848" s="18" t="s">
        <v>950</v>
      </c>
      <c r="I848" s="29"/>
      <c r="J848" s="29"/>
      <c r="K848" s="84"/>
      <c r="L848" s="45" t="s">
        <v>31</v>
      </c>
      <c r="M848" s="32" t="s">
        <v>71</v>
      </c>
      <c r="N848" s="32" t="s">
        <v>31</v>
      </c>
      <c r="O848" s="45" t="s">
        <v>31</v>
      </c>
      <c r="P848" s="45" t="s">
        <v>30</v>
      </c>
      <c r="Q848" s="45" t="s">
        <v>30</v>
      </c>
      <c r="R848" s="45" t="s">
        <v>30</v>
      </c>
      <c r="S848" s="45" t="s">
        <v>31</v>
      </c>
      <c r="T848" s="32" t="s">
        <v>33</v>
      </c>
      <c r="U848" s="32" t="s">
        <v>33</v>
      </c>
      <c r="V848" s="45" t="s">
        <v>30</v>
      </c>
      <c r="W848" s="45" t="s">
        <v>31</v>
      </c>
      <c r="X848" s="45" t="s">
        <v>31</v>
      </c>
      <c r="Y848" s="45" t="s">
        <v>31</v>
      </c>
      <c r="Z848" s="45" t="s">
        <v>31</v>
      </c>
      <c r="AA848" s="32" t="s">
        <v>31</v>
      </c>
      <c r="AB848" s="32" t="s">
        <v>31</v>
      </c>
      <c r="AC848" s="32" t="s">
        <v>31</v>
      </c>
      <c r="AD848" s="32" t="s">
        <v>31</v>
      </c>
      <c r="AE848" s="32" t="s">
        <v>30</v>
      </c>
      <c r="AF848" s="45" t="s">
        <v>30</v>
      </c>
      <c r="AG848" s="45" t="s">
        <v>31</v>
      </c>
      <c r="AH848" s="46" t="s">
        <v>45</v>
      </c>
      <c r="AM848" s="32" t="s">
        <v>56</v>
      </c>
      <c r="AR848" s="23"/>
      <c r="AS848" s="24" t="str">
        <f t="shared" si="3"/>
        <v>-:Q:-:-:-:-:-:-:-:-:-:-:-:-:-:-:-:-:-:-:-:-:Rn:::::Rd::::</v>
      </c>
      <c r="AT848" s="23"/>
      <c r="AU848" s="24" t="str">
        <f t="shared" si="4"/>
        <v>0x0E201800</v>
      </c>
      <c r="AV848" s="25"/>
      <c r="AW848" s="26" t="str">
        <f t="shared" si="5"/>
        <v>rev16vector,                                            </v>
      </c>
      <c r="AX848" s="26" t="str">
        <f t="shared" si="6"/>
        <v>//		rev16vector,                                            	/* 0x0E201800	REV16     	 */</v>
      </c>
      <c r="AY848" s="26" t="str">
        <f t="shared" si="7"/>
        <v>//		0x0E201800,	/* REV16     	rev16vector	 */</v>
      </c>
    </row>
    <row r="849" ht="12.75" customHeight="1">
      <c r="A849" s="15" t="s">
        <v>1413</v>
      </c>
      <c r="B849" s="33" t="s">
        <v>106</v>
      </c>
      <c r="C849" s="16"/>
      <c r="D849" s="17"/>
      <c r="E849" s="28" t="s">
        <v>1414</v>
      </c>
      <c r="F849" s="18" t="str">
        <f t="shared" si="8"/>
        <v/>
      </c>
      <c r="G849" s="18" t="str">
        <f t="shared" si="9"/>
        <v/>
      </c>
      <c r="H849" s="19"/>
      <c r="I849" s="29"/>
      <c r="J849" s="29"/>
      <c r="K849" s="84"/>
      <c r="L849" s="45" t="s">
        <v>31</v>
      </c>
      <c r="M849" s="32" t="s">
        <v>71</v>
      </c>
      <c r="N849" s="32" t="s">
        <v>31</v>
      </c>
      <c r="O849" s="45" t="s">
        <v>31</v>
      </c>
      <c r="P849" s="45" t="s">
        <v>30</v>
      </c>
      <c r="Q849" s="45" t="s">
        <v>30</v>
      </c>
      <c r="R849" s="45" t="s">
        <v>30</v>
      </c>
      <c r="S849" s="45" t="s">
        <v>31</v>
      </c>
      <c r="T849" s="32" t="s">
        <v>33</v>
      </c>
      <c r="U849" s="32" t="s">
        <v>33</v>
      </c>
      <c r="V849" s="45" t="s">
        <v>30</v>
      </c>
      <c r="W849" s="45" t="s">
        <v>31</v>
      </c>
      <c r="X849" s="45" t="s">
        <v>31</v>
      </c>
      <c r="Y849" s="45" t="s">
        <v>31</v>
      </c>
      <c r="Z849" s="45" t="s">
        <v>31</v>
      </c>
      <c r="AA849" s="32" t="s">
        <v>31</v>
      </c>
      <c r="AB849" s="32" t="s">
        <v>31</v>
      </c>
      <c r="AC849" s="32" t="s">
        <v>31</v>
      </c>
      <c r="AD849" s="32" t="s">
        <v>30</v>
      </c>
      <c r="AE849" s="32" t="s">
        <v>31</v>
      </c>
      <c r="AF849" s="45" t="s">
        <v>30</v>
      </c>
      <c r="AG849" s="45" t="s">
        <v>31</v>
      </c>
      <c r="AH849" s="46" t="s">
        <v>45</v>
      </c>
      <c r="AM849" s="32" t="s">
        <v>56</v>
      </c>
      <c r="AR849" s="23"/>
      <c r="AS849" s="24" t="str">
        <f t="shared" si="3"/>
        <v>-:Q:-:-:-:-:-:-:-:-:-:-:-:-:-:-:-:-:-:-:-:-:Rn:::::Rd::::</v>
      </c>
      <c r="AT849" s="23"/>
      <c r="AU849" s="24" t="str">
        <f t="shared" si="4"/>
        <v>0x0E202800</v>
      </c>
      <c r="AV849" s="25"/>
      <c r="AW849" s="26" t="str">
        <f t="shared" si="5"/>
        <v>saddlp,                                                 </v>
      </c>
      <c r="AX849" s="26" t="str">
        <f t="shared" si="6"/>
        <v>//		saddlp,                                                 	/* 0x0E202800	SADDLP    	 */</v>
      </c>
      <c r="AY849" s="26" t="str">
        <f t="shared" si="7"/>
        <v>//		0x0E202800,	/* SADDLP    	saddlp	 */</v>
      </c>
    </row>
    <row r="850" ht="12.75" customHeight="1">
      <c r="A850" s="15" t="s">
        <v>1415</v>
      </c>
      <c r="B850" s="33" t="s">
        <v>106</v>
      </c>
      <c r="C850" s="16"/>
      <c r="D850" s="17"/>
      <c r="E850" s="28" t="s">
        <v>1013</v>
      </c>
      <c r="F850" s="18" t="str">
        <f t="shared" si="8"/>
        <v>v</v>
      </c>
      <c r="G850" s="18" t="str">
        <f t="shared" si="9"/>
        <v>Vector</v>
      </c>
      <c r="H850" s="19"/>
      <c r="I850" s="30" t="s">
        <v>1206</v>
      </c>
      <c r="J850" s="30"/>
      <c r="K850" s="84"/>
      <c r="L850" s="45" t="s">
        <v>31</v>
      </c>
      <c r="M850" s="32" t="s">
        <v>71</v>
      </c>
      <c r="N850" s="32" t="s">
        <v>31</v>
      </c>
      <c r="O850" s="45" t="s">
        <v>31</v>
      </c>
      <c r="P850" s="45" t="s">
        <v>30</v>
      </c>
      <c r="Q850" s="45" t="s">
        <v>30</v>
      </c>
      <c r="R850" s="45" t="s">
        <v>30</v>
      </c>
      <c r="S850" s="45" t="s">
        <v>31</v>
      </c>
      <c r="T850" s="32" t="s">
        <v>33</v>
      </c>
      <c r="U850" s="32" t="s">
        <v>33</v>
      </c>
      <c r="V850" s="45" t="s">
        <v>30</v>
      </c>
      <c r="W850" s="45" t="s">
        <v>31</v>
      </c>
      <c r="X850" s="45" t="s">
        <v>31</v>
      </c>
      <c r="Y850" s="45" t="s">
        <v>31</v>
      </c>
      <c r="Z850" s="45" t="s">
        <v>31</v>
      </c>
      <c r="AA850" s="32" t="s">
        <v>31</v>
      </c>
      <c r="AB850" s="32" t="s">
        <v>31</v>
      </c>
      <c r="AC850" s="32" t="s">
        <v>31</v>
      </c>
      <c r="AD850" s="32" t="s">
        <v>30</v>
      </c>
      <c r="AE850" s="32" t="s">
        <v>30</v>
      </c>
      <c r="AF850" s="45" t="s">
        <v>30</v>
      </c>
      <c r="AG850" s="45" t="s">
        <v>31</v>
      </c>
      <c r="AH850" s="46" t="s">
        <v>45</v>
      </c>
      <c r="AM850" s="32" t="s">
        <v>56</v>
      </c>
      <c r="AR850" s="23"/>
      <c r="AS850" s="24" t="str">
        <f t="shared" si="3"/>
        <v>-:Q:-:-:-:-:-:-:-:-:-:-:-:-:-:-:-:-:-:-:-:-:Rn:::::Rd::::</v>
      </c>
      <c r="AT850" s="23"/>
      <c r="AU850" s="24" t="str">
        <f t="shared" si="4"/>
        <v>0x0E203800</v>
      </c>
      <c r="AV850" s="25"/>
      <c r="AW850" s="26" t="str">
        <f t="shared" si="5"/>
        <v>vsuqaddVector,                                          </v>
      </c>
      <c r="AX850" s="26" t="str">
        <f t="shared" si="6"/>
        <v>//		vsuqaddVector,                                          	/* 0x0E203800	SUQADD    	 */</v>
      </c>
      <c r="AY850" s="26" t="str">
        <f t="shared" si="7"/>
        <v>//		0x0E203800,	/* SUQADD    	vsuqaddVector	 */</v>
      </c>
    </row>
    <row r="851" ht="12.75" customHeight="1">
      <c r="A851" s="9" t="s">
        <v>1416</v>
      </c>
      <c r="B851" s="33" t="s">
        <v>106</v>
      </c>
      <c r="C851" s="16"/>
      <c r="D851" s="17"/>
      <c r="E851" s="28" t="s">
        <v>686</v>
      </c>
      <c r="F851" s="18" t="str">
        <f t="shared" si="8"/>
        <v/>
      </c>
      <c r="G851" s="18" t="str">
        <f t="shared" si="9"/>
        <v>vector</v>
      </c>
      <c r="H851" s="18" t="s">
        <v>950</v>
      </c>
      <c r="I851" s="29"/>
      <c r="J851" s="29"/>
      <c r="K851" s="84"/>
      <c r="L851" s="45" t="s">
        <v>31</v>
      </c>
      <c r="M851" s="32" t="s">
        <v>71</v>
      </c>
      <c r="N851" s="32" t="s">
        <v>31</v>
      </c>
      <c r="O851" s="45" t="s">
        <v>31</v>
      </c>
      <c r="P851" s="45" t="s">
        <v>30</v>
      </c>
      <c r="Q851" s="45" t="s">
        <v>30</v>
      </c>
      <c r="R851" s="45" t="s">
        <v>30</v>
      </c>
      <c r="S851" s="45" t="s">
        <v>31</v>
      </c>
      <c r="T851" s="32" t="s">
        <v>33</v>
      </c>
      <c r="U851" s="32" t="s">
        <v>33</v>
      </c>
      <c r="V851" s="45" t="s">
        <v>30</v>
      </c>
      <c r="W851" s="45" t="s">
        <v>31</v>
      </c>
      <c r="X851" s="45" t="s">
        <v>31</v>
      </c>
      <c r="Y851" s="45" t="s">
        <v>31</v>
      </c>
      <c r="Z851" s="45" t="s">
        <v>31</v>
      </c>
      <c r="AA851" s="32" t="s">
        <v>31</v>
      </c>
      <c r="AB851" s="32" t="s">
        <v>31</v>
      </c>
      <c r="AC851" s="32" t="s">
        <v>30</v>
      </c>
      <c r="AD851" s="32" t="s">
        <v>31</v>
      </c>
      <c r="AE851" s="32" t="s">
        <v>31</v>
      </c>
      <c r="AF851" s="45" t="s">
        <v>30</v>
      </c>
      <c r="AG851" s="45" t="s">
        <v>31</v>
      </c>
      <c r="AH851" s="46" t="s">
        <v>45</v>
      </c>
      <c r="AM851" s="32" t="s">
        <v>56</v>
      </c>
      <c r="AR851" s="23"/>
      <c r="AS851" s="24" t="str">
        <f t="shared" si="3"/>
        <v>-:Q:-:-:-:-:-:-:-:-:-:-:-:-:-:-:-:-:-:-:-:-:Rn:::::Rd::::</v>
      </c>
      <c r="AT851" s="23"/>
      <c r="AU851" s="24" t="str">
        <f t="shared" si="4"/>
        <v>0x0E204800</v>
      </c>
      <c r="AV851" s="25"/>
      <c r="AW851" s="26" t="str">
        <f t="shared" si="5"/>
        <v>clsvector,                                              </v>
      </c>
      <c r="AX851" s="26" t="str">
        <f t="shared" si="6"/>
        <v>//		clsvector,                                              	/* 0x0E204800	CLS       	 */</v>
      </c>
      <c r="AY851" s="26" t="str">
        <f t="shared" si="7"/>
        <v>//		0x0E204800,	/* CLS       	clsvector	 */</v>
      </c>
    </row>
    <row r="852" ht="12.75" customHeight="1">
      <c r="A852" s="15" t="s">
        <v>1417</v>
      </c>
      <c r="B852" s="33" t="s">
        <v>106</v>
      </c>
      <c r="C852" s="16"/>
      <c r="D852" s="17"/>
      <c r="E852" s="28" t="s">
        <v>1418</v>
      </c>
      <c r="F852" s="18" t="str">
        <f t="shared" si="8"/>
        <v/>
      </c>
      <c r="G852" s="18" t="str">
        <f t="shared" si="9"/>
        <v/>
      </c>
      <c r="H852" s="19"/>
      <c r="I852" s="29"/>
      <c r="J852" s="29"/>
      <c r="K852" s="84"/>
      <c r="L852" s="45" t="s">
        <v>31</v>
      </c>
      <c r="M852" s="32" t="s">
        <v>71</v>
      </c>
      <c r="N852" s="32" t="s">
        <v>31</v>
      </c>
      <c r="O852" s="45" t="s">
        <v>31</v>
      </c>
      <c r="P852" s="45" t="s">
        <v>30</v>
      </c>
      <c r="Q852" s="45" t="s">
        <v>30</v>
      </c>
      <c r="R852" s="45" t="s">
        <v>30</v>
      </c>
      <c r="S852" s="45" t="s">
        <v>31</v>
      </c>
      <c r="T852" s="32" t="s">
        <v>33</v>
      </c>
      <c r="U852" s="32" t="s">
        <v>33</v>
      </c>
      <c r="V852" s="45" t="s">
        <v>30</v>
      </c>
      <c r="W852" s="45" t="s">
        <v>31</v>
      </c>
      <c r="X852" s="45" t="s">
        <v>31</v>
      </c>
      <c r="Y852" s="45" t="s">
        <v>31</v>
      </c>
      <c r="Z852" s="45" t="s">
        <v>31</v>
      </c>
      <c r="AA852" s="32" t="s">
        <v>31</v>
      </c>
      <c r="AB852" s="32" t="s">
        <v>31</v>
      </c>
      <c r="AC852" s="32" t="s">
        <v>30</v>
      </c>
      <c r="AD852" s="32" t="s">
        <v>31</v>
      </c>
      <c r="AE852" s="32" t="s">
        <v>30</v>
      </c>
      <c r="AF852" s="45" t="s">
        <v>30</v>
      </c>
      <c r="AG852" s="45" t="s">
        <v>31</v>
      </c>
      <c r="AH852" s="46" t="s">
        <v>45</v>
      </c>
      <c r="AM852" s="32" t="s">
        <v>56</v>
      </c>
      <c r="AR852" s="23"/>
      <c r="AS852" s="24" t="str">
        <f t="shared" si="3"/>
        <v>-:Q:-:-:-:-:-:-:-:-:-:-:-:-:-:-:-:-:-:-:-:-:Rn:::::Rd::::</v>
      </c>
      <c r="AT852" s="23"/>
      <c r="AU852" s="24" t="str">
        <f t="shared" si="4"/>
        <v>0x0E205800</v>
      </c>
      <c r="AV852" s="25"/>
      <c r="AW852" s="26" t="str">
        <f t="shared" si="5"/>
        <v>cnt,                                                    </v>
      </c>
      <c r="AX852" s="26" t="str">
        <f t="shared" si="6"/>
        <v>//		cnt,                                                    	/* 0x0E205800	CNT       	 */</v>
      </c>
      <c r="AY852" s="26" t="str">
        <f t="shared" si="7"/>
        <v>//		0x0E205800,	/* CNT       	cnt	 */</v>
      </c>
    </row>
    <row r="853" ht="12.75" customHeight="1">
      <c r="A853" s="15" t="s">
        <v>1419</v>
      </c>
      <c r="B853" s="33" t="s">
        <v>106</v>
      </c>
      <c r="C853" s="16"/>
      <c r="D853" s="17"/>
      <c r="E853" s="28" t="s">
        <v>1420</v>
      </c>
      <c r="F853" s="18" t="str">
        <f t="shared" si="8"/>
        <v/>
      </c>
      <c r="G853" s="18" t="str">
        <f t="shared" si="9"/>
        <v/>
      </c>
      <c r="H853" s="19"/>
      <c r="I853" s="29"/>
      <c r="J853" s="29"/>
      <c r="K853" s="84"/>
      <c r="L853" s="45" t="s">
        <v>31</v>
      </c>
      <c r="M853" s="32" t="s">
        <v>71</v>
      </c>
      <c r="N853" s="32" t="s">
        <v>31</v>
      </c>
      <c r="O853" s="45" t="s">
        <v>31</v>
      </c>
      <c r="P853" s="45" t="s">
        <v>30</v>
      </c>
      <c r="Q853" s="45" t="s">
        <v>30</v>
      </c>
      <c r="R853" s="45" t="s">
        <v>30</v>
      </c>
      <c r="S853" s="45" t="s">
        <v>31</v>
      </c>
      <c r="T853" s="32" t="s">
        <v>33</v>
      </c>
      <c r="U853" s="32" t="s">
        <v>33</v>
      </c>
      <c r="V853" s="45" t="s">
        <v>30</v>
      </c>
      <c r="W853" s="45" t="s">
        <v>31</v>
      </c>
      <c r="X853" s="45" t="s">
        <v>31</v>
      </c>
      <c r="Y853" s="45" t="s">
        <v>31</v>
      </c>
      <c r="Z853" s="45" t="s">
        <v>31</v>
      </c>
      <c r="AA853" s="32" t="s">
        <v>31</v>
      </c>
      <c r="AB853" s="32" t="s">
        <v>31</v>
      </c>
      <c r="AC853" s="32" t="s">
        <v>30</v>
      </c>
      <c r="AD853" s="32" t="s">
        <v>30</v>
      </c>
      <c r="AE853" s="32" t="s">
        <v>31</v>
      </c>
      <c r="AF853" s="45" t="s">
        <v>30</v>
      </c>
      <c r="AG853" s="45" t="s">
        <v>31</v>
      </c>
      <c r="AH853" s="46" t="s">
        <v>45</v>
      </c>
      <c r="AM853" s="32" t="s">
        <v>56</v>
      </c>
      <c r="AR853" s="23"/>
      <c r="AS853" s="24" t="str">
        <f t="shared" si="3"/>
        <v>-:Q:-:-:-:-:-:-:-:-:-:-:-:-:-:-:-:-:-:-:-:-:Rn:::::Rd::::</v>
      </c>
      <c r="AT853" s="23"/>
      <c r="AU853" s="24" t="str">
        <f t="shared" si="4"/>
        <v>0x0E206800</v>
      </c>
      <c r="AV853" s="25"/>
      <c r="AW853" s="26" t="str">
        <f t="shared" si="5"/>
        <v>sadalp,                                                 </v>
      </c>
      <c r="AX853" s="26" t="str">
        <f t="shared" si="6"/>
        <v>//		sadalp,                                                 	/* 0x0E206800	SADALP    	 */</v>
      </c>
      <c r="AY853" s="26" t="str">
        <f t="shared" si="7"/>
        <v>//		0x0E206800,	/* SADALP    	sadalp	 */</v>
      </c>
    </row>
    <row r="854" ht="12.75" customHeight="1">
      <c r="A854" s="9" t="s">
        <v>1421</v>
      </c>
      <c r="B854" s="33" t="s">
        <v>106</v>
      </c>
      <c r="C854" s="16"/>
      <c r="D854" s="17"/>
      <c r="E854" s="28" t="s">
        <v>1015</v>
      </c>
      <c r="F854" s="18" t="str">
        <f t="shared" si="8"/>
        <v>v</v>
      </c>
      <c r="G854" s="18" t="str">
        <f t="shared" si="9"/>
        <v>Vector</v>
      </c>
      <c r="H854" s="19"/>
      <c r="I854" s="30" t="s">
        <v>1206</v>
      </c>
      <c r="J854" s="30"/>
      <c r="K854" s="84"/>
      <c r="L854" s="45" t="s">
        <v>31</v>
      </c>
      <c r="M854" s="32" t="s">
        <v>71</v>
      </c>
      <c r="N854" s="32" t="s">
        <v>31</v>
      </c>
      <c r="O854" s="45" t="s">
        <v>31</v>
      </c>
      <c r="P854" s="45" t="s">
        <v>30</v>
      </c>
      <c r="Q854" s="45" t="s">
        <v>30</v>
      </c>
      <c r="R854" s="45" t="s">
        <v>30</v>
      </c>
      <c r="S854" s="45" t="s">
        <v>31</v>
      </c>
      <c r="T854" s="32" t="s">
        <v>33</v>
      </c>
      <c r="U854" s="32" t="s">
        <v>33</v>
      </c>
      <c r="V854" s="45" t="s">
        <v>30</v>
      </c>
      <c r="W854" s="45" t="s">
        <v>31</v>
      </c>
      <c r="X854" s="45" t="s">
        <v>31</v>
      </c>
      <c r="Y854" s="45" t="s">
        <v>31</v>
      </c>
      <c r="Z854" s="45" t="s">
        <v>31</v>
      </c>
      <c r="AA854" s="32" t="s">
        <v>31</v>
      </c>
      <c r="AB854" s="32" t="s">
        <v>31</v>
      </c>
      <c r="AC854" s="32" t="s">
        <v>30</v>
      </c>
      <c r="AD854" s="32" t="s">
        <v>30</v>
      </c>
      <c r="AE854" s="32" t="s">
        <v>30</v>
      </c>
      <c r="AF854" s="45" t="s">
        <v>30</v>
      </c>
      <c r="AG854" s="45" t="s">
        <v>31</v>
      </c>
      <c r="AH854" s="46" t="s">
        <v>45</v>
      </c>
      <c r="AM854" s="32" t="s">
        <v>56</v>
      </c>
      <c r="AR854" s="23"/>
      <c r="AS854" s="24" t="str">
        <f t="shared" si="3"/>
        <v>-:Q:-:-:-:-:-:-:-:-:-:-:-:-:-:-:-:-:-:-:-:-:Rn:::::Rd::::</v>
      </c>
      <c r="AT854" s="23"/>
      <c r="AU854" s="24" t="str">
        <f t="shared" si="4"/>
        <v>0x0E207800</v>
      </c>
      <c r="AV854" s="25"/>
      <c r="AW854" s="26" t="str">
        <f t="shared" si="5"/>
        <v>vsqabsVector,                                           </v>
      </c>
      <c r="AX854" s="26" t="str">
        <f t="shared" si="6"/>
        <v>//		vsqabsVector,                                           	/* 0x0E207800	SQABS     	 */</v>
      </c>
      <c r="AY854" s="26" t="str">
        <f t="shared" si="7"/>
        <v>//		0x0E207800,	/* SQABS     	vsqabsVector	 */</v>
      </c>
    </row>
    <row r="855" ht="12.75" customHeight="1">
      <c r="A855" s="9" t="s">
        <v>1422</v>
      </c>
      <c r="B855" s="33" t="s">
        <v>106</v>
      </c>
      <c r="C855" s="16"/>
      <c r="D855" s="17"/>
      <c r="E855" s="28" t="s">
        <v>938</v>
      </c>
      <c r="F855" s="18" t="str">
        <f t="shared" si="8"/>
        <v>v</v>
      </c>
      <c r="G855" s="18" t="str">
        <f t="shared" si="9"/>
        <v>zero_Vector</v>
      </c>
      <c r="H855" s="18" t="s">
        <v>1017</v>
      </c>
      <c r="I855" s="30" t="s">
        <v>1206</v>
      </c>
      <c r="J855" s="30"/>
      <c r="K855" s="84"/>
      <c r="L855" s="45" t="s">
        <v>31</v>
      </c>
      <c r="M855" s="32" t="s">
        <v>71</v>
      </c>
      <c r="N855" s="32" t="s">
        <v>31</v>
      </c>
      <c r="O855" s="45" t="s">
        <v>31</v>
      </c>
      <c r="P855" s="45" t="s">
        <v>30</v>
      </c>
      <c r="Q855" s="45" t="s">
        <v>30</v>
      </c>
      <c r="R855" s="45" t="s">
        <v>30</v>
      </c>
      <c r="S855" s="45" t="s">
        <v>31</v>
      </c>
      <c r="T855" s="32" t="s">
        <v>33</v>
      </c>
      <c r="U855" s="32" t="s">
        <v>33</v>
      </c>
      <c r="V855" s="45" t="s">
        <v>30</v>
      </c>
      <c r="W855" s="45" t="s">
        <v>31</v>
      </c>
      <c r="X855" s="45" t="s">
        <v>31</v>
      </c>
      <c r="Y855" s="45" t="s">
        <v>31</v>
      </c>
      <c r="Z855" s="45" t="s">
        <v>31</v>
      </c>
      <c r="AA855" s="32" t="s">
        <v>31</v>
      </c>
      <c r="AB855" s="32" t="s">
        <v>30</v>
      </c>
      <c r="AC855" s="32" t="s">
        <v>31</v>
      </c>
      <c r="AD855" s="32" t="s">
        <v>31</v>
      </c>
      <c r="AE855" s="32" t="s">
        <v>31</v>
      </c>
      <c r="AF855" s="45" t="s">
        <v>30</v>
      </c>
      <c r="AG855" s="45" t="s">
        <v>31</v>
      </c>
      <c r="AH855" s="46" t="s">
        <v>45</v>
      </c>
      <c r="AM855" s="32" t="s">
        <v>56</v>
      </c>
      <c r="AR855" s="23"/>
      <c r="AS855" s="24" t="str">
        <f t="shared" si="3"/>
        <v>-:Q:-:-:-:-:-:-:-:-:-:-:-:-:-:-:-:-:-:-:-:-:Rn:::::Rd::::</v>
      </c>
      <c r="AT855" s="23"/>
      <c r="AU855" s="24" t="str">
        <f t="shared" si="4"/>
        <v>0x0E208800</v>
      </c>
      <c r="AV855" s="25"/>
      <c r="AW855" s="26" t="str">
        <f t="shared" si="5"/>
        <v>vcmgtzero_Vector,                                       </v>
      </c>
      <c r="AX855" s="26" t="str">
        <f t="shared" si="6"/>
        <v>//		vcmgtzero_Vector,                                       	/* 0x0E208800	CMGT      	 */</v>
      </c>
      <c r="AY855" s="26" t="str">
        <f t="shared" si="7"/>
        <v>//		0x0E208800,	/* CMGT      	vcmgtzero_Vector	 */</v>
      </c>
    </row>
    <row r="856" ht="12.75" customHeight="1">
      <c r="A856" s="15" t="s">
        <v>1423</v>
      </c>
      <c r="B856" s="33" t="s">
        <v>106</v>
      </c>
      <c r="C856" s="16"/>
      <c r="D856" s="17"/>
      <c r="E856" s="28" t="s">
        <v>981</v>
      </c>
      <c r="F856" s="18" t="str">
        <f t="shared" si="8"/>
        <v>v</v>
      </c>
      <c r="G856" s="18" t="str">
        <f t="shared" si="9"/>
        <v>zero_Vector</v>
      </c>
      <c r="H856" s="18" t="s">
        <v>1017</v>
      </c>
      <c r="I856" s="30" t="s">
        <v>1206</v>
      </c>
      <c r="J856" s="30"/>
      <c r="K856" s="84"/>
      <c r="L856" s="45" t="s">
        <v>31</v>
      </c>
      <c r="M856" s="32" t="s">
        <v>71</v>
      </c>
      <c r="N856" s="32" t="s">
        <v>31</v>
      </c>
      <c r="O856" s="45" t="s">
        <v>31</v>
      </c>
      <c r="P856" s="45" t="s">
        <v>30</v>
      </c>
      <c r="Q856" s="45" t="s">
        <v>30</v>
      </c>
      <c r="R856" s="45" t="s">
        <v>30</v>
      </c>
      <c r="S856" s="45" t="s">
        <v>31</v>
      </c>
      <c r="T856" s="32" t="s">
        <v>33</v>
      </c>
      <c r="U856" s="32" t="s">
        <v>33</v>
      </c>
      <c r="V856" s="45" t="s">
        <v>30</v>
      </c>
      <c r="W856" s="45" t="s">
        <v>31</v>
      </c>
      <c r="X856" s="45" t="s">
        <v>31</v>
      </c>
      <c r="Y856" s="45" t="s">
        <v>31</v>
      </c>
      <c r="Z856" s="45" t="s">
        <v>31</v>
      </c>
      <c r="AA856" s="32" t="s">
        <v>31</v>
      </c>
      <c r="AB856" s="32" t="s">
        <v>30</v>
      </c>
      <c r="AC856" s="32" t="s">
        <v>31</v>
      </c>
      <c r="AD856" s="32" t="s">
        <v>31</v>
      </c>
      <c r="AE856" s="32" t="s">
        <v>30</v>
      </c>
      <c r="AF856" s="45" t="s">
        <v>30</v>
      </c>
      <c r="AG856" s="45" t="s">
        <v>31</v>
      </c>
      <c r="AH856" s="46" t="s">
        <v>45</v>
      </c>
      <c r="AM856" s="32" t="s">
        <v>56</v>
      </c>
      <c r="AR856" s="23"/>
      <c r="AS856" s="24" t="str">
        <f t="shared" si="3"/>
        <v>-:Q:-:-:-:-:-:-:-:-:-:-:-:-:-:-:-:-:-:-:-:-:Rn:::::Rd::::</v>
      </c>
      <c r="AT856" s="23"/>
      <c r="AU856" s="24" t="str">
        <f t="shared" si="4"/>
        <v>0x0E209800</v>
      </c>
      <c r="AV856" s="25"/>
      <c r="AW856" s="26" t="str">
        <f t="shared" si="5"/>
        <v>vcmeqzero_Vector,                                       </v>
      </c>
      <c r="AX856" s="26" t="str">
        <f t="shared" si="6"/>
        <v>//		vcmeqzero_Vector,                                       	/* 0x0E209800	CMEQ      	 */</v>
      </c>
      <c r="AY856" s="26" t="str">
        <f t="shared" si="7"/>
        <v>//		0x0E209800,	/* CMEQ      	vcmeqzero_Vector	 */</v>
      </c>
    </row>
    <row r="857" ht="12.75" customHeight="1">
      <c r="A857" s="15" t="s">
        <v>1424</v>
      </c>
      <c r="B857" s="33" t="s">
        <v>106</v>
      </c>
      <c r="C857" s="16"/>
      <c r="D857" s="17"/>
      <c r="E857" s="28" t="s">
        <v>1020</v>
      </c>
      <c r="F857" s="18" t="str">
        <f t="shared" si="8"/>
        <v>v</v>
      </c>
      <c r="G857" s="18" t="str">
        <f t="shared" si="9"/>
        <v>zero_Vector</v>
      </c>
      <c r="H857" s="18" t="s">
        <v>1017</v>
      </c>
      <c r="I857" s="30" t="s">
        <v>1206</v>
      </c>
      <c r="J857" s="30"/>
      <c r="K857" s="84"/>
      <c r="L857" s="45" t="s">
        <v>31</v>
      </c>
      <c r="M857" s="32" t="s">
        <v>71</v>
      </c>
      <c r="N857" s="32" t="s">
        <v>31</v>
      </c>
      <c r="O857" s="45" t="s">
        <v>31</v>
      </c>
      <c r="P857" s="45" t="s">
        <v>30</v>
      </c>
      <c r="Q857" s="45" t="s">
        <v>30</v>
      </c>
      <c r="R857" s="45" t="s">
        <v>30</v>
      </c>
      <c r="S857" s="45" t="s">
        <v>31</v>
      </c>
      <c r="T857" s="32" t="s">
        <v>33</v>
      </c>
      <c r="U857" s="32" t="s">
        <v>33</v>
      </c>
      <c r="V857" s="45" t="s">
        <v>30</v>
      </c>
      <c r="W857" s="45" t="s">
        <v>31</v>
      </c>
      <c r="X857" s="45" t="s">
        <v>31</v>
      </c>
      <c r="Y857" s="45" t="s">
        <v>31</v>
      </c>
      <c r="Z857" s="45" t="s">
        <v>31</v>
      </c>
      <c r="AA857" s="32" t="s">
        <v>31</v>
      </c>
      <c r="AB857" s="32" t="s">
        <v>30</v>
      </c>
      <c r="AC857" s="32" t="s">
        <v>31</v>
      </c>
      <c r="AD857" s="32" t="s">
        <v>30</v>
      </c>
      <c r="AE857" s="32" t="s">
        <v>31</v>
      </c>
      <c r="AF857" s="45" t="s">
        <v>30</v>
      </c>
      <c r="AG857" s="45" t="s">
        <v>31</v>
      </c>
      <c r="AH857" s="46" t="s">
        <v>45</v>
      </c>
      <c r="AM857" s="32" t="s">
        <v>56</v>
      </c>
      <c r="AR857" s="23"/>
      <c r="AS857" s="24" t="str">
        <f t="shared" si="3"/>
        <v>-:Q:-:-:-:-:-:-:-:-:-:-:-:-:-:-:-:-:-:-:-:-:Rn:::::Rd::::</v>
      </c>
      <c r="AT857" s="23"/>
      <c r="AU857" s="24" t="str">
        <f t="shared" si="4"/>
        <v>0x0E20A800</v>
      </c>
      <c r="AV857" s="25"/>
      <c r="AW857" s="26" t="str">
        <f t="shared" si="5"/>
        <v>vcmltzero_Vector,                                       </v>
      </c>
      <c r="AX857" s="26" t="str">
        <f t="shared" si="6"/>
        <v>//		vcmltzero_Vector,                                       	/* 0x0E20A800	CMLT      	 */</v>
      </c>
      <c r="AY857" s="26" t="str">
        <f t="shared" si="7"/>
        <v>//		0x0E20A800,	/* CMLT      	vcmltzero_Vector	 */</v>
      </c>
    </row>
    <row r="858" ht="12.75" customHeight="1">
      <c r="A858" s="9" t="s">
        <v>1425</v>
      </c>
      <c r="B858" s="33" t="s">
        <v>106</v>
      </c>
      <c r="C858" s="16"/>
      <c r="D858" s="17"/>
      <c r="E858" s="28" t="s">
        <v>1022</v>
      </c>
      <c r="F858" s="18" t="str">
        <f t="shared" si="8"/>
        <v>v</v>
      </c>
      <c r="G858" s="18" t="str">
        <f t="shared" si="9"/>
        <v>Vector</v>
      </c>
      <c r="H858" s="19"/>
      <c r="I858" s="30" t="s">
        <v>1206</v>
      </c>
      <c r="J858" s="30"/>
      <c r="K858" s="84"/>
      <c r="L858" s="45" t="s">
        <v>31</v>
      </c>
      <c r="M858" s="32" t="s">
        <v>71</v>
      </c>
      <c r="N858" s="32" t="s">
        <v>31</v>
      </c>
      <c r="O858" s="45" t="s">
        <v>31</v>
      </c>
      <c r="P858" s="45" t="s">
        <v>30</v>
      </c>
      <c r="Q858" s="45" t="s">
        <v>30</v>
      </c>
      <c r="R858" s="45" t="s">
        <v>30</v>
      </c>
      <c r="S858" s="45" t="s">
        <v>31</v>
      </c>
      <c r="T858" s="32" t="s">
        <v>33</v>
      </c>
      <c r="U858" s="32" t="s">
        <v>33</v>
      </c>
      <c r="V858" s="45" t="s">
        <v>30</v>
      </c>
      <c r="W858" s="45" t="s">
        <v>31</v>
      </c>
      <c r="X858" s="45" t="s">
        <v>31</v>
      </c>
      <c r="Y858" s="45" t="s">
        <v>31</v>
      </c>
      <c r="Z858" s="45" t="s">
        <v>31</v>
      </c>
      <c r="AA858" s="32" t="s">
        <v>31</v>
      </c>
      <c r="AB858" s="32" t="s">
        <v>30</v>
      </c>
      <c r="AC858" s="32" t="s">
        <v>31</v>
      </c>
      <c r="AD858" s="32" t="s">
        <v>30</v>
      </c>
      <c r="AE858" s="32" t="s">
        <v>30</v>
      </c>
      <c r="AF858" s="45" t="s">
        <v>30</v>
      </c>
      <c r="AG858" s="45" t="s">
        <v>31</v>
      </c>
      <c r="AH858" s="46" t="s">
        <v>45</v>
      </c>
      <c r="AM858" s="32" t="s">
        <v>56</v>
      </c>
      <c r="AR858" s="23"/>
      <c r="AS858" s="24" t="str">
        <f t="shared" si="3"/>
        <v>-:Q:-:-:-:-:-:-:-:-:-:-:-:-:-:-:-:-:-:-:-:-:Rn:::::Rd::::</v>
      </c>
      <c r="AT858" s="23"/>
      <c r="AU858" s="24" t="str">
        <f t="shared" si="4"/>
        <v>0x0E20B800</v>
      </c>
      <c r="AV858" s="25"/>
      <c r="AW858" s="26" t="str">
        <f t="shared" si="5"/>
        <v>vabsVector,                                             </v>
      </c>
      <c r="AX858" s="26" t="str">
        <f t="shared" si="6"/>
        <v>//		vabsVector,                                             	/* 0x0E20B800	ABS       	 */</v>
      </c>
      <c r="AY858" s="26" t="str">
        <f t="shared" si="7"/>
        <v>//		0x0E20B800,	/* ABS       	vabsVector	 */</v>
      </c>
    </row>
    <row r="859" ht="12.75" customHeight="1">
      <c r="A859" s="15" t="s">
        <v>1426</v>
      </c>
      <c r="B859" s="33" t="s">
        <v>106</v>
      </c>
      <c r="C859" s="16"/>
      <c r="D859" s="17"/>
      <c r="E859" s="28" t="s">
        <v>1427</v>
      </c>
      <c r="F859" s="18" t="str">
        <f t="shared" si="8"/>
        <v/>
      </c>
      <c r="G859" s="18" t="str">
        <f t="shared" si="9"/>
        <v/>
      </c>
      <c r="H859" s="19"/>
      <c r="I859" s="29"/>
      <c r="J859" s="29"/>
      <c r="K859" s="84"/>
      <c r="L859" s="45" t="s">
        <v>31</v>
      </c>
      <c r="M859" s="32" t="s">
        <v>71</v>
      </c>
      <c r="N859" s="32" t="s">
        <v>31</v>
      </c>
      <c r="O859" s="45" t="s">
        <v>31</v>
      </c>
      <c r="P859" s="45" t="s">
        <v>30</v>
      </c>
      <c r="Q859" s="45" t="s">
        <v>30</v>
      </c>
      <c r="R859" s="45" t="s">
        <v>30</v>
      </c>
      <c r="S859" s="45" t="s">
        <v>31</v>
      </c>
      <c r="T859" s="32" t="s">
        <v>33</v>
      </c>
      <c r="U859" s="32" t="s">
        <v>33</v>
      </c>
      <c r="V859" s="45" t="s">
        <v>30</v>
      </c>
      <c r="W859" s="45" t="s">
        <v>31</v>
      </c>
      <c r="X859" s="45" t="s">
        <v>31</v>
      </c>
      <c r="Y859" s="45" t="s">
        <v>31</v>
      </c>
      <c r="Z859" s="45" t="s">
        <v>31</v>
      </c>
      <c r="AA859" s="32" t="s">
        <v>30</v>
      </c>
      <c r="AB859" s="32" t="s">
        <v>31</v>
      </c>
      <c r="AC859" s="32" t="s">
        <v>31</v>
      </c>
      <c r="AD859" s="32" t="s">
        <v>30</v>
      </c>
      <c r="AE859" s="32" t="s">
        <v>31</v>
      </c>
      <c r="AF859" s="45" t="s">
        <v>30</v>
      </c>
      <c r="AG859" s="45" t="s">
        <v>31</v>
      </c>
      <c r="AH859" s="46" t="s">
        <v>45</v>
      </c>
      <c r="AM859" s="32" t="s">
        <v>56</v>
      </c>
      <c r="AR859" s="23"/>
      <c r="AS859" s="24" t="str">
        <f t="shared" si="3"/>
        <v>-:Q:-:-:-:-:-:-:-:-:-:-:-:-:-:-:-:-:-:-:-:-:Rn:::::Rd::::</v>
      </c>
      <c r="AT859" s="23"/>
      <c r="AU859" s="24" t="str">
        <f t="shared" si="4"/>
        <v>0x0E212800</v>
      </c>
      <c r="AV859" s="25"/>
      <c r="AW859" s="26" t="str">
        <f t="shared" si="5"/>
        <v>xtn,                                                    </v>
      </c>
      <c r="AX859" s="26" t="str">
        <f t="shared" si="6"/>
        <v>//		xtn,                                                    	/* 0x0E212800	XTN       	 */</v>
      </c>
      <c r="AY859" s="26" t="str">
        <f t="shared" si="7"/>
        <v>//		0x0E212800,	/* XTN       	xtn	 */</v>
      </c>
    </row>
    <row r="860" ht="12.75" customHeight="1">
      <c r="A860" s="15" t="s">
        <v>1428</v>
      </c>
      <c r="B860" s="33" t="s">
        <v>106</v>
      </c>
      <c r="C860" s="16"/>
      <c r="D860" s="17"/>
      <c r="E860" s="28" t="s">
        <v>1429</v>
      </c>
      <c r="F860" s="18" t="str">
        <f t="shared" si="8"/>
        <v/>
      </c>
      <c r="G860" s="18" t="str">
        <f t="shared" si="9"/>
        <v/>
      </c>
      <c r="H860" s="19"/>
      <c r="I860" s="29"/>
      <c r="J860" s="29"/>
      <c r="K860" s="84"/>
      <c r="L860" s="45" t="s">
        <v>31</v>
      </c>
      <c r="M860" s="32" t="s">
        <v>71</v>
      </c>
      <c r="N860" s="32" t="s">
        <v>31</v>
      </c>
      <c r="O860" s="45" t="s">
        <v>31</v>
      </c>
      <c r="P860" s="45" t="s">
        <v>30</v>
      </c>
      <c r="Q860" s="45" t="s">
        <v>30</v>
      </c>
      <c r="R860" s="45" t="s">
        <v>30</v>
      </c>
      <c r="S860" s="45" t="s">
        <v>31</v>
      </c>
      <c r="T860" s="32" t="s">
        <v>33</v>
      </c>
      <c r="U860" s="32" t="s">
        <v>33</v>
      </c>
      <c r="V860" s="45" t="s">
        <v>30</v>
      </c>
      <c r="W860" s="45" t="s">
        <v>31</v>
      </c>
      <c r="X860" s="45" t="s">
        <v>31</v>
      </c>
      <c r="Y860" s="45" t="s">
        <v>31</v>
      </c>
      <c r="Z860" s="45" t="s">
        <v>31</v>
      </c>
      <c r="AA860" s="32" t="s">
        <v>30</v>
      </c>
      <c r="AB860" s="32" t="s">
        <v>31</v>
      </c>
      <c r="AC860" s="32" t="s">
        <v>31</v>
      </c>
      <c r="AD860" s="32" t="s">
        <v>30</v>
      </c>
      <c r="AE860" s="32" t="s">
        <v>31</v>
      </c>
      <c r="AF860" s="45" t="s">
        <v>30</v>
      </c>
      <c r="AG860" s="45" t="s">
        <v>31</v>
      </c>
      <c r="AH860" s="46" t="s">
        <v>45</v>
      </c>
      <c r="AM860" s="32" t="s">
        <v>56</v>
      </c>
      <c r="AR860" s="23"/>
      <c r="AS860" s="24" t="str">
        <f t="shared" si="3"/>
        <v>-:Q:-:-:-:-:-:-:-:-:-:-:-:-:-:-:-:-:-:-:-:-:Rn:::::Rd::::</v>
      </c>
      <c r="AT860" s="23"/>
      <c r="AU860" s="24" t="str">
        <f t="shared" si="4"/>
        <v>0x0E212800</v>
      </c>
      <c r="AV860" s="25"/>
      <c r="AW860" s="26" t="str">
        <f t="shared" si="5"/>
        <v>xtn2,                                                   </v>
      </c>
      <c r="AX860" s="26" t="str">
        <f t="shared" si="6"/>
        <v>//		xtn2,                                                   	/* 0x0E212800	XTN2      	 */</v>
      </c>
      <c r="AY860" s="26" t="str">
        <f t="shared" si="7"/>
        <v>//		0x0E212800,	/* XTN2      	xtn2	 */</v>
      </c>
    </row>
    <row r="861" ht="12.75" customHeight="1">
      <c r="A861" s="9" t="s">
        <v>1430</v>
      </c>
      <c r="B861" s="33" t="s">
        <v>106</v>
      </c>
      <c r="C861" s="16"/>
      <c r="D861" s="17"/>
      <c r="E861" s="28" t="s">
        <v>1024</v>
      </c>
      <c r="F861" s="18" t="str">
        <f t="shared" si="8"/>
        <v>v</v>
      </c>
      <c r="G861" s="18" t="str">
        <f t="shared" si="9"/>
        <v>Vector</v>
      </c>
      <c r="H861" s="19"/>
      <c r="I861" s="30" t="s">
        <v>1206</v>
      </c>
      <c r="J861" s="30"/>
      <c r="K861" s="84"/>
      <c r="L861" s="45" t="s">
        <v>31</v>
      </c>
      <c r="M861" s="32" t="s">
        <v>71</v>
      </c>
      <c r="N861" s="32" t="s">
        <v>31</v>
      </c>
      <c r="O861" s="45" t="s">
        <v>31</v>
      </c>
      <c r="P861" s="45" t="s">
        <v>30</v>
      </c>
      <c r="Q861" s="45" t="s">
        <v>30</v>
      </c>
      <c r="R861" s="45" t="s">
        <v>30</v>
      </c>
      <c r="S861" s="45" t="s">
        <v>31</v>
      </c>
      <c r="T861" s="32" t="s">
        <v>33</v>
      </c>
      <c r="U861" s="32" t="s">
        <v>33</v>
      </c>
      <c r="V861" s="45" t="s">
        <v>30</v>
      </c>
      <c r="W861" s="45" t="s">
        <v>31</v>
      </c>
      <c r="X861" s="45" t="s">
        <v>31</v>
      </c>
      <c r="Y861" s="45" t="s">
        <v>31</v>
      </c>
      <c r="Z861" s="45" t="s">
        <v>31</v>
      </c>
      <c r="AA861" s="32" t="s">
        <v>30</v>
      </c>
      <c r="AB861" s="32" t="s">
        <v>31</v>
      </c>
      <c r="AC861" s="32" t="s">
        <v>30</v>
      </c>
      <c r="AD861" s="32" t="s">
        <v>31</v>
      </c>
      <c r="AE861" s="32" t="s">
        <v>31</v>
      </c>
      <c r="AF861" s="45" t="s">
        <v>30</v>
      </c>
      <c r="AG861" s="45" t="s">
        <v>31</v>
      </c>
      <c r="AH861" s="46" t="s">
        <v>45</v>
      </c>
      <c r="AM861" s="32" t="s">
        <v>56</v>
      </c>
      <c r="AR861" s="23"/>
      <c r="AS861" s="24" t="str">
        <f t="shared" si="3"/>
        <v>-:Q:-:-:-:-:-:-:-:-:-:-:-:-:-:-:-:-:-:-:-:-:Rn:::::Rd::::</v>
      </c>
      <c r="AT861" s="23"/>
      <c r="AU861" s="24" t="str">
        <f t="shared" si="4"/>
        <v>0x0E214800</v>
      </c>
      <c r="AV861" s="25"/>
      <c r="AW861" s="26" t="str">
        <f t="shared" si="5"/>
        <v>vsqxtnVector,                                           </v>
      </c>
      <c r="AX861" s="26" t="str">
        <f t="shared" si="6"/>
        <v>//		vsqxtnVector,                                           	/* 0x0E214800	SQXTN     	 */</v>
      </c>
      <c r="AY861" s="26" t="str">
        <f t="shared" si="7"/>
        <v>//		0x0E214800,	/* SQXTN     	vsqxtnVector	 */</v>
      </c>
    </row>
    <row r="862" ht="12.75" customHeight="1">
      <c r="A862" s="9" t="s">
        <v>1431</v>
      </c>
      <c r="B862" s="33" t="s">
        <v>106</v>
      </c>
      <c r="C862" s="16"/>
      <c r="D862" s="17"/>
      <c r="E862" s="28" t="s">
        <v>1026</v>
      </c>
      <c r="F862" s="18" t="str">
        <f t="shared" si="8"/>
        <v>v</v>
      </c>
      <c r="G862" s="18" t="str">
        <f t="shared" si="9"/>
        <v>Vector</v>
      </c>
      <c r="H862" s="19"/>
      <c r="I862" s="30" t="s">
        <v>1206</v>
      </c>
      <c r="J862" s="30"/>
      <c r="K862" s="84"/>
      <c r="L862" s="45" t="s">
        <v>31</v>
      </c>
      <c r="M862" s="32" t="s">
        <v>71</v>
      </c>
      <c r="N862" s="32" t="s">
        <v>31</v>
      </c>
      <c r="O862" s="45" t="s">
        <v>31</v>
      </c>
      <c r="P862" s="45" t="s">
        <v>30</v>
      </c>
      <c r="Q862" s="45" t="s">
        <v>30</v>
      </c>
      <c r="R862" s="45" t="s">
        <v>30</v>
      </c>
      <c r="S862" s="45" t="s">
        <v>31</v>
      </c>
      <c r="T862" s="32" t="s">
        <v>33</v>
      </c>
      <c r="U862" s="32" t="s">
        <v>33</v>
      </c>
      <c r="V862" s="45" t="s">
        <v>30</v>
      </c>
      <c r="W862" s="45" t="s">
        <v>31</v>
      </c>
      <c r="X862" s="45" t="s">
        <v>31</v>
      </c>
      <c r="Y862" s="45" t="s">
        <v>31</v>
      </c>
      <c r="Z862" s="45" t="s">
        <v>31</v>
      </c>
      <c r="AA862" s="32" t="s">
        <v>30</v>
      </c>
      <c r="AB862" s="32" t="s">
        <v>31</v>
      </c>
      <c r="AC862" s="32" t="s">
        <v>30</v>
      </c>
      <c r="AD862" s="32" t="s">
        <v>31</v>
      </c>
      <c r="AE862" s="32" t="s">
        <v>31</v>
      </c>
      <c r="AF862" s="45" t="s">
        <v>30</v>
      </c>
      <c r="AG862" s="45" t="s">
        <v>31</v>
      </c>
      <c r="AH862" s="46" t="s">
        <v>45</v>
      </c>
      <c r="AM862" s="32" t="s">
        <v>56</v>
      </c>
      <c r="AR862" s="23"/>
      <c r="AS862" s="24" t="str">
        <f t="shared" si="3"/>
        <v>-:Q:-:-:-:-:-:-:-:-:-:-:-:-:-:-:-:-:-:-:-:-:Rn:::::Rd::::</v>
      </c>
      <c r="AT862" s="23"/>
      <c r="AU862" s="24" t="str">
        <f t="shared" si="4"/>
        <v>0x0E214800</v>
      </c>
      <c r="AV862" s="25"/>
      <c r="AW862" s="26" t="str">
        <f t="shared" si="5"/>
        <v>vsqxtn2Vector,                                          </v>
      </c>
      <c r="AX862" s="26" t="str">
        <f t="shared" si="6"/>
        <v>//		vsqxtn2Vector,                                          	/* 0x0E214800	SQXTN2    	 */</v>
      </c>
      <c r="AY862" s="26" t="str">
        <f t="shared" si="7"/>
        <v>//		0x0E214800,	/* SQXTN2    	vsqxtn2Vector	 */</v>
      </c>
    </row>
    <row r="863" ht="12.75" customHeight="1">
      <c r="A863" s="15" t="s">
        <v>1432</v>
      </c>
      <c r="B863" s="33" t="s">
        <v>106</v>
      </c>
      <c r="C863" s="16"/>
      <c r="D863" s="17"/>
      <c r="E863" s="28" t="s">
        <v>1433</v>
      </c>
      <c r="F863" s="18" t="str">
        <f t="shared" si="8"/>
        <v/>
      </c>
      <c r="G863" s="18" t="str">
        <f t="shared" si="9"/>
        <v/>
      </c>
      <c r="H863" s="19"/>
      <c r="I863" s="29"/>
      <c r="J863" s="29"/>
      <c r="K863" s="84"/>
      <c r="L863" s="45" t="s">
        <v>31</v>
      </c>
      <c r="M863" s="32" t="s">
        <v>71</v>
      </c>
      <c r="N863" s="32" t="s">
        <v>31</v>
      </c>
      <c r="O863" s="45" t="s">
        <v>31</v>
      </c>
      <c r="P863" s="45" t="s">
        <v>30</v>
      </c>
      <c r="Q863" s="45" t="s">
        <v>30</v>
      </c>
      <c r="R863" s="45" t="s">
        <v>30</v>
      </c>
      <c r="S863" s="45" t="s">
        <v>31</v>
      </c>
      <c r="T863" s="32" t="s">
        <v>31</v>
      </c>
      <c r="U863" s="32" t="s">
        <v>33</v>
      </c>
      <c r="V863" s="45" t="s">
        <v>30</v>
      </c>
      <c r="W863" s="45" t="s">
        <v>31</v>
      </c>
      <c r="X863" s="45" t="s">
        <v>31</v>
      </c>
      <c r="Y863" s="45" t="s">
        <v>31</v>
      </c>
      <c r="Z863" s="45" t="s">
        <v>31</v>
      </c>
      <c r="AA863" s="32" t="s">
        <v>30</v>
      </c>
      <c r="AB863" s="32" t="s">
        <v>31</v>
      </c>
      <c r="AC863" s="32" t="s">
        <v>30</v>
      </c>
      <c r="AD863" s="32" t="s">
        <v>30</v>
      </c>
      <c r="AE863" s="32" t="s">
        <v>31</v>
      </c>
      <c r="AF863" s="45" t="s">
        <v>30</v>
      </c>
      <c r="AG863" s="45" t="s">
        <v>31</v>
      </c>
      <c r="AH863" s="46" t="s">
        <v>45</v>
      </c>
      <c r="AM863" s="32" t="s">
        <v>56</v>
      </c>
      <c r="AR863" s="23"/>
      <c r="AS863" s="24" t="str">
        <f t="shared" si="3"/>
        <v>-:Q:-:-:-:-:-:-:-:-:-:-:-:-:-:-:-:-:-:-:-:-:Rn:::::Rd::::</v>
      </c>
      <c r="AT863" s="23"/>
      <c r="AU863" s="24" t="str">
        <f t="shared" si="4"/>
        <v>0x0E216800</v>
      </c>
      <c r="AV863" s="25"/>
      <c r="AW863" s="26" t="str">
        <f t="shared" si="5"/>
        <v>fcvtn,                                                  </v>
      </c>
      <c r="AX863" s="26" t="str">
        <f t="shared" si="6"/>
        <v>//		fcvtn,                                                  	/* 0x0E216800	FCVTN     	 */</v>
      </c>
      <c r="AY863" s="26" t="str">
        <f t="shared" si="7"/>
        <v>//		0x0E216800,	/* FCVTN     	fcvtn	 */</v>
      </c>
    </row>
    <row r="864" ht="12.75" customHeight="1">
      <c r="A864" s="15" t="s">
        <v>1434</v>
      </c>
      <c r="B864" s="33" t="s">
        <v>106</v>
      </c>
      <c r="C864" s="16"/>
      <c r="D864" s="17"/>
      <c r="E864" s="28" t="s">
        <v>1435</v>
      </c>
      <c r="F864" s="18" t="str">
        <f t="shared" si="8"/>
        <v/>
      </c>
      <c r="G864" s="18" t="str">
        <f t="shared" si="9"/>
        <v/>
      </c>
      <c r="H864" s="19"/>
      <c r="I864" s="29"/>
      <c r="J864" s="29"/>
      <c r="K864" s="84"/>
      <c r="L864" s="45" t="s">
        <v>31</v>
      </c>
      <c r="M864" s="32" t="s">
        <v>71</v>
      </c>
      <c r="N864" s="32" t="s">
        <v>31</v>
      </c>
      <c r="O864" s="45" t="s">
        <v>31</v>
      </c>
      <c r="P864" s="45" t="s">
        <v>30</v>
      </c>
      <c r="Q864" s="45" t="s">
        <v>30</v>
      </c>
      <c r="R864" s="45" t="s">
        <v>30</v>
      </c>
      <c r="S864" s="45" t="s">
        <v>31</v>
      </c>
      <c r="T864" s="32" t="s">
        <v>31</v>
      </c>
      <c r="U864" s="32" t="s">
        <v>33</v>
      </c>
      <c r="V864" s="45" t="s">
        <v>30</v>
      </c>
      <c r="W864" s="45" t="s">
        <v>31</v>
      </c>
      <c r="X864" s="45" t="s">
        <v>31</v>
      </c>
      <c r="Y864" s="45" t="s">
        <v>31</v>
      </c>
      <c r="Z864" s="45" t="s">
        <v>31</v>
      </c>
      <c r="AA864" s="32" t="s">
        <v>30</v>
      </c>
      <c r="AB864" s="32" t="s">
        <v>31</v>
      </c>
      <c r="AC864" s="32" t="s">
        <v>30</v>
      </c>
      <c r="AD864" s="32" t="s">
        <v>30</v>
      </c>
      <c r="AE864" s="32" t="s">
        <v>31</v>
      </c>
      <c r="AF864" s="45" t="s">
        <v>30</v>
      </c>
      <c r="AG864" s="45" t="s">
        <v>31</v>
      </c>
      <c r="AH864" s="46" t="s">
        <v>45</v>
      </c>
      <c r="AM864" s="32" t="s">
        <v>56</v>
      </c>
      <c r="AR864" s="23"/>
      <c r="AS864" s="24" t="str">
        <f t="shared" si="3"/>
        <v>-:Q:-:-:-:-:-:-:-:-:-:-:-:-:-:-:-:-:-:-:-:-:Rn:::::Rd::::</v>
      </c>
      <c r="AT864" s="23"/>
      <c r="AU864" s="24" t="str">
        <f t="shared" si="4"/>
        <v>0x0E216800</v>
      </c>
      <c r="AV864" s="25"/>
      <c r="AW864" s="26" t="str">
        <f t="shared" si="5"/>
        <v>fcvtn2,                                                 </v>
      </c>
      <c r="AX864" s="26" t="str">
        <f t="shared" si="6"/>
        <v>//		fcvtn2,                                                 	/* 0x0E216800	FCVTN2    	 */</v>
      </c>
      <c r="AY864" s="26" t="str">
        <f t="shared" si="7"/>
        <v>//		0x0E216800,	/* FCVTN2    	fcvtn2	 */</v>
      </c>
    </row>
    <row r="865" ht="12.75" customHeight="1">
      <c r="A865" s="9" t="s">
        <v>1436</v>
      </c>
      <c r="B865" s="33" t="s">
        <v>106</v>
      </c>
      <c r="C865" s="16"/>
      <c r="D865" s="17"/>
      <c r="E865" s="28" t="s">
        <v>1437</v>
      </c>
      <c r="F865" s="18" t="str">
        <f t="shared" si="8"/>
        <v/>
      </c>
      <c r="G865" s="18" t="str">
        <f t="shared" si="9"/>
        <v/>
      </c>
      <c r="H865" s="19"/>
      <c r="I865" s="29"/>
      <c r="J865" s="29"/>
      <c r="K865" s="84"/>
      <c r="L865" s="45" t="s">
        <v>31</v>
      </c>
      <c r="M865" s="32" t="s">
        <v>71</v>
      </c>
      <c r="N865" s="32" t="s">
        <v>31</v>
      </c>
      <c r="O865" s="45" t="s">
        <v>31</v>
      </c>
      <c r="P865" s="45" t="s">
        <v>30</v>
      </c>
      <c r="Q865" s="45" t="s">
        <v>30</v>
      </c>
      <c r="R865" s="45" t="s">
        <v>30</v>
      </c>
      <c r="S865" s="45" t="s">
        <v>31</v>
      </c>
      <c r="T865" s="32" t="s">
        <v>31</v>
      </c>
      <c r="U865" s="32" t="s">
        <v>33</v>
      </c>
      <c r="V865" s="45" t="s">
        <v>30</v>
      </c>
      <c r="W865" s="45" t="s">
        <v>31</v>
      </c>
      <c r="X865" s="45" t="s">
        <v>31</v>
      </c>
      <c r="Y865" s="45" t="s">
        <v>31</v>
      </c>
      <c r="Z865" s="45" t="s">
        <v>31</v>
      </c>
      <c r="AA865" s="32" t="s">
        <v>30</v>
      </c>
      <c r="AB865" s="32" t="s">
        <v>31</v>
      </c>
      <c r="AC865" s="32" t="s">
        <v>30</v>
      </c>
      <c r="AD865" s="32" t="s">
        <v>30</v>
      </c>
      <c r="AE865" s="32" t="s">
        <v>30</v>
      </c>
      <c r="AF865" s="45" t="s">
        <v>30</v>
      </c>
      <c r="AG865" s="45" t="s">
        <v>31</v>
      </c>
      <c r="AH865" s="46" t="s">
        <v>45</v>
      </c>
      <c r="AM865" s="32" t="s">
        <v>56</v>
      </c>
      <c r="AR865" s="23"/>
      <c r="AS865" s="24" t="str">
        <f t="shared" si="3"/>
        <v>-:Q:-:-:-:-:-:-:-:-:-:-:-:-:-:-:-:-:-:-:-:-:Rn:::::Rd::::</v>
      </c>
      <c r="AT865" s="23"/>
      <c r="AU865" s="24" t="str">
        <f t="shared" si="4"/>
        <v>0x0E217800</v>
      </c>
      <c r="AV865" s="25"/>
      <c r="AW865" s="26" t="str">
        <f t="shared" si="5"/>
        <v>fcvtl,                                                  </v>
      </c>
      <c r="AX865" s="26" t="str">
        <f t="shared" si="6"/>
        <v>//		fcvtl,                                                  	/* 0x0E217800	FCVTL     	 */</v>
      </c>
      <c r="AY865" s="26" t="str">
        <f t="shared" si="7"/>
        <v>//		0x0E217800,	/* FCVTL     	fcvtl	 */</v>
      </c>
    </row>
    <row r="866" ht="12.75" customHeight="1">
      <c r="A866" s="15" t="s">
        <v>1438</v>
      </c>
      <c r="B866" s="33" t="s">
        <v>106</v>
      </c>
      <c r="C866" s="16"/>
      <c r="D866" s="17"/>
      <c r="E866" s="28" t="s">
        <v>1439</v>
      </c>
      <c r="F866" s="18" t="str">
        <f t="shared" si="8"/>
        <v/>
      </c>
      <c r="G866" s="18" t="str">
        <f t="shared" si="9"/>
        <v/>
      </c>
      <c r="H866" s="19"/>
      <c r="I866" s="29"/>
      <c r="J866" s="29"/>
      <c r="K866" s="84"/>
      <c r="L866" s="45" t="s">
        <v>31</v>
      </c>
      <c r="M866" s="32" t="s">
        <v>71</v>
      </c>
      <c r="N866" s="32" t="s">
        <v>31</v>
      </c>
      <c r="O866" s="45" t="s">
        <v>31</v>
      </c>
      <c r="P866" s="45" t="s">
        <v>30</v>
      </c>
      <c r="Q866" s="45" t="s">
        <v>30</v>
      </c>
      <c r="R866" s="45" t="s">
        <v>30</v>
      </c>
      <c r="S866" s="45" t="s">
        <v>31</v>
      </c>
      <c r="T866" s="32" t="s">
        <v>31</v>
      </c>
      <c r="U866" s="32" t="s">
        <v>33</v>
      </c>
      <c r="V866" s="45" t="s">
        <v>30</v>
      </c>
      <c r="W866" s="45" t="s">
        <v>31</v>
      </c>
      <c r="X866" s="45" t="s">
        <v>31</v>
      </c>
      <c r="Y866" s="45" t="s">
        <v>31</v>
      </c>
      <c r="Z866" s="45" t="s">
        <v>31</v>
      </c>
      <c r="AA866" s="32" t="s">
        <v>30</v>
      </c>
      <c r="AB866" s="32" t="s">
        <v>31</v>
      </c>
      <c r="AC866" s="32" t="s">
        <v>30</v>
      </c>
      <c r="AD866" s="32" t="s">
        <v>30</v>
      </c>
      <c r="AE866" s="32" t="s">
        <v>30</v>
      </c>
      <c r="AF866" s="45" t="s">
        <v>30</v>
      </c>
      <c r="AG866" s="45" t="s">
        <v>31</v>
      </c>
      <c r="AH866" s="46" t="s">
        <v>45</v>
      </c>
      <c r="AM866" s="32" t="s">
        <v>56</v>
      </c>
      <c r="AR866" s="23"/>
      <c r="AS866" s="24" t="str">
        <f t="shared" si="3"/>
        <v>-:Q:-:-:-:-:-:-:-:-:-:-:-:-:-:-:-:-:-:-:-:-:Rn:::::Rd::::</v>
      </c>
      <c r="AT866" s="23"/>
      <c r="AU866" s="24" t="str">
        <f t="shared" si="4"/>
        <v>0x0E217800</v>
      </c>
      <c r="AV866" s="25"/>
      <c r="AW866" s="26" t="str">
        <f t="shared" si="5"/>
        <v>fcvtl2,                                                 </v>
      </c>
      <c r="AX866" s="26" t="str">
        <f t="shared" si="6"/>
        <v>//		fcvtl2,                                                 	/* 0x0E217800	FCVTL2    	 */</v>
      </c>
      <c r="AY866" s="26" t="str">
        <f t="shared" si="7"/>
        <v>//		0x0E217800,	/* FCVTL2    	fcvtl2	 */</v>
      </c>
    </row>
    <row r="867" ht="12.75" customHeight="1">
      <c r="A867" s="15" t="s">
        <v>1440</v>
      </c>
      <c r="B867" s="33" t="s">
        <v>106</v>
      </c>
      <c r="C867" s="16"/>
      <c r="D867" s="17"/>
      <c r="E867" s="28" t="s">
        <v>813</v>
      </c>
      <c r="F867" s="18" t="str">
        <f t="shared" si="8"/>
        <v/>
      </c>
      <c r="G867" s="18" t="str">
        <f t="shared" si="9"/>
        <v>vector</v>
      </c>
      <c r="H867" s="18" t="s">
        <v>950</v>
      </c>
      <c r="I867" s="29"/>
      <c r="J867" s="29"/>
      <c r="K867" s="84"/>
      <c r="L867" s="45" t="s">
        <v>31</v>
      </c>
      <c r="M867" s="32" t="s">
        <v>71</v>
      </c>
      <c r="N867" s="32" t="s">
        <v>31</v>
      </c>
      <c r="O867" s="45" t="s">
        <v>31</v>
      </c>
      <c r="P867" s="45" t="s">
        <v>30</v>
      </c>
      <c r="Q867" s="45" t="s">
        <v>30</v>
      </c>
      <c r="R867" s="45" t="s">
        <v>30</v>
      </c>
      <c r="S867" s="45" t="s">
        <v>31</v>
      </c>
      <c r="T867" s="32" t="s">
        <v>31</v>
      </c>
      <c r="U867" s="32" t="s">
        <v>33</v>
      </c>
      <c r="V867" s="45" t="s">
        <v>30</v>
      </c>
      <c r="W867" s="45" t="s">
        <v>31</v>
      </c>
      <c r="X867" s="45" t="s">
        <v>31</v>
      </c>
      <c r="Y867" s="45" t="s">
        <v>31</v>
      </c>
      <c r="Z867" s="45" t="s">
        <v>31</v>
      </c>
      <c r="AA867" s="32" t="s">
        <v>30</v>
      </c>
      <c r="AB867" s="32" t="s">
        <v>30</v>
      </c>
      <c r="AC867" s="32" t="s">
        <v>31</v>
      </c>
      <c r="AD867" s="32" t="s">
        <v>31</v>
      </c>
      <c r="AE867" s="32" t="s">
        <v>31</v>
      </c>
      <c r="AF867" s="45" t="s">
        <v>30</v>
      </c>
      <c r="AG867" s="45" t="s">
        <v>31</v>
      </c>
      <c r="AH867" s="46" t="s">
        <v>45</v>
      </c>
      <c r="AM867" s="32" t="s">
        <v>56</v>
      </c>
      <c r="AR867" s="23"/>
      <c r="AS867" s="24" t="str">
        <f t="shared" si="3"/>
        <v>-:Q:-:-:-:-:-:-:-:-:-:-:-:-:-:-:-:-:-:-:-:-:Rn:::::Rd::::</v>
      </c>
      <c r="AT867" s="23"/>
      <c r="AU867" s="24" t="str">
        <f t="shared" si="4"/>
        <v>0x0E218800</v>
      </c>
      <c r="AV867" s="25"/>
      <c r="AW867" s="26" t="str">
        <f t="shared" si="5"/>
        <v>frintnvector,                                           </v>
      </c>
      <c r="AX867" s="26" t="str">
        <f t="shared" si="6"/>
        <v>//		frintnvector,                                           	/* 0x0E218800	FRINTN    	 */</v>
      </c>
      <c r="AY867" s="26" t="str">
        <f t="shared" si="7"/>
        <v>//		0x0E218800,	/* FRINTN    	frintnvector	 */</v>
      </c>
    </row>
    <row r="868" ht="12.75" customHeight="1">
      <c r="A868" s="9" t="s">
        <v>1441</v>
      </c>
      <c r="B868" s="33" t="s">
        <v>106</v>
      </c>
      <c r="C868" s="16"/>
      <c r="D868" s="17"/>
      <c r="E868" s="28" t="s">
        <v>817</v>
      </c>
      <c r="F868" s="18" t="str">
        <f t="shared" si="8"/>
        <v/>
      </c>
      <c r="G868" s="18" t="str">
        <f t="shared" si="9"/>
        <v>vector</v>
      </c>
      <c r="H868" s="18" t="s">
        <v>950</v>
      </c>
      <c r="I868" s="29"/>
      <c r="J868" s="29"/>
      <c r="K868" s="84"/>
      <c r="L868" s="45" t="s">
        <v>31</v>
      </c>
      <c r="M868" s="32" t="s">
        <v>71</v>
      </c>
      <c r="N868" s="32" t="s">
        <v>31</v>
      </c>
      <c r="O868" s="45" t="s">
        <v>31</v>
      </c>
      <c r="P868" s="45" t="s">
        <v>30</v>
      </c>
      <c r="Q868" s="45" t="s">
        <v>30</v>
      </c>
      <c r="R868" s="45" t="s">
        <v>30</v>
      </c>
      <c r="S868" s="45" t="s">
        <v>31</v>
      </c>
      <c r="T868" s="32" t="s">
        <v>31</v>
      </c>
      <c r="U868" s="32" t="s">
        <v>33</v>
      </c>
      <c r="V868" s="45" t="s">
        <v>30</v>
      </c>
      <c r="W868" s="45" t="s">
        <v>31</v>
      </c>
      <c r="X868" s="45" t="s">
        <v>31</v>
      </c>
      <c r="Y868" s="45" t="s">
        <v>31</v>
      </c>
      <c r="Z868" s="45" t="s">
        <v>31</v>
      </c>
      <c r="AA868" s="32" t="s">
        <v>30</v>
      </c>
      <c r="AB868" s="32" t="s">
        <v>30</v>
      </c>
      <c r="AC868" s="32" t="s">
        <v>31</v>
      </c>
      <c r="AD868" s="32" t="s">
        <v>31</v>
      </c>
      <c r="AE868" s="32" t="s">
        <v>30</v>
      </c>
      <c r="AF868" s="45" t="s">
        <v>30</v>
      </c>
      <c r="AG868" s="45" t="s">
        <v>31</v>
      </c>
      <c r="AH868" s="46" t="s">
        <v>45</v>
      </c>
      <c r="AM868" s="32" t="s">
        <v>56</v>
      </c>
      <c r="AR868" s="23"/>
      <c r="AS868" s="24" t="str">
        <f t="shared" si="3"/>
        <v>-:Q:-:-:-:-:-:-:-:-:-:-:-:-:-:-:-:-:-:-:-:-:Rn:::::Rd::::</v>
      </c>
      <c r="AT868" s="23"/>
      <c r="AU868" s="24" t="str">
        <f t="shared" si="4"/>
        <v>0x0E219800</v>
      </c>
      <c r="AV868" s="25"/>
      <c r="AW868" s="26" t="str">
        <f t="shared" si="5"/>
        <v>frintmvector,                                           </v>
      </c>
      <c r="AX868" s="26" t="str">
        <f t="shared" si="6"/>
        <v>//		frintmvector,                                           	/* 0x0E219800	FRINTM    	 */</v>
      </c>
      <c r="AY868" s="26" t="str">
        <f t="shared" si="7"/>
        <v>//		0x0E219800,	/* FRINTM    	frintmvector	 */</v>
      </c>
    </row>
    <row r="869" ht="12.75" customHeight="1">
      <c r="A869" s="9" t="s">
        <v>1442</v>
      </c>
      <c r="B869" s="33" t="s">
        <v>106</v>
      </c>
      <c r="C869" s="16"/>
      <c r="D869" s="17"/>
      <c r="E869" s="28" t="s">
        <v>848</v>
      </c>
      <c r="F869" s="18" t="str">
        <f t="shared" si="8"/>
        <v>v</v>
      </c>
      <c r="G869" s="18" t="str">
        <f t="shared" si="9"/>
        <v>vector_Vector</v>
      </c>
      <c r="H869" s="18" t="s">
        <v>950</v>
      </c>
      <c r="I869" s="30" t="s">
        <v>1206</v>
      </c>
      <c r="J869" s="30"/>
      <c r="K869" s="84"/>
      <c r="L869" s="45" t="s">
        <v>31</v>
      </c>
      <c r="M869" s="32" t="s">
        <v>71</v>
      </c>
      <c r="N869" s="32" t="s">
        <v>31</v>
      </c>
      <c r="O869" s="45" t="s">
        <v>31</v>
      </c>
      <c r="P869" s="45" t="s">
        <v>30</v>
      </c>
      <c r="Q869" s="45" t="s">
        <v>30</v>
      </c>
      <c r="R869" s="45" t="s">
        <v>30</v>
      </c>
      <c r="S869" s="45" t="s">
        <v>31</v>
      </c>
      <c r="T869" s="32" t="s">
        <v>31</v>
      </c>
      <c r="U869" s="32" t="s">
        <v>33</v>
      </c>
      <c r="V869" s="45" t="s">
        <v>30</v>
      </c>
      <c r="W869" s="45" t="s">
        <v>31</v>
      </c>
      <c r="X869" s="45" t="s">
        <v>31</v>
      </c>
      <c r="Y869" s="45" t="s">
        <v>31</v>
      </c>
      <c r="Z869" s="45" t="s">
        <v>31</v>
      </c>
      <c r="AA869" s="32" t="s">
        <v>30</v>
      </c>
      <c r="AB869" s="32" t="s">
        <v>30</v>
      </c>
      <c r="AC869" s="32" t="s">
        <v>31</v>
      </c>
      <c r="AD869" s="32" t="s">
        <v>30</v>
      </c>
      <c r="AE869" s="32" t="s">
        <v>31</v>
      </c>
      <c r="AF869" s="45" t="s">
        <v>30</v>
      </c>
      <c r="AG869" s="45" t="s">
        <v>31</v>
      </c>
      <c r="AH869" s="46" t="s">
        <v>45</v>
      </c>
      <c r="AM869" s="32" t="s">
        <v>56</v>
      </c>
      <c r="AR869" s="23"/>
      <c r="AS869" s="24" t="str">
        <f t="shared" si="3"/>
        <v>-:Q:-:-:-:-:-:-:-:-:-:-:-:-:-:-:-:-:-:-:-:-:Rn:::::Rd::::</v>
      </c>
      <c r="AT869" s="23"/>
      <c r="AU869" s="24" t="str">
        <f t="shared" si="4"/>
        <v>0x0E21A800</v>
      </c>
      <c r="AV869" s="25"/>
      <c r="AW869" s="26" t="str">
        <f t="shared" si="5"/>
        <v>vfcvtnsvector_Vector,                                   </v>
      </c>
      <c r="AX869" s="26" t="str">
        <f t="shared" si="6"/>
        <v>//		vfcvtnsvector_Vector,                                   	/* 0x0E21A800	FCVTNS    	 */</v>
      </c>
      <c r="AY869" s="26" t="str">
        <f t="shared" si="7"/>
        <v>//		0x0E21A800,	/* FCVTNS    	vfcvtnsvector_Vector	 */</v>
      </c>
    </row>
    <row r="870" ht="12.75" customHeight="1">
      <c r="A870" s="15" t="s">
        <v>1443</v>
      </c>
      <c r="B870" s="33" t="s">
        <v>106</v>
      </c>
      <c r="C870" s="16"/>
      <c r="D870" s="17"/>
      <c r="E870" s="28" t="s">
        <v>867</v>
      </c>
      <c r="F870" s="18" t="str">
        <f t="shared" si="8"/>
        <v>v</v>
      </c>
      <c r="G870" s="18" t="str">
        <f t="shared" si="9"/>
        <v>vector_Vector</v>
      </c>
      <c r="H870" s="18" t="s">
        <v>950</v>
      </c>
      <c r="I870" s="30" t="s">
        <v>1206</v>
      </c>
      <c r="J870" s="30"/>
      <c r="K870" s="84"/>
      <c r="L870" s="45" t="s">
        <v>31</v>
      </c>
      <c r="M870" s="32" t="s">
        <v>71</v>
      </c>
      <c r="N870" s="32" t="s">
        <v>31</v>
      </c>
      <c r="O870" s="45" t="s">
        <v>31</v>
      </c>
      <c r="P870" s="45" t="s">
        <v>30</v>
      </c>
      <c r="Q870" s="45" t="s">
        <v>30</v>
      </c>
      <c r="R870" s="45" t="s">
        <v>30</v>
      </c>
      <c r="S870" s="45" t="s">
        <v>31</v>
      </c>
      <c r="T870" s="32" t="s">
        <v>31</v>
      </c>
      <c r="U870" s="32" t="s">
        <v>33</v>
      </c>
      <c r="V870" s="45" t="s">
        <v>30</v>
      </c>
      <c r="W870" s="45" t="s">
        <v>31</v>
      </c>
      <c r="X870" s="45" t="s">
        <v>31</v>
      </c>
      <c r="Y870" s="45" t="s">
        <v>31</v>
      </c>
      <c r="Z870" s="45" t="s">
        <v>31</v>
      </c>
      <c r="AA870" s="32" t="s">
        <v>30</v>
      </c>
      <c r="AB870" s="32" t="s">
        <v>30</v>
      </c>
      <c r="AC870" s="32" t="s">
        <v>31</v>
      </c>
      <c r="AD870" s="32" t="s">
        <v>30</v>
      </c>
      <c r="AE870" s="32" t="s">
        <v>30</v>
      </c>
      <c r="AF870" s="45" t="s">
        <v>30</v>
      </c>
      <c r="AG870" s="45" t="s">
        <v>31</v>
      </c>
      <c r="AH870" s="46" t="s">
        <v>45</v>
      </c>
      <c r="AM870" s="32" t="s">
        <v>56</v>
      </c>
      <c r="AR870" s="23"/>
      <c r="AS870" s="24" t="str">
        <f t="shared" si="3"/>
        <v>-:Q:-:-:-:-:-:-:-:-:-:-:-:-:-:-:-:-:-:-:-:-:Rn:::::Rd::::</v>
      </c>
      <c r="AT870" s="23"/>
      <c r="AU870" s="24" t="str">
        <f t="shared" si="4"/>
        <v>0x0E21B800</v>
      </c>
      <c r="AV870" s="25"/>
      <c r="AW870" s="26" t="str">
        <f t="shared" si="5"/>
        <v>vfcvtmsvector_Vector,                                   </v>
      </c>
      <c r="AX870" s="26" t="str">
        <f t="shared" si="6"/>
        <v>//		vfcvtmsvector_Vector,                                   	/* 0x0E21B800	FCVTMS    	 */</v>
      </c>
      <c r="AY870" s="26" t="str">
        <f t="shared" si="7"/>
        <v>//		0x0E21B800,	/* FCVTMS    	vfcvtmsvector_Vector	 */</v>
      </c>
    </row>
    <row r="871" ht="12.75" customHeight="1">
      <c r="A871" s="15" t="s">
        <v>1444</v>
      </c>
      <c r="B871" s="33" t="s">
        <v>106</v>
      </c>
      <c r="C871" s="16"/>
      <c r="D871" s="17"/>
      <c r="E871" s="28" t="s">
        <v>856</v>
      </c>
      <c r="F871" s="18" t="str">
        <f t="shared" si="8"/>
        <v>v</v>
      </c>
      <c r="G871" s="18" t="str">
        <f t="shared" si="9"/>
        <v>vector_Vector</v>
      </c>
      <c r="H871" s="18" t="s">
        <v>950</v>
      </c>
      <c r="I871" s="30" t="s">
        <v>1206</v>
      </c>
      <c r="J871" s="30"/>
      <c r="K871" s="84"/>
      <c r="L871" s="45" t="s">
        <v>31</v>
      </c>
      <c r="M871" s="32" t="s">
        <v>71</v>
      </c>
      <c r="N871" s="32" t="s">
        <v>31</v>
      </c>
      <c r="O871" s="45" t="s">
        <v>31</v>
      </c>
      <c r="P871" s="45" t="s">
        <v>30</v>
      </c>
      <c r="Q871" s="45" t="s">
        <v>30</v>
      </c>
      <c r="R871" s="45" t="s">
        <v>30</v>
      </c>
      <c r="S871" s="45" t="s">
        <v>31</v>
      </c>
      <c r="T871" s="32" t="s">
        <v>31</v>
      </c>
      <c r="U871" s="32" t="s">
        <v>33</v>
      </c>
      <c r="V871" s="45" t="s">
        <v>30</v>
      </c>
      <c r="W871" s="45" t="s">
        <v>31</v>
      </c>
      <c r="X871" s="45" t="s">
        <v>31</v>
      </c>
      <c r="Y871" s="45" t="s">
        <v>31</v>
      </c>
      <c r="Z871" s="45" t="s">
        <v>31</v>
      </c>
      <c r="AA871" s="32" t="s">
        <v>30</v>
      </c>
      <c r="AB871" s="32" t="s">
        <v>30</v>
      </c>
      <c r="AC871" s="32" t="s">
        <v>30</v>
      </c>
      <c r="AD871" s="32" t="s">
        <v>31</v>
      </c>
      <c r="AE871" s="32" t="s">
        <v>31</v>
      </c>
      <c r="AF871" s="45" t="s">
        <v>30</v>
      </c>
      <c r="AG871" s="45" t="s">
        <v>31</v>
      </c>
      <c r="AH871" s="46" t="s">
        <v>45</v>
      </c>
      <c r="AM871" s="32" t="s">
        <v>56</v>
      </c>
      <c r="AR871" s="23"/>
      <c r="AS871" s="24" t="str">
        <f t="shared" si="3"/>
        <v>-:Q:-:-:-:-:-:-:-:-:-:-:-:-:-:-:-:-:-:-:-:-:Rn:::::Rd::::</v>
      </c>
      <c r="AT871" s="23"/>
      <c r="AU871" s="24" t="str">
        <f t="shared" si="4"/>
        <v>0x0E21C800</v>
      </c>
      <c r="AV871" s="25"/>
      <c r="AW871" s="26" t="str">
        <f t="shared" si="5"/>
        <v>vfcvtasvector_Vector,                                   </v>
      </c>
      <c r="AX871" s="26" t="str">
        <f t="shared" si="6"/>
        <v>//		vfcvtasvector_Vector,                                   	/* 0x0E21C800	FCVTAS    	 */</v>
      </c>
      <c r="AY871" s="26" t="str">
        <f t="shared" si="7"/>
        <v>//		0x0E21C800,	/* FCVTAS    	vfcvtasvector_Vector	 */</v>
      </c>
    </row>
    <row r="872" ht="12.75" customHeight="1">
      <c r="A872" s="9" t="s">
        <v>1445</v>
      </c>
      <c r="B872" s="33" t="s">
        <v>106</v>
      </c>
      <c r="C872" s="16"/>
      <c r="D872" s="17"/>
      <c r="E872" s="28" t="s">
        <v>704</v>
      </c>
      <c r="F872" s="18" t="str">
        <f t="shared" si="8"/>
        <v>v</v>
      </c>
      <c r="G872" s="18" t="str">
        <f t="shared" si="9"/>
        <v>vector_integer_Vector</v>
      </c>
      <c r="H872" s="18" t="s">
        <v>1031</v>
      </c>
      <c r="I872" s="30" t="s">
        <v>1206</v>
      </c>
      <c r="J872" s="30"/>
      <c r="K872" s="84"/>
      <c r="L872" s="45" t="s">
        <v>31</v>
      </c>
      <c r="M872" s="32" t="s">
        <v>71</v>
      </c>
      <c r="N872" s="32" t="s">
        <v>31</v>
      </c>
      <c r="O872" s="45" t="s">
        <v>31</v>
      </c>
      <c r="P872" s="45" t="s">
        <v>30</v>
      </c>
      <c r="Q872" s="45" t="s">
        <v>30</v>
      </c>
      <c r="R872" s="45" t="s">
        <v>30</v>
      </c>
      <c r="S872" s="45" t="s">
        <v>31</v>
      </c>
      <c r="T872" s="32" t="s">
        <v>31</v>
      </c>
      <c r="U872" s="32" t="s">
        <v>33</v>
      </c>
      <c r="V872" s="45" t="s">
        <v>30</v>
      </c>
      <c r="W872" s="45" t="s">
        <v>31</v>
      </c>
      <c r="X872" s="45" t="s">
        <v>31</v>
      </c>
      <c r="Y872" s="45" t="s">
        <v>31</v>
      </c>
      <c r="Z872" s="45" t="s">
        <v>31</v>
      </c>
      <c r="AA872" s="32" t="s">
        <v>30</v>
      </c>
      <c r="AB872" s="32" t="s">
        <v>30</v>
      </c>
      <c r="AC872" s="32" t="s">
        <v>30</v>
      </c>
      <c r="AD872" s="32" t="s">
        <v>31</v>
      </c>
      <c r="AE872" s="32" t="s">
        <v>30</v>
      </c>
      <c r="AF872" s="45" t="s">
        <v>30</v>
      </c>
      <c r="AG872" s="45" t="s">
        <v>31</v>
      </c>
      <c r="AH872" s="46" t="s">
        <v>45</v>
      </c>
      <c r="AM872" s="32" t="s">
        <v>56</v>
      </c>
      <c r="AR872" s="23"/>
      <c r="AS872" s="24" t="str">
        <f t="shared" si="3"/>
        <v>-:Q:-:-:-:-:-:-:-:-:-:-:-:-:-:-:-:-:-:-:-:-:Rn:::::Rd::::</v>
      </c>
      <c r="AT872" s="23"/>
      <c r="AU872" s="24" t="str">
        <f t="shared" si="4"/>
        <v>0x0E21D800</v>
      </c>
      <c r="AV872" s="25"/>
      <c r="AW872" s="26" t="str">
        <f t="shared" si="5"/>
        <v>vscvtfvector_integer_Vector,                            </v>
      </c>
      <c r="AX872" s="26" t="str">
        <f t="shared" si="6"/>
        <v>//		vscvtfvector_integer_Vector,                            	/* 0x0E21D800	SCVTF     	 */</v>
      </c>
      <c r="AY872" s="26" t="str">
        <f t="shared" si="7"/>
        <v>//		0x0E21D800,	/* SCVTF     	vscvtfvector_integer_Vector	 */</v>
      </c>
    </row>
    <row r="873" ht="12.75" customHeight="1">
      <c r="A873" s="15" t="s">
        <v>1446</v>
      </c>
      <c r="B873" s="33" t="s">
        <v>106</v>
      </c>
      <c r="C873" s="16"/>
      <c r="D873" s="17"/>
      <c r="E873" s="28" t="s">
        <v>991</v>
      </c>
      <c r="F873" s="18" t="str">
        <f t="shared" si="8"/>
        <v>v</v>
      </c>
      <c r="G873" s="18" t="str">
        <f t="shared" si="9"/>
        <v>zero_Vector</v>
      </c>
      <c r="H873" s="18" t="s">
        <v>1017</v>
      </c>
      <c r="I873" s="30" t="s">
        <v>1206</v>
      </c>
      <c r="J873" s="30"/>
      <c r="K873" s="84"/>
      <c r="L873" s="45" t="s">
        <v>31</v>
      </c>
      <c r="M873" s="32" t="s">
        <v>71</v>
      </c>
      <c r="N873" s="32" t="s">
        <v>31</v>
      </c>
      <c r="O873" s="45" t="s">
        <v>31</v>
      </c>
      <c r="P873" s="45" t="s">
        <v>30</v>
      </c>
      <c r="Q873" s="45" t="s">
        <v>30</v>
      </c>
      <c r="R873" s="45" t="s">
        <v>30</v>
      </c>
      <c r="S873" s="45" t="s">
        <v>31</v>
      </c>
      <c r="T873" s="32" t="s">
        <v>30</v>
      </c>
      <c r="U873" s="32" t="s">
        <v>33</v>
      </c>
      <c r="V873" s="45" t="s">
        <v>30</v>
      </c>
      <c r="W873" s="45" t="s">
        <v>31</v>
      </c>
      <c r="X873" s="45" t="s">
        <v>31</v>
      </c>
      <c r="Y873" s="45" t="s">
        <v>31</v>
      </c>
      <c r="Z873" s="45" t="s">
        <v>31</v>
      </c>
      <c r="AA873" s="32" t="s">
        <v>31</v>
      </c>
      <c r="AB873" s="32" t="s">
        <v>30</v>
      </c>
      <c r="AC873" s="32" t="s">
        <v>30</v>
      </c>
      <c r="AD873" s="32" t="s">
        <v>31</v>
      </c>
      <c r="AE873" s="32" t="s">
        <v>31</v>
      </c>
      <c r="AF873" s="45" t="s">
        <v>30</v>
      </c>
      <c r="AG873" s="45" t="s">
        <v>31</v>
      </c>
      <c r="AH873" s="46" t="s">
        <v>45</v>
      </c>
      <c r="AM873" s="32" t="s">
        <v>56</v>
      </c>
      <c r="AR873" s="23"/>
      <c r="AS873" s="24" t="str">
        <f t="shared" si="3"/>
        <v>-:Q:-:-:-:-:-:-:-:-:-:-:-:-:-:-:-:-:-:-:-:-:Rn:::::Rd::::</v>
      </c>
      <c r="AT873" s="23"/>
      <c r="AU873" s="24" t="str">
        <f t="shared" si="4"/>
        <v>0x0EA0C800</v>
      </c>
      <c r="AV873" s="25"/>
      <c r="AW873" s="26" t="str">
        <f t="shared" si="5"/>
        <v>vfcmgtzero_Vector,                                      </v>
      </c>
      <c r="AX873" s="26" t="str">
        <f t="shared" si="6"/>
        <v>//		vfcmgtzero_Vector,                                      	/* 0x0EA0C800	FCMGT     	 */</v>
      </c>
      <c r="AY873" s="26" t="str">
        <f t="shared" si="7"/>
        <v>//		0x0EA0C800,	/* FCMGT     	vfcmgtzero_Vector	 */</v>
      </c>
    </row>
    <row r="874" ht="12.75" customHeight="1">
      <c r="A874" s="15" t="s">
        <v>1447</v>
      </c>
      <c r="B874" s="33" t="s">
        <v>106</v>
      </c>
      <c r="C874" s="16"/>
      <c r="D874" s="17"/>
      <c r="E874" s="28" t="s">
        <v>958</v>
      </c>
      <c r="F874" s="18" t="str">
        <f t="shared" si="8"/>
        <v>v</v>
      </c>
      <c r="G874" s="18" t="str">
        <f t="shared" si="9"/>
        <v>zero_Vector</v>
      </c>
      <c r="H874" s="18" t="s">
        <v>1017</v>
      </c>
      <c r="I874" s="30" t="s">
        <v>1206</v>
      </c>
      <c r="J874" s="30"/>
      <c r="K874" s="84"/>
      <c r="L874" s="45" t="s">
        <v>31</v>
      </c>
      <c r="M874" s="32" t="s">
        <v>71</v>
      </c>
      <c r="N874" s="32" t="s">
        <v>31</v>
      </c>
      <c r="O874" s="45" t="s">
        <v>31</v>
      </c>
      <c r="P874" s="45" t="s">
        <v>30</v>
      </c>
      <c r="Q874" s="45" t="s">
        <v>30</v>
      </c>
      <c r="R874" s="45" t="s">
        <v>30</v>
      </c>
      <c r="S874" s="45" t="s">
        <v>31</v>
      </c>
      <c r="T874" s="32" t="s">
        <v>30</v>
      </c>
      <c r="U874" s="32" t="s">
        <v>33</v>
      </c>
      <c r="V874" s="45" t="s">
        <v>30</v>
      </c>
      <c r="W874" s="45" t="s">
        <v>31</v>
      </c>
      <c r="X874" s="45" t="s">
        <v>31</v>
      </c>
      <c r="Y874" s="45" t="s">
        <v>31</v>
      </c>
      <c r="Z874" s="45" t="s">
        <v>31</v>
      </c>
      <c r="AA874" s="32" t="s">
        <v>31</v>
      </c>
      <c r="AB874" s="32" t="s">
        <v>30</v>
      </c>
      <c r="AC874" s="32" t="s">
        <v>30</v>
      </c>
      <c r="AD874" s="32" t="s">
        <v>31</v>
      </c>
      <c r="AE874" s="32" t="s">
        <v>30</v>
      </c>
      <c r="AF874" s="45" t="s">
        <v>30</v>
      </c>
      <c r="AG874" s="45" t="s">
        <v>31</v>
      </c>
      <c r="AH874" s="46" t="s">
        <v>45</v>
      </c>
      <c r="AM874" s="32" t="s">
        <v>56</v>
      </c>
      <c r="AR874" s="23"/>
      <c r="AS874" s="24" t="str">
        <f t="shared" si="3"/>
        <v>-:Q:-:-:-:-:-:-:-:-:-:-:-:-:-:-:-:-:-:-:-:-:Rn:::::Rd::::</v>
      </c>
      <c r="AT874" s="23"/>
      <c r="AU874" s="24" t="str">
        <f t="shared" si="4"/>
        <v>0x0EA0D800</v>
      </c>
      <c r="AV874" s="25"/>
      <c r="AW874" s="26" t="str">
        <f t="shared" si="5"/>
        <v>vfcmeqzero_Vector,                                      </v>
      </c>
      <c r="AX874" s="26" t="str">
        <f t="shared" si="6"/>
        <v>//		vfcmeqzero_Vector,                                      	/* 0x0EA0D800	FCMEQ     	 */</v>
      </c>
      <c r="AY874" s="26" t="str">
        <f t="shared" si="7"/>
        <v>//		0x0EA0D800,	/* FCMEQ     	vfcmeqzero_Vector	 */</v>
      </c>
    </row>
    <row r="875" ht="12.75" customHeight="1">
      <c r="A875" s="9" t="s">
        <v>1448</v>
      </c>
      <c r="B875" s="33" t="s">
        <v>106</v>
      </c>
      <c r="C875" s="16"/>
      <c r="D875" s="17"/>
      <c r="E875" s="28" t="s">
        <v>1035</v>
      </c>
      <c r="F875" s="18" t="str">
        <f t="shared" si="8"/>
        <v>v</v>
      </c>
      <c r="G875" s="18" t="str">
        <f t="shared" si="9"/>
        <v>zero_Vector</v>
      </c>
      <c r="H875" s="18" t="s">
        <v>1017</v>
      </c>
      <c r="I875" s="30" t="s">
        <v>1206</v>
      </c>
      <c r="J875" s="30"/>
      <c r="K875" s="84"/>
      <c r="L875" s="45" t="s">
        <v>31</v>
      </c>
      <c r="M875" s="32" t="s">
        <v>71</v>
      </c>
      <c r="N875" s="32" t="s">
        <v>31</v>
      </c>
      <c r="O875" s="45" t="s">
        <v>31</v>
      </c>
      <c r="P875" s="45" t="s">
        <v>30</v>
      </c>
      <c r="Q875" s="45" t="s">
        <v>30</v>
      </c>
      <c r="R875" s="45" t="s">
        <v>30</v>
      </c>
      <c r="S875" s="45" t="s">
        <v>31</v>
      </c>
      <c r="T875" s="32" t="s">
        <v>30</v>
      </c>
      <c r="U875" s="32" t="s">
        <v>33</v>
      </c>
      <c r="V875" s="45" t="s">
        <v>30</v>
      </c>
      <c r="W875" s="45" t="s">
        <v>31</v>
      </c>
      <c r="X875" s="45" t="s">
        <v>31</v>
      </c>
      <c r="Y875" s="45" t="s">
        <v>31</v>
      </c>
      <c r="Z875" s="45" t="s">
        <v>31</v>
      </c>
      <c r="AA875" s="32" t="s">
        <v>31</v>
      </c>
      <c r="AB875" s="32" t="s">
        <v>30</v>
      </c>
      <c r="AC875" s="32" t="s">
        <v>30</v>
      </c>
      <c r="AD875" s="32" t="s">
        <v>30</v>
      </c>
      <c r="AE875" s="32" t="s">
        <v>31</v>
      </c>
      <c r="AF875" s="45" t="s">
        <v>30</v>
      </c>
      <c r="AG875" s="45" t="s">
        <v>31</v>
      </c>
      <c r="AH875" s="46" t="s">
        <v>45</v>
      </c>
      <c r="AM875" s="32" t="s">
        <v>56</v>
      </c>
      <c r="AR875" s="23"/>
      <c r="AS875" s="24" t="str">
        <f t="shared" si="3"/>
        <v>-:Q:-:-:-:-:-:-:-:-:-:-:-:-:-:-:-:-:-:-:-:-:Rn:::::Rd::::</v>
      </c>
      <c r="AT875" s="23"/>
      <c r="AU875" s="24" t="str">
        <f t="shared" si="4"/>
        <v>0x0EA0E800</v>
      </c>
      <c r="AV875" s="25"/>
      <c r="AW875" s="26" t="str">
        <f t="shared" si="5"/>
        <v>vfcmltzero_Vector,                                      </v>
      </c>
      <c r="AX875" s="26" t="str">
        <f t="shared" si="6"/>
        <v>//		vfcmltzero_Vector,                                      	/* 0x0EA0E800	FCMLT     	 */</v>
      </c>
      <c r="AY875" s="26" t="str">
        <f t="shared" si="7"/>
        <v>//		0x0EA0E800,	/* FCMLT     	vfcmltzero_Vector	 */</v>
      </c>
    </row>
    <row r="876" ht="12.75" customHeight="1">
      <c r="A876" s="9" t="s">
        <v>1449</v>
      </c>
      <c r="B876" s="33" t="s">
        <v>106</v>
      </c>
      <c r="C876" s="16"/>
      <c r="D876" s="17"/>
      <c r="E876" s="28" t="s">
        <v>802</v>
      </c>
      <c r="F876" s="18" t="str">
        <f t="shared" si="8"/>
        <v/>
      </c>
      <c r="G876" s="18" t="str">
        <f t="shared" si="9"/>
        <v>vector</v>
      </c>
      <c r="H876" s="18" t="s">
        <v>950</v>
      </c>
      <c r="I876" s="29"/>
      <c r="J876" s="29"/>
      <c r="K876" s="84"/>
      <c r="L876" s="45" t="s">
        <v>31</v>
      </c>
      <c r="M876" s="32" t="s">
        <v>71</v>
      </c>
      <c r="N876" s="32" t="s">
        <v>31</v>
      </c>
      <c r="O876" s="45" t="s">
        <v>31</v>
      </c>
      <c r="P876" s="45" t="s">
        <v>30</v>
      </c>
      <c r="Q876" s="45" t="s">
        <v>30</v>
      </c>
      <c r="R876" s="45" t="s">
        <v>30</v>
      </c>
      <c r="S876" s="45" t="s">
        <v>31</v>
      </c>
      <c r="T876" s="32" t="s">
        <v>30</v>
      </c>
      <c r="U876" s="32" t="s">
        <v>33</v>
      </c>
      <c r="V876" s="45" t="s">
        <v>30</v>
      </c>
      <c r="W876" s="45" t="s">
        <v>31</v>
      </c>
      <c r="X876" s="45" t="s">
        <v>31</v>
      </c>
      <c r="Y876" s="45" t="s">
        <v>31</v>
      </c>
      <c r="Z876" s="45" t="s">
        <v>31</v>
      </c>
      <c r="AA876" s="32" t="s">
        <v>31</v>
      </c>
      <c r="AB876" s="32" t="s">
        <v>30</v>
      </c>
      <c r="AC876" s="32" t="s">
        <v>30</v>
      </c>
      <c r="AD876" s="32" t="s">
        <v>30</v>
      </c>
      <c r="AE876" s="32" t="s">
        <v>30</v>
      </c>
      <c r="AF876" s="45" t="s">
        <v>30</v>
      </c>
      <c r="AG876" s="45" t="s">
        <v>31</v>
      </c>
      <c r="AH876" s="46" t="s">
        <v>45</v>
      </c>
      <c r="AM876" s="32" t="s">
        <v>56</v>
      </c>
      <c r="AR876" s="23"/>
      <c r="AS876" s="24" t="str">
        <f t="shared" si="3"/>
        <v>-:Q:-:-:-:-:-:-:-:-:-:-:-:-:-:-:-:-:-:-:-:-:Rn:::::Rd::::</v>
      </c>
      <c r="AT876" s="23"/>
      <c r="AU876" s="24" t="str">
        <f t="shared" si="4"/>
        <v>0x0EA0F800</v>
      </c>
      <c r="AV876" s="25"/>
      <c r="AW876" s="26" t="str">
        <f t="shared" si="5"/>
        <v>fabsvector,                                             </v>
      </c>
      <c r="AX876" s="26" t="str">
        <f t="shared" si="6"/>
        <v>//		fabsvector,                                             	/* 0x0EA0F800	FABS      	 */</v>
      </c>
      <c r="AY876" s="26" t="str">
        <f t="shared" si="7"/>
        <v>//		0x0EA0F800,	/* FABS      	fabsvector	 */</v>
      </c>
    </row>
    <row r="877" ht="12.75" customHeight="1">
      <c r="A877" s="15" t="s">
        <v>1450</v>
      </c>
      <c r="B877" s="33" t="s">
        <v>106</v>
      </c>
      <c r="C877" s="16"/>
      <c r="D877" s="17"/>
      <c r="E877" s="28" t="s">
        <v>815</v>
      </c>
      <c r="F877" s="18" t="str">
        <f t="shared" si="8"/>
        <v/>
      </c>
      <c r="G877" s="18" t="str">
        <f t="shared" si="9"/>
        <v>vector</v>
      </c>
      <c r="H877" s="18" t="s">
        <v>950</v>
      </c>
      <c r="I877" s="29"/>
      <c r="J877" s="29"/>
      <c r="K877" s="84"/>
      <c r="L877" s="45" t="s">
        <v>31</v>
      </c>
      <c r="M877" s="32" t="s">
        <v>71</v>
      </c>
      <c r="N877" s="32" t="s">
        <v>31</v>
      </c>
      <c r="O877" s="45" t="s">
        <v>31</v>
      </c>
      <c r="P877" s="45" t="s">
        <v>30</v>
      </c>
      <c r="Q877" s="45" t="s">
        <v>30</v>
      </c>
      <c r="R877" s="45" t="s">
        <v>30</v>
      </c>
      <c r="S877" s="45" t="s">
        <v>31</v>
      </c>
      <c r="T877" s="32" t="s">
        <v>30</v>
      </c>
      <c r="U877" s="32" t="s">
        <v>33</v>
      </c>
      <c r="V877" s="45" t="s">
        <v>30</v>
      </c>
      <c r="W877" s="45" t="s">
        <v>31</v>
      </c>
      <c r="X877" s="45" t="s">
        <v>31</v>
      </c>
      <c r="Y877" s="45" t="s">
        <v>31</v>
      </c>
      <c r="Z877" s="45" t="s">
        <v>31</v>
      </c>
      <c r="AA877" s="32" t="s">
        <v>30</v>
      </c>
      <c r="AB877" s="32" t="s">
        <v>30</v>
      </c>
      <c r="AC877" s="32" t="s">
        <v>31</v>
      </c>
      <c r="AD877" s="32" t="s">
        <v>31</v>
      </c>
      <c r="AE877" s="32" t="s">
        <v>31</v>
      </c>
      <c r="AF877" s="45" t="s">
        <v>30</v>
      </c>
      <c r="AG877" s="45" t="s">
        <v>31</v>
      </c>
      <c r="AH877" s="46" t="s">
        <v>45</v>
      </c>
      <c r="AM877" s="32" t="s">
        <v>56</v>
      </c>
      <c r="AR877" s="23"/>
      <c r="AS877" s="24" t="str">
        <f t="shared" si="3"/>
        <v>-:Q:-:-:-:-:-:-:-:-:-:-:-:-:-:-:-:-:-:-:-:-:Rn:::::Rd::::</v>
      </c>
      <c r="AT877" s="23"/>
      <c r="AU877" s="24" t="str">
        <f t="shared" si="4"/>
        <v>0x0EA18800</v>
      </c>
      <c r="AV877" s="25"/>
      <c r="AW877" s="26" t="str">
        <f t="shared" si="5"/>
        <v>frintpvector,                                           </v>
      </c>
      <c r="AX877" s="26" t="str">
        <f t="shared" si="6"/>
        <v>//		frintpvector,                                           	/* 0x0EA18800	FRINTP    	 */</v>
      </c>
      <c r="AY877" s="26" t="str">
        <f t="shared" si="7"/>
        <v>//		0x0EA18800,	/* FRINTP    	frintpvector	 */</v>
      </c>
    </row>
    <row r="878" ht="12.75" customHeight="1">
      <c r="A878" s="15" t="s">
        <v>1451</v>
      </c>
      <c r="B878" s="33" t="s">
        <v>106</v>
      </c>
      <c r="C878" s="16"/>
      <c r="D878" s="17"/>
      <c r="E878" s="28" t="s">
        <v>819</v>
      </c>
      <c r="F878" s="18" t="str">
        <f t="shared" si="8"/>
        <v/>
      </c>
      <c r="G878" s="18" t="str">
        <f t="shared" si="9"/>
        <v>vector</v>
      </c>
      <c r="H878" s="18" t="s">
        <v>950</v>
      </c>
      <c r="I878" s="29"/>
      <c r="J878" s="29"/>
      <c r="K878" s="84"/>
      <c r="L878" s="45" t="s">
        <v>31</v>
      </c>
      <c r="M878" s="32" t="s">
        <v>71</v>
      </c>
      <c r="N878" s="32" t="s">
        <v>31</v>
      </c>
      <c r="O878" s="45" t="s">
        <v>31</v>
      </c>
      <c r="P878" s="45" t="s">
        <v>30</v>
      </c>
      <c r="Q878" s="45" t="s">
        <v>30</v>
      </c>
      <c r="R878" s="45" t="s">
        <v>30</v>
      </c>
      <c r="S878" s="45" t="s">
        <v>31</v>
      </c>
      <c r="T878" s="32" t="s">
        <v>30</v>
      </c>
      <c r="U878" s="32" t="s">
        <v>33</v>
      </c>
      <c r="V878" s="45" t="s">
        <v>30</v>
      </c>
      <c r="W878" s="45" t="s">
        <v>31</v>
      </c>
      <c r="X878" s="45" t="s">
        <v>31</v>
      </c>
      <c r="Y878" s="45" t="s">
        <v>31</v>
      </c>
      <c r="Z878" s="45" t="s">
        <v>31</v>
      </c>
      <c r="AA878" s="32" t="s">
        <v>30</v>
      </c>
      <c r="AB878" s="32" t="s">
        <v>30</v>
      </c>
      <c r="AC878" s="32" t="s">
        <v>31</v>
      </c>
      <c r="AD878" s="32" t="s">
        <v>31</v>
      </c>
      <c r="AE878" s="32" t="s">
        <v>30</v>
      </c>
      <c r="AF878" s="45" t="s">
        <v>30</v>
      </c>
      <c r="AG878" s="45" t="s">
        <v>31</v>
      </c>
      <c r="AH878" s="46" t="s">
        <v>45</v>
      </c>
      <c r="AM878" s="32" t="s">
        <v>56</v>
      </c>
      <c r="AR878" s="23"/>
      <c r="AS878" s="24" t="str">
        <f t="shared" si="3"/>
        <v>-:Q:-:-:-:-:-:-:-:-:-:-:-:-:-:-:-:-:-:-:-:-:Rn:::::Rd::::</v>
      </c>
      <c r="AT878" s="23"/>
      <c r="AU878" s="24" t="str">
        <f t="shared" si="4"/>
        <v>0x0EA19800</v>
      </c>
      <c r="AV878" s="25"/>
      <c r="AW878" s="26" t="str">
        <f t="shared" si="5"/>
        <v>frintzvector,                                           </v>
      </c>
      <c r="AX878" s="26" t="str">
        <f t="shared" si="6"/>
        <v>//		frintzvector,                                           	/* 0x0EA19800	FRINTZ    	 */</v>
      </c>
      <c r="AY878" s="26" t="str">
        <f t="shared" si="7"/>
        <v>//		0x0EA19800,	/* FRINTZ    	frintzvector	 */</v>
      </c>
    </row>
    <row r="879" ht="12.75" customHeight="1">
      <c r="A879" s="9" t="s">
        <v>1452</v>
      </c>
      <c r="B879" s="33" t="s">
        <v>106</v>
      </c>
      <c r="C879" s="16"/>
      <c r="D879" s="17"/>
      <c r="E879" s="28" t="s">
        <v>863</v>
      </c>
      <c r="F879" s="18" t="str">
        <f t="shared" si="8"/>
        <v>v</v>
      </c>
      <c r="G879" s="18" t="str">
        <f t="shared" si="9"/>
        <v>vector_Vector</v>
      </c>
      <c r="H879" s="18" t="s">
        <v>950</v>
      </c>
      <c r="I879" s="30" t="s">
        <v>1206</v>
      </c>
      <c r="J879" s="30"/>
      <c r="K879" s="84"/>
      <c r="L879" s="45" t="s">
        <v>31</v>
      </c>
      <c r="M879" s="32" t="s">
        <v>71</v>
      </c>
      <c r="N879" s="32" t="s">
        <v>31</v>
      </c>
      <c r="O879" s="45" t="s">
        <v>31</v>
      </c>
      <c r="P879" s="45" t="s">
        <v>30</v>
      </c>
      <c r="Q879" s="45" t="s">
        <v>30</v>
      </c>
      <c r="R879" s="45" t="s">
        <v>30</v>
      </c>
      <c r="S879" s="45" t="s">
        <v>31</v>
      </c>
      <c r="T879" s="32" t="s">
        <v>30</v>
      </c>
      <c r="U879" s="32" t="s">
        <v>33</v>
      </c>
      <c r="V879" s="45" t="s">
        <v>30</v>
      </c>
      <c r="W879" s="45" t="s">
        <v>31</v>
      </c>
      <c r="X879" s="45" t="s">
        <v>31</v>
      </c>
      <c r="Y879" s="45" t="s">
        <v>31</v>
      </c>
      <c r="Z879" s="45" t="s">
        <v>31</v>
      </c>
      <c r="AA879" s="32" t="s">
        <v>30</v>
      </c>
      <c r="AB879" s="32" t="s">
        <v>30</v>
      </c>
      <c r="AC879" s="32" t="s">
        <v>31</v>
      </c>
      <c r="AD879" s="32" t="s">
        <v>30</v>
      </c>
      <c r="AE879" s="32" t="s">
        <v>31</v>
      </c>
      <c r="AF879" s="45" t="s">
        <v>30</v>
      </c>
      <c r="AG879" s="45" t="s">
        <v>31</v>
      </c>
      <c r="AH879" s="46" t="s">
        <v>45</v>
      </c>
      <c r="AM879" s="32" t="s">
        <v>56</v>
      </c>
      <c r="AR879" s="23"/>
      <c r="AS879" s="24" t="str">
        <f t="shared" si="3"/>
        <v>-:Q:-:-:-:-:-:-:-:-:-:-:-:-:-:-:-:-:-:-:-:-:Rn:::::Rd::::</v>
      </c>
      <c r="AT879" s="23"/>
      <c r="AU879" s="24" t="str">
        <f t="shared" si="4"/>
        <v>0x0EA1A800</v>
      </c>
      <c r="AV879" s="25"/>
      <c r="AW879" s="26" t="str">
        <f t="shared" si="5"/>
        <v>vfcvtpsvector_Vector,                                   </v>
      </c>
      <c r="AX879" s="26" t="str">
        <f t="shared" si="6"/>
        <v>//		vfcvtpsvector_Vector,                                   	/* 0x0EA1A800	FCVTPS    	 */</v>
      </c>
      <c r="AY879" s="26" t="str">
        <f t="shared" si="7"/>
        <v>//		0x0EA1A800,	/* FCVTPS    	vfcvtpsvector_Vector	 */</v>
      </c>
    </row>
    <row r="880" ht="12.75" customHeight="1">
      <c r="A880" s="15" t="s">
        <v>1453</v>
      </c>
      <c r="B880" s="33" t="s">
        <v>106</v>
      </c>
      <c r="C880" s="16"/>
      <c r="D880" s="17"/>
      <c r="E880" s="28" t="s">
        <v>710</v>
      </c>
      <c r="F880" s="18" t="str">
        <f t="shared" si="8"/>
        <v>v</v>
      </c>
      <c r="G880" s="18" t="str">
        <f t="shared" si="9"/>
        <v>vector_integer_Vector</v>
      </c>
      <c r="H880" s="18" t="s">
        <v>1031</v>
      </c>
      <c r="I880" s="30" t="s">
        <v>1206</v>
      </c>
      <c r="J880" s="30"/>
      <c r="K880" s="84"/>
      <c r="L880" s="45" t="s">
        <v>31</v>
      </c>
      <c r="M880" s="32" t="s">
        <v>71</v>
      </c>
      <c r="N880" s="32" t="s">
        <v>31</v>
      </c>
      <c r="O880" s="45" t="s">
        <v>31</v>
      </c>
      <c r="P880" s="45" t="s">
        <v>30</v>
      </c>
      <c r="Q880" s="45" t="s">
        <v>30</v>
      </c>
      <c r="R880" s="45" t="s">
        <v>30</v>
      </c>
      <c r="S880" s="45" t="s">
        <v>31</v>
      </c>
      <c r="T880" s="32" t="s">
        <v>30</v>
      </c>
      <c r="U880" s="32" t="s">
        <v>33</v>
      </c>
      <c r="V880" s="45" t="s">
        <v>30</v>
      </c>
      <c r="W880" s="45" t="s">
        <v>31</v>
      </c>
      <c r="X880" s="45" t="s">
        <v>31</v>
      </c>
      <c r="Y880" s="45" t="s">
        <v>31</v>
      </c>
      <c r="Z880" s="45" t="s">
        <v>31</v>
      </c>
      <c r="AA880" s="32" t="s">
        <v>30</v>
      </c>
      <c r="AB880" s="32" t="s">
        <v>30</v>
      </c>
      <c r="AC880" s="32" t="s">
        <v>31</v>
      </c>
      <c r="AD880" s="32" t="s">
        <v>30</v>
      </c>
      <c r="AE880" s="32" t="s">
        <v>30</v>
      </c>
      <c r="AF880" s="45" t="s">
        <v>30</v>
      </c>
      <c r="AG880" s="45" t="s">
        <v>31</v>
      </c>
      <c r="AH880" s="46" t="s">
        <v>45</v>
      </c>
      <c r="AM880" s="32" t="s">
        <v>56</v>
      </c>
      <c r="AR880" s="23"/>
      <c r="AS880" s="24" t="str">
        <f t="shared" si="3"/>
        <v>-:Q:-:-:-:-:-:-:-:-:-:-:-:-:-:-:-:-:-:-:-:-:Rn:::::Rd::::</v>
      </c>
      <c r="AT880" s="23"/>
      <c r="AU880" s="24" t="str">
        <f t="shared" si="4"/>
        <v>0x0EA1B800</v>
      </c>
      <c r="AV880" s="25"/>
      <c r="AW880" s="26" t="str">
        <f t="shared" si="5"/>
        <v>vfcvtzsvector_integer_Vector,                           </v>
      </c>
      <c r="AX880" s="26" t="str">
        <f t="shared" si="6"/>
        <v>//		vfcvtzsvector_integer_Vector,                           	/* 0x0EA1B800	FCVTZS    	 */</v>
      </c>
      <c r="AY880" s="26" t="str">
        <f t="shared" si="7"/>
        <v>//		0x0EA1B800,	/* FCVTZS    	vfcvtzsvector_integer_Vector	 */</v>
      </c>
    </row>
    <row r="881" ht="12.75" customHeight="1">
      <c r="A881" s="15" t="s">
        <v>1454</v>
      </c>
      <c r="B881" s="33" t="s">
        <v>106</v>
      </c>
      <c r="C881" s="16"/>
      <c r="D881" s="17"/>
      <c r="E881" s="28" t="s">
        <v>1455</v>
      </c>
      <c r="F881" s="18" t="str">
        <f t="shared" si="8"/>
        <v/>
      </c>
      <c r="G881" s="18" t="str">
        <f t="shared" si="9"/>
        <v/>
      </c>
      <c r="H881" s="19"/>
      <c r="I881" s="29"/>
      <c r="J881" s="29"/>
      <c r="K881" s="84"/>
      <c r="L881" s="45" t="s">
        <v>31</v>
      </c>
      <c r="M881" s="32" t="s">
        <v>71</v>
      </c>
      <c r="N881" s="32" t="s">
        <v>31</v>
      </c>
      <c r="O881" s="45" t="s">
        <v>31</v>
      </c>
      <c r="P881" s="45" t="s">
        <v>30</v>
      </c>
      <c r="Q881" s="45" t="s">
        <v>30</v>
      </c>
      <c r="R881" s="45" t="s">
        <v>30</v>
      </c>
      <c r="S881" s="45" t="s">
        <v>31</v>
      </c>
      <c r="T881" s="32" t="s">
        <v>30</v>
      </c>
      <c r="U881" s="32" t="s">
        <v>33</v>
      </c>
      <c r="V881" s="45" t="s">
        <v>30</v>
      </c>
      <c r="W881" s="45" t="s">
        <v>31</v>
      </c>
      <c r="X881" s="45" t="s">
        <v>31</v>
      </c>
      <c r="Y881" s="45" t="s">
        <v>31</v>
      </c>
      <c r="Z881" s="45" t="s">
        <v>31</v>
      </c>
      <c r="AA881" s="32" t="s">
        <v>30</v>
      </c>
      <c r="AB881" s="32" t="s">
        <v>30</v>
      </c>
      <c r="AC881" s="32" t="s">
        <v>30</v>
      </c>
      <c r="AD881" s="32" t="s">
        <v>31</v>
      </c>
      <c r="AE881" s="32" t="s">
        <v>31</v>
      </c>
      <c r="AF881" s="45" t="s">
        <v>30</v>
      </c>
      <c r="AG881" s="45" t="s">
        <v>31</v>
      </c>
      <c r="AH881" s="46" t="s">
        <v>45</v>
      </c>
      <c r="AM881" s="32" t="s">
        <v>56</v>
      </c>
      <c r="AR881" s="23"/>
      <c r="AS881" s="24" t="str">
        <f t="shared" si="3"/>
        <v>-:Q:-:-:-:-:-:-:-:-:-:-:-:-:-:-:-:-:-:-:-:-:Rn:::::Rd::::</v>
      </c>
      <c r="AT881" s="23"/>
      <c r="AU881" s="24" t="str">
        <f t="shared" si="4"/>
        <v>0x0EA1C800</v>
      </c>
      <c r="AV881" s="25"/>
      <c r="AW881" s="26" t="str">
        <f t="shared" si="5"/>
        <v>urecpe,                                                 </v>
      </c>
      <c r="AX881" s="26" t="str">
        <f t="shared" si="6"/>
        <v>//		urecpe,                                                 	/* 0x0EA1C800	URECPE    	 */</v>
      </c>
      <c r="AY881" s="26" t="str">
        <f t="shared" si="7"/>
        <v>//		0x0EA1C800,	/* URECPE    	urecpe	 */</v>
      </c>
    </row>
    <row r="882" ht="12.75" customHeight="1">
      <c r="A882" s="9" t="s">
        <v>1456</v>
      </c>
      <c r="B882" s="33" t="s">
        <v>106</v>
      </c>
      <c r="C882" s="16"/>
      <c r="D882" s="17"/>
      <c r="E882" s="28" t="s">
        <v>1039</v>
      </c>
      <c r="F882" s="18" t="str">
        <f t="shared" si="8"/>
        <v>v</v>
      </c>
      <c r="G882" s="18" t="str">
        <f t="shared" si="9"/>
        <v>Vector</v>
      </c>
      <c r="H882" s="19"/>
      <c r="I882" s="30" t="s">
        <v>1206</v>
      </c>
      <c r="J882" s="30"/>
      <c r="K882" s="84"/>
      <c r="L882" s="45" t="s">
        <v>31</v>
      </c>
      <c r="M882" s="32" t="s">
        <v>71</v>
      </c>
      <c r="N882" s="32" t="s">
        <v>31</v>
      </c>
      <c r="O882" s="45" t="s">
        <v>31</v>
      </c>
      <c r="P882" s="45" t="s">
        <v>30</v>
      </c>
      <c r="Q882" s="45" t="s">
        <v>30</v>
      </c>
      <c r="R882" s="45" t="s">
        <v>30</v>
      </c>
      <c r="S882" s="45" t="s">
        <v>31</v>
      </c>
      <c r="T882" s="32" t="s">
        <v>30</v>
      </c>
      <c r="U882" s="32" t="s">
        <v>33</v>
      </c>
      <c r="V882" s="45" t="s">
        <v>30</v>
      </c>
      <c r="W882" s="45" t="s">
        <v>31</v>
      </c>
      <c r="X882" s="45" t="s">
        <v>31</v>
      </c>
      <c r="Y882" s="45" t="s">
        <v>31</v>
      </c>
      <c r="Z882" s="45" t="s">
        <v>31</v>
      </c>
      <c r="AA882" s="32" t="s">
        <v>30</v>
      </c>
      <c r="AB882" s="32" t="s">
        <v>30</v>
      </c>
      <c r="AC882" s="32" t="s">
        <v>30</v>
      </c>
      <c r="AD882" s="32" t="s">
        <v>31</v>
      </c>
      <c r="AE882" s="32" t="s">
        <v>30</v>
      </c>
      <c r="AF882" s="45" t="s">
        <v>30</v>
      </c>
      <c r="AG882" s="45" t="s">
        <v>31</v>
      </c>
      <c r="AH882" s="46" t="s">
        <v>45</v>
      </c>
      <c r="AM882" s="32" t="s">
        <v>56</v>
      </c>
      <c r="AR882" s="23"/>
      <c r="AS882" s="24" t="str">
        <f t="shared" si="3"/>
        <v>-:Q:-:-:-:-:-:-:-:-:-:-:-:-:-:-:-:-:-:-:-:-:Rn:::::Rd::::</v>
      </c>
      <c r="AT882" s="23"/>
      <c r="AU882" s="24" t="str">
        <f t="shared" si="4"/>
        <v>0x0EA1D800</v>
      </c>
      <c r="AV882" s="25"/>
      <c r="AW882" s="26" t="str">
        <f t="shared" si="5"/>
        <v>vfrecpeVector,                                          </v>
      </c>
      <c r="AX882" s="26" t="str">
        <f t="shared" si="6"/>
        <v>//		vfrecpeVector,                                          	/* 0x0EA1D800	FRECPE    	 */</v>
      </c>
      <c r="AY882" s="26" t="str">
        <f t="shared" si="7"/>
        <v>//		0x0EA1D800,	/* FRECPE    	vfrecpeVector	 */</v>
      </c>
    </row>
    <row r="883" ht="12.75" customHeight="1">
      <c r="A883" s="9" t="s">
        <v>1457</v>
      </c>
      <c r="B883" s="33" t="s">
        <v>106</v>
      </c>
      <c r="C883" s="16"/>
      <c r="D883" s="17"/>
      <c r="E883" s="28" t="s">
        <v>695</v>
      </c>
      <c r="F883" s="18" t="str">
        <f t="shared" si="8"/>
        <v/>
      </c>
      <c r="G883" s="18" t="str">
        <f t="shared" si="9"/>
        <v>vector</v>
      </c>
      <c r="H883" s="18" t="s">
        <v>950</v>
      </c>
      <c r="I883" s="29"/>
      <c r="J883" s="29"/>
      <c r="K883" s="84"/>
      <c r="L883" s="45" t="s">
        <v>31</v>
      </c>
      <c r="M883" s="32" t="s">
        <v>71</v>
      </c>
      <c r="N883" s="32" t="s">
        <v>30</v>
      </c>
      <c r="O883" s="45" t="s">
        <v>31</v>
      </c>
      <c r="P883" s="45" t="s">
        <v>30</v>
      </c>
      <c r="Q883" s="45" t="s">
        <v>30</v>
      </c>
      <c r="R883" s="45" t="s">
        <v>30</v>
      </c>
      <c r="S883" s="45" t="s">
        <v>31</v>
      </c>
      <c r="T883" s="32" t="s">
        <v>33</v>
      </c>
      <c r="U883" s="32" t="s">
        <v>33</v>
      </c>
      <c r="V883" s="45" t="s">
        <v>30</v>
      </c>
      <c r="W883" s="45" t="s">
        <v>31</v>
      </c>
      <c r="X883" s="45" t="s">
        <v>31</v>
      </c>
      <c r="Y883" s="45" t="s">
        <v>31</v>
      </c>
      <c r="Z883" s="45" t="s">
        <v>31</v>
      </c>
      <c r="AA883" s="32" t="s">
        <v>31</v>
      </c>
      <c r="AB883" s="32" t="s">
        <v>31</v>
      </c>
      <c r="AC883" s="32" t="s">
        <v>31</v>
      </c>
      <c r="AD883" s="32" t="s">
        <v>31</v>
      </c>
      <c r="AE883" s="32" t="s">
        <v>31</v>
      </c>
      <c r="AF883" s="45" t="s">
        <v>30</v>
      </c>
      <c r="AG883" s="45" t="s">
        <v>31</v>
      </c>
      <c r="AH883" s="46" t="s">
        <v>45</v>
      </c>
      <c r="AM883" s="32" t="s">
        <v>56</v>
      </c>
      <c r="AR883" s="23"/>
      <c r="AS883" s="24" t="str">
        <f t="shared" si="3"/>
        <v>-:Q:-:-:-:-:-:-:-:-:-:-:-:-:-:-:-:-:-:-:-:-:Rn:::::Rd::::</v>
      </c>
      <c r="AT883" s="23"/>
      <c r="AU883" s="24" t="str">
        <f t="shared" si="4"/>
        <v>0x2E200800</v>
      </c>
      <c r="AV883" s="25"/>
      <c r="AW883" s="26" t="str">
        <f t="shared" si="5"/>
        <v>rev32vector,                                            </v>
      </c>
      <c r="AX883" s="26" t="str">
        <f t="shared" si="6"/>
        <v>//		rev32vector,                                            	/* 0x2E200800	REV32     	 */</v>
      </c>
      <c r="AY883" s="26" t="str">
        <f t="shared" si="7"/>
        <v>//		0x2E200800,	/* REV32     	rev32vector	 */</v>
      </c>
    </row>
    <row r="884" ht="12.75" customHeight="1">
      <c r="A884" s="15" t="s">
        <v>1458</v>
      </c>
      <c r="B884" s="33" t="s">
        <v>106</v>
      </c>
      <c r="C884" s="16"/>
      <c r="D884" s="17"/>
      <c r="E884" s="28" t="s">
        <v>1459</v>
      </c>
      <c r="F884" s="18" t="str">
        <f t="shared" si="8"/>
        <v/>
      </c>
      <c r="G884" s="18" t="str">
        <f t="shared" si="9"/>
        <v/>
      </c>
      <c r="H884" s="19"/>
      <c r="I884" s="29"/>
      <c r="J884" s="29"/>
      <c r="K884" s="84"/>
      <c r="L884" s="45" t="s">
        <v>31</v>
      </c>
      <c r="M884" s="32" t="s">
        <v>71</v>
      </c>
      <c r="N884" s="32" t="s">
        <v>30</v>
      </c>
      <c r="O884" s="45" t="s">
        <v>31</v>
      </c>
      <c r="P884" s="45" t="s">
        <v>30</v>
      </c>
      <c r="Q884" s="45" t="s">
        <v>30</v>
      </c>
      <c r="R884" s="45" t="s">
        <v>30</v>
      </c>
      <c r="S884" s="45" t="s">
        <v>31</v>
      </c>
      <c r="T884" s="32" t="s">
        <v>33</v>
      </c>
      <c r="U884" s="32" t="s">
        <v>33</v>
      </c>
      <c r="V884" s="45" t="s">
        <v>30</v>
      </c>
      <c r="W884" s="45" t="s">
        <v>31</v>
      </c>
      <c r="X884" s="45" t="s">
        <v>31</v>
      </c>
      <c r="Y884" s="45" t="s">
        <v>31</v>
      </c>
      <c r="Z884" s="45" t="s">
        <v>31</v>
      </c>
      <c r="AA884" s="32" t="s">
        <v>31</v>
      </c>
      <c r="AB884" s="32" t="s">
        <v>31</v>
      </c>
      <c r="AC884" s="32" t="s">
        <v>31</v>
      </c>
      <c r="AD884" s="32" t="s">
        <v>30</v>
      </c>
      <c r="AE884" s="32" t="s">
        <v>31</v>
      </c>
      <c r="AF884" s="45" t="s">
        <v>30</v>
      </c>
      <c r="AG884" s="45" t="s">
        <v>31</v>
      </c>
      <c r="AH884" s="46" t="s">
        <v>45</v>
      </c>
      <c r="AM884" s="32" t="s">
        <v>56</v>
      </c>
      <c r="AR884" s="23"/>
      <c r="AS884" s="24" t="str">
        <f t="shared" si="3"/>
        <v>-:Q:-:-:-:-:-:-:-:-:-:-:-:-:-:-:-:-:-:-:-:-:Rn:::::Rd::::</v>
      </c>
      <c r="AT884" s="23"/>
      <c r="AU884" s="24" t="str">
        <f t="shared" si="4"/>
        <v>0x2E202800</v>
      </c>
      <c r="AV884" s="25"/>
      <c r="AW884" s="26" t="str">
        <f t="shared" si="5"/>
        <v>uaddlp,                                                 </v>
      </c>
      <c r="AX884" s="26" t="str">
        <f t="shared" si="6"/>
        <v>//		uaddlp,                                                 	/* 0x2E202800	UADDLP    	 */</v>
      </c>
      <c r="AY884" s="26" t="str">
        <f t="shared" si="7"/>
        <v>//		0x2E202800,	/* UADDLP    	uaddlp	 */</v>
      </c>
    </row>
    <row r="885" ht="12.75" customHeight="1">
      <c r="A885" s="15" t="s">
        <v>1460</v>
      </c>
      <c r="B885" s="33" t="s">
        <v>106</v>
      </c>
      <c r="C885" s="16"/>
      <c r="D885" s="17"/>
      <c r="E885" s="28" t="s">
        <v>1043</v>
      </c>
      <c r="F885" s="18" t="str">
        <f t="shared" si="8"/>
        <v>v</v>
      </c>
      <c r="G885" s="18" t="str">
        <f t="shared" si="9"/>
        <v>Vector</v>
      </c>
      <c r="H885" s="19"/>
      <c r="I885" s="30" t="s">
        <v>1206</v>
      </c>
      <c r="J885" s="30"/>
      <c r="K885" s="84"/>
      <c r="L885" s="45" t="s">
        <v>31</v>
      </c>
      <c r="M885" s="32" t="s">
        <v>71</v>
      </c>
      <c r="N885" s="32" t="s">
        <v>30</v>
      </c>
      <c r="O885" s="45" t="s">
        <v>31</v>
      </c>
      <c r="P885" s="45" t="s">
        <v>30</v>
      </c>
      <c r="Q885" s="45" t="s">
        <v>30</v>
      </c>
      <c r="R885" s="45" t="s">
        <v>30</v>
      </c>
      <c r="S885" s="45" t="s">
        <v>31</v>
      </c>
      <c r="T885" s="32" t="s">
        <v>33</v>
      </c>
      <c r="U885" s="32" t="s">
        <v>33</v>
      </c>
      <c r="V885" s="45" t="s">
        <v>30</v>
      </c>
      <c r="W885" s="45" t="s">
        <v>31</v>
      </c>
      <c r="X885" s="45" t="s">
        <v>31</v>
      </c>
      <c r="Y885" s="45" t="s">
        <v>31</v>
      </c>
      <c r="Z885" s="45" t="s">
        <v>31</v>
      </c>
      <c r="AA885" s="32" t="s">
        <v>31</v>
      </c>
      <c r="AB885" s="32" t="s">
        <v>31</v>
      </c>
      <c r="AC885" s="32" t="s">
        <v>31</v>
      </c>
      <c r="AD885" s="32" t="s">
        <v>30</v>
      </c>
      <c r="AE885" s="32" t="s">
        <v>30</v>
      </c>
      <c r="AF885" s="45" t="s">
        <v>30</v>
      </c>
      <c r="AG885" s="45" t="s">
        <v>31</v>
      </c>
      <c r="AH885" s="46" t="s">
        <v>45</v>
      </c>
      <c r="AM885" s="32" t="s">
        <v>56</v>
      </c>
      <c r="AR885" s="23"/>
      <c r="AS885" s="24" t="str">
        <f t="shared" si="3"/>
        <v>-:Q:-:-:-:-:-:-:-:-:-:-:-:-:-:-:-:-:-:-:-:-:Rn:::::Rd::::</v>
      </c>
      <c r="AT885" s="23"/>
      <c r="AU885" s="24" t="str">
        <f t="shared" si="4"/>
        <v>0x2E203800</v>
      </c>
      <c r="AV885" s="25"/>
      <c r="AW885" s="26" t="str">
        <f t="shared" si="5"/>
        <v>vusqaddVector,                                          </v>
      </c>
      <c r="AX885" s="26" t="str">
        <f t="shared" si="6"/>
        <v>//		vusqaddVector,                                          	/* 0x2E203800	USQADD    	 */</v>
      </c>
      <c r="AY885" s="26" t="str">
        <f t="shared" si="7"/>
        <v>//		0x2E203800,	/* USQADD    	vusqaddVector	 */</v>
      </c>
    </row>
    <row r="886" ht="12.75" customHeight="1">
      <c r="A886" s="9" t="s">
        <v>1461</v>
      </c>
      <c r="B886" s="33" t="s">
        <v>106</v>
      </c>
      <c r="C886" s="16"/>
      <c r="D886" s="17"/>
      <c r="E886" s="28" t="s">
        <v>683</v>
      </c>
      <c r="F886" s="18" t="str">
        <f t="shared" si="8"/>
        <v/>
      </c>
      <c r="G886" s="18" t="str">
        <f t="shared" si="9"/>
        <v>vector</v>
      </c>
      <c r="H886" s="18" t="s">
        <v>950</v>
      </c>
      <c r="I886" s="29"/>
      <c r="J886" s="29"/>
      <c r="K886" s="84"/>
      <c r="L886" s="45" t="s">
        <v>31</v>
      </c>
      <c r="M886" s="32" t="s">
        <v>71</v>
      </c>
      <c r="N886" s="32" t="s">
        <v>30</v>
      </c>
      <c r="O886" s="45" t="s">
        <v>31</v>
      </c>
      <c r="P886" s="45" t="s">
        <v>30</v>
      </c>
      <c r="Q886" s="45" t="s">
        <v>30</v>
      </c>
      <c r="R886" s="45" t="s">
        <v>30</v>
      </c>
      <c r="S886" s="45" t="s">
        <v>31</v>
      </c>
      <c r="T886" s="32" t="s">
        <v>33</v>
      </c>
      <c r="U886" s="32" t="s">
        <v>33</v>
      </c>
      <c r="V886" s="45" t="s">
        <v>30</v>
      </c>
      <c r="W886" s="45" t="s">
        <v>31</v>
      </c>
      <c r="X886" s="45" t="s">
        <v>31</v>
      </c>
      <c r="Y886" s="45" t="s">
        <v>31</v>
      </c>
      <c r="Z886" s="45" t="s">
        <v>31</v>
      </c>
      <c r="AA886" s="32" t="s">
        <v>31</v>
      </c>
      <c r="AB886" s="32" t="s">
        <v>31</v>
      </c>
      <c r="AC886" s="32" t="s">
        <v>30</v>
      </c>
      <c r="AD886" s="32" t="s">
        <v>31</v>
      </c>
      <c r="AE886" s="32" t="s">
        <v>31</v>
      </c>
      <c r="AF886" s="45" t="s">
        <v>30</v>
      </c>
      <c r="AG886" s="45" t="s">
        <v>31</v>
      </c>
      <c r="AH886" s="46" t="s">
        <v>45</v>
      </c>
      <c r="AM886" s="32" t="s">
        <v>56</v>
      </c>
      <c r="AR886" s="23"/>
      <c r="AS886" s="24" t="str">
        <f t="shared" si="3"/>
        <v>-:Q:-:-:-:-:-:-:-:-:-:-:-:-:-:-:-:-:-:-:-:-:Rn:::::Rd::::</v>
      </c>
      <c r="AT886" s="23"/>
      <c r="AU886" s="24" t="str">
        <f t="shared" si="4"/>
        <v>0x2E204800</v>
      </c>
      <c r="AV886" s="25"/>
      <c r="AW886" s="26" t="str">
        <f t="shared" si="5"/>
        <v>clzvector,                                              </v>
      </c>
      <c r="AX886" s="26" t="str">
        <f t="shared" si="6"/>
        <v>//		clzvector,                                              	/* 0x2E204800	CLZ       	 */</v>
      </c>
      <c r="AY886" s="26" t="str">
        <f t="shared" si="7"/>
        <v>//		0x2E204800,	/* CLZ       	clzvector	 */</v>
      </c>
    </row>
    <row r="887" ht="12.75" customHeight="1">
      <c r="A887" s="15" t="s">
        <v>1462</v>
      </c>
      <c r="B887" s="33" t="s">
        <v>106</v>
      </c>
      <c r="C887" s="16"/>
      <c r="D887" s="17"/>
      <c r="E887" s="28" t="s">
        <v>1463</v>
      </c>
      <c r="F887" s="18" t="str">
        <f t="shared" si="8"/>
        <v/>
      </c>
      <c r="G887" s="18" t="str">
        <f t="shared" si="9"/>
        <v/>
      </c>
      <c r="H887" s="19"/>
      <c r="I887" s="29"/>
      <c r="J887" s="29"/>
      <c r="K887" s="84"/>
      <c r="L887" s="45" t="s">
        <v>31</v>
      </c>
      <c r="M887" s="32" t="s">
        <v>71</v>
      </c>
      <c r="N887" s="32" t="s">
        <v>30</v>
      </c>
      <c r="O887" s="45" t="s">
        <v>31</v>
      </c>
      <c r="P887" s="45" t="s">
        <v>30</v>
      </c>
      <c r="Q887" s="45" t="s">
        <v>30</v>
      </c>
      <c r="R887" s="45" t="s">
        <v>30</v>
      </c>
      <c r="S887" s="45" t="s">
        <v>31</v>
      </c>
      <c r="T887" s="32" t="s">
        <v>33</v>
      </c>
      <c r="U887" s="32" t="s">
        <v>33</v>
      </c>
      <c r="V887" s="45" t="s">
        <v>30</v>
      </c>
      <c r="W887" s="45" t="s">
        <v>31</v>
      </c>
      <c r="X887" s="45" t="s">
        <v>31</v>
      </c>
      <c r="Y887" s="45" t="s">
        <v>31</v>
      </c>
      <c r="Z887" s="45" t="s">
        <v>31</v>
      </c>
      <c r="AA887" s="32" t="s">
        <v>31</v>
      </c>
      <c r="AB887" s="32" t="s">
        <v>31</v>
      </c>
      <c r="AC887" s="32" t="s">
        <v>30</v>
      </c>
      <c r="AD887" s="32" t="s">
        <v>30</v>
      </c>
      <c r="AE887" s="32" t="s">
        <v>31</v>
      </c>
      <c r="AF887" s="45" t="s">
        <v>30</v>
      </c>
      <c r="AG887" s="45" t="s">
        <v>31</v>
      </c>
      <c r="AH887" s="46" t="s">
        <v>45</v>
      </c>
      <c r="AM887" s="32" t="s">
        <v>56</v>
      </c>
      <c r="AR887" s="23"/>
      <c r="AS887" s="24" t="str">
        <f t="shared" si="3"/>
        <v>-:Q:-:-:-:-:-:-:-:-:-:-:-:-:-:-:-:-:-:-:-:-:Rn:::::Rd::::</v>
      </c>
      <c r="AT887" s="23"/>
      <c r="AU887" s="24" t="str">
        <f t="shared" si="4"/>
        <v>0x2E206800</v>
      </c>
      <c r="AV887" s="25"/>
      <c r="AW887" s="26" t="str">
        <f t="shared" si="5"/>
        <v>uadalp,                                                 </v>
      </c>
      <c r="AX887" s="26" t="str">
        <f t="shared" si="6"/>
        <v>//		uadalp,                                                 	/* 0x2E206800	UADALP    	 */</v>
      </c>
      <c r="AY887" s="26" t="str">
        <f t="shared" si="7"/>
        <v>//		0x2E206800,	/* UADALP    	uadalp	 */</v>
      </c>
    </row>
    <row r="888" ht="12.75" customHeight="1">
      <c r="A888" s="15" t="s">
        <v>1464</v>
      </c>
      <c r="B888" s="33" t="s">
        <v>106</v>
      </c>
      <c r="C888" s="16"/>
      <c r="D888" s="17"/>
      <c r="E888" s="28" t="s">
        <v>1045</v>
      </c>
      <c r="F888" s="18" t="str">
        <f t="shared" si="8"/>
        <v>v</v>
      </c>
      <c r="G888" s="18" t="str">
        <f t="shared" si="9"/>
        <v>Vector</v>
      </c>
      <c r="H888" s="19"/>
      <c r="I888" s="30" t="s">
        <v>1206</v>
      </c>
      <c r="J888" s="30"/>
      <c r="K888" s="84"/>
      <c r="L888" s="45" t="s">
        <v>31</v>
      </c>
      <c r="M888" s="32" t="s">
        <v>71</v>
      </c>
      <c r="N888" s="32" t="s">
        <v>30</v>
      </c>
      <c r="O888" s="45" t="s">
        <v>31</v>
      </c>
      <c r="P888" s="45" t="s">
        <v>30</v>
      </c>
      <c r="Q888" s="45" t="s">
        <v>30</v>
      </c>
      <c r="R888" s="45" t="s">
        <v>30</v>
      </c>
      <c r="S888" s="45" t="s">
        <v>31</v>
      </c>
      <c r="T888" s="32" t="s">
        <v>33</v>
      </c>
      <c r="U888" s="32" t="s">
        <v>33</v>
      </c>
      <c r="V888" s="45" t="s">
        <v>30</v>
      </c>
      <c r="W888" s="45" t="s">
        <v>31</v>
      </c>
      <c r="X888" s="45" t="s">
        <v>31</v>
      </c>
      <c r="Y888" s="45" t="s">
        <v>31</v>
      </c>
      <c r="Z888" s="45" t="s">
        <v>31</v>
      </c>
      <c r="AA888" s="32" t="s">
        <v>31</v>
      </c>
      <c r="AB888" s="32" t="s">
        <v>31</v>
      </c>
      <c r="AC888" s="32" t="s">
        <v>30</v>
      </c>
      <c r="AD888" s="32" t="s">
        <v>30</v>
      </c>
      <c r="AE888" s="32" t="s">
        <v>30</v>
      </c>
      <c r="AF888" s="45" t="s">
        <v>30</v>
      </c>
      <c r="AG888" s="45" t="s">
        <v>31</v>
      </c>
      <c r="AH888" s="46" t="s">
        <v>45</v>
      </c>
      <c r="AM888" s="32" t="s">
        <v>56</v>
      </c>
      <c r="AR888" s="23"/>
      <c r="AS888" s="24" t="str">
        <f t="shared" si="3"/>
        <v>-:Q:-:-:-:-:-:-:-:-:-:-:-:-:-:-:-:-:-:-:-:-:Rn:::::Rd::::</v>
      </c>
      <c r="AT888" s="23"/>
      <c r="AU888" s="24" t="str">
        <f t="shared" si="4"/>
        <v>0x2E207800</v>
      </c>
      <c r="AV888" s="25"/>
      <c r="AW888" s="26" t="str">
        <f t="shared" si="5"/>
        <v>vsqnegVector,                                           </v>
      </c>
      <c r="AX888" s="26" t="str">
        <f t="shared" si="6"/>
        <v>//		vsqnegVector,                                           	/* 0x2E207800	SQNEG     	 */</v>
      </c>
      <c r="AY888" s="26" t="str">
        <f t="shared" si="7"/>
        <v>//		0x2E207800,	/* SQNEG     	vsqnegVector	 */</v>
      </c>
    </row>
    <row r="889" ht="12.75" customHeight="1">
      <c r="A889" s="9" t="s">
        <v>1465</v>
      </c>
      <c r="B889" s="33" t="s">
        <v>106</v>
      </c>
      <c r="C889" s="16"/>
      <c r="D889" s="17"/>
      <c r="E889" s="28" t="s">
        <v>940</v>
      </c>
      <c r="F889" s="18" t="str">
        <f t="shared" si="8"/>
        <v>v</v>
      </c>
      <c r="G889" s="18" t="str">
        <f t="shared" si="9"/>
        <v>zero_Vector</v>
      </c>
      <c r="H889" s="18" t="s">
        <v>1017</v>
      </c>
      <c r="I889" s="30" t="s">
        <v>1206</v>
      </c>
      <c r="J889" s="30"/>
      <c r="K889" s="84"/>
      <c r="L889" s="45" t="s">
        <v>31</v>
      </c>
      <c r="M889" s="32" t="s">
        <v>71</v>
      </c>
      <c r="N889" s="32" t="s">
        <v>30</v>
      </c>
      <c r="O889" s="45" t="s">
        <v>31</v>
      </c>
      <c r="P889" s="45" t="s">
        <v>30</v>
      </c>
      <c r="Q889" s="45" t="s">
        <v>30</v>
      </c>
      <c r="R889" s="45" t="s">
        <v>30</v>
      </c>
      <c r="S889" s="45" t="s">
        <v>31</v>
      </c>
      <c r="T889" s="32" t="s">
        <v>33</v>
      </c>
      <c r="U889" s="32" t="s">
        <v>33</v>
      </c>
      <c r="V889" s="45" t="s">
        <v>30</v>
      </c>
      <c r="W889" s="45" t="s">
        <v>31</v>
      </c>
      <c r="X889" s="45" t="s">
        <v>31</v>
      </c>
      <c r="Y889" s="45" t="s">
        <v>31</v>
      </c>
      <c r="Z889" s="45" t="s">
        <v>31</v>
      </c>
      <c r="AA889" s="32" t="s">
        <v>31</v>
      </c>
      <c r="AB889" s="32" t="s">
        <v>30</v>
      </c>
      <c r="AC889" s="32" t="s">
        <v>31</v>
      </c>
      <c r="AD889" s="32" t="s">
        <v>31</v>
      </c>
      <c r="AE889" s="32" t="s">
        <v>31</v>
      </c>
      <c r="AF889" s="45" t="s">
        <v>30</v>
      </c>
      <c r="AG889" s="45" t="s">
        <v>31</v>
      </c>
      <c r="AH889" s="46" t="s">
        <v>45</v>
      </c>
      <c r="AM889" s="32" t="s">
        <v>56</v>
      </c>
      <c r="AR889" s="23"/>
      <c r="AS889" s="24" t="str">
        <f t="shared" si="3"/>
        <v>-:Q:-:-:-:-:-:-:-:-:-:-:-:-:-:-:-:-:-:-:-:-:Rn:::::Rd::::</v>
      </c>
      <c r="AT889" s="23"/>
      <c r="AU889" s="24" t="str">
        <f t="shared" si="4"/>
        <v>0x2E208800</v>
      </c>
      <c r="AV889" s="25"/>
      <c r="AW889" s="26" t="str">
        <f t="shared" si="5"/>
        <v>vcmgezero_Vector,                                       </v>
      </c>
      <c r="AX889" s="26" t="str">
        <f t="shared" si="6"/>
        <v>//		vcmgezero_Vector,                                       	/* 0x2E208800	CMGE      	 */</v>
      </c>
      <c r="AY889" s="26" t="str">
        <f t="shared" si="7"/>
        <v>//		0x2E208800,	/* CMGE      	vcmgezero_Vector	 */</v>
      </c>
    </row>
    <row r="890" ht="12.75" customHeight="1">
      <c r="A890" s="9" t="s">
        <v>1466</v>
      </c>
      <c r="B890" s="33" t="s">
        <v>106</v>
      </c>
      <c r="C890" s="16"/>
      <c r="D890" s="17"/>
      <c r="E890" s="28" t="s">
        <v>1048</v>
      </c>
      <c r="F890" s="18" t="str">
        <f t="shared" si="8"/>
        <v>v</v>
      </c>
      <c r="G890" s="18" t="str">
        <f t="shared" si="9"/>
        <v>zero_Vector</v>
      </c>
      <c r="H890" s="18" t="s">
        <v>1017</v>
      </c>
      <c r="I890" s="30" t="s">
        <v>1206</v>
      </c>
      <c r="J890" s="30"/>
      <c r="K890" s="84"/>
      <c r="L890" s="45" t="s">
        <v>31</v>
      </c>
      <c r="M890" s="32" t="s">
        <v>71</v>
      </c>
      <c r="N890" s="32" t="s">
        <v>30</v>
      </c>
      <c r="O890" s="45" t="s">
        <v>31</v>
      </c>
      <c r="P890" s="45" t="s">
        <v>30</v>
      </c>
      <c r="Q890" s="45" t="s">
        <v>30</v>
      </c>
      <c r="R890" s="45" t="s">
        <v>30</v>
      </c>
      <c r="S890" s="45" t="s">
        <v>31</v>
      </c>
      <c r="T890" s="32" t="s">
        <v>33</v>
      </c>
      <c r="U890" s="32" t="s">
        <v>33</v>
      </c>
      <c r="V890" s="45" t="s">
        <v>30</v>
      </c>
      <c r="W890" s="45" t="s">
        <v>31</v>
      </c>
      <c r="X890" s="45" t="s">
        <v>31</v>
      </c>
      <c r="Y890" s="45" t="s">
        <v>31</v>
      </c>
      <c r="Z890" s="45" t="s">
        <v>31</v>
      </c>
      <c r="AA890" s="32" t="s">
        <v>31</v>
      </c>
      <c r="AB890" s="32" t="s">
        <v>30</v>
      </c>
      <c r="AC890" s="32" t="s">
        <v>31</v>
      </c>
      <c r="AD890" s="32" t="s">
        <v>31</v>
      </c>
      <c r="AE890" s="32" t="s">
        <v>30</v>
      </c>
      <c r="AF890" s="45" t="s">
        <v>30</v>
      </c>
      <c r="AG890" s="45" t="s">
        <v>31</v>
      </c>
      <c r="AH890" s="46" t="s">
        <v>45</v>
      </c>
      <c r="AM890" s="32" t="s">
        <v>56</v>
      </c>
      <c r="AR890" s="23"/>
      <c r="AS890" s="24" t="str">
        <f t="shared" si="3"/>
        <v>-:Q:-:-:-:-:-:-:-:-:-:-:-:-:-:-:-:-:-:-:-:-:Rn:::::Rd::::</v>
      </c>
      <c r="AT890" s="23"/>
      <c r="AU890" s="24" t="str">
        <f t="shared" si="4"/>
        <v>0x2E209800</v>
      </c>
      <c r="AV890" s="25"/>
      <c r="AW890" s="26" t="str">
        <f t="shared" si="5"/>
        <v>vcmlezero_Vector,                                       </v>
      </c>
      <c r="AX890" s="26" t="str">
        <f t="shared" si="6"/>
        <v>//		vcmlezero_Vector,                                       	/* 0x2E209800	CMLE      	 */</v>
      </c>
      <c r="AY890" s="26" t="str">
        <f t="shared" si="7"/>
        <v>//		0x2E209800,	/* CMLE      	vcmlezero_Vector	 */</v>
      </c>
    </row>
    <row r="891" ht="12.75" customHeight="1">
      <c r="A891" s="15" t="s">
        <v>1467</v>
      </c>
      <c r="B891" s="33" t="s">
        <v>106</v>
      </c>
      <c r="C891" s="16"/>
      <c r="D891" s="17"/>
      <c r="E891" s="28" t="s">
        <v>1050</v>
      </c>
      <c r="F891" s="18" t="str">
        <f t="shared" si="8"/>
        <v>v</v>
      </c>
      <c r="G891" s="18" t="str">
        <f t="shared" si="9"/>
        <v>vector_Vector</v>
      </c>
      <c r="H891" s="18" t="s">
        <v>950</v>
      </c>
      <c r="I891" s="30" t="s">
        <v>1206</v>
      </c>
      <c r="J891" s="30"/>
      <c r="K891" s="84"/>
      <c r="L891" s="45" t="s">
        <v>31</v>
      </c>
      <c r="M891" s="32" t="s">
        <v>71</v>
      </c>
      <c r="N891" s="32" t="s">
        <v>30</v>
      </c>
      <c r="O891" s="45" t="s">
        <v>31</v>
      </c>
      <c r="P891" s="45" t="s">
        <v>30</v>
      </c>
      <c r="Q891" s="45" t="s">
        <v>30</v>
      </c>
      <c r="R891" s="45" t="s">
        <v>30</v>
      </c>
      <c r="S891" s="45" t="s">
        <v>31</v>
      </c>
      <c r="T891" s="32" t="s">
        <v>33</v>
      </c>
      <c r="U891" s="32" t="s">
        <v>33</v>
      </c>
      <c r="V891" s="45" t="s">
        <v>30</v>
      </c>
      <c r="W891" s="45" t="s">
        <v>31</v>
      </c>
      <c r="X891" s="45" t="s">
        <v>31</v>
      </c>
      <c r="Y891" s="45" t="s">
        <v>31</v>
      </c>
      <c r="Z891" s="45" t="s">
        <v>31</v>
      </c>
      <c r="AA891" s="32" t="s">
        <v>31</v>
      </c>
      <c r="AB891" s="32" t="s">
        <v>30</v>
      </c>
      <c r="AC891" s="32" t="s">
        <v>31</v>
      </c>
      <c r="AD891" s="32" t="s">
        <v>30</v>
      </c>
      <c r="AE891" s="32" t="s">
        <v>30</v>
      </c>
      <c r="AF891" s="45" t="s">
        <v>30</v>
      </c>
      <c r="AG891" s="45" t="s">
        <v>31</v>
      </c>
      <c r="AH891" s="46" t="s">
        <v>45</v>
      </c>
      <c r="AM891" s="32" t="s">
        <v>56</v>
      </c>
      <c r="AR891" s="23"/>
      <c r="AS891" s="24" t="str">
        <f t="shared" si="3"/>
        <v>-:Q:-:-:-:-:-:-:-:-:-:-:-:-:-:-:-:-:-:-:-:-:Rn:::::Rd::::</v>
      </c>
      <c r="AT891" s="23"/>
      <c r="AU891" s="24" t="str">
        <f t="shared" si="4"/>
        <v>0x2E20B800</v>
      </c>
      <c r="AV891" s="25"/>
      <c r="AW891" s="26" t="str">
        <f t="shared" si="5"/>
        <v>vnegvector_Vector,                                      </v>
      </c>
      <c r="AX891" s="26" t="str">
        <f t="shared" si="6"/>
        <v>//		vnegvector_Vector,                                      	/* 0x2E20B800	NEG       	 */</v>
      </c>
      <c r="AY891" s="26" t="str">
        <f t="shared" si="7"/>
        <v>//		0x2E20B800,	/* NEG       	vnegvector_Vector	 */</v>
      </c>
    </row>
    <row r="892" ht="12.75" customHeight="1">
      <c r="A892" s="15" t="s">
        <v>1468</v>
      </c>
      <c r="B892" s="33" t="s">
        <v>106</v>
      </c>
      <c r="C892" s="16"/>
      <c r="D892" s="17"/>
      <c r="E892" s="28" t="s">
        <v>1052</v>
      </c>
      <c r="F892" s="18" t="str">
        <f t="shared" si="8"/>
        <v>v</v>
      </c>
      <c r="G892" s="18" t="str">
        <f t="shared" si="9"/>
        <v>Vector</v>
      </c>
      <c r="H892" s="19"/>
      <c r="I892" s="30" t="s">
        <v>1206</v>
      </c>
      <c r="J892" s="30"/>
      <c r="K892" s="84"/>
      <c r="L892" s="45" t="s">
        <v>31</v>
      </c>
      <c r="M892" s="32" t="s">
        <v>71</v>
      </c>
      <c r="N892" s="32" t="s">
        <v>30</v>
      </c>
      <c r="O892" s="45" t="s">
        <v>31</v>
      </c>
      <c r="P892" s="45" t="s">
        <v>30</v>
      </c>
      <c r="Q892" s="45" t="s">
        <v>30</v>
      </c>
      <c r="R892" s="45" t="s">
        <v>30</v>
      </c>
      <c r="S892" s="45" t="s">
        <v>31</v>
      </c>
      <c r="T892" s="32" t="s">
        <v>33</v>
      </c>
      <c r="U892" s="32" t="s">
        <v>33</v>
      </c>
      <c r="V892" s="45" t="s">
        <v>30</v>
      </c>
      <c r="W892" s="45" t="s">
        <v>31</v>
      </c>
      <c r="X892" s="45" t="s">
        <v>31</v>
      </c>
      <c r="Y892" s="45" t="s">
        <v>31</v>
      </c>
      <c r="Z892" s="45" t="s">
        <v>31</v>
      </c>
      <c r="AA892" s="32" t="s">
        <v>30</v>
      </c>
      <c r="AB892" s="32" t="s">
        <v>31</v>
      </c>
      <c r="AC892" s="32" t="s">
        <v>31</v>
      </c>
      <c r="AD892" s="32" t="s">
        <v>30</v>
      </c>
      <c r="AE892" s="32" t="s">
        <v>31</v>
      </c>
      <c r="AF892" s="45" t="s">
        <v>30</v>
      </c>
      <c r="AG892" s="45" t="s">
        <v>31</v>
      </c>
      <c r="AH892" s="46" t="s">
        <v>45</v>
      </c>
      <c r="AM892" s="32" t="s">
        <v>56</v>
      </c>
      <c r="AR892" s="23"/>
      <c r="AS892" s="24" t="str">
        <f t="shared" si="3"/>
        <v>-:Q:-:-:-:-:-:-:-:-:-:-:-:-:-:-:-:-:-:-:-:-:Rn:::::Rd::::</v>
      </c>
      <c r="AT892" s="23"/>
      <c r="AU892" s="24" t="str">
        <f t="shared" si="4"/>
        <v>0x2E212800</v>
      </c>
      <c r="AV892" s="25"/>
      <c r="AW892" s="26" t="str">
        <f t="shared" si="5"/>
        <v>vsqxtunVector,                                          </v>
      </c>
      <c r="AX892" s="26" t="str">
        <f t="shared" si="6"/>
        <v>//		vsqxtunVector,                                          	/* 0x2E212800	SQXTUN    	 */</v>
      </c>
      <c r="AY892" s="26" t="str">
        <f t="shared" si="7"/>
        <v>//		0x2E212800,	/* SQXTUN    	vsqxtunVector	 */</v>
      </c>
    </row>
    <row r="893" ht="12.75" customHeight="1">
      <c r="A893" s="9" t="s">
        <v>1469</v>
      </c>
      <c r="B893" s="33" t="s">
        <v>106</v>
      </c>
      <c r="C893" s="16"/>
      <c r="D893" s="17"/>
      <c r="E893" s="28" t="s">
        <v>1054</v>
      </c>
      <c r="F893" s="18" t="str">
        <f t="shared" si="8"/>
        <v>v</v>
      </c>
      <c r="G893" s="18" t="str">
        <f t="shared" si="9"/>
        <v>Vector</v>
      </c>
      <c r="H893" s="19"/>
      <c r="I893" s="30" t="s">
        <v>1206</v>
      </c>
      <c r="J893" s="30"/>
      <c r="K893" s="84"/>
      <c r="L893" s="45" t="s">
        <v>31</v>
      </c>
      <c r="M893" s="32" t="s">
        <v>71</v>
      </c>
      <c r="N893" s="32" t="s">
        <v>30</v>
      </c>
      <c r="O893" s="45" t="s">
        <v>31</v>
      </c>
      <c r="P893" s="45" t="s">
        <v>30</v>
      </c>
      <c r="Q893" s="45" t="s">
        <v>30</v>
      </c>
      <c r="R893" s="45" t="s">
        <v>30</v>
      </c>
      <c r="S893" s="45" t="s">
        <v>31</v>
      </c>
      <c r="T893" s="32" t="s">
        <v>33</v>
      </c>
      <c r="U893" s="32" t="s">
        <v>33</v>
      </c>
      <c r="V893" s="45" t="s">
        <v>30</v>
      </c>
      <c r="W893" s="45" t="s">
        <v>31</v>
      </c>
      <c r="X893" s="45" t="s">
        <v>31</v>
      </c>
      <c r="Y893" s="45" t="s">
        <v>31</v>
      </c>
      <c r="Z893" s="45" t="s">
        <v>31</v>
      </c>
      <c r="AA893" s="32" t="s">
        <v>30</v>
      </c>
      <c r="AB893" s="32" t="s">
        <v>31</v>
      </c>
      <c r="AC893" s="32" t="s">
        <v>31</v>
      </c>
      <c r="AD893" s="32" t="s">
        <v>30</v>
      </c>
      <c r="AE893" s="32" t="s">
        <v>31</v>
      </c>
      <c r="AF893" s="45" t="s">
        <v>30</v>
      </c>
      <c r="AG893" s="45" t="s">
        <v>31</v>
      </c>
      <c r="AH893" s="46" t="s">
        <v>45</v>
      </c>
      <c r="AM893" s="32" t="s">
        <v>56</v>
      </c>
      <c r="AR893" s="23"/>
      <c r="AS893" s="24" t="str">
        <f t="shared" si="3"/>
        <v>-:Q:-:-:-:-:-:-:-:-:-:-:-:-:-:-:-:-:-:-:-:-:Rn:::::Rd::::</v>
      </c>
      <c r="AT893" s="23"/>
      <c r="AU893" s="24" t="str">
        <f t="shared" si="4"/>
        <v>0x2E212800</v>
      </c>
      <c r="AV893" s="25"/>
      <c r="AW893" s="26" t="str">
        <f t="shared" si="5"/>
        <v>vsqxtun2Vector,                                         </v>
      </c>
      <c r="AX893" s="26" t="str">
        <f t="shared" si="6"/>
        <v>//		vsqxtun2Vector,                                         	/* 0x2E212800	SQXTUN2   	 */</v>
      </c>
      <c r="AY893" s="26" t="str">
        <f t="shared" si="7"/>
        <v>//		0x2E212800,	/* SQXTUN2   	vsqxtun2Vector	 */</v>
      </c>
    </row>
    <row r="894" ht="12.75" customHeight="1">
      <c r="A894" s="15" t="s">
        <v>1470</v>
      </c>
      <c r="B894" s="33" t="s">
        <v>106</v>
      </c>
      <c r="C894" s="16"/>
      <c r="D894" s="17"/>
      <c r="E894" s="28" t="s">
        <v>1471</v>
      </c>
      <c r="F894" s="18" t="str">
        <f t="shared" si="8"/>
        <v/>
      </c>
      <c r="G894" s="18" t="str">
        <f t="shared" si="9"/>
        <v/>
      </c>
      <c r="H894" s="19"/>
      <c r="I894" s="29"/>
      <c r="J894" s="29"/>
      <c r="K894" s="84"/>
      <c r="L894" s="45" t="s">
        <v>31</v>
      </c>
      <c r="M894" s="32" t="s">
        <v>71</v>
      </c>
      <c r="N894" s="32" t="s">
        <v>30</v>
      </c>
      <c r="O894" s="45" t="s">
        <v>31</v>
      </c>
      <c r="P894" s="45" t="s">
        <v>30</v>
      </c>
      <c r="Q894" s="45" t="s">
        <v>30</v>
      </c>
      <c r="R894" s="45" t="s">
        <v>30</v>
      </c>
      <c r="S894" s="45" t="s">
        <v>31</v>
      </c>
      <c r="T894" s="32" t="s">
        <v>33</v>
      </c>
      <c r="U894" s="32" t="s">
        <v>33</v>
      </c>
      <c r="V894" s="45" t="s">
        <v>30</v>
      </c>
      <c r="W894" s="45" t="s">
        <v>31</v>
      </c>
      <c r="X894" s="45" t="s">
        <v>31</v>
      </c>
      <c r="Y894" s="45" t="s">
        <v>31</v>
      </c>
      <c r="Z894" s="45" t="s">
        <v>31</v>
      </c>
      <c r="AA894" s="32" t="s">
        <v>30</v>
      </c>
      <c r="AB894" s="32" t="s">
        <v>31</v>
      </c>
      <c r="AC894" s="32" t="s">
        <v>31</v>
      </c>
      <c r="AD894" s="32" t="s">
        <v>30</v>
      </c>
      <c r="AE894" s="32" t="s">
        <v>30</v>
      </c>
      <c r="AF894" s="45" t="s">
        <v>30</v>
      </c>
      <c r="AG894" s="45" t="s">
        <v>31</v>
      </c>
      <c r="AH894" s="46" t="s">
        <v>45</v>
      </c>
      <c r="AM894" s="32" t="s">
        <v>56</v>
      </c>
      <c r="AR894" s="23"/>
      <c r="AS894" s="24" t="str">
        <f t="shared" si="3"/>
        <v>-:Q:-:-:-:-:-:-:-:-:-:-:-:-:-:-:-:-:-:-:-:-:Rn:::::Rd::::</v>
      </c>
      <c r="AT894" s="23"/>
      <c r="AU894" s="24" t="str">
        <f t="shared" si="4"/>
        <v>0x2E213800</v>
      </c>
      <c r="AV894" s="25"/>
      <c r="AW894" s="26" t="str">
        <f t="shared" si="5"/>
        <v>shll,                                                   </v>
      </c>
      <c r="AX894" s="26" t="str">
        <f t="shared" si="6"/>
        <v>//		shll,                                                   	/* 0x2E213800	SHLL      	 */</v>
      </c>
      <c r="AY894" s="26" t="str">
        <f t="shared" si="7"/>
        <v>//		0x2E213800,	/* SHLL      	shll	 */</v>
      </c>
    </row>
    <row r="895" ht="12.75" customHeight="1">
      <c r="A895" s="15" t="s">
        <v>1472</v>
      </c>
      <c r="B895" s="33" t="s">
        <v>106</v>
      </c>
      <c r="C895" s="16"/>
      <c r="D895" s="17"/>
      <c r="E895" s="28" t="s">
        <v>1473</v>
      </c>
      <c r="F895" s="18" t="str">
        <f t="shared" si="8"/>
        <v/>
      </c>
      <c r="G895" s="18" t="str">
        <f t="shared" si="9"/>
        <v/>
      </c>
      <c r="H895" s="19"/>
      <c r="I895" s="29"/>
      <c r="J895" s="29"/>
      <c r="K895" s="84"/>
      <c r="L895" s="45" t="s">
        <v>31</v>
      </c>
      <c r="M895" s="32" t="s">
        <v>71</v>
      </c>
      <c r="N895" s="32" t="s">
        <v>30</v>
      </c>
      <c r="O895" s="45" t="s">
        <v>31</v>
      </c>
      <c r="P895" s="45" t="s">
        <v>30</v>
      </c>
      <c r="Q895" s="45" t="s">
        <v>30</v>
      </c>
      <c r="R895" s="45" t="s">
        <v>30</v>
      </c>
      <c r="S895" s="45" t="s">
        <v>31</v>
      </c>
      <c r="T895" s="32" t="s">
        <v>33</v>
      </c>
      <c r="U895" s="32" t="s">
        <v>33</v>
      </c>
      <c r="V895" s="45" t="s">
        <v>30</v>
      </c>
      <c r="W895" s="45" t="s">
        <v>31</v>
      </c>
      <c r="X895" s="45" t="s">
        <v>31</v>
      </c>
      <c r="Y895" s="45" t="s">
        <v>31</v>
      </c>
      <c r="Z895" s="45" t="s">
        <v>31</v>
      </c>
      <c r="AA895" s="32" t="s">
        <v>30</v>
      </c>
      <c r="AB895" s="32" t="s">
        <v>31</v>
      </c>
      <c r="AC895" s="32" t="s">
        <v>31</v>
      </c>
      <c r="AD895" s="32" t="s">
        <v>30</v>
      </c>
      <c r="AE895" s="32" t="s">
        <v>30</v>
      </c>
      <c r="AF895" s="45" t="s">
        <v>30</v>
      </c>
      <c r="AG895" s="45" t="s">
        <v>31</v>
      </c>
      <c r="AH895" s="46" t="s">
        <v>45</v>
      </c>
      <c r="AM895" s="32" t="s">
        <v>56</v>
      </c>
      <c r="AR895" s="23"/>
      <c r="AS895" s="24" t="str">
        <f t="shared" si="3"/>
        <v>-:Q:-:-:-:-:-:-:-:-:-:-:-:-:-:-:-:-:-:-:-:-:Rn:::::Rd::::</v>
      </c>
      <c r="AT895" s="23"/>
      <c r="AU895" s="24" t="str">
        <f t="shared" si="4"/>
        <v>0x2E213800</v>
      </c>
      <c r="AV895" s="25"/>
      <c r="AW895" s="26" t="str">
        <f t="shared" si="5"/>
        <v>shll2,                                                  </v>
      </c>
      <c r="AX895" s="26" t="str">
        <f t="shared" si="6"/>
        <v>//		shll2,                                                  	/* 0x2E213800	SHLL2     	 */</v>
      </c>
      <c r="AY895" s="26" t="str">
        <f t="shared" si="7"/>
        <v>//		0x2E213800,	/* SHLL2     	shll2	 */</v>
      </c>
    </row>
    <row r="896" ht="12.75" customHeight="1">
      <c r="A896" s="9" t="s">
        <v>1474</v>
      </c>
      <c r="B896" s="33" t="s">
        <v>106</v>
      </c>
      <c r="C896" s="16"/>
      <c r="D896" s="17"/>
      <c r="E896" s="28" t="s">
        <v>1056</v>
      </c>
      <c r="F896" s="18" t="str">
        <f t="shared" si="8"/>
        <v>v</v>
      </c>
      <c r="G896" s="18" t="str">
        <f t="shared" si="9"/>
        <v>Vector</v>
      </c>
      <c r="H896" s="19"/>
      <c r="I896" s="30" t="s">
        <v>1206</v>
      </c>
      <c r="J896" s="30"/>
      <c r="K896" s="84"/>
      <c r="L896" s="45" t="s">
        <v>31</v>
      </c>
      <c r="M896" s="32" t="s">
        <v>71</v>
      </c>
      <c r="N896" s="32" t="s">
        <v>30</v>
      </c>
      <c r="O896" s="45" t="s">
        <v>31</v>
      </c>
      <c r="P896" s="45" t="s">
        <v>30</v>
      </c>
      <c r="Q896" s="45" t="s">
        <v>30</v>
      </c>
      <c r="R896" s="45" t="s">
        <v>30</v>
      </c>
      <c r="S896" s="45" t="s">
        <v>31</v>
      </c>
      <c r="T896" s="32" t="s">
        <v>33</v>
      </c>
      <c r="U896" s="32" t="s">
        <v>33</v>
      </c>
      <c r="V896" s="45" t="s">
        <v>30</v>
      </c>
      <c r="W896" s="45" t="s">
        <v>31</v>
      </c>
      <c r="X896" s="45" t="s">
        <v>31</v>
      </c>
      <c r="Y896" s="45" t="s">
        <v>31</v>
      </c>
      <c r="Z896" s="45" t="s">
        <v>31</v>
      </c>
      <c r="AA896" s="32" t="s">
        <v>30</v>
      </c>
      <c r="AB896" s="32" t="s">
        <v>31</v>
      </c>
      <c r="AC896" s="32" t="s">
        <v>30</v>
      </c>
      <c r="AD896" s="32" t="s">
        <v>31</v>
      </c>
      <c r="AE896" s="32" t="s">
        <v>31</v>
      </c>
      <c r="AF896" s="45" t="s">
        <v>30</v>
      </c>
      <c r="AG896" s="45" t="s">
        <v>31</v>
      </c>
      <c r="AH896" s="46" t="s">
        <v>45</v>
      </c>
      <c r="AM896" s="32" t="s">
        <v>56</v>
      </c>
      <c r="AR896" s="23"/>
      <c r="AS896" s="24" t="str">
        <f t="shared" si="3"/>
        <v>-:Q:-:-:-:-:-:-:-:-:-:-:-:-:-:-:-:-:-:-:-:-:Rn:::::Rd::::</v>
      </c>
      <c r="AT896" s="23"/>
      <c r="AU896" s="24" t="str">
        <f t="shared" si="4"/>
        <v>0x2E214800</v>
      </c>
      <c r="AV896" s="25"/>
      <c r="AW896" s="26" t="str">
        <f t="shared" si="5"/>
        <v>vuqxtnVector,                                           </v>
      </c>
      <c r="AX896" s="26" t="str">
        <f t="shared" si="6"/>
        <v>//		vuqxtnVector,                                           	/* 0x2E214800	UQXTN     	 */</v>
      </c>
      <c r="AY896" s="26" t="str">
        <f t="shared" si="7"/>
        <v>//		0x2E214800,	/* UQXTN     	vuqxtnVector	 */</v>
      </c>
    </row>
    <row r="897" ht="12.75" customHeight="1">
      <c r="A897" s="9" t="s">
        <v>1475</v>
      </c>
      <c r="B897" s="33" t="s">
        <v>106</v>
      </c>
      <c r="C897" s="16"/>
      <c r="D897" s="17"/>
      <c r="E897" s="28" t="s">
        <v>1058</v>
      </c>
      <c r="F897" s="18" t="str">
        <f t="shared" si="8"/>
        <v>v</v>
      </c>
      <c r="G897" s="18" t="str">
        <f t="shared" si="9"/>
        <v>Vector</v>
      </c>
      <c r="H897" s="19"/>
      <c r="I897" s="30" t="s">
        <v>1206</v>
      </c>
      <c r="J897" s="30"/>
      <c r="K897" s="84"/>
      <c r="L897" s="45" t="s">
        <v>31</v>
      </c>
      <c r="M897" s="32" t="s">
        <v>71</v>
      </c>
      <c r="N897" s="32" t="s">
        <v>30</v>
      </c>
      <c r="O897" s="45" t="s">
        <v>31</v>
      </c>
      <c r="P897" s="45" t="s">
        <v>30</v>
      </c>
      <c r="Q897" s="45" t="s">
        <v>30</v>
      </c>
      <c r="R897" s="45" t="s">
        <v>30</v>
      </c>
      <c r="S897" s="45" t="s">
        <v>31</v>
      </c>
      <c r="T897" s="32" t="s">
        <v>33</v>
      </c>
      <c r="U897" s="32" t="s">
        <v>33</v>
      </c>
      <c r="V897" s="45" t="s">
        <v>30</v>
      </c>
      <c r="W897" s="45" t="s">
        <v>31</v>
      </c>
      <c r="X897" s="45" t="s">
        <v>31</v>
      </c>
      <c r="Y897" s="45" t="s">
        <v>31</v>
      </c>
      <c r="Z897" s="45" t="s">
        <v>31</v>
      </c>
      <c r="AA897" s="32" t="s">
        <v>30</v>
      </c>
      <c r="AB897" s="32" t="s">
        <v>31</v>
      </c>
      <c r="AC897" s="32" t="s">
        <v>30</v>
      </c>
      <c r="AD897" s="32" t="s">
        <v>31</v>
      </c>
      <c r="AE897" s="32" t="s">
        <v>31</v>
      </c>
      <c r="AF897" s="45" t="s">
        <v>30</v>
      </c>
      <c r="AG897" s="45" t="s">
        <v>31</v>
      </c>
      <c r="AH897" s="46" t="s">
        <v>45</v>
      </c>
      <c r="AM897" s="32" t="s">
        <v>56</v>
      </c>
      <c r="AR897" s="23"/>
      <c r="AS897" s="24" t="str">
        <f t="shared" si="3"/>
        <v>-:Q:-:-:-:-:-:-:-:-:-:-:-:-:-:-:-:-:-:-:-:-:Rn:::::Rd::::</v>
      </c>
      <c r="AT897" s="23"/>
      <c r="AU897" s="24" t="str">
        <f t="shared" si="4"/>
        <v>0x2E214800</v>
      </c>
      <c r="AV897" s="25"/>
      <c r="AW897" s="26" t="str">
        <f t="shared" si="5"/>
        <v>vuqxtn2Vector,                                          </v>
      </c>
      <c r="AX897" s="26" t="str">
        <f t="shared" si="6"/>
        <v>//		vuqxtn2Vector,                                          	/* 0x2E214800	UQXTN2    	 */</v>
      </c>
      <c r="AY897" s="26" t="str">
        <f t="shared" si="7"/>
        <v>//		0x2E214800,	/* UQXTN2    	vuqxtn2Vector	 */</v>
      </c>
    </row>
    <row r="898" ht="12.75" customHeight="1">
      <c r="A898" s="15" t="s">
        <v>1476</v>
      </c>
      <c r="B898" s="33" t="s">
        <v>106</v>
      </c>
      <c r="C898" s="16"/>
      <c r="D898" s="17"/>
      <c r="E898" s="28" t="s">
        <v>1060</v>
      </c>
      <c r="F898" s="18" t="str">
        <f t="shared" si="8"/>
        <v>v</v>
      </c>
      <c r="G898" s="18" t="str">
        <f t="shared" si="9"/>
        <v>Vector</v>
      </c>
      <c r="H898" s="19"/>
      <c r="I898" s="30" t="s">
        <v>1206</v>
      </c>
      <c r="J898" s="30"/>
      <c r="K898" s="84"/>
      <c r="L898" s="45" t="s">
        <v>31</v>
      </c>
      <c r="M898" s="32" t="s">
        <v>71</v>
      </c>
      <c r="N898" s="32" t="s">
        <v>30</v>
      </c>
      <c r="O898" s="45" t="s">
        <v>31</v>
      </c>
      <c r="P898" s="45" t="s">
        <v>30</v>
      </c>
      <c r="Q898" s="45" t="s">
        <v>30</v>
      </c>
      <c r="R898" s="45" t="s">
        <v>30</v>
      </c>
      <c r="S898" s="45" t="s">
        <v>31</v>
      </c>
      <c r="T898" s="32" t="s">
        <v>31</v>
      </c>
      <c r="U898" s="32" t="s">
        <v>33</v>
      </c>
      <c r="V898" s="45" t="s">
        <v>30</v>
      </c>
      <c r="W898" s="45" t="s">
        <v>31</v>
      </c>
      <c r="X898" s="45" t="s">
        <v>31</v>
      </c>
      <c r="Y898" s="45" t="s">
        <v>31</v>
      </c>
      <c r="Z898" s="45" t="s">
        <v>31</v>
      </c>
      <c r="AA898" s="32" t="s">
        <v>30</v>
      </c>
      <c r="AB898" s="32" t="s">
        <v>31</v>
      </c>
      <c r="AC898" s="32" t="s">
        <v>30</v>
      </c>
      <c r="AD898" s="32" t="s">
        <v>30</v>
      </c>
      <c r="AE898" s="32" t="s">
        <v>31</v>
      </c>
      <c r="AF898" s="45" t="s">
        <v>30</v>
      </c>
      <c r="AG898" s="45" t="s">
        <v>31</v>
      </c>
      <c r="AH898" s="46" t="s">
        <v>45</v>
      </c>
      <c r="AM898" s="32" t="s">
        <v>56</v>
      </c>
      <c r="AR898" s="23"/>
      <c r="AS898" s="24" t="str">
        <f t="shared" si="3"/>
        <v>-:Q:-:-:-:-:-:-:-:-:-:-:-:-:-:-:-:-:-:-:-:-:Rn:::::Rd::::</v>
      </c>
      <c r="AT898" s="23"/>
      <c r="AU898" s="24" t="str">
        <f t="shared" si="4"/>
        <v>0x2E216800</v>
      </c>
      <c r="AV898" s="25"/>
      <c r="AW898" s="26" t="str">
        <f t="shared" si="5"/>
        <v>vfcvtxnVector,                                          </v>
      </c>
      <c r="AX898" s="26" t="str">
        <f t="shared" si="6"/>
        <v>//		vfcvtxnVector,                                          	/* 0x2E216800	FCVTXN    	 */</v>
      </c>
      <c r="AY898" s="26" t="str">
        <f t="shared" si="7"/>
        <v>//		0x2E216800,	/* FCVTXN    	vfcvtxnVector	 */</v>
      </c>
    </row>
    <row r="899" ht="12.75" customHeight="1">
      <c r="A899" s="15" t="s">
        <v>1477</v>
      </c>
      <c r="B899" s="33" t="s">
        <v>106</v>
      </c>
      <c r="C899" s="16"/>
      <c r="D899" s="17"/>
      <c r="E899" s="28" t="s">
        <v>1062</v>
      </c>
      <c r="F899" s="18" t="str">
        <f t="shared" si="8"/>
        <v>v</v>
      </c>
      <c r="G899" s="18" t="str">
        <f t="shared" si="9"/>
        <v>Vector</v>
      </c>
      <c r="H899" s="19"/>
      <c r="I899" s="30" t="s">
        <v>1206</v>
      </c>
      <c r="J899" s="30"/>
      <c r="K899" s="84"/>
      <c r="L899" s="45" t="s">
        <v>31</v>
      </c>
      <c r="M899" s="32" t="s">
        <v>71</v>
      </c>
      <c r="N899" s="32" t="s">
        <v>30</v>
      </c>
      <c r="O899" s="45" t="s">
        <v>31</v>
      </c>
      <c r="P899" s="45" t="s">
        <v>30</v>
      </c>
      <c r="Q899" s="45" t="s">
        <v>30</v>
      </c>
      <c r="R899" s="45" t="s">
        <v>30</v>
      </c>
      <c r="S899" s="45" t="s">
        <v>31</v>
      </c>
      <c r="T899" s="32" t="s">
        <v>31</v>
      </c>
      <c r="U899" s="32" t="s">
        <v>33</v>
      </c>
      <c r="V899" s="45" t="s">
        <v>30</v>
      </c>
      <c r="W899" s="45" t="s">
        <v>31</v>
      </c>
      <c r="X899" s="45" t="s">
        <v>31</v>
      </c>
      <c r="Y899" s="45" t="s">
        <v>31</v>
      </c>
      <c r="Z899" s="45" t="s">
        <v>31</v>
      </c>
      <c r="AA899" s="32" t="s">
        <v>30</v>
      </c>
      <c r="AB899" s="32" t="s">
        <v>31</v>
      </c>
      <c r="AC899" s="32" t="s">
        <v>30</v>
      </c>
      <c r="AD899" s="32" t="s">
        <v>30</v>
      </c>
      <c r="AE899" s="32" t="s">
        <v>31</v>
      </c>
      <c r="AF899" s="45" t="s">
        <v>30</v>
      </c>
      <c r="AG899" s="45" t="s">
        <v>31</v>
      </c>
      <c r="AH899" s="46" t="s">
        <v>45</v>
      </c>
      <c r="AM899" s="32" t="s">
        <v>56</v>
      </c>
      <c r="AR899" s="23"/>
      <c r="AS899" s="24" t="str">
        <f t="shared" si="3"/>
        <v>-:Q:-:-:-:-:-:-:-:-:-:-:-:-:-:-:-:-:-:-:-:-:Rn:::::Rd::::</v>
      </c>
      <c r="AT899" s="23"/>
      <c r="AU899" s="24" t="str">
        <f t="shared" si="4"/>
        <v>0x2E216800</v>
      </c>
      <c r="AV899" s="25"/>
      <c r="AW899" s="26" t="str">
        <f t="shared" si="5"/>
        <v>vfcvtxn2Vector,                                         </v>
      </c>
      <c r="AX899" s="26" t="str">
        <f t="shared" si="6"/>
        <v>//		vfcvtxn2Vector,                                         	/* 0x2E216800	FCVTXN2   	 */</v>
      </c>
      <c r="AY899" s="26" t="str">
        <f t="shared" si="7"/>
        <v>//		0x2E216800,	/* FCVTXN2   	vfcvtxn2Vector	 */</v>
      </c>
    </row>
    <row r="900" ht="12.75" customHeight="1">
      <c r="A900" s="9" t="s">
        <v>1478</v>
      </c>
      <c r="B900" s="33" t="s">
        <v>106</v>
      </c>
      <c r="C900" s="16"/>
      <c r="D900" s="17"/>
      <c r="E900" s="28" t="s">
        <v>821</v>
      </c>
      <c r="F900" s="18" t="str">
        <f t="shared" si="8"/>
        <v/>
      </c>
      <c r="G900" s="18" t="str">
        <f t="shared" si="9"/>
        <v>vector</v>
      </c>
      <c r="H900" s="18" t="s">
        <v>950</v>
      </c>
      <c r="I900" s="29"/>
      <c r="J900" s="29"/>
      <c r="K900" s="84"/>
      <c r="L900" s="45" t="s">
        <v>31</v>
      </c>
      <c r="M900" s="32" t="s">
        <v>71</v>
      </c>
      <c r="N900" s="32" t="s">
        <v>30</v>
      </c>
      <c r="O900" s="45" t="s">
        <v>31</v>
      </c>
      <c r="P900" s="45" t="s">
        <v>30</v>
      </c>
      <c r="Q900" s="45" t="s">
        <v>30</v>
      </c>
      <c r="R900" s="45" t="s">
        <v>30</v>
      </c>
      <c r="S900" s="45" t="s">
        <v>31</v>
      </c>
      <c r="T900" s="32" t="s">
        <v>31</v>
      </c>
      <c r="U900" s="32" t="s">
        <v>33</v>
      </c>
      <c r="V900" s="45" t="s">
        <v>30</v>
      </c>
      <c r="W900" s="45" t="s">
        <v>31</v>
      </c>
      <c r="X900" s="45" t="s">
        <v>31</v>
      </c>
      <c r="Y900" s="45" t="s">
        <v>31</v>
      </c>
      <c r="Z900" s="45" t="s">
        <v>31</v>
      </c>
      <c r="AA900" s="32" t="s">
        <v>30</v>
      </c>
      <c r="AB900" s="32" t="s">
        <v>30</v>
      </c>
      <c r="AC900" s="32" t="s">
        <v>31</v>
      </c>
      <c r="AD900" s="32" t="s">
        <v>31</v>
      </c>
      <c r="AE900" s="32" t="s">
        <v>31</v>
      </c>
      <c r="AF900" s="45" t="s">
        <v>30</v>
      </c>
      <c r="AG900" s="45" t="s">
        <v>31</v>
      </c>
      <c r="AH900" s="46" t="s">
        <v>45</v>
      </c>
      <c r="AM900" s="32" t="s">
        <v>56</v>
      </c>
      <c r="AR900" s="23"/>
      <c r="AS900" s="24" t="str">
        <f t="shared" si="3"/>
        <v>-:Q:-:-:-:-:-:-:-:-:-:-:-:-:-:-:-:-:-:-:-:-:Rn:::::Rd::::</v>
      </c>
      <c r="AT900" s="23"/>
      <c r="AU900" s="24" t="str">
        <f t="shared" si="4"/>
        <v>0x2E218800</v>
      </c>
      <c r="AV900" s="25"/>
      <c r="AW900" s="26" t="str">
        <f t="shared" si="5"/>
        <v>frintavector,                                           </v>
      </c>
      <c r="AX900" s="26" t="str">
        <f t="shared" si="6"/>
        <v>//		frintavector,                                           	/* 0x2E218800	FRINTA    	 */</v>
      </c>
      <c r="AY900" s="26" t="str">
        <f t="shared" si="7"/>
        <v>//		0x2E218800,	/* FRINTA    	frintavector	 */</v>
      </c>
    </row>
    <row r="901" ht="12.75" customHeight="1">
      <c r="A901" s="15" t="s">
        <v>1479</v>
      </c>
      <c r="B901" s="33" t="s">
        <v>106</v>
      </c>
      <c r="C901" s="16"/>
      <c r="D901" s="17"/>
      <c r="E901" s="28" t="s">
        <v>823</v>
      </c>
      <c r="F901" s="18" t="str">
        <f t="shared" si="8"/>
        <v/>
      </c>
      <c r="G901" s="18" t="str">
        <f t="shared" si="9"/>
        <v>vector</v>
      </c>
      <c r="H901" s="18" t="s">
        <v>950</v>
      </c>
      <c r="I901" s="29"/>
      <c r="J901" s="29"/>
      <c r="K901" s="84"/>
      <c r="L901" s="45" t="s">
        <v>31</v>
      </c>
      <c r="M901" s="32" t="s">
        <v>71</v>
      </c>
      <c r="N901" s="32" t="s">
        <v>30</v>
      </c>
      <c r="O901" s="45" t="s">
        <v>31</v>
      </c>
      <c r="P901" s="45" t="s">
        <v>30</v>
      </c>
      <c r="Q901" s="45" t="s">
        <v>30</v>
      </c>
      <c r="R901" s="45" t="s">
        <v>30</v>
      </c>
      <c r="S901" s="45" t="s">
        <v>31</v>
      </c>
      <c r="T901" s="32" t="s">
        <v>31</v>
      </c>
      <c r="U901" s="32" t="s">
        <v>33</v>
      </c>
      <c r="V901" s="45" t="s">
        <v>30</v>
      </c>
      <c r="W901" s="45" t="s">
        <v>31</v>
      </c>
      <c r="X901" s="45" t="s">
        <v>31</v>
      </c>
      <c r="Y901" s="45" t="s">
        <v>31</v>
      </c>
      <c r="Z901" s="45" t="s">
        <v>31</v>
      </c>
      <c r="AA901" s="32" t="s">
        <v>30</v>
      </c>
      <c r="AB901" s="32" t="s">
        <v>30</v>
      </c>
      <c r="AC901" s="32" t="s">
        <v>31</v>
      </c>
      <c r="AD901" s="32" t="s">
        <v>31</v>
      </c>
      <c r="AE901" s="32" t="s">
        <v>30</v>
      </c>
      <c r="AF901" s="45" t="s">
        <v>30</v>
      </c>
      <c r="AG901" s="45" t="s">
        <v>31</v>
      </c>
      <c r="AH901" s="46" t="s">
        <v>45</v>
      </c>
      <c r="AM901" s="32" t="s">
        <v>56</v>
      </c>
      <c r="AR901" s="23"/>
      <c r="AS901" s="24" t="str">
        <f t="shared" si="3"/>
        <v>-:Q:-:-:-:-:-:-:-:-:-:-:-:-:-:-:-:-:-:-:-:-:Rn:::::Rd::::</v>
      </c>
      <c r="AT901" s="23"/>
      <c r="AU901" s="24" t="str">
        <f t="shared" si="4"/>
        <v>0x2E219800</v>
      </c>
      <c r="AV901" s="25"/>
      <c r="AW901" s="26" t="str">
        <f t="shared" si="5"/>
        <v>frintxvector,                                           </v>
      </c>
      <c r="AX901" s="26" t="str">
        <f t="shared" si="6"/>
        <v>//		frintxvector,                                           	/* 0x2E219800	FRINTX    	 */</v>
      </c>
      <c r="AY901" s="26" t="str">
        <f t="shared" si="7"/>
        <v>//		0x2E219800,	/* FRINTX    	frintxvector	 */</v>
      </c>
    </row>
    <row r="902" ht="12.75" customHeight="1">
      <c r="A902" s="15" t="s">
        <v>1480</v>
      </c>
      <c r="B902" s="33" t="s">
        <v>106</v>
      </c>
      <c r="C902" s="16"/>
      <c r="D902" s="17"/>
      <c r="E902" s="28" t="s">
        <v>850</v>
      </c>
      <c r="F902" s="18" t="str">
        <f t="shared" si="8"/>
        <v>v</v>
      </c>
      <c r="G902" s="18" t="str">
        <f t="shared" si="9"/>
        <v>vector_Vector</v>
      </c>
      <c r="H902" s="18" t="s">
        <v>950</v>
      </c>
      <c r="I902" s="30" t="s">
        <v>1206</v>
      </c>
      <c r="J902" s="30"/>
      <c r="K902" s="84"/>
      <c r="L902" s="45" t="s">
        <v>31</v>
      </c>
      <c r="M902" s="32" t="s">
        <v>71</v>
      </c>
      <c r="N902" s="32" t="s">
        <v>30</v>
      </c>
      <c r="O902" s="45" t="s">
        <v>31</v>
      </c>
      <c r="P902" s="45" t="s">
        <v>30</v>
      </c>
      <c r="Q902" s="45" t="s">
        <v>30</v>
      </c>
      <c r="R902" s="45" t="s">
        <v>30</v>
      </c>
      <c r="S902" s="45" t="s">
        <v>31</v>
      </c>
      <c r="T902" s="32" t="s">
        <v>31</v>
      </c>
      <c r="U902" s="32" t="s">
        <v>33</v>
      </c>
      <c r="V902" s="45" t="s">
        <v>30</v>
      </c>
      <c r="W902" s="45" t="s">
        <v>31</v>
      </c>
      <c r="X902" s="45" t="s">
        <v>31</v>
      </c>
      <c r="Y902" s="45" t="s">
        <v>31</v>
      </c>
      <c r="Z902" s="45" t="s">
        <v>31</v>
      </c>
      <c r="AA902" s="32" t="s">
        <v>30</v>
      </c>
      <c r="AB902" s="32" t="s">
        <v>30</v>
      </c>
      <c r="AC902" s="32" t="s">
        <v>31</v>
      </c>
      <c r="AD902" s="32" t="s">
        <v>30</v>
      </c>
      <c r="AE902" s="32" t="s">
        <v>31</v>
      </c>
      <c r="AF902" s="45" t="s">
        <v>30</v>
      </c>
      <c r="AG902" s="45" t="s">
        <v>31</v>
      </c>
      <c r="AH902" s="46" t="s">
        <v>45</v>
      </c>
      <c r="AM902" s="32" t="s">
        <v>56</v>
      </c>
      <c r="AR902" s="23"/>
      <c r="AS902" s="24" t="str">
        <f t="shared" si="3"/>
        <v>-:Q:-:-:-:-:-:-:-:-:-:-:-:-:-:-:-:-:-:-:-:-:Rn:::::Rd::::</v>
      </c>
      <c r="AT902" s="23"/>
      <c r="AU902" s="24" t="str">
        <f t="shared" si="4"/>
        <v>0x2E21A800</v>
      </c>
      <c r="AV902" s="25"/>
      <c r="AW902" s="26" t="str">
        <f t="shared" si="5"/>
        <v>vfcvtnuvector_Vector,                                   </v>
      </c>
      <c r="AX902" s="26" t="str">
        <f t="shared" si="6"/>
        <v>//		vfcvtnuvector_Vector,                                   	/* 0x2E21A800	FCVTNU    	 */</v>
      </c>
      <c r="AY902" s="26" t="str">
        <f t="shared" si="7"/>
        <v>//		0x2E21A800,	/* FCVTNU    	vfcvtnuvector_Vector	 */</v>
      </c>
    </row>
    <row r="903" ht="12.75" customHeight="1">
      <c r="A903" s="9" t="s">
        <v>1481</v>
      </c>
      <c r="B903" s="33" t="s">
        <v>106</v>
      </c>
      <c r="C903" s="16"/>
      <c r="D903" s="17"/>
      <c r="E903" s="28" t="s">
        <v>869</v>
      </c>
      <c r="F903" s="18" t="str">
        <f t="shared" si="8"/>
        <v>v</v>
      </c>
      <c r="G903" s="18" t="str">
        <f t="shared" si="9"/>
        <v>vector_Vector</v>
      </c>
      <c r="H903" s="18" t="s">
        <v>950</v>
      </c>
      <c r="I903" s="30" t="s">
        <v>1206</v>
      </c>
      <c r="J903" s="30"/>
      <c r="K903" s="84"/>
      <c r="L903" s="45" t="s">
        <v>31</v>
      </c>
      <c r="M903" s="32" t="s">
        <v>71</v>
      </c>
      <c r="N903" s="32" t="s">
        <v>30</v>
      </c>
      <c r="O903" s="45" t="s">
        <v>31</v>
      </c>
      <c r="P903" s="45" t="s">
        <v>30</v>
      </c>
      <c r="Q903" s="45" t="s">
        <v>30</v>
      </c>
      <c r="R903" s="45" t="s">
        <v>30</v>
      </c>
      <c r="S903" s="45" t="s">
        <v>31</v>
      </c>
      <c r="T903" s="32" t="s">
        <v>31</v>
      </c>
      <c r="U903" s="32" t="s">
        <v>33</v>
      </c>
      <c r="V903" s="45" t="s">
        <v>30</v>
      </c>
      <c r="W903" s="45" t="s">
        <v>31</v>
      </c>
      <c r="X903" s="45" t="s">
        <v>31</v>
      </c>
      <c r="Y903" s="45" t="s">
        <v>31</v>
      </c>
      <c r="Z903" s="45" t="s">
        <v>31</v>
      </c>
      <c r="AA903" s="32" t="s">
        <v>30</v>
      </c>
      <c r="AB903" s="32" t="s">
        <v>30</v>
      </c>
      <c r="AC903" s="32" t="s">
        <v>31</v>
      </c>
      <c r="AD903" s="32" t="s">
        <v>30</v>
      </c>
      <c r="AE903" s="32" t="s">
        <v>30</v>
      </c>
      <c r="AF903" s="45" t="s">
        <v>30</v>
      </c>
      <c r="AG903" s="45" t="s">
        <v>31</v>
      </c>
      <c r="AH903" s="46" t="s">
        <v>45</v>
      </c>
      <c r="AM903" s="32" t="s">
        <v>56</v>
      </c>
      <c r="AR903" s="23"/>
      <c r="AS903" s="24" t="str">
        <f t="shared" si="3"/>
        <v>-:Q:-:-:-:-:-:-:-:-:-:-:-:-:-:-:-:-:-:-:-:-:Rn:::::Rd::::</v>
      </c>
      <c r="AT903" s="23"/>
      <c r="AU903" s="24" t="str">
        <f t="shared" si="4"/>
        <v>0x2E21B800</v>
      </c>
      <c r="AV903" s="25"/>
      <c r="AW903" s="26" t="str">
        <f t="shared" si="5"/>
        <v>vfcvtmuvector_Vector,                                   </v>
      </c>
      <c r="AX903" s="26" t="str">
        <f t="shared" si="6"/>
        <v>//		vfcvtmuvector_Vector,                                   	/* 0x2E21B800	FCVTMU    	 */</v>
      </c>
      <c r="AY903" s="26" t="str">
        <f t="shared" si="7"/>
        <v>//		0x2E21B800,	/* FCVTMU    	vfcvtmuvector_Vector	 */</v>
      </c>
    </row>
    <row r="904" ht="12.75" customHeight="1">
      <c r="A904" s="9" t="s">
        <v>1482</v>
      </c>
      <c r="B904" s="33" t="s">
        <v>106</v>
      </c>
      <c r="C904" s="16"/>
      <c r="D904" s="17"/>
      <c r="E904" s="28" t="s">
        <v>858</v>
      </c>
      <c r="F904" s="18" t="str">
        <f t="shared" si="8"/>
        <v>v</v>
      </c>
      <c r="G904" s="18" t="str">
        <f t="shared" si="9"/>
        <v>vector_Vector</v>
      </c>
      <c r="H904" s="18" t="s">
        <v>950</v>
      </c>
      <c r="I904" s="30" t="s">
        <v>1206</v>
      </c>
      <c r="J904" s="30"/>
      <c r="K904" s="84"/>
      <c r="L904" s="45" t="s">
        <v>31</v>
      </c>
      <c r="M904" s="32" t="s">
        <v>71</v>
      </c>
      <c r="N904" s="32" t="s">
        <v>30</v>
      </c>
      <c r="O904" s="45" t="s">
        <v>31</v>
      </c>
      <c r="P904" s="45" t="s">
        <v>30</v>
      </c>
      <c r="Q904" s="45" t="s">
        <v>30</v>
      </c>
      <c r="R904" s="45" t="s">
        <v>30</v>
      </c>
      <c r="S904" s="45" t="s">
        <v>31</v>
      </c>
      <c r="T904" s="32" t="s">
        <v>31</v>
      </c>
      <c r="U904" s="32" t="s">
        <v>33</v>
      </c>
      <c r="V904" s="45" t="s">
        <v>30</v>
      </c>
      <c r="W904" s="45" t="s">
        <v>31</v>
      </c>
      <c r="X904" s="45" t="s">
        <v>31</v>
      </c>
      <c r="Y904" s="45" t="s">
        <v>31</v>
      </c>
      <c r="Z904" s="45" t="s">
        <v>31</v>
      </c>
      <c r="AA904" s="32" t="s">
        <v>30</v>
      </c>
      <c r="AB904" s="32" t="s">
        <v>30</v>
      </c>
      <c r="AC904" s="32" t="s">
        <v>30</v>
      </c>
      <c r="AD904" s="32" t="s">
        <v>31</v>
      </c>
      <c r="AE904" s="32" t="s">
        <v>31</v>
      </c>
      <c r="AF904" s="45" t="s">
        <v>30</v>
      </c>
      <c r="AG904" s="45" t="s">
        <v>31</v>
      </c>
      <c r="AH904" s="46" t="s">
        <v>45</v>
      </c>
      <c r="AM904" s="32" t="s">
        <v>56</v>
      </c>
      <c r="AR904" s="23"/>
      <c r="AS904" s="24" t="str">
        <f t="shared" si="3"/>
        <v>-:Q:-:-:-:-:-:-:-:-:-:-:-:-:-:-:-:-:-:-:-:-:Rn:::::Rd::::</v>
      </c>
      <c r="AT904" s="23"/>
      <c r="AU904" s="24" t="str">
        <f t="shared" si="4"/>
        <v>0x2E21C800</v>
      </c>
      <c r="AV904" s="25"/>
      <c r="AW904" s="26" t="str">
        <f t="shared" si="5"/>
        <v>vfcvtauvector_Vector,                                   </v>
      </c>
      <c r="AX904" s="26" t="str">
        <f t="shared" si="6"/>
        <v>//		vfcvtauvector_Vector,                                   	/* 0x2E21C800	FCVTAU    	 */</v>
      </c>
      <c r="AY904" s="26" t="str">
        <f t="shared" si="7"/>
        <v>//		0x2E21C800,	/* FCVTAU    	vfcvtauvector_Vector	 */</v>
      </c>
    </row>
    <row r="905" ht="12.75" customHeight="1">
      <c r="A905" s="15" t="s">
        <v>1483</v>
      </c>
      <c r="B905" s="33" t="s">
        <v>106</v>
      </c>
      <c r="C905" s="16"/>
      <c r="D905" s="17"/>
      <c r="E905" s="28" t="s">
        <v>708</v>
      </c>
      <c r="F905" s="18" t="str">
        <f t="shared" si="8"/>
        <v>v</v>
      </c>
      <c r="G905" s="18" t="str">
        <f t="shared" si="9"/>
        <v>vector_integer_Vector</v>
      </c>
      <c r="H905" s="18" t="s">
        <v>1031</v>
      </c>
      <c r="I905" s="30" t="s">
        <v>1206</v>
      </c>
      <c r="J905" s="30"/>
      <c r="K905" s="84"/>
      <c r="L905" s="45" t="s">
        <v>31</v>
      </c>
      <c r="M905" s="32" t="s">
        <v>71</v>
      </c>
      <c r="N905" s="32" t="s">
        <v>30</v>
      </c>
      <c r="O905" s="45" t="s">
        <v>31</v>
      </c>
      <c r="P905" s="45" t="s">
        <v>30</v>
      </c>
      <c r="Q905" s="45" t="s">
        <v>30</v>
      </c>
      <c r="R905" s="45" t="s">
        <v>30</v>
      </c>
      <c r="S905" s="45" t="s">
        <v>31</v>
      </c>
      <c r="T905" s="32" t="s">
        <v>31</v>
      </c>
      <c r="U905" s="32" t="s">
        <v>33</v>
      </c>
      <c r="V905" s="45" t="s">
        <v>30</v>
      </c>
      <c r="W905" s="45" t="s">
        <v>31</v>
      </c>
      <c r="X905" s="45" t="s">
        <v>31</v>
      </c>
      <c r="Y905" s="45" t="s">
        <v>31</v>
      </c>
      <c r="Z905" s="45" t="s">
        <v>31</v>
      </c>
      <c r="AA905" s="32" t="s">
        <v>30</v>
      </c>
      <c r="AB905" s="32" t="s">
        <v>30</v>
      </c>
      <c r="AC905" s="32" t="s">
        <v>30</v>
      </c>
      <c r="AD905" s="32" t="s">
        <v>31</v>
      </c>
      <c r="AE905" s="32" t="s">
        <v>30</v>
      </c>
      <c r="AF905" s="45" t="s">
        <v>30</v>
      </c>
      <c r="AG905" s="45" t="s">
        <v>31</v>
      </c>
      <c r="AH905" s="46" t="s">
        <v>45</v>
      </c>
      <c r="AM905" s="32" t="s">
        <v>56</v>
      </c>
      <c r="AR905" s="23"/>
      <c r="AS905" s="24" t="str">
        <f t="shared" si="3"/>
        <v>-:Q:-:-:-:-:-:-:-:-:-:-:-:-:-:-:-:-:-:-:-:-:Rn:::::Rd::::</v>
      </c>
      <c r="AT905" s="23"/>
      <c r="AU905" s="24" t="str">
        <f t="shared" si="4"/>
        <v>0x2E21D800</v>
      </c>
      <c r="AV905" s="25"/>
      <c r="AW905" s="26" t="str">
        <f t="shared" si="5"/>
        <v>vucvtfvector_integer_Vector,                            </v>
      </c>
      <c r="AX905" s="26" t="str">
        <f t="shared" si="6"/>
        <v>//		vucvtfvector_integer_Vector,                            	/* 0x2E21D800	UCVTF     	 */</v>
      </c>
      <c r="AY905" s="26" t="str">
        <f t="shared" si="7"/>
        <v>//		0x2E21D800,	/* UCVTF     	vucvtfvector_integer_Vector	 */</v>
      </c>
    </row>
    <row r="906" ht="12.75" customHeight="1">
      <c r="A906" s="15" t="s">
        <v>1484</v>
      </c>
      <c r="B906" s="33" t="s">
        <v>106</v>
      </c>
      <c r="C906" s="16"/>
      <c r="D906" s="17"/>
      <c r="E906" s="28" t="s">
        <v>1485</v>
      </c>
      <c r="F906" s="18" t="str">
        <f t="shared" si="8"/>
        <v/>
      </c>
      <c r="G906" s="18" t="str">
        <f t="shared" si="9"/>
        <v/>
      </c>
      <c r="H906" s="19"/>
      <c r="I906" s="29"/>
      <c r="J906" s="29"/>
      <c r="K906" s="84"/>
      <c r="L906" s="45" t="s">
        <v>31</v>
      </c>
      <c r="M906" s="32" t="s">
        <v>71</v>
      </c>
      <c r="N906" s="32" t="s">
        <v>30</v>
      </c>
      <c r="O906" s="45" t="s">
        <v>31</v>
      </c>
      <c r="P906" s="45" t="s">
        <v>30</v>
      </c>
      <c r="Q906" s="45" t="s">
        <v>30</v>
      </c>
      <c r="R906" s="45" t="s">
        <v>30</v>
      </c>
      <c r="S906" s="45" t="s">
        <v>31</v>
      </c>
      <c r="T906" s="32" t="s">
        <v>31</v>
      </c>
      <c r="U906" s="32" t="s">
        <v>31</v>
      </c>
      <c r="V906" s="45" t="s">
        <v>30</v>
      </c>
      <c r="W906" s="45" t="s">
        <v>31</v>
      </c>
      <c r="X906" s="45" t="s">
        <v>31</v>
      </c>
      <c r="Y906" s="45" t="s">
        <v>31</v>
      </c>
      <c r="Z906" s="45" t="s">
        <v>31</v>
      </c>
      <c r="AA906" s="32" t="s">
        <v>31</v>
      </c>
      <c r="AB906" s="32" t="s">
        <v>31</v>
      </c>
      <c r="AC906" s="32" t="s">
        <v>30</v>
      </c>
      <c r="AD906" s="32" t="s">
        <v>31</v>
      </c>
      <c r="AE906" s="32" t="s">
        <v>30</v>
      </c>
      <c r="AF906" s="45" t="s">
        <v>30</v>
      </c>
      <c r="AG906" s="45" t="s">
        <v>31</v>
      </c>
      <c r="AH906" s="46" t="s">
        <v>45</v>
      </c>
      <c r="AM906" s="32" t="s">
        <v>56</v>
      </c>
      <c r="AR906" s="23"/>
      <c r="AS906" s="24" t="str">
        <f t="shared" si="3"/>
        <v>-:Q:-:-:-:-:-:-:-:-:-:-:-:-:-:-:-:-:-:-:-:-:Rn:::::Rd::::</v>
      </c>
      <c r="AT906" s="23"/>
      <c r="AU906" s="24" t="str">
        <f t="shared" si="4"/>
        <v>0x2E205800</v>
      </c>
      <c r="AV906" s="25"/>
      <c r="AW906" s="26" t="str">
        <f t="shared" si="5"/>
        <v>not,                                                    </v>
      </c>
      <c r="AX906" s="26" t="str">
        <f t="shared" si="6"/>
        <v>//		not,                                                    	/* 0x2E205800	NOT       	 */</v>
      </c>
      <c r="AY906" s="26" t="str">
        <f t="shared" si="7"/>
        <v>//		0x2E205800,	/* NOT       	not	 */</v>
      </c>
    </row>
    <row r="907" ht="12.75" customHeight="1">
      <c r="A907" s="9" t="s">
        <v>1486</v>
      </c>
      <c r="B907" s="33" t="s">
        <v>106</v>
      </c>
      <c r="C907" s="16"/>
      <c r="D907" s="17"/>
      <c r="E907" s="28" t="s">
        <v>680</v>
      </c>
      <c r="F907" s="18" t="str">
        <f t="shared" si="8"/>
        <v/>
      </c>
      <c r="G907" s="18" t="str">
        <f t="shared" si="9"/>
        <v>vector</v>
      </c>
      <c r="H907" s="18" t="s">
        <v>950</v>
      </c>
      <c r="I907" s="29"/>
      <c r="J907" s="29"/>
      <c r="K907" s="84"/>
      <c r="L907" s="45" t="s">
        <v>31</v>
      </c>
      <c r="M907" s="32" t="s">
        <v>71</v>
      </c>
      <c r="N907" s="32" t="s">
        <v>30</v>
      </c>
      <c r="O907" s="45" t="s">
        <v>31</v>
      </c>
      <c r="P907" s="45" t="s">
        <v>30</v>
      </c>
      <c r="Q907" s="45" t="s">
        <v>30</v>
      </c>
      <c r="R907" s="45" t="s">
        <v>30</v>
      </c>
      <c r="S907" s="45" t="s">
        <v>31</v>
      </c>
      <c r="T907" s="32" t="s">
        <v>31</v>
      </c>
      <c r="U907" s="32" t="s">
        <v>30</v>
      </c>
      <c r="V907" s="45" t="s">
        <v>30</v>
      </c>
      <c r="W907" s="45" t="s">
        <v>31</v>
      </c>
      <c r="X907" s="45" t="s">
        <v>31</v>
      </c>
      <c r="Y907" s="45" t="s">
        <v>31</v>
      </c>
      <c r="Z907" s="45" t="s">
        <v>31</v>
      </c>
      <c r="AA907" s="32" t="s">
        <v>31</v>
      </c>
      <c r="AB907" s="32" t="s">
        <v>31</v>
      </c>
      <c r="AC907" s="32" t="s">
        <v>30</v>
      </c>
      <c r="AD907" s="32" t="s">
        <v>31</v>
      </c>
      <c r="AE907" s="32" t="s">
        <v>30</v>
      </c>
      <c r="AF907" s="45" t="s">
        <v>30</v>
      </c>
      <c r="AG907" s="45" t="s">
        <v>31</v>
      </c>
      <c r="AH907" s="46" t="s">
        <v>45</v>
      </c>
      <c r="AM907" s="32" t="s">
        <v>56</v>
      </c>
      <c r="AR907" s="23"/>
      <c r="AS907" s="24" t="str">
        <f t="shared" si="3"/>
        <v>-:Q:-:-:-:-:-:-:-:-:-:-:-:-:-:-:-:-:-:-:-:-:Rn:::::Rd::::</v>
      </c>
      <c r="AT907" s="23"/>
      <c r="AU907" s="24" t="str">
        <f t="shared" si="4"/>
        <v>0x2E605800</v>
      </c>
      <c r="AV907" s="25"/>
      <c r="AW907" s="26" t="str">
        <f t="shared" si="5"/>
        <v>rbitvector,                                             </v>
      </c>
      <c r="AX907" s="26" t="str">
        <f t="shared" si="6"/>
        <v>//		rbitvector,                                             	/* 0x2E605800	RBIT      	 */</v>
      </c>
      <c r="AY907" s="26" t="str">
        <f t="shared" si="7"/>
        <v>//		0x2E605800,	/* RBIT      	rbitvector	 */</v>
      </c>
    </row>
    <row r="908" ht="12.75" customHeight="1">
      <c r="A908" s="15" t="s">
        <v>1487</v>
      </c>
      <c r="B908" s="33" t="s">
        <v>106</v>
      </c>
      <c r="C908" s="16"/>
      <c r="D908" s="17"/>
      <c r="E908" s="28" t="s">
        <v>985</v>
      </c>
      <c r="F908" s="18" t="str">
        <f t="shared" si="8"/>
        <v>v</v>
      </c>
      <c r="G908" s="18" t="str">
        <f t="shared" si="9"/>
        <v>zero_Vector</v>
      </c>
      <c r="H908" s="18" t="s">
        <v>1017</v>
      </c>
      <c r="I908" s="30" t="s">
        <v>1206</v>
      </c>
      <c r="J908" s="30"/>
      <c r="K908" s="84"/>
      <c r="L908" s="45" t="s">
        <v>31</v>
      </c>
      <c r="M908" s="32" t="s">
        <v>71</v>
      </c>
      <c r="N908" s="32" t="s">
        <v>30</v>
      </c>
      <c r="O908" s="45" t="s">
        <v>31</v>
      </c>
      <c r="P908" s="45" t="s">
        <v>30</v>
      </c>
      <c r="Q908" s="45" t="s">
        <v>30</v>
      </c>
      <c r="R908" s="45" t="s">
        <v>30</v>
      </c>
      <c r="S908" s="45" t="s">
        <v>31</v>
      </c>
      <c r="T908" s="32" t="s">
        <v>30</v>
      </c>
      <c r="U908" s="32" t="s">
        <v>33</v>
      </c>
      <c r="V908" s="45" t="s">
        <v>30</v>
      </c>
      <c r="W908" s="45" t="s">
        <v>31</v>
      </c>
      <c r="X908" s="45" t="s">
        <v>31</v>
      </c>
      <c r="Y908" s="45" t="s">
        <v>31</v>
      </c>
      <c r="Z908" s="45" t="s">
        <v>31</v>
      </c>
      <c r="AA908" s="32" t="s">
        <v>31</v>
      </c>
      <c r="AB908" s="32" t="s">
        <v>30</v>
      </c>
      <c r="AC908" s="32" t="s">
        <v>30</v>
      </c>
      <c r="AD908" s="32" t="s">
        <v>31</v>
      </c>
      <c r="AE908" s="32" t="s">
        <v>31</v>
      </c>
      <c r="AF908" s="45" t="s">
        <v>30</v>
      </c>
      <c r="AG908" s="45" t="s">
        <v>31</v>
      </c>
      <c r="AH908" s="46" t="s">
        <v>45</v>
      </c>
      <c r="AM908" s="32" t="s">
        <v>56</v>
      </c>
      <c r="AR908" s="23"/>
      <c r="AS908" s="24" t="str">
        <f t="shared" si="3"/>
        <v>-:Q:-:-:-:-:-:-:-:-:-:-:-:-:-:-:-:-:-:-:-:-:Rn:::::Rd::::</v>
      </c>
      <c r="AT908" s="23"/>
      <c r="AU908" s="24" t="str">
        <f t="shared" si="4"/>
        <v>0x2EA0C800</v>
      </c>
      <c r="AV908" s="25"/>
      <c r="AW908" s="26" t="str">
        <f t="shared" si="5"/>
        <v>vfcmgezero_Vector,                                      </v>
      </c>
      <c r="AX908" s="26" t="str">
        <f t="shared" si="6"/>
        <v>//		vfcmgezero_Vector,                                      	/* 0x2EA0C800	FCMGE     	 */</v>
      </c>
      <c r="AY908" s="26" t="str">
        <f t="shared" si="7"/>
        <v>//		0x2EA0C800,	/* FCMGE     	vfcmgezero_Vector	 */</v>
      </c>
    </row>
    <row r="909" ht="12.75" customHeight="1">
      <c r="A909" s="15" t="s">
        <v>1488</v>
      </c>
      <c r="B909" s="33" t="s">
        <v>106</v>
      </c>
      <c r="C909" s="16"/>
      <c r="D909" s="17"/>
      <c r="E909" s="28" t="s">
        <v>1069</v>
      </c>
      <c r="F909" s="18" t="str">
        <f t="shared" si="8"/>
        <v>v</v>
      </c>
      <c r="G909" s="18" t="str">
        <f t="shared" si="9"/>
        <v>zero_Vector</v>
      </c>
      <c r="H909" s="18" t="s">
        <v>1017</v>
      </c>
      <c r="I909" s="30" t="s">
        <v>1206</v>
      </c>
      <c r="J909" s="30"/>
      <c r="K909" s="84"/>
      <c r="L909" s="45" t="s">
        <v>31</v>
      </c>
      <c r="M909" s="32" t="s">
        <v>71</v>
      </c>
      <c r="N909" s="32" t="s">
        <v>30</v>
      </c>
      <c r="O909" s="45" t="s">
        <v>31</v>
      </c>
      <c r="P909" s="45" t="s">
        <v>30</v>
      </c>
      <c r="Q909" s="45" t="s">
        <v>30</v>
      </c>
      <c r="R909" s="45" t="s">
        <v>30</v>
      </c>
      <c r="S909" s="45" t="s">
        <v>31</v>
      </c>
      <c r="T909" s="32" t="s">
        <v>30</v>
      </c>
      <c r="U909" s="32" t="s">
        <v>33</v>
      </c>
      <c r="V909" s="45" t="s">
        <v>30</v>
      </c>
      <c r="W909" s="45" t="s">
        <v>31</v>
      </c>
      <c r="X909" s="45" t="s">
        <v>31</v>
      </c>
      <c r="Y909" s="45" t="s">
        <v>31</v>
      </c>
      <c r="Z909" s="45" t="s">
        <v>31</v>
      </c>
      <c r="AA909" s="32" t="s">
        <v>31</v>
      </c>
      <c r="AB909" s="32" t="s">
        <v>30</v>
      </c>
      <c r="AC909" s="32" t="s">
        <v>30</v>
      </c>
      <c r="AD909" s="32" t="s">
        <v>31</v>
      </c>
      <c r="AE909" s="32" t="s">
        <v>30</v>
      </c>
      <c r="AF909" s="45" t="s">
        <v>30</v>
      </c>
      <c r="AG909" s="45" t="s">
        <v>31</v>
      </c>
      <c r="AH909" s="46" t="s">
        <v>45</v>
      </c>
      <c r="AM909" s="32" t="s">
        <v>56</v>
      </c>
      <c r="AR909" s="23"/>
      <c r="AS909" s="24" t="str">
        <f t="shared" si="3"/>
        <v>-:Q:-:-:-:-:-:-:-:-:-:-:-:-:-:-:-:-:-:-:-:-:Rn:::::Rd::::</v>
      </c>
      <c r="AT909" s="23"/>
      <c r="AU909" s="24" t="str">
        <f t="shared" si="4"/>
        <v>0x2EA0D800</v>
      </c>
      <c r="AV909" s="25"/>
      <c r="AW909" s="26" t="str">
        <f t="shared" si="5"/>
        <v>vfcmlezero_Vector,                                      </v>
      </c>
      <c r="AX909" s="26" t="str">
        <f t="shared" si="6"/>
        <v>//		vfcmlezero_Vector,                                      	/* 0x2EA0D800	FCMLE     	 */</v>
      </c>
      <c r="AY909" s="26" t="str">
        <f t="shared" si="7"/>
        <v>//		0x2EA0D800,	/* FCMLE     	vfcmlezero_Vector	 */</v>
      </c>
    </row>
    <row r="910" ht="12.75" customHeight="1">
      <c r="A910" s="9" t="s">
        <v>1489</v>
      </c>
      <c r="B910" s="33" t="s">
        <v>106</v>
      </c>
      <c r="C910" s="16"/>
      <c r="D910" s="17"/>
      <c r="E910" s="28" t="s">
        <v>804</v>
      </c>
      <c r="F910" s="18" t="str">
        <f t="shared" si="8"/>
        <v/>
      </c>
      <c r="G910" s="18" t="str">
        <f t="shared" si="9"/>
        <v>vector</v>
      </c>
      <c r="H910" s="18" t="s">
        <v>950</v>
      </c>
      <c r="I910" s="29"/>
      <c r="J910" s="29"/>
      <c r="K910" s="84"/>
      <c r="L910" s="45" t="s">
        <v>31</v>
      </c>
      <c r="M910" s="32" t="s">
        <v>71</v>
      </c>
      <c r="N910" s="32" t="s">
        <v>30</v>
      </c>
      <c r="O910" s="45" t="s">
        <v>31</v>
      </c>
      <c r="P910" s="45" t="s">
        <v>30</v>
      </c>
      <c r="Q910" s="45" t="s">
        <v>30</v>
      </c>
      <c r="R910" s="45" t="s">
        <v>30</v>
      </c>
      <c r="S910" s="45" t="s">
        <v>31</v>
      </c>
      <c r="T910" s="32" t="s">
        <v>30</v>
      </c>
      <c r="U910" s="32" t="s">
        <v>33</v>
      </c>
      <c r="V910" s="45" t="s">
        <v>30</v>
      </c>
      <c r="W910" s="45" t="s">
        <v>31</v>
      </c>
      <c r="X910" s="45" t="s">
        <v>31</v>
      </c>
      <c r="Y910" s="45" t="s">
        <v>31</v>
      </c>
      <c r="Z910" s="45" t="s">
        <v>31</v>
      </c>
      <c r="AA910" s="32" t="s">
        <v>31</v>
      </c>
      <c r="AB910" s="32" t="s">
        <v>30</v>
      </c>
      <c r="AC910" s="32" t="s">
        <v>30</v>
      </c>
      <c r="AD910" s="32" t="s">
        <v>30</v>
      </c>
      <c r="AE910" s="32" t="s">
        <v>30</v>
      </c>
      <c r="AF910" s="45" t="s">
        <v>30</v>
      </c>
      <c r="AG910" s="45" t="s">
        <v>31</v>
      </c>
      <c r="AH910" s="46" t="s">
        <v>45</v>
      </c>
      <c r="AM910" s="32" t="s">
        <v>56</v>
      </c>
      <c r="AR910" s="23"/>
      <c r="AS910" s="24" t="str">
        <f t="shared" si="3"/>
        <v>-:Q:-:-:-:-:-:-:-:-:-:-:-:-:-:-:-:-:-:-:-:-:Rn:::::Rd::::</v>
      </c>
      <c r="AT910" s="23"/>
      <c r="AU910" s="24" t="str">
        <f t="shared" si="4"/>
        <v>0x2EA0F800</v>
      </c>
      <c r="AV910" s="25"/>
      <c r="AW910" s="26" t="str">
        <f t="shared" si="5"/>
        <v>fnegvector,                                             </v>
      </c>
      <c r="AX910" s="26" t="str">
        <f t="shared" si="6"/>
        <v>//		fnegvector,                                             	/* 0x2EA0F800	FNEG      	 */</v>
      </c>
      <c r="AY910" s="26" t="str">
        <f t="shared" si="7"/>
        <v>//		0x2EA0F800,	/* FNEG      	fnegvector	 */</v>
      </c>
    </row>
    <row r="911" ht="12.75" customHeight="1">
      <c r="A911" s="9" t="s">
        <v>1490</v>
      </c>
      <c r="B911" s="33" t="s">
        <v>106</v>
      </c>
      <c r="C911" s="16"/>
      <c r="D911" s="17"/>
      <c r="E911" s="28" t="s">
        <v>825</v>
      </c>
      <c r="F911" s="18" t="str">
        <f t="shared" si="8"/>
        <v/>
      </c>
      <c r="G911" s="18" t="str">
        <f t="shared" si="9"/>
        <v>vector</v>
      </c>
      <c r="H911" s="18" t="s">
        <v>950</v>
      </c>
      <c r="I911" s="29"/>
      <c r="J911" s="29"/>
      <c r="K911" s="84"/>
      <c r="L911" s="45" t="s">
        <v>31</v>
      </c>
      <c r="M911" s="32" t="s">
        <v>71</v>
      </c>
      <c r="N911" s="32" t="s">
        <v>30</v>
      </c>
      <c r="O911" s="45" t="s">
        <v>31</v>
      </c>
      <c r="P911" s="45" t="s">
        <v>30</v>
      </c>
      <c r="Q911" s="45" t="s">
        <v>30</v>
      </c>
      <c r="R911" s="45" t="s">
        <v>30</v>
      </c>
      <c r="S911" s="45" t="s">
        <v>31</v>
      </c>
      <c r="T911" s="32" t="s">
        <v>30</v>
      </c>
      <c r="U911" s="32" t="s">
        <v>33</v>
      </c>
      <c r="V911" s="45" t="s">
        <v>30</v>
      </c>
      <c r="W911" s="45" t="s">
        <v>31</v>
      </c>
      <c r="X911" s="45" t="s">
        <v>31</v>
      </c>
      <c r="Y911" s="45" t="s">
        <v>31</v>
      </c>
      <c r="Z911" s="45" t="s">
        <v>31</v>
      </c>
      <c r="AA911" s="32" t="s">
        <v>30</v>
      </c>
      <c r="AB911" s="32" t="s">
        <v>30</v>
      </c>
      <c r="AC911" s="32" t="s">
        <v>31</v>
      </c>
      <c r="AD911" s="32" t="s">
        <v>31</v>
      </c>
      <c r="AE911" s="32" t="s">
        <v>30</v>
      </c>
      <c r="AF911" s="45" t="s">
        <v>30</v>
      </c>
      <c r="AG911" s="45" t="s">
        <v>31</v>
      </c>
      <c r="AH911" s="46" t="s">
        <v>45</v>
      </c>
      <c r="AM911" s="32" t="s">
        <v>56</v>
      </c>
      <c r="AR911" s="23"/>
      <c r="AS911" s="24" t="str">
        <f t="shared" si="3"/>
        <v>-:Q:-:-:-:-:-:-:-:-:-:-:-:-:-:-:-:-:-:-:-:-:Rn:::::Rd::::</v>
      </c>
      <c r="AT911" s="23"/>
      <c r="AU911" s="24" t="str">
        <f t="shared" si="4"/>
        <v>0x2EA19800</v>
      </c>
      <c r="AV911" s="25"/>
      <c r="AW911" s="26" t="str">
        <f t="shared" si="5"/>
        <v>frintivector,                                           </v>
      </c>
      <c r="AX911" s="26" t="str">
        <f t="shared" si="6"/>
        <v>//		frintivector,                                           	/* 0x2EA19800	FRINTI    	 */</v>
      </c>
      <c r="AY911" s="26" t="str">
        <f t="shared" si="7"/>
        <v>//		0x2EA19800,	/* FRINTI    	frintivector	 */</v>
      </c>
    </row>
    <row r="912" ht="12.75" customHeight="1">
      <c r="A912" s="15" t="s">
        <v>1491</v>
      </c>
      <c r="B912" s="33" t="s">
        <v>106</v>
      </c>
      <c r="C912" s="16"/>
      <c r="D912" s="17"/>
      <c r="E912" s="28" t="s">
        <v>865</v>
      </c>
      <c r="F912" s="18" t="str">
        <f t="shared" si="8"/>
        <v>v</v>
      </c>
      <c r="G912" s="18" t="str">
        <f t="shared" si="9"/>
        <v>vector_Vector</v>
      </c>
      <c r="H912" s="18" t="s">
        <v>950</v>
      </c>
      <c r="I912" s="30" t="s">
        <v>1206</v>
      </c>
      <c r="J912" s="30"/>
      <c r="K912" s="84"/>
      <c r="L912" s="45" t="s">
        <v>31</v>
      </c>
      <c r="M912" s="32" t="s">
        <v>71</v>
      </c>
      <c r="N912" s="32" t="s">
        <v>30</v>
      </c>
      <c r="O912" s="45" t="s">
        <v>31</v>
      </c>
      <c r="P912" s="45" t="s">
        <v>30</v>
      </c>
      <c r="Q912" s="45" t="s">
        <v>30</v>
      </c>
      <c r="R912" s="45" t="s">
        <v>30</v>
      </c>
      <c r="S912" s="45" t="s">
        <v>31</v>
      </c>
      <c r="T912" s="32" t="s">
        <v>30</v>
      </c>
      <c r="U912" s="32" t="s">
        <v>33</v>
      </c>
      <c r="V912" s="45" t="s">
        <v>30</v>
      </c>
      <c r="W912" s="45" t="s">
        <v>31</v>
      </c>
      <c r="X912" s="45" t="s">
        <v>31</v>
      </c>
      <c r="Y912" s="45" t="s">
        <v>31</v>
      </c>
      <c r="Z912" s="45" t="s">
        <v>31</v>
      </c>
      <c r="AA912" s="32" t="s">
        <v>30</v>
      </c>
      <c r="AB912" s="32" t="s">
        <v>30</v>
      </c>
      <c r="AC912" s="32" t="s">
        <v>31</v>
      </c>
      <c r="AD912" s="32" t="s">
        <v>30</v>
      </c>
      <c r="AE912" s="32" t="s">
        <v>31</v>
      </c>
      <c r="AF912" s="45" t="s">
        <v>30</v>
      </c>
      <c r="AG912" s="45" t="s">
        <v>31</v>
      </c>
      <c r="AH912" s="46" t="s">
        <v>45</v>
      </c>
      <c r="AM912" s="32" t="s">
        <v>56</v>
      </c>
      <c r="AR912" s="23"/>
      <c r="AS912" s="24" t="str">
        <f t="shared" si="3"/>
        <v>-:Q:-:-:-:-:-:-:-:-:-:-:-:-:-:-:-:-:-:-:-:-:Rn:::::Rd::::</v>
      </c>
      <c r="AT912" s="23"/>
      <c r="AU912" s="24" t="str">
        <f t="shared" si="4"/>
        <v>0x2EA1A800</v>
      </c>
      <c r="AV912" s="25"/>
      <c r="AW912" s="26" t="str">
        <f t="shared" si="5"/>
        <v>vfcvtpuvector_Vector,                                   </v>
      </c>
      <c r="AX912" s="26" t="str">
        <f t="shared" si="6"/>
        <v>//		vfcvtpuvector_Vector,                                   	/* 0x2EA1A800	FCVTPU    	 */</v>
      </c>
      <c r="AY912" s="26" t="str">
        <f t="shared" si="7"/>
        <v>//		0x2EA1A800,	/* FCVTPU    	vfcvtpuvector_Vector	 */</v>
      </c>
    </row>
    <row r="913" ht="12.75" customHeight="1">
      <c r="A913" s="15" t="s">
        <v>1492</v>
      </c>
      <c r="B913" s="33" t="s">
        <v>106</v>
      </c>
      <c r="C913" s="16"/>
      <c r="D913" s="17"/>
      <c r="E913" s="28" t="s">
        <v>713</v>
      </c>
      <c r="F913" s="18" t="str">
        <f t="shared" si="8"/>
        <v>v</v>
      </c>
      <c r="G913" s="18" t="str">
        <f t="shared" si="9"/>
        <v>vector_integer_Vector</v>
      </c>
      <c r="H913" s="18" t="s">
        <v>1031</v>
      </c>
      <c r="I913" s="30" t="s">
        <v>1206</v>
      </c>
      <c r="J913" s="30"/>
      <c r="K913" s="84"/>
      <c r="L913" s="45" t="s">
        <v>31</v>
      </c>
      <c r="M913" s="32" t="s">
        <v>71</v>
      </c>
      <c r="N913" s="32" t="s">
        <v>30</v>
      </c>
      <c r="O913" s="45" t="s">
        <v>31</v>
      </c>
      <c r="P913" s="45" t="s">
        <v>30</v>
      </c>
      <c r="Q913" s="45" t="s">
        <v>30</v>
      </c>
      <c r="R913" s="45" t="s">
        <v>30</v>
      </c>
      <c r="S913" s="45" t="s">
        <v>31</v>
      </c>
      <c r="T913" s="32" t="s">
        <v>30</v>
      </c>
      <c r="U913" s="32" t="s">
        <v>33</v>
      </c>
      <c r="V913" s="45" t="s">
        <v>30</v>
      </c>
      <c r="W913" s="45" t="s">
        <v>31</v>
      </c>
      <c r="X913" s="45" t="s">
        <v>31</v>
      </c>
      <c r="Y913" s="45" t="s">
        <v>31</v>
      </c>
      <c r="Z913" s="45" t="s">
        <v>31</v>
      </c>
      <c r="AA913" s="32" t="s">
        <v>30</v>
      </c>
      <c r="AB913" s="32" t="s">
        <v>30</v>
      </c>
      <c r="AC913" s="32" t="s">
        <v>31</v>
      </c>
      <c r="AD913" s="32" t="s">
        <v>30</v>
      </c>
      <c r="AE913" s="32" t="s">
        <v>30</v>
      </c>
      <c r="AF913" s="45" t="s">
        <v>30</v>
      </c>
      <c r="AG913" s="45" t="s">
        <v>31</v>
      </c>
      <c r="AH913" s="46" t="s">
        <v>45</v>
      </c>
      <c r="AM913" s="32" t="s">
        <v>56</v>
      </c>
      <c r="AR913" s="23"/>
      <c r="AS913" s="24" t="str">
        <f t="shared" si="3"/>
        <v>-:Q:-:-:-:-:-:-:-:-:-:-:-:-:-:-:-:-:-:-:-:-:Rn:::::Rd::::</v>
      </c>
      <c r="AT913" s="23"/>
      <c r="AU913" s="24" t="str">
        <f t="shared" si="4"/>
        <v>0x2EA1B800</v>
      </c>
      <c r="AV913" s="25"/>
      <c r="AW913" s="26" t="str">
        <f t="shared" si="5"/>
        <v>vfcvtzuvector_integer_Vector,                           </v>
      </c>
      <c r="AX913" s="26" t="str">
        <f t="shared" si="6"/>
        <v>//		vfcvtzuvector_integer_Vector,                           	/* 0x2EA1B800	FCVTZU    	 */</v>
      </c>
      <c r="AY913" s="26" t="str">
        <f t="shared" si="7"/>
        <v>//		0x2EA1B800,	/* FCVTZU    	vfcvtzuvector_integer_Vector	 */</v>
      </c>
    </row>
    <row r="914" ht="12.75" customHeight="1">
      <c r="A914" s="9" t="s">
        <v>1493</v>
      </c>
      <c r="B914" s="33" t="s">
        <v>106</v>
      </c>
      <c r="C914" s="16"/>
      <c r="D914" s="17"/>
      <c r="E914" s="28" t="s">
        <v>1494</v>
      </c>
      <c r="F914" s="18" t="str">
        <f t="shared" si="8"/>
        <v/>
      </c>
      <c r="G914" s="18" t="str">
        <f t="shared" si="9"/>
        <v/>
      </c>
      <c r="H914" s="19"/>
      <c r="I914" s="29"/>
      <c r="J914" s="29"/>
      <c r="K914" s="84"/>
      <c r="L914" s="45" t="s">
        <v>31</v>
      </c>
      <c r="M914" s="32" t="s">
        <v>71</v>
      </c>
      <c r="N914" s="32" t="s">
        <v>30</v>
      </c>
      <c r="O914" s="45" t="s">
        <v>31</v>
      </c>
      <c r="P914" s="45" t="s">
        <v>30</v>
      </c>
      <c r="Q914" s="45" t="s">
        <v>30</v>
      </c>
      <c r="R914" s="45" t="s">
        <v>30</v>
      </c>
      <c r="S914" s="45" t="s">
        <v>31</v>
      </c>
      <c r="T914" s="32" t="s">
        <v>30</v>
      </c>
      <c r="U914" s="32" t="s">
        <v>33</v>
      </c>
      <c r="V914" s="45" t="s">
        <v>30</v>
      </c>
      <c r="W914" s="45" t="s">
        <v>31</v>
      </c>
      <c r="X914" s="45" t="s">
        <v>31</v>
      </c>
      <c r="Y914" s="45" t="s">
        <v>31</v>
      </c>
      <c r="Z914" s="45" t="s">
        <v>31</v>
      </c>
      <c r="AA914" s="32" t="s">
        <v>30</v>
      </c>
      <c r="AB914" s="32" t="s">
        <v>30</v>
      </c>
      <c r="AC914" s="32" t="s">
        <v>30</v>
      </c>
      <c r="AD914" s="32" t="s">
        <v>31</v>
      </c>
      <c r="AE914" s="32" t="s">
        <v>31</v>
      </c>
      <c r="AF914" s="45" t="s">
        <v>30</v>
      </c>
      <c r="AG914" s="45" t="s">
        <v>31</v>
      </c>
      <c r="AH914" s="46" t="s">
        <v>45</v>
      </c>
      <c r="AM914" s="32" t="s">
        <v>56</v>
      </c>
      <c r="AR914" s="23"/>
      <c r="AS914" s="24" t="str">
        <f t="shared" si="3"/>
        <v>-:Q:-:-:-:-:-:-:-:-:-:-:-:-:-:-:-:-:-:-:-:-:Rn:::::Rd::::</v>
      </c>
      <c r="AT914" s="23"/>
      <c r="AU914" s="24" t="str">
        <f t="shared" si="4"/>
        <v>0x2EA1C800</v>
      </c>
      <c r="AV914" s="25"/>
      <c r="AW914" s="26" t="str">
        <f t="shared" si="5"/>
        <v>ursqrte,                                                </v>
      </c>
      <c r="AX914" s="26" t="str">
        <f t="shared" si="6"/>
        <v>//		ursqrte,                                                	/* 0x2EA1C800	URSQRTE   	 */</v>
      </c>
      <c r="AY914" s="26" t="str">
        <f t="shared" si="7"/>
        <v>//		0x2EA1C800,	/* URSQRTE   	ursqrte	 */</v>
      </c>
    </row>
    <row r="915" ht="12.75" customHeight="1">
      <c r="A915" s="15" t="s">
        <v>1495</v>
      </c>
      <c r="B915" s="33" t="s">
        <v>106</v>
      </c>
      <c r="C915" s="16"/>
      <c r="D915" s="17"/>
      <c r="E915" s="28" t="s">
        <v>1073</v>
      </c>
      <c r="F915" s="18" t="str">
        <f t="shared" si="8"/>
        <v>v</v>
      </c>
      <c r="G915" s="18" t="str">
        <f t="shared" si="9"/>
        <v>Vector</v>
      </c>
      <c r="H915" s="19"/>
      <c r="I915" s="30" t="s">
        <v>1206</v>
      </c>
      <c r="J915" s="30"/>
      <c r="K915" s="84"/>
      <c r="L915" s="45" t="s">
        <v>31</v>
      </c>
      <c r="M915" s="32" t="s">
        <v>71</v>
      </c>
      <c r="N915" s="32" t="s">
        <v>30</v>
      </c>
      <c r="O915" s="45" t="s">
        <v>31</v>
      </c>
      <c r="P915" s="45" t="s">
        <v>30</v>
      </c>
      <c r="Q915" s="45" t="s">
        <v>30</v>
      </c>
      <c r="R915" s="45" t="s">
        <v>30</v>
      </c>
      <c r="S915" s="45" t="s">
        <v>31</v>
      </c>
      <c r="T915" s="32" t="s">
        <v>30</v>
      </c>
      <c r="U915" s="32" t="s">
        <v>33</v>
      </c>
      <c r="V915" s="45" t="s">
        <v>30</v>
      </c>
      <c r="W915" s="45" t="s">
        <v>31</v>
      </c>
      <c r="X915" s="45" t="s">
        <v>31</v>
      </c>
      <c r="Y915" s="45" t="s">
        <v>31</v>
      </c>
      <c r="Z915" s="45" t="s">
        <v>31</v>
      </c>
      <c r="AA915" s="32" t="s">
        <v>30</v>
      </c>
      <c r="AB915" s="32" t="s">
        <v>30</v>
      </c>
      <c r="AC915" s="32" t="s">
        <v>30</v>
      </c>
      <c r="AD915" s="32" t="s">
        <v>31</v>
      </c>
      <c r="AE915" s="32" t="s">
        <v>30</v>
      </c>
      <c r="AF915" s="45" t="s">
        <v>30</v>
      </c>
      <c r="AG915" s="45" t="s">
        <v>31</v>
      </c>
      <c r="AH915" s="46" t="s">
        <v>45</v>
      </c>
      <c r="AM915" s="32" t="s">
        <v>56</v>
      </c>
      <c r="AR915" s="23"/>
      <c r="AS915" s="24" t="str">
        <f t="shared" si="3"/>
        <v>-:Q:-:-:-:-:-:-:-:-:-:-:-:-:-:-:-:-:-:-:-:-:Rn:::::Rd::::</v>
      </c>
      <c r="AT915" s="23"/>
      <c r="AU915" s="24" t="str">
        <f t="shared" si="4"/>
        <v>0x2EA1D800</v>
      </c>
      <c r="AV915" s="25"/>
      <c r="AW915" s="26" t="str">
        <f t="shared" si="5"/>
        <v>vfrsqrteVector,                                         </v>
      </c>
      <c r="AX915" s="26" t="str">
        <f t="shared" si="6"/>
        <v>//		vfrsqrteVector,                                         	/* 0x2EA1D800	FRSQRTE   	 */</v>
      </c>
      <c r="AY915" s="26" t="str">
        <f t="shared" si="7"/>
        <v>//		0x2EA1D800,	/* FRSQRTE   	vfrsqrteVector	 */</v>
      </c>
    </row>
    <row r="916" ht="12.75" customHeight="1">
      <c r="A916" s="15" t="s">
        <v>1496</v>
      </c>
      <c r="B916" s="33" t="s">
        <v>106</v>
      </c>
      <c r="C916" s="16"/>
      <c r="D916" s="17"/>
      <c r="E916" s="28" t="s">
        <v>806</v>
      </c>
      <c r="F916" s="18" t="str">
        <f t="shared" si="8"/>
        <v/>
      </c>
      <c r="G916" s="18" t="str">
        <f t="shared" si="9"/>
        <v>vector</v>
      </c>
      <c r="H916" s="18" t="s">
        <v>950</v>
      </c>
      <c r="I916" s="29"/>
      <c r="J916" s="29"/>
      <c r="K916" s="84"/>
      <c r="L916" s="45" t="s">
        <v>31</v>
      </c>
      <c r="M916" s="32" t="s">
        <v>71</v>
      </c>
      <c r="N916" s="32" t="s">
        <v>30</v>
      </c>
      <c r="O916" s="45" t="s">
        <v>31</v>
      </c>
      <c r="P916" s="45" t="s">
        <v>30</v>
      </c>
      <c r="Q916" s="45" t="s">
        <v>30</v>
      </c>
      <c r="R916" s="45" t="s">
        <v>30</v>
      </c>
      <c r="S916" s="45" t="s">
        <v>31</v>
      </c>
      <c r="T916" s="32" t="s">
        <v>30</v>
      </c>
      <c r="U916" s="32" t="s">
        <v>33</v>
      </c>
      <c r="V916" s="45" t="s">
        <v>30</v>
      </c>
      <c r="W916" s="45" t="s">
        <v>31</v>
      </c>
      <c r="X916" s="45" t="s">
        <v>31</v>
      </c>
      <c r="Y916" s="45" t="s">
        <v>31</v>
      </c>
      <c r="Z916" s="45" t="s">
        <v>31</v>
      </c>
      <c r="AA916" s="32" t="s">
        <v>30</v>
      </c>
      <c r="AB916" s="32" t="s">
        <v>30</v>
      </c>
      <c r="AC916" s="32" t="s">
        <v>30</v>
      </c>
      <c r="AD916" s="32" t="s">
        <v>30</v>
      </c>
      <c r="AE916" s="32" t="s">
        <v>30</v>
      </c>
      <c r="AF916" s="45" t="s">
        <v>30</v>
      </c>
      <c r="AG916" s="45" t="s">
        <v>31</v>
      </c>
      <c r="AH916" s="46" t="s">
        <v>45</v>
      </c>
      <c r="AM916" s="32" t="s">
        <v>56</v>
      </c>
      <c r="AR916" s="23"/>
      <c r="AS916" s="24" t="str">
        <f t="shared" si="3"/>
        <v>-:Q:-:-:-:-:-:-:-:-:-:-:-:-:-:-:-:-:-:-:-:-:Rn:::::Rd::::</v>
      </c>
      <c r="AT916" s="23"/>
      <c r="AU916" s="24" t="str">
        <f t="shared" si="4"/>
        <v>0x2EA1F800</v>
      </c>
      <c r="AV916" s="25"/>
      <c r="AW916" s="26" t="str">
        <f t="shared" si="5"/>
        <v>fsqrtvector,                                            </v>
      </c>
      <c r="AX916" s="26" t="str">
        <f t="shared" si="6"/>
        <v>//		fsqrtvector,                                            	/* 0x2EA1F800	FSQRT     	 */</v>
      </c>
      <c r="AY916" s="26" t="str">
        <f t="shared" si="7"/>
        <v>//		0x2EA1F800,	/* FSQRT     	fsqrtvector	 */</v>
      </c>
    </row>
    <row r="917" ht="12.75" customHeight="1">
      <c r="A917" s="9" t="s">
        <v>1497</v>
      </c>
      <c r="B917" s="33" t="s">
        <v>106</v>
      </c>
      <c r="C917" s="16"/>
      <c r="D917" s="17" t="s">
        <v>1498</v>
      </c>
      <c r="F917" s="18" t="str">
        <f t="shared" si="8"/>
        <v/>
      </c>
      <c r="G917" s="18" t="str">
        <f t="shared" si="9"/>
        <v/>
      </c>
      <c r="H917" s="19"/>
      <c r="I917" s="20"/>
      <c r="J917" s="20"/>
      <c r="K917" s="21"/>
      <c r="L917" s="22" t="s">
        <v>31</v>
      </c>
      <c r="M917" s="38" t="s">
        <v>71</v>
      </c>
      <c r="N917" s="38" t="s">
        <v>931</v>
      </c>
      <c r="O917" s="22" t="s">
        <v>31</v>
      </c>
      <c r="P917" s="39" t="s">
        <v>30</v>
      </c>
      <c r="Q917" s="39" t="s">
        <v>30</v>
      </c>
      <c r="R917" s="39" t="s">
        <v>30</v>
      </c>
      <c r="S917" s="22" t="s">
        <v>31</v>
      </c>
      <c r="T917" s="38" t="s">
        <v>65</v>
      </c>
      <c r="V917" s="22" t="s">
        <v>30</v>
      </c>
      <c r="W917" s="22" t="s">
        <v>30</v>
      </c>
      <c r="X917" s="22" t="s">
        <v>31</v>
      </c>
      <c r="Y917" s="22" t="s">
        <v>31</v>
      </c>
      <c r="Z917" s="22" t="s">
        <v>31</v>
      </c>
      <c r="AA917" s="38" t="s">
        <v>642</v>
      </c>
      <c r="AF917" s="22" t="s">
        <v>30</v>
      </c>
      <c r="AG917" s="22" t="s">
        <v>31</v>
      </c>
      <c r="AH917" s="40" t="s">
        <v>45</v>
      </c>
      <c r="AM917" s="38" t="s">
        <v>56</v>
      </c>
      <c r="AR917" s="23"/>
      <c r="AS917" s="24" t="str">
        <f t="shared" si="3"/>
        <v/>
      </c>
      <c r="AT917" s="23"/>
      <c r="AU917" s="24" t="str">
        <f t="shared" si="4"/>
        <v/>
      </c>
      <c r="AV917" s="25"/>
      <c r="AW917" s="26" t="str">
        <f t="shared" si="5"/>
        <v/>
      </c>
      <c r="AX917" s="26" t="str">
        <f t="shared" si="6"/>
        <v>	/* AdvSIMD across lanes */</v>
      </c>
      <c r="AY917" s="26" t="str">
        <f t="shared" si="7"/>
        <v>	/* AdvSIMD across lanes */</v>
      </c>
    </row>
    <row r="918" ht="12.75" customHeight="1">
      <c r="A918" s="9" t="s">
        <v>1499</v>
      </c>
      <c r="B918" s="33" t="s">
        <v>106</v>
      </c>
      <c r="C918" s="16"/>
      <c r="D918" s="17"/>
      <c r="E918" s="28" t="s">
        <v>1500</v>
      </c>
      <c r="F918" s="18" t="str">
        <f t="shared" si="8"/>
        <v/>
      </c>
      <c r="G918" s="18" t="str">
        <f t="shared" si="9"/>
        <v/>
      </c>
      <c r="H918" s="19"/>
      <c r="I918" s="77"/>
      <c r="J918" s="77"/>
      <c r="K918" s="84"/>
      <c r="L918" s="45" t="s">
        <v>31</v>
      </c>
      <c r="M918" s="32" t="s">
        <v>71</v>
      </c>
      <c r="N918" s="32" t="s">
        <v>31</v>
      </c>
      <c r="O918" s="45" t="s">
        <v>31</v>
      </c>
      <c r="P918" s="45" t="s">
        <v>30</v>
      </c>
      <c r="Q918" s="45" t="s">
        <v>30</v>
      </c>
      <c r="R918" s="45" t="s">
        <v>30</v>
      </c>
      <c r="S918" s="45" t="s">
        <v>31</v>
      </c>
      <c r="T918" s="32" t="s">
        <v>33</v>
      </c>
      <c r="U918" s="32" t="s">
        <v>33</v>
      </c>
      <c r="V918" s="45" t="s">
        <v>30</v>
      </c>
      <c r="W918" s="45" t="s">
        <v>30</v>
      </c>
      <c r="X918" s="45" t="s">
        <v>31</v>
      </c>
      <c r="Y918" s="45" t="s">
        <v>31</v>
      </c>
      <c r="Z918" s="45" t="s">
        <v>31</v>
      </c>
      <c r="AA918" s="32" t="s">
        <v>31</v>
      </c>
      <c r="AB918" s="32" t="s">
        <v>31</v>
      </c>
      <c r="AC918" s="32" t="s">
        <v>31</v>
      </c>
      <c r="AD918" s="32" t="s">
        <v>30</v>
      </c>
      <c r="AE918" s="32" t="s">
        <v>30</v>
      </c>
      <c r="AF918" s="45" t="s">
        <v>30</v>
      </c>
      <c r="AG918" s="45" t="s">
        <v>31</v>
      </c>
      <c r="AH918" s="46" t="s">
        <v>45</v>
      </c>
      <c r="AM918" s="32" t="s">
        <v>56</v>
      </c>
      <c r="AR918" s="23"/>
      <c r="AS918" s="24" t="str">
        <f t="shared" si="3"/>
        <v>-:Q:-:-:-:-:-:-:-:-:-:-:-:-:-:-:-:-:-:-:-:-:Rn:::::Rd::::</v>
      </c>
      <c r="AT918" s="23"/>
      <c r="AU918" s="24" t="str">
        <f t="shared" si="4"/>
        <v>0x0E303800</v>
      </c>
      <c r="AV918" s="25"/>
      <c r="AW918" s="26" t="str">
        <f t="shared" si="5"/>
        <v>saddlv,                                                 </v>
      </c>
      <c r="AX918" s="26" t="str">
        <f t="shared" si="6"/>
        <v>//		saddlv,                                                 	/* 0x0E303800	SADDLV    	 */</v>
      </c>
      <c r="AY918" s="26" t="str">
        <f t="shared" si="7"/>
        <v>//		0x0E303800,	/* SADDLV    	saddlv	 */</v>
      </c>
    </row>
    <row r="919" ht="12.75" customHeight="1">
      <c r="A919" s="15" t="s">
        <v>1501</v>
      </c>
      <c r="B919" s="33" t="s">
        <v>106</v>
      </c>
      <c r="C919" s="16"/>
      <c r="D919" s="17"/>
      <c r="E919" s="28" t="s">
        <v>1502</v>
      </c>
      <c r="F919" s="18" t="str">
        <f t="shared" si="8"/>
        <v/>
      </c>
      <c r="G919" s="18" t="str">
        <f t="shared" si="9"/>
        <v/>
      </c>
      <c r="H919" s="19"/>
      <c r="I919" s="77"/>
      <c r="J919" s="77"/>
      <c r="K919" s="84"/>
      <c r="L919" s="45" t="s">
        <v>31</v>
      </c>
      <c r="M919" s="32" t="s">
        <v>71</v>
      </c>
      <c r="N919" s="32" t="s">
        <v>31</v>
      </c>
      <c r="O919" s="45" t="s">
        <v>31</v>
      </c>
      <c r="P919" s="45" t="s">
        <v>30</v>
      </c>
      <c r="Q919" s="45" t="s">
        <v>30</v>
      </c>
      <c r="R919" s="45" t="s">
        <v>30</v>
      </c>
      <c r="S919" s="45" t="s">
        <v>31</v>
      </c>
      <c r="T919" s="32" t="s">
        <v>33</v>
      </c>
      <c r="U919" s="32" t="s">
        <v>33</v>
      </c>
      <c r="V919" s="45" t="s">
        <v>30</v>
      </c>
      <c r="W919" s="45" t="s">
        <v>30</v>
      </c>
      <c r="X919" s="45" t="s">
        <v>31</v>
      </c>
      <c r="Y919" s="45" t="s">
        <v>31</v>
      </c>
      <c r="Z919" s="45" t="s">
        <v>31</v>
      </c>
      <c r="AA919" s="32" t="s">
        <v>31</v>
      </c>
      <c r="AB919" s="32" t="s">
        <v>30</v>
      </c>
      <c r="AC919" s="32" t="s">
        <v>31</v>
      </c>
      <c r="AD919" s="32" t="s">
        <v>30</v>
      </c>
      <c r="AE919" s="32" t="s">
        <v>31</v>
      </c>
      <c r="AF919" s="45" t="s">
        <v>30</v>
      </c>
      <c r="AG919" s="45" t="s">
        <v>31</v>
      </c>
      <c r="AH919" s="46" t="s">
        <v>45</v>
      </c>
      <c r="AM919" s="32" t="s">
        <v>56</v>
      </c>
      <c r="AR919" s="23"/>
      <c r="AS919" s="24" t="str">
        <f t="shared" si="3"/>
        <v>-:Q:-:-:-:-:-:-:-:-:-:-:-:-:-:-:-:-:-:-:-:-:Rn:::::Rd::::</v>
      </c>
      <c r="AT919" s="23"/>
      <c r="AU919" s="24" t="str">
        <f t="shared" si="4"/>
        <v>0x0E30A800</v>
      </c>
      <c r="AV919" s="25"/>
      <c r="AW919" s="26" t="str">
        <f t="shared" si="5"/>
        <v>smaxv,                                                  </v>
      </c>
      <c r="AX919" s="26" t="str">
        <f t="shared" si="6"/>
        <v>//		smaxv,                                                  	/* 0x0E30A800	SMAXV     	 */</v>
      </c>
      <c r="AY919" s="26" t="str">
        <f t="shared" si="7"/>
        <v>//		0x0E30A800,	/* SMAXV     	smaxv	 */</v>
      </c>
    </row>
    <row r="920" ht="12.75" customHeight="1">
      <c r="A920" s="15" t="s">
        <v>1503</v>
      </c>
      <c r="B920" s="33" t="s">
        <v>106</v>
      </c>
      <c r="C920" s="16"/>
      <c r="D920" s="17"/>
      <c r="E920" s="28" t="s">
        <v>1504</v>
      </c>
      <c r="F920" s="18" t="str">
        <f t="shared" si="8"/>
        <v/>
      </c>
      <c r="G920" s="18" t="str">
        <f t="shared" si="9"/>
        <v/>
      </c>
      <c r="H920" s="19"/>
      <c r="I920" s="77"/>
      <c r="J920" s="77"/>
      <c r="K920" s="84"/>
      <c r="L920" s="45" t="s">
        <v>31</v>
      </c>
      <c r="M920" s="32" t="s">
        <v>71</v>
      </c>
      <c r="N920" s="32" t="s">
        <v>31</v>
      </c>
      <c r="O920" s="45" t="s">
        <v>31</v>
      </c>
      <c r="P920" s="45" t="s">
        <v>30</v>
      </c>
      <c r="Q920" s="45" t="s">
        <v>30</v>
      </c>
      <c r="R920" s="45" t="s">
        <v>30</v>
      </c>
      <c r="S920" s="45" t="s">
        <v>31</v>
      </c>
      <c r="T920" s="32" t="s">
        <v>33</v>
      </c>
      <c r="U920" s="32" t="s">
        <v>33</v>
      </c>
      <c r="V920" s="45" t="s">
        <v>30</v>
      </c>
      <c r="W920" s="45" t="s">
        <v>30</v>
      </c>
      <c r="X920" s="45" t="s">
        <v>31</v>
      </c>
      <c r="Y920" s="45" t="s">
        <v>31</v>
      </c>
      <c r="Z920" s="45" t="s">
        <v>31</v>
      </c>
      <c r="AA920" s="32" t="s">
        <v>30</v>
      </c>
      <c r="AB920" s="32" t="s">
        <v>30</v>
      </c>
      <c r="AC920" s="32" t="s">
        <v>31</v>
      </c>
      <c r="AD920" s="32" t="s">
        <v>30</v>
      </c>
      <c r="AE920" s="32" t="s">
        <v>31</v>
      </c>
      <c r="AF920" s="45" t="s">
        <v>30</v>
      </c>
      <c r="AG920" s="45" t="s">
        <v>31</v>
      </c>
      <c r="AH920" s="46" t="s">
        <v>45</v>
      </c>
      <c r="AM920" s="32" t="s">
        <v>56</v>
      </c>
      <c r="AR920" s="23"/>
      <c r="AS920" s="24" t="str">
        <f t="shared" si="3"/>
        <v>-:Q:-:-:-:-:-:-:-:-:-:-:-:-:-:-:-:-:-:-:-:-:Rn:::::Rd::::</v>
      </c>
      <c r="AT920" s="23"/>
      <c r="AU920" s="24" t="str">
        <f t="shared" si="4"/>
        <v>0x0E31A800</v>
      </c>
      <c r="AV920" s="25"/>
      <c r="AW920" s="26" t="str">
        <f t="shared" si="5"/>
        <v>sminv,                                                  </v>
      </c>
      <c r="AX920" s="26" t="str">
        <f t="shared" si="6"/>
        <v>//		sminv,                                                  	/* 0x0E31A800	SMINV     	 */</v>
      </c>
      <c r="AY920" s="26" t="str">
        <f t="shared" si="7"/>
        <v>//		0x0E31A800,	/* SMINV     	sminv	 */</v>
      </c>
    </row>
    <row r="921" ht="12.75" customHeight="1">
      <c r="A921" s="9" t="s">
        <v>1505</v>
      </c>
      <c r="B921" s="33" t="s">
        <v>106</v>
      </c>
      <c r="C921" s="16"/>
      <c r="D921" s="17"/>
      <c r="E921" s="28" t="s">
        <v>1506</v>
      </c>
      <c r="F921" s="18" t="str">
        <f t="shared" si="8"/>
        <v/>
      </c>
      <c r="G921" s="18" t="str">
        <f t="shared" si="9"/>
        <v/>
      </c>
      <c r="H921" s="19"/>
      <c r="I921" s="77"/>
      <c r="J921" s="77"/>
      <c r="K921" s="84"/>
      <c r="L921" s="45" t="s">
        <v>31</v>
      </c>
      <c r="M921" s="32" t="s">
        <v>71</v>
      </c>
      <c r="N921" s="32" t="s">
        <v>31</v>
      </c>
      <c r="O921" s="45" t="s">
        <v>31</v>
      </c>
      <c r="P921" s="45" t="s">
        <v>30</v>
      </c>
      <c r="Q921" s="45" t="s">
        <v>30</v>
      </c>
      <c r="R921" s="45" t="s">
        <v>30</v>
      </c>
      <c r="S921" s="45" t="s">
        <v>31</v>
      </c>
      <c r="T921" s="32" t="s">
        <v>33</v>
      </c>
      <c r="U921" s="32" t="s">
        <v>33</v>
      </c>
      <c r="V921" s="45" t="s">
        <v>30</v>
      </c>
      <c r="W921" s="45" t="s">
        <v>30</v>
      </c>
      <c r="X921" s="45" t="s">
        <v>31</v>
      </c>
      <c r="Y921" s="45" t="s">
        <v>31</v>
      </c>
      <c r="Z921" s="45" t="s">
        <v>31</v>
      </c>
      <c r="AA921" s="32" t="s">
        <v>30</v>
      </c>
      <c r="AB921" s="32" t="s">
        <v>30</v>
      </c>
      <c r="AC921" s="32" t="s">
        <v>31</v>
      </c>
      <c r="AD921" s="32" t="s">
        <v>30</v>
      </c>
      <c r="AE921" s="32" t="s">
        <v>30</v>
      </c>
      <c r="AF921" s="45" t="s">
        <v>30</v>
      </c>
      <c r="AG921" s="45" t="s">
        <v>31</v>
      </c>
      <c r="AH921" s="46" t="s">
        <v>45</v>
      </c>
      <c r="AM921" s="32" t="s">
        <v>56</v>
      </c>
      <c r="AR921" s="23"/>
      <c r="AS921" s="24" t="str">
        <f t="shared" si="3"/>
        <v>-:Q:-:-:-:-:-:-:-:-:-:-:-:-:-:-:-:-:-:-:-:-:Rn:::::Rd::::</v>
      </c>
      <c r="AT921" s="23"/>
      <c r="AU921" s="24" t="str">
        <f t="shared" si="4"/>
        <v>0x0E31B800</v>
      </c>
      <c r="AV921" s="25"/>
      <c r="AW921" s="26" t="str">
        <f t="shared" si="5"/>
        <v>addv,                                                   </v>
      </c>
      <c r="AX921" s="26" t="str">
        <f t="shared" si="6"/>
        <v>//		addv,                                                   	/* 0x0E31B800	ADDV      	 */</v>
      </c>
      <c r="AY921" s="26" t="str">
        <f t="shared" si="7"/>
        <v>//		0x0E31B800,	/* ADDV      	addv	 */</v>
      </c>
    </row>
    <row r="922" ht="12.75" customHeight="1">
      <c r="A922" s="15" t="s">
        <v>1507</v>
      </c>
      <c r="B922" s="33" t="s">
        <v>106</v>
      </c>
      <c r="C922" s="16"/>
      <c r="D922" s="17"/>
      <c r="E922" s="28" t="s">
        <v>1508</v>
      </c>
      <c r="F922" s="18" t="str">
        <f t="shared" si="8"/>
        <v/>
      </c>
      <c r="G922" s="18" t="str">
        <f t="shared" si="9"/>
        <v/>
      </c>
      <c r="H922" s="19"/>
      <c r="I922" s="77"/>
      <c r="J922" s="77"/>
      <c r="K922" s="84"/>
      <c r="L922" s="45" t="s">
        <v>31</v>
      </c>
      <c r="M922" s="32" t="s">
        <v>71</v>
      </c>
      <c r="N922" s="32" t="s">
        <v>30</v>
      </c>
      <c r="O922" s="45" t="s">
        <v>31</v>
      </c>
      <c r="P922" s="45" t="s">
        <v>30</v>
      </c>
      <c r="Q922" s="45" t="s">
        <v>30</v>
      </c>
      <c r="R922" s="45" t="s">
        <v>30</v>
      </c>
      <c r="S922" s="45" t="s">
        <v>31</v>
      </c>
      <c r="T922" s="32" t="s">
        <v>33</v>
      </c>
      <c r="U922" s="32" t="s">
        <v>33</v>
      </c>
      <c r="V922" s="45" t="s">
        <v>30</v>
      </c>
      <c r="W922" s="45" t="s">
        <v>30</v>
      </c>
      <c r="X922" s="45" t="s">
        <v>31</v>
      </c>
      <c r="Y922" s="45" t="s">
        <v>31</v>
      </c>
      <c r="Z922" s="45" t="s">
        <v>31</v>
      </c>
      <c r="AA922" s="32" t="s">
        <v>31</v>
      </c>
      <c r="AB922" s="32" t="s">
        <v>31</v>
      </c>
      <c r="AC922" s="32" t="s">
        <v>31</v>
      </c>
      <c r="AD922" s="32" t="s">
        <v>30</v>
      </c>
      <c r="AE922" s="32" t="s">
        <v>30</v>
      </c>
      <c r="AF922" s="45" t="s">
        <v>30</v>
      </c>
      <c r="AG922" s="45" t="s">
        <v>31</v>
      </c>
      <c r="AH922" s="46" t="s">
        <v>45</v>
      </c>
      <c r="AM922" s="32" t="s">
        <v>56</v>
      </c>
      <c r="AR922" s="23"/>
      <c r="AS922" s="24" t="str">
        <f t="shared" si="3"/>
        <v>-:Q:-:-:-:-:-:-:-:-:-:-:-:-:-:-:-:-:-:-:-:-:Rn:::::Rd::::</v>
      </c>
      <c r="AT922" s="23"/>
      <c r="AU922" s="24" t="str">
        <f t="shared" si="4"/>
        <v>0x2E303800</v>
      </c>
      <c r="AV922" s="25"/>
      <c r="AW922" s="26" t="str">
        <f t="shared" si="5"/>
        <v>uaddlv,                                                 </v>
      </c>
      <c r="AX922" s="26" t="str">
        <f t="shared" si="6"/>
        <v>//		uaddlv,                                                 	/* 0x2E303800	UADDLV    	 */</v>
      </c>
      <c r="AY922" s="26" t="str">
        <f t="shared" si="7"/>
        <v>//		0x2E303800,	/* UADDLV    	uaddlv	 */</v>
      </c>
    </row>
    <row r="923" ht="12.75" customHeight="1">
      <c r="A923" s="15" t="s">
        <v>1509</v>
      </c>
      <c r="B923" s="33" t="s">
        <v>106</v>
      </c>
      <c r="C923" s="16"/>
      <c r="D923" s="17"/>
      <c r="E923" s="28" t="s">
        <v>1510</v>
      </c>
      <c r="F923" s="18" t="str">
        <f t="shared" si="8"/>
        <v/>
      </c>
      <c r="G923" s="18" t="str">
        <f t="shared" si="9"/>
        <v/>
      </c>
      <c r="H923" s="19"/>
      <c r="I923" s="77"/>
      <c r="J923" s="77"/>
      <c r="K923" s="84"/>
      <c r="L923" s="45" t="s">
        <v>31</v>
      </c>
      <c r="M923" s="32" t="s">
        <v>71</v>
      </c>
      <c r="N923" s="32" t="s">
        <v>30</v>
      </c>
      <c r="O923" s="45" t="s">
        <v>31</v>
      </c>
      <c r="P923" s="45" t="s">
        <v>30</v>
      </c>
      <c r="Q923" s="45" t="s">
        <v>30</v>
      </c>
      <c r="R923" s="45" t="s">
        <v>30</v>
      </c>
      <c r="S923" s="45" t="s">
        <v>31</v>
      </c>
      <c r="T923" s="32" t="s">
        <v>33</v>
      </c>
      <c r="U923" s="32" t="s">
        <v>33</v>
      </c>
      <c r="V923" s="45" t="s">
        <v>30</v>
      </c>
      <c r="W923" s="45" t="s">
        <v>30</v>
      </c>
      <c r="X923" s="45" t="s">
        <v>31</v>
      </c>
      <c r="Y923" s="45" t="s">
        <v>31</v>
      </c>
      <c r="Z923" s="45" t="s">
        <v>31</v>
      </c>
      <c r="AA923" s="32" t="s">
        <v>31</v>
      </c>
      <c r="AB923" s="32" t="s">
        <v>30</v>
      </c>
      <c r="AC923" s="32" t="s">
        <v>31</v>
      </c>
      <c r="AD923" s="32" t="s">
        <v>30</v>
      </c>
      <c r="AE923" s="32" t="s">
        <v>31</v>
      </c>
      <c r="AF923" s="45" t="s">
        <v>30</v>
      </c>
      <c r="AG923" s="45" t="s">
        <v>31</v>
      </c>
      <c r="AH923" s="46" t="s">
        <v>45</v>
      </c>
      <c r="AM923" s="32" t="s">
        <v>56</v>
      </c>
      <c r="AR923" s="23"/>
      <c r="AS923" s="24" t="str">
        <f t="shared" si="3"/>
        <v>-:Q:-:-:-:-:-:-:-:-:-:-:-:-:-:-:-:-:-:-:-:-:Rn:::::Rd::::</v>
      </c>
      <c r="AT923" s="23"/>
      <c r="AU923" s="24" t="str">
        <f t="shared" si="4"/>
        <v>0x2E30A800</v>
      </c>
      <c r="AV923" s="25"/>
      <c r="AW923" s="26" t="str">
        <f t="shared" si="5"/>
        <v>umaxv,                                                  </v>
      </c>
      <c r="AX923" s="26" t="str">
        <f t="shared" si="6"/>
        <v>//		umaxv,                                                  	/* 0x2E30A800	UMAXV     	 */</v>
      </c>
      <c r="AY923" s="26" t="str">
        <f t="shared" si="7"/>
        <v>//		0x2E30A800,	/* UMAXV     	umaxv	 */</v>
      </c>
    </row>
    <row r="924" ht="12.75" customHeight="1">
      <c r="A924" s="9" t="s">
        <v>1511</v>
      </c>
      <c r="B924" s="33" t="s">
        <v>106</v>
      </c>
      <c r="C924" s="16"/>
      <c r="D924" s="17"/>
      <c r="E924" s="28" t="s">
        <v>1512</v>
      </c>
      <c r="F924" s="18" t="str">
        <f t="shared" si="8"/>
        <v/>
      </c>
      <c r="G924" s="18" t="str">
        <f t="shared" si="9"/>
        <v/>
      </c>
      <c r="H924" s="19"/>
      <c r="I924" s="77"/>
      <c r="J924" s="77"/>
      <c r="K924" s="84"/>
      <c r="L924" s="45" t="s">
        <v>31</v>
      </c>
      <c r="M924" s="32" t="s">
        <v>71</v>
      </c>
      <c r="N924" s="32" t="s">
        <v>30</v>
      </c>
      <c r="O924" s="45" t="s">
        <v>31</v>
      </c>
      <c r="P924" s="45" t="s">
        <v>30</v>
      </c>
      <c r="Q924" s="45" t="s">
        <v>30</v>
      </c>
      <c r="R924" s="45" t="s">
        <v>30</v>
      </c>
      <c r="S924" s="45" t="s">
        <v>31</v>
      </c>
      <c r="T924" s="32" t="s">
        <v>33</v>
      </c>
      <c r="U924" s="32" t="s">
        <v>33</v>
      </c>
      <c r="V924" s="45" t="s">
        <v>30</v>
      </c>
      <c r="W924" s="45" t="s">
        <v>30</v>
      </c>
      <c r="X924" s="45" t="s">
        <v>31</v>
      </c>
      <c r="Y924" s="45" t="s">
        <v>31</v>
      </c>
      <c r="Z924" s="45" t="s">
        <v>31</v>
      </c>
      <c r="AA924" s="32" t="s">
        <v>30</v>
      </c>
      <c r="AB924" s="32" t="s">
        <v>30</v>
      </c>
      <c r="AC924" s="32" t="s">
        <v>31</v>
      </c>
      <c r="AD924" s="32" t="s">
        <v>30</v>
      </c>
      <c r="AE924" s="32" t="s">
        <v>31</v>
      </c>
      <c r="AF924" s="45" t="s">
        <v>30</v>
      </c>
      <c r="AG924" s="45" t="s">
        <v>31</v>
      </c>
      <c r="AH924" s="46" t="s">
        <v>45</v>
      </c>
      <c r="AM924" s="32" t="s">
        <v>56</v>
      </c>
      <c r="AR924" s="23"/>
      <c r="AS924" s="24" t="str">
        <f t="shared" si="3"/>
        <v>-:Q:-:-:-:-:-:-:-:-:-:-:-:-:-:-:-:-:-:-:-:-:Rn:::::Rd::::</v>
      </c>
      <c r="AT924" s="23"/>
      <c r="AU924" s="24" t="str">
        <f t="shared" si="4"/>
        <v>0x2E31A800</v>
      </c>
      <c r="AV924" s="25"/>
      <c r="AW924" s="26" t="str">
        <f t="shared" si="5"/>
        <v>uminv,                                                  </v>
      </c>
      <c r="AX924" s="26" t="str">
        <f t="shared" si="6"/>
        <v>//		uminv,                                                  	/* 0x2E31A800	UMINV     	 */</v>
      </c>
      <c r="AY924" s="26" t="str">
        <f t="shared" si="7"/>
        <v>//		0x2E31A800,	/* UMINV     	uminv	 */</v>
      </c>
    </row>
    <row r="925" ht="12.75" customHeight="1">
      <c r="A925" s="9" t="s">
        <v>1513</v>
      </c>
      <c r="B925" s="33" t="s">
        <v>106</v>
      </c>
      <c r="C925" s="16"/>
      <c r="D925" s="17"/>
      <c r="E925" s="28" t="s">
        <v>1514</v>
      </c>
      <c r="F925" s="18" t="str">
        <f t="shared" si="8"/>
        <v/>
      </c>
      <c r="G925" s="18" t="str">
        <f t="shared" si="9"/>
        <v/>
      </c>
      <c r="H925" s="19"/>
      <c r="I925" s="77"/>
      <c r="J925" s="77"/>
      <c r="K925" s="84"/>
      <c r="L925" s="45" t="s">
        <v>31</v>
      </c>
      <c r="M925" s="32" t="s">
        <v>71</v>
      </c>
      <c r="N925" s="32" t="s">
        <v>30</v>
      </c>
      <c r="O925" s="45" t="s">
        <v>31</v>
      </c>
      <c r="P925" s="45" t="s">
        <v>30</v>
      </c>
      <c r="Q925" s="45" t="s">
        <v>30</v>
      </c>
      <c r="R925" s="45" t="s">
        <v>30</v>
      </c>
      <c r="S925" s="45" t="s">
        <v>31</v>
      </c>
      <c r="T925" s="32" t="s">
        <v>31</v>
      </c>
      <c r="U925" s="32" t="s">
        <v>33</v>
      </c>
      <c r="V925" s="45" t="s">
        <v>30</v>
      </c>
      <c r="W925" s="45" t="s">
        <v>30</v>
      </c>
      <c r="X925" s="45" t="s">
        <v>31</v>
      </c>
      <c r="Y925" s="45" t="s">
        <v>31</v>
      </c>
      <c r="Z925" s="45" t="s">
        <v>31</v>
      </c>
      <c r="AA925" s="32" t="s">
        <v>31</v>
      </c>
      <c r="AB925" s="32" t="s">
        <v>30</v>
      </c>
      <c r="AC925" s="32" t="s">
        <v>30</v>
      </c>
      <c r="AD925" s="32" t="s">
        <v>31</v>
      </c>
      <c r="AE925" s="32" t="s">
        <v>31</v>
      </c>
      <c r="AF925" s="45" t="s">
        <v>30</v>
      </c>
      <c r="AG925" s="45" t="s">
        <v>31</v>
      </c>
      <c r="AH925" s="46" t="s">
        <v>45</v>
      </c>
      <c r="AM925" s="32" t="s">
        <v>56</v>
      </c>
      <c r="AR925" s="23"/>
      <c r="AS925" s="24" t="str">
        <f t="shared" si="3"/>
        <v>-:Q:-:-:-:-:-:-:-:-:-:-:-:-:-:-:-:-:-:-:-:-:Rn:::::Rd::::</v>
      </c>
      <c r="AT925" s="23"/>
      <c r="AU925" s="24" t="str">
        <f t="shared" si="4"/>
        <v>0x2E30C800</v>
      </c>
      <c r="AV925" s="25"/>
      <c r="AW925" s="26" t="str">
        <f t="shared" si="5"/>
        <v>fmaxnmv,                                                </v>
      </c>
      <c r="AX925" s="26" t="str">
        <f t="shared" si="6"/>
        <v>//		fmaxnmv,                                                	/* 0x2E30C800	FMAXNMV   	 */</v>
      </c>
      <c r="AY925" s="26" t="str">
        <f t="shared" si="7"/>
        <v>//		0x2E30C800,	/* FMAXNMV   	fmaxnmv	 */</v>
      </c>
    </row>
    <row r="926" ht="12.75" customHeight="1">
      <c r="A926" s="15" t="s">
        <v>1515</v>
      </c>
      <c r="B926" s="33" t="s">
        <v>106</v>
      </c>
      <c r="C926" s="16"/>
      <c r="D926" s="17"/>
      <c r="E926" s="28" t="s">
        <v>1516</v>
      </c>
      <c r="F926" s="18" t="str">
        <f t="shared" si="8"/>
        <v/>
      </c>
      <c r="G926" s="18" t="str">
        <f t="shared" si="9"/>
        <v/>
      </c>
      <c r="H926" s="19"/>
      <c r="I926" s="77"/>
      <c r="J926" s="77"/>
      <c r="K926" s="84"/>
      <c r="L926" s="45" t="s">
        <v>31</v>
      </c>
      <c r="M926" s="32" t="s">
        <v>71</v>
      </c>
      <c r="N926" s="32" t="s">
        <v>30</v>
      </c>
      <c r="O926" s="45" t="s">
        <v>31</v>
      </c>
      <c r="P926" s="45" t="s">
        <v>30</v>
      </c>
      <c r="Q926" s="45" t="s">
        <v>30</v>
      </c>
      <c r="R926" s="45" t="s">
        <v>30</v>
      </c>
      <c r="S926" s="45" t="s">
        <v>31</v>
      </c>
      <c r="T926" s="32" t="s">
        <v>31</v>
      </c>
      <c r="U926" s="32" t="s">
        <v>33</v>
      </c>
      <c r="V926" s="45" t="s">
        <v>30</v>
      </c>
      <c r="W926" s="45" t="s">
        <v>30</v>
      </c>
      <c r="X926" s="45" t="s">
        <v>31</v>
      </c>
      <c r="Y926" s="45" t="s">
        <v>31</v>
      </c>
      <c r="Z926" s="45" t="s">
        <v>31</v>
      </c>
      <c r="AA926" s="32" t="s">
        <v>31</v>
      </c>
      <c r="AB926" s="32" t="s">
        <v>30</v>
      </c>
      <c r="AC926" s="32" t="s">
        <v>30</v>
      </c>
      <c r="AD926" s="32" t="s">
        <v>30</v>
      </c>
      <c r="AE926" s="32" t="s">
        <v>30</v>
      </c>
      <c r="AF926" s="45" t="s">
        <v>30</v>
      </c>
      <c r="AG926" s="45" t="s">
        <v>31</v>
      </c>
      <c r="AH926" s="46" t="s">
        <v>45</v>
      </c>
      <c r="AM926" s="32" t="s">
        <v>56</v>
      </c>
      <c r="AR926" s="23"/>
      <c r="AS926" s="24" t="str">
        <f t="shared" si="3"/>
        <v>-:Q:-:-:-:-:-:-:-:-:-:-:-:-:-:-:-:-:-:-:-:-:Rn:::::Rd::::</v>
      </c>
      <c r="AT926" s="23"/>
      <c r="AU926" s="24" t="str">
        <f t="shared" si="4"/>
        <v>0x2E30F800</v>
      </c>
      <c r="AV926" s="25"/>
      <c r="AW926" s="26" t="str">
        <f t="shared" si="5"/>
        <v>fmaxv,                                                  </v>
      </c>
      <c r="AX926" s="26" t="str">
        <f t="shared" si="6"/>
        <v>//		fmaxv,                                                  	/* 0x2E30F800	FMAXV     	 */</v>
      </c>
      <c r="AY926" s="26" t="str">
        <f t="shared" si="7"/>
        <v>//		0x2E30F800,	/* FMAXV     	fmaxv	 */</v>
      </c>
    </row>
    <row r="927" ht="12.75" customHeight="1">
      <c r="A927" s="15" t="s">
        <v>1517</v>
      </c>
      <c r="B927" s="33" t="s">
        <v>106</v>
      </c>
      <c r="C927" s="16"/>
      <c r="D927" s="17"/>
      <c r="E927" s="28" t="s">
        <v>1518</v>
      </c>
      <c r="F927" s="18" t="str">
        <f t="shared" si="8"/>
        <v/>
      </c>
      <c r="G927" s="18" t="str">
        <f t="shared" si="9"/>
        <v/>
      </c>
      <c r="H927" s="19"/>
      <c r="I927" s="77"/>
      <c r="J927" s="77"/>
      <c r="K927" s="84"/>
      <c r="L927" s="45" t="s">
        <v>31</v>
      </c>
      <c r="M927" s="32" t="s">
        <v>71</v>
      </c>
      <c r="N927" s="32" t="s">
        <v>30</v>
      </c>
      <c r="O927" s="45" t="s">
        <v>31</v>
      </c>
      <c r="P927" s="45" t="s">
        <v>30</v>
      </c>
      <c r="Q927" s="45" t="s">
        <v>30</v>
      </c>
      <c r="R927" s="45" t="s">
        <v>30</v>
      </c>
      <c r="S927" s="45" t="s">
        <v>31</v>
      </c>
      <c r="T927" s="32" t="s">
        <v>30</v>
      </c>
      <c r="U927" s="32" t="s">
        <v>33</v>
      </c>
      <c r="V927" s="45" t="s">
        <v>30</v>
      </c>
      <c r="W927" s="45" t="s">
        <v>30</v>
      </c>
      <c r="X927" s="45" t="s">
        <v>31</v>
      </c>
      <c r="Y927" s="45" t="s">
        <v>31</v>
      </c>
      <c r="Z927" s="45" t="s">
        <v>31</v>
      </c>
      <c r="AA927" s="32" t="s">
        <v>31</v>
      </c>
      <c r="AB927" s="32" t="s">
        <v>30</v>
      </c>
      <c r="AC927" s="32" t="s">
        <v>30</v>
      </c>
      <c r="AD927" s="32" t="s">
        <v>31</v>
      </c>
      <c r="AE927" s="32" t="s">
        <v>31</v>
      </c>
      <c r="AF927" s="45" t="s">
        <v>30</v>
      </c>
      <c r="AG927" s="45" t="s">
        <v>31</v>
      </c>
      <c r="AH927" s="46" t="s">
        <v>45</v>
      </c>
      <c r="AM927" s="32" t="s">
        <v>56</v>
      </c>
      <c r="AR927" s="23"/>
      <c r="AS927" s="24" t="str">
        <f t="shared" si="3"/>
        <v>-:Q:-:-:-:-:-:-:-:-:-:-:-:-:-:-:-:-:-:-:-:-:Rn:::::Rd::::</v>
      </c>
      <c r="AT927" s="23"/>
      <c r="AU927" s="24" t="str">
        <f t="shared" si="4"/>
        <v>0x2EB0C800</v>
      </c>
      <c r="AV927" s="25"/>
      <c r="AW927" s="26" t="str">
        <f t="shared" si="5"/>
        <v>fminnmv,                                                </v>
      </c>
      <c r="AX927" s="26" t="str">
        <f t="shared" si="6"/>
        <v>//		fminnmv,                                                	/* 0x2EB0C800	FMINNMV   	 */</v>
      </c>
      <c r="AY927" s="26" t="str">
        <f t="shared" si="7"/>
        <v>//		0x2EB0C800,	/* FMINNMV   	fminnmv	 */</v>
      </c>
    </row>
    <row r="928" ht="12.75" customHeight="1">
      <c r="A928" s="9" t="s">
        <v>1519</v>
      </c>
      <c r="B928" s="33" t="s">
        <v>106</v>
      </c>
      <c r="C928" s="16"/>
      <c r="D928" s="17"/>
      <c r="E928" s="28" t="s">
        <v>1520</v>
      </c>
      <c r="F928" s="18" t="str">
        <f t="shared" si="8"/>
        <v/>
      </c>
      <c r="G928" s="18" t="str">
        <f t="shared" si="9"/>
        <v/>
      </c>
      <c r="H928" s="19"/>
      <c r="I928" s="77"/>
      <c r="J928" s="77"/>
      <c r="K928" s="84"/>
      <c r="L928" s="45" t="s">
        <v>31</v>
      </c>
      <c r="M928" s="32" t="s">
        <v>71</v>
      </c>
      <c r="N928" s="32" t="s">
        <v>30</v>
      </c>
      <c r="O928" s="45" t="s">
        <v>31</v>
      </c>
      <c r="P928" s="45" t="s">
        <v>30</v>
      </c>
      <c r="Q928" s="45" t="s">
        <v>30</v>
      </c>
      <c r="R928" s="45" t="s">
        <v>30</v>
      </c>
      <c r="S928" s="45" t="s">
        <v>31</v>
      </c>
      <c r="T928" s="32" t="s">
        <v>30</v>
      </c>
      <c r="U928" s="32" t="s">
        <v>33</v>
      </c>
      <c r="V928" s="45" t="s">
        <v>30</v>
      </c>
      <c r="W928" s="45" t="s">
        <v>30</v>
      </c>
      <c r="X928" s="45" t="s">
        <v>31</v>
      </c>
      <c r="Y928" s="45" t="s">
        <v>31</v>
      </c>
      <c r="Z928" s="45" t="s">
        <v>31</v>
      </c>
      <c r="AA928" s="32" t="s">
        <v>31</v>
      </c>
      <c r="AB928" s="32" t="s">
        <v>30</v>
      </c>
      <c r="AC928" s="32" t="s">
        <v>30</v>
      </c>
      <c r="AD928" s="32" t="s">
        <v>30</v>
      </c>
      <c r="AE928" s="32" t="s">
        <v>30</v>
      </c>
      <c r="AF928" s="45" t="s">
        <v>30</v>
      </c>
      <c r="AG928" s="45" t="s">
        <v>31</v>
      </c>
      <c r="AH928" s="46" t="s">
        <v>45</v>
      </c>
      <c r="AM928" s="32" t="s">
        <v>56</v>
      </c>
      <c r="AR928" s="23"/>
      <c r="AS928" s="24" t="str">
        <f t="shared" si="3"/>
        <v>-:Q:-:-:-:-:-:-:-:-:-:-:-:-:-:-:-:-:-:-:-:-:Rn:::::Rd::::</v>
      </c>
      <c r="AT928" s="23"/>
      <c r="AU928" s="24" t="str">
        <f t="shared" si="4"/>
        <v>0x2EB0F800</v>
      </c>
      <c r="AV928" s="25"/>
      <c r="AW928" s="26" t="str">
        <f t="shared" si="5"/>
        <v>fminv,                                                  </v>
      </c>
      <c r="AX928" s="26" t="str">
        <f t="shared" si="6"/>
        <v>//		fminv,                                                  	/* 0x2EB0F800	FMINV     	 */</v>
      </c>
      <c r="AY928" s="26" t="str">
        <f t="shared" si="7"/>
        <v>//		0x2EB0F800,	/* FMINV     	fminv	 */</v>
      </c>
    </row>
    <row r="929" ht="12.75" customHeight="1">
      <c r="A929" s="15" t="s">
        <v>1521</v>
      </c>
      <c r="B929" s="33" t="s">
        <v>106</v>
      </c>
      <c r="C929" s="16"/>
      <c r="D929" s="17" t="s">
        <v>1522</v>
      </c>
      <c r="F929" s="18" t="str">
        <f t="shared" si="8"/>
        <v/>
      </c>
      <c r="G929" s="18" t="str">
        <f t="shared" si="9"/>
        <v/>
      </c>
      <c r="H929" s="19"/>
      <c r="I929" s="20"/>
      <c r="J929" s="20"/>
      <c r="K929" s="21"/>
      <c r="L929" s="22" t="s">
        <v>31</v>
      </c>
      <c r="M929" s="38" t="s">
        <v>71</v>
      </c>
      <c r="N929" s="38" t="s">
        <v>459</v>
      </c>
      <c r="O929" s="22" t="s">
        <v>31</v>
      </c>
      <c r="P929" s="39" t="s">
        <v>30</v>
      </c>
      <c r="Q929" s="39" t="s">
        <v>30</v>
      </c>
      <c r="R929" s="39" t="s">
        <v>30</v>
      </c>
      <c r="S929" s="22" t="s">
        <v>31</v>
      </c>
      <c r="T929" s="22" t="s">
        <v>31</v>
      </c>
      <c r="U929" s="22" t="s">
        <v>31</v>
      </c>
      <c r="V929" s="22" t="s">
        <v>31</v>
      </c>
      <c r="W929" s="38" t="s">
        <v>61</v>
      </c>
      <c r="AB929" s="22" t="s">
        <v>31</v>
      </c>
      <c r="AC929" s="38" t="s">
        <v>80</v>
      </c>
      <c r="AG929" s="22" t="s">
        <v>30</v>
      </c>
      <c r="AH929" s="40" t="s">
        <v>45</v>
      </c>
      <c r="AM929" s="38" t="s">
        <v>56</v>
      </c>
      <c r="AR929" s="23"/>
      <c r="AS929" s="24" t="str">
        <f t="shared" si="3"/>
        <v/>
      </c>
      <c r="AT929" s="23"/>
      <c r="AU929" s="24" t="str">
        <f t="shared" si="4"/>
        <v/>
      </c>
      <c r="AV929" s="25"/>
      <c r="AW929" s="26" t="str">
        <f t="shared" si="5"/>
        <v/>
      </c>
      <c r="AX929" s="26" t="str">
        <f t="shared" si="6"/>
        <v>	/* AdvSIMD copy */</v>
      </c>
      <c r="AY929" s="26" t="str">
        <f t="shared" si="7"/>
        <v>	/* AdvSIMD copy */</v>
      </c>
    </row>
    <row r="930" ht="12.75" customHeight="1">
      <c r="A930" s="15" t="s">
        <v>1523</v>
      </c>
      <c r="B930" s="33" t="s">
        <v>106</v>
      </c>
      <c r="C930" s="16"/>
      <c r="D930" s="17"/>
      <c r="E930" s="28" t="s">
        <v>1091</v>
      </c>
      <c r="F930" s="18" t="str">
        <f t="shared" si="8"/>
        <v>v</v>
      </c>
      <c r="G930" s="18" t="str">
        <f t="shared" si="9"/>
        <v>element_Vector</v>
      </c>
      <c r="H930" s="18" t="s">
        <v>1092</v>
      </c>
      <c r="I930" s="30" t="s">
        <v>1206</v>
      </c>
      <c r="J930" s="30"/>
      <c r="K930" s="84"/>
      <c r="L930" s="45" t="s">
        <v>31</v>
      </c>
      <c r="M930" s="32" t="s">
        <v>33</v>
      </c>
      <c r="N930" s="32" t="s">
        <v>31</v>
      </c>
      <c r="O930" s="45" t="s">
        <v>31</v>
      </c>
      <c r="P930" s="45" t="s">
        <v>30</v>
      </c>
      <c r="Q930" s="45" t="s">
        <v>30</v>
      </c>
      <c r="R930" s="45" t="s">
        <v>30</v>
      </c>
      <c r="S930" s="45" t="s">
        <v>31</v>
      </c>
      <c r="T930" s="45" t="s">
        <v>31</v>
      </c>
      <c r="U930" s="45" t="s">
        <v>31</v>
      </c>
      <c r="V930" s="45" t="s">
        <v>31</v>
      </c>
      <c r="W930" s="32" t="s">
        <v>33</v>
      </c>
      <c r="X930" s="32" t="s">
        <v>33</v>
      </c>
      <c r="Y930" s="32" t="s">
        <v>33</v>
      </c>
      <c r="Z930" s="32" t="s">
        <v>33</v>
      </c>
      <c r="AA930" s="32" t="s">
        <v>33</v>
      </c>
      <c r="AB930" s="45" t="s">
        <v>31</v>
      </c>
      <c r="AC930" s="32" t="s">
        <v>31</v>
      </c>
      <c r="AD930" s="32" t="s">
        <v>31</v>
      </c>
      <c r="AE930" s="32" t="s">
        <v>31</v>
      </c>
      <c r="AF930" s="32" t="s">
        <v>31</v>
      </c>
      <c r="AG930" s="45" t="s">
        <v>30</v>
      </c>
      <c r="AH930" s="46" t="s">
        <v>45</v>
      </c>
      <c r="AM930" s="32" t="s">
        <v>56</v>
      </c>
      <c r="AR930" s="23"/>
      <c r="AS930" s="24" t="str">
        <f t="shared" si="3"/>
        <v>-:-:-:-:-:-:-:-:-:-:-:-:-:-:-:-:-:-:-:-:-:-:Rn:::::Rd::::</v>
      </c>
      <c r="AT930" s="23"/>
      <c r="AU930" s="24" t="str">
        <f t="shared" si="4"/>
        <v>0x0E000400</v>
      </c>
      <c r="AV930" s="25"/>
      <c r="AW930" s="26" t="str">
        <f t="shared" si="5"/>
        <v>vdupelement_Vector,                                     </v>
      </c>
      <c r="AX930" s="26" t="str">
        <f t="shared" si="6"/>
        <v>//		vdupelement_Vector,                                     	/* 0x0E000400	DUP       	 */</v>
      </c>
      <c r="AY930" s="26" t="str">
        <f t="shared" si="7"/>
        <v>//		0x0E000400,	/* DUP       	vdupelement_Vector	 */</v>
      </c>
    </row>
    <row r="931" ht="12.75" customHeight="1">
      <c r="A931" s="9" t="s">
        <v>1524</v>
      </c>
      <c r="B931" s="33" t="s">
        <v>106</v>
      </c>
      <c r="C931" s="16"/>
      <c r="D931" s="17"/>
      <c r="E931" s="28" t="s">
        <v>1091</v>
      </c>
      <c r="F931" s="18" t="str">
        <f t="shared" si="8"/>
        <v/>
      </c>
      <c r="G931" s="18" t="str">
        <f t="shared" si="9"/>
        <v>general</v>
      </c>
      <c r="H931" s="18" t="s">
        <v>860</v>
      </c>
      <c r="I931" s="30"/>
      <c r="J931" s="30"/>
      <c r="K931" s="84"/>
      <c r="L931" s="45" t="s">
        <v>31</v>
      </c>
      <c r="M931" s="32" t="s">
        <v>33</v>
      </c>
      <c r="N931" s="32" t="s">
        <v>31</v>
      </c>
      <c r="O931" s="45" t="s">
        <v>31</v>
      </c>
      <c r="P931" s="45" t="s">
        <v>30</v>
      </c>
      <c r="Q931" s="45" t="s">
        <v>30</v>
      </c>
      <c r="R931" s="45" t="s">
        <v>30</v>
      </c>
      <c r="S931" s="45" t="s">
        <v>31</v>
      </c>
      <c r="T931" s="45" t="s">
        <v>31</v>
      </c>
      <c r="U931" s="45" t="s">
        <v>31</v>
      </c>
      <c r="V931" s="45" t="s">
        <v>31</v>
      </c>
      <c r="W931" s="32" t="s">
        <v>33</v>
      </c>
      <c r="X931" s="32" t="s">
        <v>33</v>
      </c>
      <c r="Y931" s="32" t="s">
        <v>33</v>
      </c>
      <c r="Z931" s="32" t="s">
        <v>33</v>
      </c>
      <c r="AA931" s="32" t="s">
        <v>33</v>
      </c>
      <c r="AB931" s="45" t="s">
        <v>31</v>
      </c>
      <c r="AC931" s="32" t="s">
        <v>31</v>
      </c>
      <c r="AD931" s="32" t="s">
        <v>31</v>
      </c>
      <c r="AE931" s="32" t="s">
        <v>31</v>
      </c>
      <c r="AF931" s="32" t="s">
        <v>30</v>
      </c>
      <c r="AG931" s="45" t="s">
        <v>30</v>
      </c>
      <c r="AH931" s="46" t="s">
        <v>45</v>
      </c>
      <c r="AM931" s="32" t="s">
        <v>56</v>
      </c>
      <c r="AR931" s="23"/>
      <c r="AS931" s="24" t="str">
        <f t="shared" si="3"/>
        <v>-:-:-:-:-:-:-:-:-:-:-:-:-:-:-:-:-:-:-:-:-:-:Rn:::::Rd::::</v>
      </c>
      <c r="AT931" s="23"/>
      <c r="AU931" s="24" t="str">
        <f t="shared" si="4"/>
        <v>0x0E000C00</v>
      </c>
      <c r="AV931" s="25"/>
      <c r="AW931" s="26" t="str">
        <f t="shared" si="5"/>
        <v>dupgeneral,                                             </v>
      </c>
      <c r="AX931" s="26" t="str">
        <f t="shared" si="6"/>
        <v>//		dupgeneral,                                             	/* 0x0E000C00	DUP       	 */</v>
      </c>
      <c r="AY931" s="26" t="str">
        <f t="shared" si="7"/>
        <v>//		0x0E000C00,	/* DUP       	dupgeneral	 */</v>
      </c>
    </row>
    <row r="932" ht="12.75" customHeight="1">
      <c r="A932" s="9" t="s">
        <v>1525</v>
      </c>
      <c r="B932" s="33" t="s">
        <v>106</v>
      </c>
      <c r="C932" s="16"/>
      <c r="D932" s="17"/>
      <c r="E932" s="28" t="s">
        <v>1526</v>
      </c>
      <c r="F932" s="18" t="str">
        <f t="shared" si="8"/>
        <v>v</v>
      </c>
      <c r="G932" s="18" t="str">
        <f t="shared" si="9"/>
        <v>32_bit</v>
      </c>
      <c r="H932" s="19"/>
      <c r="I932" s="30" t="s">
        <v>1527</v>
      </c>
      <c r="J932" s="30"/>
      <c r="K932" s="84"/>
      <c r="L932" s="45" t="s">
        <v>31</v>
      </c>
      <c r="M932" s="32" t="s">
        <v>31</v>
      </c>
      <c r="N932" s="32" t="s">
        <v>31</v>
      </c>
      <c r="O932" s="45" t="s">
        <v>31</v>
      </c>
      <c r="P932" s="45" t="s">
        <v>30</v>
      </c>
      <c r="Q932" s="45" t="s">
        <v>30</v>
      </c>
      <c r="R932" s="45" t="s">
        <v>30</v>
      </c>
      <c r="S932" s="45" t="s">
        <v>31</v>
      </c>
      <c r="T932" s="45" t="s">
        <v>31</v>
      </c>
      <c r="U932" s="45" t="s">
        <v>31</v>
      </c>
      <c r="V932" s="45" t="s">
        <v>31</v>
      </c>
      <c r="W932" s="32" t="s">
        <v>33</v>
      </c>
      <c r="X932" s="32" t="s">
        <v>33</v>
      </c>
      <c r="Y932" s="32" t="s">
        <v>33</v>
      </c>
      <c r="Z932" s="32" t="s">
        <v>33</v>
      </c>
      <c r="AA932" s="32" t="s">
        <v>33</v>
      </c>
      <c r="AB932" s="45" t="s">
        <v>31</v>
      </c>
      <c r="AC932" s="32" t="s">
        <v>31</v>
      </c>
      <c r="AD932" s="32" t="s">
        <v>30</v>
      </c>
      <c r="AE932" s="32" t="s">
        <v>31</v>
      </c>
      <c r="AF932" s="32" t="s">
        <v>30</v>
      </c>
      <c r="AG932" s="45" t="s">
        <v>30</v>
      </c>
      <c r="AH932" s="46" t="s">
        <v>45</v>
      </c>
      <c r="AM932" s="32" t="s">
        <v>56</v>
      </c>
      <c r="AR932" s="23"/>
      <c r="AS932" s="24" t="str">
        <f t="shared" si="3"/>
        <v>-:-:-:-:-:-:-:-:-:-:-:-:-:-:-:-:-:-:-:-:-:-:Rn:::::Rd::::</v>
      </c>
      <c r="AT932" s="23"/>
      <c r="AU932" s="24" t="str">
        <f t="shared" si="4"/>
        <v>0x0E002C00</v>
      </c>
      <c r="AV932" s="25"/>
      <c r="AW932" s="26" t="str">
        <f t="shared" si="5"/>
        <v>vsmov32_bit,                                            </v>
      </c>
      <c r="AX932" s="26" t="str">
        <f t="shared" si="6"/>
        <v>//		vsmov32_bit,                                            	/* 0x0E002C00	SMOV      	 */</v>
      </c>
      <c r="AY932" s="26" t="str">
        <f t="shared" si="7"/>
        <v>//		0x0E002C00,	/* SMOV      	vsmov32_bit	 */</v>
      </c>
    </row>
    <row r="933" ht="12.75" customHeight="1">
      <c r="A933" s="15" t="s">
        <v>1528</v>
      </c>
      <c r="B933" s="33" t="s">
        <v>106</v>
      </c>
      <c r="C933" s="16"/>
      <c r="D933" s="17"/>
      <c r="E933" s="28" t="s">
        <v>1529</v>
      </c>
      <c r="F933" s="18" t="str">
        <f t="shared" si="8"/>
        <v>v</v>
      </c>
      <c r="G933" s="18" t="str">
        <f t="shared" si="9"/>
        <v>32_bit</v>
      </c>
      <c r="H933" s="19"/>
      <c r="I933" s="30" t="s">
        <v>1527</v>
      </c>
      <c r="J933" s="30"/>
      <c r="K933" s="84"/>
      <c r="L933" s="45" t="s">
        <v>31</v>
      </c>
      <c r="M933" s="32" t="s">
        <v>31</v>
      </c>
      <c r="N933" s="32" t="s">
        <v>31</v>
      </c>
      <c r="O933" s="45" t="s">
        <v>31</v>
      </c>
      <c r="P933" s="45" t="s">
        <v>30</v>
      </c>
      <c r="Q933" s="45" t="s">
        <v>30</v>
      </c>
      <c r="R933" s="45" t="s">
        <v>30</v>
      </c>
      <c r="S933" s="45" t="s">
        <v>31</v>
      </c>
      <c r="T933" s="45" t="s">
        <v>31</v>
      </c>
      <c r="U933" s="45" t="s">
        <v>31</v>
      </c>
      <c r="V933" s="45" t="s">
        <v>31</v>
      </c>
      <c r="W933" s="32" t="s">
        <v>33</v>
      </c>
      <c r="X933" s="32" t="s">
        <v>33</v>
      </c>
      <c r="Y933" s="32" t="s">
        <v>33</v>
      </c>
      <c r="Z933" s="32" t="s">
        <v>33</v>
      </c>
      <c r="AA933" s="32" t="s">
        <v>33</v>
      </c>
      <c r="AB933" s="45" t="s">
        <v>31</v>
      </c>
      <c r="AC933" s="32" t="s">
        <v>31</v>
      </c>
      <c r="AD933" s="32" t="s">
        <v>30</v>
      </c>
      <c r="AE933" s="32" t="s">
        <v>30</v>
      </c>
      <c r="AF933" s="32" t="s">
        <v>30</v>
      </c>
      <c r="AG933" s="45" t="s">
        <v>30</v>
      </c>
      <c r="AH933" s="46" t="s">
        <v>45</v>
      </c>
      <c r="AM933" s="32" t="s">
        <v>56</v>
      </c>
      <c r="AR933" s="23"/>
      <c r="AS933" s="24" t="str">
        <f t="shared" si="3"/>
        <v>-:-:-:-:-:-:-:-:-:-:-:-:-:-:-:-:-:-:-:-:-:-:Rn:::::Rd::::</v>
      </c>
      <c r="AT933" s="23"/>
      <c r="AU933" s="24" t="str">
        <f t="shared" si="4"/>
        <v>0x0E003C00</v>
      </c>
      <c r="AV933" s="25"/>
      <c r="AW933" s="26" t="str">
        <f t="shared" si="5"/>
        <v>vumov32_bit,                                            </v>
      </c>
      <c r="AX933" s="26" t="str">
        <f t="shared" si="6"/>
        <v>//		vumov32_bit,                                            	/* 0x0E003C00	UMOV      	 */</v>
      </c>
      <c r="AY933" s="26" t="str">
        <f t="shared" si="7"/>
        <v>//		0x0E003C00,	/* UMOV      	vumov32_bit	 */</v>
      </c>
    </row>
    <row r="934" ht="12.75" customHeight="1">
      <c r="A934" s="15" t="s">
        <v>1530</v>
      </c>
      <c r="B934" s="33" t="s">
        <v>106</v>
      </c>
      <c r="C934" s="16"/>
      <c r="D934" s="17"/>
      <c r="E934" s="28" t="s">
        <v>1531</v>
      </c>
      <c r="F934" s="18" t="str">
        <f t="shared" si="8"/>
        <v/>
      </c>
      <c r="G934" s="18" t="str">
        <f t="shared" si="9"/>
        <v>general</v>
      </c>
      <c r="H934" s="18" t="s">
        <v>860</v>
      </c>
      <c r="I934" s="30"/>
      <c r="J934" s="30"/>
      <c r="K934" s="84"/>
      <c r="L934" s="45" t="s">
        <v>31</v>
      </c>
      <c r="M934" s="32" t="s">
        <v>30</v>
      </c>
      <c r="N934" s="32" t="s">
        <v>31</v>
      </c>
      <c r="O934" s="45" t="s">
        <v>31</v>
      </c>
      <c r="P934" s="45" t="s">
        <v>30</v>
      </c>
      <c r="Q934" s="45" t="s">
        <v>30</v>
      </c>
      <c r="R934" s="45" t="s">
        <v>30</v>
      </c>
      <c r="S934" s="45" t="s">
        <v>31</v>
      </c>
      <c r="T934" s="45" t="s">
        <v>31</v>
      </c>
      <c r="U934" s="45" t="s">
        <v>31</v>
      </c>
      <c r="V934" s="45" t="s">
        <v>31</v>
      </c>
      <c r="W934" s="32" t="s">
        <v>33</v>
      </c>
      <c r="X934" s="32" t="s">
        <v>33</v>
      </c>
      <c r="Y934" s="32" t="s">
        <v>33</v>
      </c>
      <c r="Z934" s="32" t="s">
        <v>33</v>
      </c>
      <c r="AA934" s="32" t="s">
        <v>33</v>
      </c>
      <c r="AB934" s="45" t="s">
        <v>31</v>
      </c>
      <c r="AC934" s="32" t="s">
        <v>31</v>
      </c>
      <c r="AD934" s="32" t="s">
        <v>31</v>
      </c>
      <c r="AE934" s="32" t="s">
        <v>30</v>
      </c>
      <c r="AF934" s="32" t="s">
        <v>30</v>
      </c>
      <c r="AG934" s="45" t="s">
        <v>30</v>
      </c>
      <c r="AH934" s="46" t="s">
        <v>45</v>
      </c>
      <c r="AM934" s="32" t="s">
        <v>56</v>
      </c>
      <c r="AR934" s="23"/>
      <c r="AS934" s="24" t="str">
        <f t="shared" si="3"/>
        <v>-:-:-:-:-:-:-:-:-:-:-:-:-:-:-:-:-:-:-:-:-:-:Rn:::::Rd::::</v>
      </c>
      <c r="AT934" s="23"/>
      <c r="AU934" s="24" t="str">
        <f t="shared" si="4"/>
        <v>0x4E001C00</v>
      </c>
      <c r="AV934" s="25"/>
      <c r="AW934" s="26" t="str">
        <f t="shared" si="5"/>
        <v>insgeneral,                                             </v>
      </c>
      <c r="AX934" s="26" t="str">
        <f t="shared" si="6"/>
        <v>//		insgeneral,                                             	/* 0x4E001C00	INS       	 */</v>
      </c>
      <c r="AY934" s="26" t="str">
        <f t="shared" si="7"/>
        <v>//		0x4E001C00,	/* INS       	insgeneral	 */</v>
      </c>
    </row>
    <row r="935" ht="12.75" customHeight="1">
      <c r="A935" s="9" t="s">
        <v>1532</v>
      </c>
      <c r="B935" s="33" t="s">
        <v>106</v>
      </c>
      <c r="C935" s="16"/>
      <c r="D935" s="17"/>
      <c r="E935" s="28" t="s">
        <v>1526</v>
      </c>
      <c r="F935" s="18" t="str">
        <f t="shared" si="8"/>
        <v>v</v>
      </c>
      <c r="G935" s="18" t="str">
        <f t="shared" si="9"/>
        <v>64_bit</v>
      </c>
      <c r="H935" s="19"/>
      <c r="I935" s="30" t="s">
        <v>1533</v>
      </c>
      <c r="J935" s="30"/>
      <c r="K935" s="84"/>
      <c r="L935" s="45" t="s">
        <v>31</v>
      </c>
      <c r="M935" s="32" t="s">
        <v>30</v>
      </c>
      <c r="N935" s="32" t="s">
        <v>31</v>
      </c>
      <c r="O935" s="45" t="s">
        <v>31</v>
      </c>
      <c r="P935" s="45" t="s">
        <v>30</v>
      </c>
      <c r="Q935" s="45" t="s">
        <v>30</v>
      </c>
      <c r="R935" s="45" t="s">
        <v>30</v>
      </c>
      <c r="S935" s="45" t="s">
        <v>31</v>
      </c>
      <c r="T935" s="45" t="s">
        <v>31</v>
      </c>
      <c r="U935" s="45" t="s">
        <v>31</v>
      </c>
      <c r="V935" s="45" t="s">
        <v>31</v>
      </c>
      <c r="W935" s="32" t="s">
        <v>33</v>
      </c>
      <c r="X935" s="32" t="s">
        <v>33</v>
      </c>
      <c r="Y935" s="32" t="s">
        <v>33</v>
      </c>
      <c r="Z935" s="32" t="s">
        <v>33</v>
      </c>
      <c r="AA935" s="32" t="s">
        <v>33</v>
      </c>
      <c r="AB935" s="45" t="s">
        <v>31</v>
      </c>
      <c r="AC935" s="32" t="s">
        <v>31</v>
      </c>
      <c r="AD935" s="32" t="s">
        <v>30</v>
      </c>
      <c r="AE935" s="32" t="s">
        <v>31</v>
      </c>
      <c r="AF935" s="32" t="s">
        <v>30</v>
      </c>
      <c r="AG935" s="45" t="s">
        <v>30</v>
      </c>
      <c r="AH935" s="46" t="s">
        <v>45</v>
      </c>
      <c r="AM935" s="32" t="s">
        <v>56</v>
      </c>
      <c r="AR935" s="23"/>
      <c r="AS935" s="24" t="str">
        <f t="shared" si="3"/>
        <v>-:-:-:-:-:-:-:-:-:-:-:-:-:-:-:-:-:-:-:-:-:-:Rn:::::Rd::::</v>
      </c>
      <c r="AT935" s="23"/>
      <c r="AU935" s="24" t="str">
        <f t="shared" si="4"/>
        <v>0x4E002C00</v>
      </c>
      <c r="AV935" s="25"/>
      <c r="AW935" s="26" t="str">
        <f t="shared" si="5"/>
        <v>vsmov64_bit,                                            </v>
      </c>
      <c r="AX935" s="26" t="str">
        <f t="shared" si="6"/>
        <v>//		vsmov64_bit,                                            	/* 0x4E002C00	SMOV      	 */</v>
      </c>
      <c r="AY935" s="26" t="str">
        <f t="shared" si="7"/>
        <v>//		0x4E002C00,	/* SMOV      	vsmov64_bit	 */</v>
      </c>
    </row>
    <row r="936" ht="12.75" customHeight="1">
      <c r="A936" s="15" t="s">
        <v>1534</v>
      </c>
      <c r="B936" s="33" t="s">
        <v>106</v>
      </c>
      <c r="C936" s="16"/>
      <c r="D936" s="17"/>
      <c r="E936" s="28" t="s">
        <v>1529</v>
      </c>
      <c r="F936" s="18" t="str">
        <f t="shared" si="8"/>
        <v>v</v>
      </c>
      <c r="G936" s="18" t="str">
        <f t="shared" si="9"/>
        <v>64_bit</v>
      </c>
      <c r="H936" s="19"/>
      <c r="I936" s="30" t="s">
        <v>1533</v>
      </c>
      <c r="J936" s="30"/>
      <c r="K936" s="84"/>
      <c r="L936" s="45" t="s">
        <v>31</v>
      </c>
      <c r="M936" s="32" t="s">
        <v>30</v>
      </c>
      <c r="N936" s="32" t="s">
        <v>31</v>
      </c>
      <c r="O936" s="45" t="s">
        <v>31</v>
      </c>
      <c r="P936" s="45" t="s">
        <v>30</v>
      </c>
      <c r="Q936" s="45" t="s">
        <v>30</v>
      </c>
      <c r="R936" s="45" t="s">
        <v>30</v>
      </c>
      <c r="S936" s="45" t="s">
        <v>31</v>
      </c>
      <c r="T936" s="45" t="s">
        <v>31</v>
      </c>
      <c r="U936" s="45" t="s">
        <v>31</v>
      </c>
      <c r="V936" s="45" t="s">
        <v>31</v>
      </c>
      <c r="W936" s="32" t="s">
        <v>33</v>
      </c>
      <c r="X936" s="32" t="s">
        <v>33</v>
      </c>
      <c r="Y936" s="32" t="s">
        <v>33</v>
      </c>
      <c r="Z936" s="32" t="s">
        <v>33</v>
      </c>
      <c r="AA936" s="32" t="s">
        <v>33</v>
      </c>
      <c r="AB936" s="45" t="s">
        <v>31</v>
      </c>
      <c r="AC936" s="32" t="s">
        <v>31</v>
      </c>
      <c r="AD936" s="32" t="s">
        <v>30</v>
      </c>
      <c r="AE936" s="32" t="s">
        <v>30</v>
      </c>
      <c r="AF936" s="32" t="s">
        <v>30</v>
      </c>
      <c r="AG936" s="45" t="s">
        <v>30</v>
      </c>
      <c r="AH936" s="46" t="s">
        <v>45</v>
      </c>
      <c r="AM936" s="32" t="s">
        <v>56</v>
      </c>
      <c r="AR936" s="23"/>
      <c r="AS936" s="24" t="str">
        <f t="shared" si="3"/>
        <v>-:-:-:-:-:-:-:-:-:-:-:-:-:-:-:-:-:-:-:-:-:-:Rn:::::Rd::::</v>
      </c>
      <c r="AT936" s="23"/>
      <c r="AU936" s="24" t="str">
        <f t="shared" si="4"/>
        <v>0x4E003C00</v>
      </c>
      <c r="AV936" s="25"/>
      <c r="AW936" s="26" t="str">
        <f t="shared" si="5"/>
        <v>vumov64_bit,                                            </v>
      </c>
      <c r="AX936" s="26" t="str">
        <f t="shared" si="6"/>
        <v>//		vumov64_bit,                                            	/* 0x4E003C00	UMOV      	 */</v>
      </c>
      <c r="AY936" s="26" t="str">
        <f t="shared" si="7"/>
        <v>//		0x4E003C00,	/* UMOV      	vumov64_bit	 */</v>
      </c>
    </row>
    <row r="937" ht="12.75" customHeight="1">
      <c r="A937" s="15" t="s">
        <v>1535</v>
      </c>
      <c r="B937" s="33" t="s">
        <v>106</v>
      </c>
      <c r="C937" s="16"/>
      <c r="D937" s="17"/>
      <c r="E937" s="28" t="s">
        <v>1531</v>
      </c>
      <c r="F937" s="18" t="str">
        <f t="shared" si="8"/>
        <v/>
      </c>
      <c r="G937" s="18" t="str">
        <f t="shared" si="9"/>
        <v>element</v>
      </c>
      <c r="H937" s="18" t="s">
        <v>1092</v>
      </c>
      <c r="I937" s="30"/>
      <c r="J937" s="30"/>
      <c r="K937" s="84"/>
      <c r="L937" s="45" t="s">
        <v>31</v>
      </c>
      <c r="M937" s="32" t="s">
        <v>30</v>
      </c>
      <c r="N937" s="32" t="s">
        <v>30</v>
      </c>
      <c r="O937" s="45" t="s">
        <v>31</v>
      </c>
      <c r="P937" s="45" t="s">
        <v>30</v>
      </c>
      <c r="Q937" s="45" t="s">
        <v>30</v>
      </c>
      <c r="R937" s="45" t="s">
        <v>30</v>
      </c>
      <c r="S937" s="45" t="s">
        <v>31</v>
      </c>
      <c r="T937" s="45" t="s">
        <v>31</v>
      </c>
      <c r="U937" s="45" t="s">
        <v>31</v>
      </c>
      <c r="V937" s="45" t="s">
        <v>31</v>
      </c>
      <c r="W937" s="32" t="s">
        <v>33</v>
      </c>
      <c r="X937" s="32" t="s">
        <v>33</v>
      </c>
      <c r="Y937" s="32" t="s">
        <v>33</v>
      </c>
      <c r="Z937" s="32" t="s">
        <v>33</v>
      </c>
      <c r="AA937" s="32" t="s">
        <v>33</v>
      </c>
      <c r="AB937" s="45" t="s">
        <v>31</v>
      </c>
      <c r="AC937" s="32" t="s">
        <v>33</v>
      </c>
      <c r="AD937" s="32" t="s">
        <v>33</v>
      </c>
      <c r="AE937" s="32" t="s">
        <v>33</v>
      </c>
      <c r="AF937" s="32" t="s">
        <v>33</v>
      </c>
      <c r="AG937" s="45" t="s">
        <v>30</v>
      </c>
      <c r="AH937" s="46" t="s">
        <v>45</v>
      </c>
      <c r="AM937" s="32" t="s">
        <v>56</v>
      </c>
      <c r="AR937" s="23"/>
      <c r="AS937" s="24" t="str">
        <f t="shared" si="3"/>
        <v>-:-:-:-:-:-:-:-:-:-:-:-:-:-:-:-:-:-:-:-:-:-:Rn:::::Rd::::</v>
      </c>
      <c r="AT937" s="23"/>
      <c r="AU937" s="24" t="str">
        <f t="shared" si="4"/>
        <v>0x6E000400</v>
      </c>
      <c r="AV937" s="25"/>
      <c r="AW937" s="26" t="str">
        <f t="shared" si="5"/>
        <v>inselement,                                             </v>
      </c>
      <c r="AX937" s="26" t="str">
        <f t="shared" si="6"/>
        <v>//		inselement,                                             	/* 0x6E000400	INS       	 */</v>
      </c>
      <c r="AY937" s="26" t="str">
        <f t="shared" si="7"/>
        <v>//		0x6E000400,	/* INS       	inselement	 */</v>
      </c>
    </row>
    <row r="938" ht="12.75" customHeight="1">
      <c r="A938" s="9" t="s">
        <v>1536</v>
      </c>
      <c r="B938" s="33" t="s">
        <v>106</v>
      </c>
      <c r="C938" s="16"/>
      <c r="D938" s="17" t="s">
        <v>1537</v>
      </c>
      <c r="F938" s="18" t="str">
        <f t="shared" si="8"/>
        <v/>
      </c>
      <c r="G938" s="18" t="str">
        <f t="shared" si="9"/>
        <v/>
      </c>
      <c r="H938" s="19"/>
      <c r="I938" s="20"/>
      <c r="J938" s="20"/>
      <c r="K938" s="21"/>
      <c r="L938" s="22" t="s">
        <v>31</v>
      </c>
      <c r="M938" s="38" t="s">
        <v>71</v>
      </c>
      <c r="N938" s="38" t="s">
        <v>931</v>
      </c>
      <c r="O938" s="22" t="s">
        <v>31</v>
      </c>
      <c r="P938" s="39" t="s">
        <v>30</v>
      </c>
      <c r="Q938" s="39" t="s">
        <v>30</v>
      </c>
      <c r="R938" s="39" t="s">
        <v>30</v>
      </c>
      <c r="S938" s="22" t="s">
        <v>30</v>
      </c>
      <c r="T938" s="38" t="s">
        <v>65</v>
      </c>
      <c r="V938" s="38" t="s">
        <v>66</v>
      </c>
      <c r="W938" s="38" t="s">
        <v>67</v>
      </c>
      <c r="X938" s="60" t="s">
        <v>51</v>
      </c>
      <c r="AB938" s="60" t="s">
        <v>642</v>
      </c>
      <c r="AF938" s="38" t="s">
        <v>68</v>
      </c>
      <c r="AG938" s="22" t="s">
        <v>31</v>
      </c>
      <c r="AH938" s="40" t="s">
        <v>45</v>
      </c>
      <c r="AM938" s="38" t="s">
        <v>56</v>
      </c>
      <c r="AR938" s="23"/>
      <c r="AS938" s="24" t="str">
        <f t="shared" si="3"/>
        <v/>
      </c>
      <c r="AT938" s="23"/>
      <c r="AU938" s="24" t="str">
        <f t="shared" si="4"/>
        <v/>
      </c>
      <c r="AV938" s="25"/>
      <c r="AW938" s="26" t="str">
        <f t="shared" si="5"/>
        <v/>
      </c>
      <c r="AX938" s="26" t="str">
        <f t="shared" si="6"/>
        <v>	/* AdvSIMD vector x indexed element */</v>
      </c>
      <c r="AY938" s="26" t="str">
        <f t="shared" si="7"/>
        <v>	/* AdvSIMD vector x indexed element */</v>
      </c>
    </row>
    <row r="939" ht="12.75" customHeight="1">
      <c r="A939" s="9" t="s">
        <v>1538</v>
      </c>
      <c r="B939" s="33" t="s">
        <v>106</v>
      </c>
      <c r="C939" s="16"/>
      <c r="D939" s="17"/>
      <c r="E939" s="28" t="s">
        <v>1343</v>
      </c>
      <c r="F939" s="18" t="str">
        <f t="shared" si="8"/>
        <v/>
      </c>
      <c r="G939" s="18" t="str">
        <f t="shared" si="9"/>
        <v>by_element</v>
      </c>
      <c r="H939" s="18" t="s">
        <v>1096</v>
      </c>
      <c r="I939" s="30"/>
      <c r="J939" s="30"/>
      <c r="K939" s="84"/>
      <c r="L939" s="45" t="s">
        <v>31</v>
      </c>
      <c r="M939" s="32" t="s">
        <v>71</v>
      </c>
      <c r="N939" s="32" t="s">
        <v>31</v>
      </c>
      <c r="O939" s="45" t="s">
        <v>31</v>
      </c>
      <c r="P939" s="45" t="s">
        <v>30</v>
      </c>
      <c r="Q939" s="45" t="s">
        <v>30</v>
      </c>
      <c r="R939" s="45" t="s">
        <v>30</v>
      </c>
      <c r="S939" s="45" t="s">
        <v>30</v>
      </c>
      <c r="T939" s="32" t="s">
        <v>33</v>
      </c>
      <c r="U939" s="32" t="s">
        <v>33</v>
      </c>
      <c r="V939" s="32" t="s">
        <v>66</v>
      </c>
      <c r="W939" s="32" t="s">
        <v>67</v>
      </c>
      <c r="X939" s="62" t="s">
        <v>51</v>
      </c>
      <c r="AB939" s="62" t="s">
        <v>31</v>
      </c>
      <c r="AC939" s="62" t="s">
        <v>31</v>
      </c>
      <c r="AD939" s="62" t="s">
        <v>30</v>
      </c>
      <c r="AE939" s="62" t="s">
        <v>31</v>
      </c>
      <c r="AF939" s="32" t="s">
        <v>68</v>
      </c>
      <c r="AG939" s="45" t="s">
        <v>31</v>
      </c>
      <c r="AH939" s="46" t="s">
        <v>45</v>
      </c>
      <c r="AM939" s="32" t="s">
        <v>56</v>
      </c>
      <c r="AR939" s="23"/>
      <c r="AS939" s="24" t="str">
        <f t="shared" si="3"/>
        <v>-:Q:-:-:-:-:-:-:-:-:L:M:Rm::::-:-:-:-:H:-:Rn:::::Rd::::</v>
      </c>
      <c r="AT939" s="23"/>
      <c r="AU939" s="24" t="str">
        <f t="shared" si="4"/>
        <v>0x0F002000</v>
      </c>
      <c r="AV939" s="25"/>
      <c r="AW939" s="26" t="str">
        <f t="shared" si="5"/>
        <v>smlalby_element,                                        </v>
      </c>
      <c r="AX939" s="26" t="str">
        <f t="shared" si="6"/>
        <v>//		smlalby_element,                                        	/* 0x0F002000	SMLAL     	 */</v>
      </c>
      <c r="AY939" s="26" t="str">
        <f t="shared" si="7"/>
        <v>//		0x0F002000,	/* SMLAL     	smlalby_element	 */</v>
      </c>
    </row>
    <row r="940" ht="12.75" customHeight="1">
      <c r="A940" s="15" t="s">
        <v>1539</v>
      </c>
      <c r="B940" s="33" t="s">
        <v>106</v>
      </c>
      <c r="C940" s="16"/>
      <c r="D940" s="17"/>
      <c r="E940" s="28" t="s">
        <v>1345</v>
      </c>
      <c r="F940" s="18" t="str">
        <f t="shared" si="8"/>
        <v/>
      </c>
      <c r="G940" s="18" t="str">
        <f t="shared" si="9"/>
        <v>by_element</v>
      </c>
      <c r="H940" s="18" t="s">
        <v>1096</v>
      </c>
      <c r="I940" s="30"/>
      <c r="J940" s="30"/>
      <c r="K940" s="84"/>
      <c r="L940" s="45" t="s">
        <v>31</v>
      </c>
      <c r="M940" s="32" t="s">
        <v>71</v>
      </c>
      <c r="N940" s="32" t="s">
        <v>31</v>
      </c>
      <c r="O940" s="45" t="s">
        <v>31</v>
      </c>
      <c r="P940" s="45" t="s">
        <v>30</v>
      </c>
      <c r="Q940" s="45" t="s">
        <v>30</v>
      </c>
      <c r="R940" s="45" t="s">
        <v>30</v>
      </c>
      <c r="S940" s="45" t="s">
        <v>30</v>
      </c>
      <c r="T940" s="32" t="s">
        <v>33</v>
      </c>
      <c r="U940" s="32" t="s">
        <v>33</v>
      </c>
      <c r="V940" s="32" t="s">
        <v>66</v>
      </c>
      <c r="W940" s="32" t="s">
        <v>67</v>
      </c>
      <c r="X940" s="62" t="s">
        <v>51</v>
      </c>
      <c r="AB940" s="62" t="s">
        <v>31</v>
      </c>
      <c r="AC940" s="62" t="s">
        <v>31</v>
      </c>
      <c r="AD940" s="62" t="s">
        <v>30</v>
      </c>
      <c r="AE940" s="62" t="s">
        <v>31</v>
      </c>
      <c r="AF940" s="32" t="s">
        <v>68</v>
      </c>
      <c r="AG940" s="45" t="s">
        <v>31</v>
      </c>
      <c r="AH940" s="46" t="s">
        <v>45</v>
      </c>
      <c r="AM940" s="32" t="s">
        <v>56</v>
      </c>
      <c r="AR940" s="23"/>
      <c r="AS940" s="24" t="str">
        <f t="shared" si="3"/>
        <v>-:Q:-:-:-:-:-:-:-:-:L:M:Rm::::-:-:-:-:H:-:Rn:::::Rd::::</v>
      </c>
      <c r="AT940" s="23"/>
      <c r="AU940" s="24" t="str">
        <f t="shared" si="4"/>
        <v>0x0F002000</v>
      </c>
      <c r="AV940" s="25"/>
      <c r="AW940" s="26" t="str">
        <f t="shared" si="5"/>
        <v>smlal2by_element,                                       </v>
      </c>
      <c r="AX940" s="26" t="str">
        <f t="shared" si="6"/>
        <v>//		smlal2by_element,                                       	/* 0x0F002000	SMLAL2    	 */</v>
      </c>
      <c r="AY940" s="26" t="str">
        <f t="shared" si="7"/>
        <v>//		0x0F002000,	/* SMLAL2    	smlal2by_element	 */</v>
      </c>
    </row>
    <row r="941" ht="12.75" customHeight="1">
      <c r="A941" s="15" t="s">
        <v>1540</v>
      </c>
      <c r="B941" s="33" t="s">
        <v>106</v>
      </c>
      <c r="C941" s="16"/>
      <c r="D941" s="17"/>
      <c r="E941" s="28" t="s">
        <v>997</v>
      </c>
      <c r="F941" s="18" t="str">
        <f t="shared" si="8"/>
        <v>v</v>
      </c>
      <c r="G941" s="18" t="str">
        <f t="shared" si="9"/>
        <v>by_element_Vector</v>
      </c>
      <c r="H941" s="18" t="s">
        <v>1096</v>
      </c>
      <c r="I941" s="30" t="s">
        <v>1206</v>
      </c>
      <c r="J941" s="30"/>
      <c r="K941" s="84"/>
      <c r="L941" s="45" t="s">
        <v>31</v>
      </c>
      <c r="M941" s="32" t="s">
        <v>71</v>
      </c>
      <c r="N941" s="32" t="s">
        <v>31</v>
      </c>
      <c r="O941" s="45" t="s">
        <v>31</v>
      </c>
      <c r="P941" s="45" t="s">
        <v>30</v>
      </c>
      <c r="Q941" s="45" t="s">
        <v>30</v>
      </c>
      <c r="R941" s="45" t="s">
        <v>30</v>
      </c>
      <c r="S941" s="45" t="s">
        <v>30</v>
      </c>
      <c r="T941" s="32" t="s">
        <v>33</v>
      </c>
      <c r="U941" s="32" t="s">
        <v>33</v>
      </c>
      <c r="V941" s="32" t="s">
        <v>66</v>
      </c>
      <c r="W941" s="32" t="s">
        <v>67</v>
      </c>
      <c r="X941" s="62" t="s">
        <v>51</v>
      </c>
      <c r="AB941" s="62" t="s">
        <v>31</v>
      </c>
      <c r="AC941" s="62" t="s">
        <v>31</v>
      </c>
      <c r="AD941" s="62" t="s">
        <v>30</v>
      </c>
      <c r="AE941" s="62" t="s">
        <v>30</v>
      </c>
      <c r="AF941" s="32" t="s">
        <v>68</v>
      </c>
      <c r="AG941" s="45" t="s">
        <v>31</v>
      </c>
      <c r="AH941" s="46" t="s">
        <v>45</v>
      </c>
      <c r="AM941" s="32" t="s">
        <v>56</v>
      </c>
      <c r="AR941" s="23"/>
      <c r="AS941" s="24" t="str">
        <f t="shared" si="3"/>
        <v>-:Q:-:-:-:-:-:-:-:-:L:M:Rm::::-:-:-:-:H:-:Rn:::::Rd::::</v>
      </c>
      <c r="AT941" s="23"/>
      <c r="AU941" s="24" t="str">
        <f t="shared" si="4"/>
        <v>0x0F003000</v>
      </c>
      <c r="AV941" s="25"/>
      <c r="AW941" s="26" t="str">
        <f t="shared" si="5"/>
        <v>vsqdmlalby_element_Vector,                              </v>
      </c>
      <c r="AX941" s="26" t="str">
        <f t="shared" si="6"/>
        <v>//		vsqdmlalby_element_Vector,                              	/* 0x0F003000	SQDMLAL   	 */</v>
      </c>
      <c r="AY941" s="26" t="str">
        <f t="shared" si="7"/>
        <v>//		0x0F003000,	/* SQDMLAL   	vsqdmlalby_element_Vector	 */</v>
      </c>
    </row>
    <row r="942" ht="12.75" customHeight="1">
      <c r="A942" s="9" t="s">
        <v>1541</v>
      </c>
      <c r="B942" s="33" t="s">
        <v>106</v>
      </c>
      <c r="C942" s="16"/>
      <c r="D942" s="17"/>
      <c r="E942" s="28" t="s">
        <v>1000</v>
      </c>
      <c r="F942" s="18" t="str">
        <f t="shared" si="8"/>
        <v>v</v>
      </c>
      <c r="G942" s="18" t="str">
        <f t="shared" si="9"/>
        <v>by_element_Vector</v>
      </c>
      <c r="H942" s="18" t="s">
        <v>1096</v>
      </c>
      <c r="I942" s="30" t="s">
        <v>1206</v>
      </c>
      <c r="J942" s="30"/>
      <c r="K942" s="84"/>
      <c r="L942" s="45" t="s">
        <v>31</v>
      </c>
      <c r="M942" s="32" t="s">
        <v>71</v>
      </c>
      <c r="N942" s="32" t="s">
        <v>31</v>
      </c>
      <c r="O942" s="45" t="s">
        <v>31</v>
      </c>
      <c r="P942" s="45" t="s">
        <v>30</v>
      </c>
      <c r="Q942" s="45" t="s">
        <v>30</v>
      </c>
      <c r="R942" s="45" t="s">
        <v>30</v>
      </c>
      <c r="S942" s="45" t="s">
        <v>30</v>
      </c>
      <c r="T942" s="32" t="s">
        <v>33</v>
      </c>
      <c r="U942" s="32" t="s">
        <v>33</v>
      </c>
      <c r="V942" s="32" t="s">
        <v>66</v>
      </c>
      <c r="W942" s="32" t="s">
        <v>67</v>
      </c>
      <c r="X942" s="62" t="s">
        <v>51</v>
      </c>
      <c r="AB942" s="62" t="s">
        <v>31</v>
      </c>
      <c r="AC942" s="62" t="s">
        <v>31</v>
      </c>
      <c r="AD942" s="62" t="s">
        <v>30</v>
      </c>
      <c r="AE942" s="62" t="s">
        <v>30</v>
      </c>
      <c r="AF942" s="32" t="s">
        <v>68</v>
      </c>
      <c r="AG942" s="45" t="s">
        <v>31</v>
      </c>
      <c r="AH942" s="46" t="s">
        <v>45</v>
      </c>
      <c r="AM942" s="32" t="s">
        <v>56</v>
      </c>
      <c r="AR942" s="23"/>
      <c r="AS942" s="24" t="str">
        <f t="shared" si="3"/>
        <v>-:Q:-:-:-:-:-:-:-:-:L:M:Rm::::-:-:-:-:H:-:Rn:::::Rd::::</v>
      </c>
      <c r="AT942" s="23"/>
      <c r="AU942" s="24" t="str">
        <f t="shared" si="4"/>
        <v>0x0F003000</v>
      </c>
      <c r="AV942" s="25"/>
      <c r="AW942" s="26" t="str">
        <f t="shared" si="5"/>
        <v>vsqdmlal2by_element_Vector,                             </v>
      </c>
      <c r="AX942" s="26" t="str">
        <f t="shared" si="6"/>
        <v>//		vsqdmlal2by_element_Vector,                             	/* 0x0F003000	SQDMLAL2  	 */</v>
      </c>
      <c r="AY942" s="26" t="str">
        <f t="shared" si="7"/>
        <v>//		0x0F003000,	/* SQDMLAL2  	vsqdmlal2by_element_Vector	 */</v>
      </c>
    </row>
    <row r="943" ht="12.75" customHeight="1">
      <c r="A943" s="15" t="s">
        <v>1542</v>
      </c>
      <c r="B943" s="33" t="s">
        <v>106</v>
      </c>
      <c r="C943" s="16"/>
      <c r="D943" s="17"/>
      <c r="E943" s="28" t="s">
        <v>1349</v>
      </c>
      <c r="F943" s="18" t="str">
        <f t="shared" si="8"/>
        <v/>
      </c>
      <c r="G943" s="18" t="str">
        <f t="shared" si="9"/>
        <v>by_element</v>
      </c>
      <c r="H943" s="18" t="s">
        <v>1096</v>
      </c>
      <c r="I943" s="30"/>
      <c r="J943" s="30"/>
      <c r="K943" s="84"/>
      <c r="L943" s="45" t="s">
        <v>31</v>
      </c>
      <c r="M943" s="32" t="s">
        <v>71</v>
      </c>
      <c r="N943" s="32" t="s">
        <v>31</v>
      </c>
      <c r="O943" s="45" t="s">
        <v>31</v>
      </c>
      <c r="P943" s="45" t="s">
        <v>30</v>
      </c>
      <c r="Q943" s="45" t="s">
        <v>30</v>
      </c>
      <c r="R943" s="45" t="s">
        <v>30</v>
      </c>
      <c r="S943" s="45" t="s">
        <v>30</v>
      </c>
      <c r="T943" s="32" t="s">
        <v>33</v>
      </c>
      <c r="U943" s="32" t="s">
        <v>33</v>
      </c>
      <c r="V943" s="32" t="s">
        <v>66</v>
      </c>
      <c r="W943" s="32" t="s">
        <v>67</v>
      </c>
      <c r="X943" s="62" t="s">
        <v>51</v>
      </c>
      <c r="AB943" s="62" t="s">
        <v>31</v>
      </c>
      <c r="AC943" s="62" t="s">
        <v>30</v>
      </c>
      <c r="AD943" s="62" t="s">
        <v>30</v>
      </c>
      <c r="AE943" s="62" t="s">
        <v>31</v>
      </c>
      <c r="AF943" s="32" t="s">
        <v>68</v>
      </c>
      <c r="AG943" s="45" t="s">
        <v>31</v>
      </c>
      <c r="AH943" s="46" t="s">
        <v>45</v>
      </c>
      <c r="AM943" s="32" t="s">
        <v>56</v>
      </c>
      <c r="AR943" s="23"/>
      <c r="AS943" s="24" t="str">
        <f t="shared" si="3"/>
        <v>-:Q:-:-:-:-:-:-:-:-:L:M:Rm::::-:-:-:-:H:-:Rn:::::Rd::::</v>
      </c>
      <c r="AT943" s="23"/>
      <c r="AU943" s="24" t="str">
        <f t="shared" si="4"/>
        <v>0x0F006000</v>
      </c>
      <c r="AV943" s="25"/>
      <c r="AW943" s="26" t="str">
        <f t="shared" si="5"/>
        <v>smlslby_element,                                        </v>
      </c>
      <c r="AX943" s="26" t="str">
        <f t="shared" si="6"/>
        <v>//		smlslby_element,                                        	/* 0x0F006000	SMLSL     	 */</v>
      </c>
      <c r="AY943" s="26" t="str">
        <f t="shared" si="7"/>
        <v>//		0x0F006000,	/* SMLSL     	smlslby_element	 */</v>
      </c>
    </row>
    <row r="944" ht="12.75" customHeight="1">
      <c r="A944" s="15" t="s">
        <v>1543</v>
      </c>
      <c r="B944" s="33" t="s">
        <v>106</v>
      </c>
      <c r="C944" s="16"/>
      <c r="D944" s="17"/>
      <c r="E944" s="28" t="s">
        <v>1351</v>
      </c>
      <c r="F944" s="18" t="str">
        <f t="shared" si="8"/>
        <v/>
      </c>
      <c r="G944" s="18" t="str">
        <f t="shared" si="9"/>
        <v>by_element</v>
      </c>
      <c r="H944" s="18" t="s">
        <v>1096</v>
      </c>
      <c r="I944" s="30"/>
      <c r="J944" s="30"/>
      <c r="K944" s="84"/>
      <c r="L944" s="45" t="s">
        <v>31</v>
      </c>
      <c r="M944" s="32" t="s">
        <v>71</v>
      </c>
      <c r="N944" s="32" t="s">
        <v>31</v>
      </c>
      <c r="O944" s="45" t="s">
        <v>31</v>
      </c>
      <c r="P944" s="45" t="s">
        <v>30</v>
      </c>
      <c r="Q944" s="45" t="s">
        <v>30</v>
      </c>
      <c r="R944" s="45" t="s">
        <v>30</v>
      </c>
      <c r="S944" s="45" t="s">
        <v>30</v>
      </c>
      <c r="T944" s="32" t="s">
        <v>33</v>
      </c>
      <c r="U944" s="32" t="s">
        <v>33</v>
      </c>
      <c r="V944" s="32" t="s">
        <v>66</v>
      </c>
      <c r="W944" s="32" t="s">
        <v>67</v>
      </c>
      <c r="X944" s="62" t="s">
        <v>51</v>
      </c>
      <c r="AB944" s="62" t="s">
        <v>31</v>
      </c>
      <c r="AC944" s="62" t="s">
        <v>30</v>
      </c>
      <c r="AD944" s="62" t="s">
        <v>30</v>
      </c>
      <c r="AE944" s="62" t="s">
        <v>31</v>
      </c>
      <c r="AF944" s="32" t="s">
        <v>68</v>
      </c>
      <c r="AG944" s="45" t="s">
        <v>31</v>
      </c>
      <c r="AH944" s="46" t="s">
        <v>45</v>
      </c>
      <c r="AM944" s="32" t="s">
        <v>56</v>
      </c>
      <c r="AR944" s="23"/>
      <c r="AS944" s="24" t="str">
        <f t="shared" si="3"/>
        <v>-:Q:-:-:-:-:-:-:-:-:L:M:Rm::::-:-:-:-:H:-:Rn:::::Rd::::</v>
      </c>
      <c r="AT944" s="23"/>
      <c r="AU944" s="24" t="str">
        <f t="shared" si="4"/>
        <v>0x0F006000</v>
      </c>
      <c r="AV944" s="25"/>
      <c r="AW944" s="26" t="str">
        <f t="shared" si="5"/>
        <v>smlsl2by_element,                                       </v>
      </c>
      <c r="AX944" s="26" t="str">
        <f t="shared" si="6"/>
        <v>//		smlsl2by_element,                                       	/* 0x0F006000	SMLSL2    	 */</v>
      </c>
      <c r="AY944" s="26" t="str">
        <f t="shared" si="7"/>
        <v>//		0x0F006000,	/* SMLSL2    	smlsl2by_element	 */</v>
      </c>
    </row>
    <row r="945" ht="12.75" customHeight="1">
      <c r="A945" s="9" t="s">
        <v>1544</v>
      </c>
      <c r="B945" s="33" t="s">
        <v>106</v>
      </c>
      <c r="C945" s="16"/>
      <c r="D945" s="17"/>
      <c r="E945" s="28" t="s">
        <v>1003</v>
      </c>
      <c r="F945" s="18" t="str">
        <f t="shared" si="8"/>
        <v>v</v>
      </c>
      <c r="G945" s="18" t="str">
        <f t="shared" si="9"/>
        <v>by_element_Vector</v>
      </c>
      <c r="H945" s="18" t="s">
        <v>1096</v>
      </c>
      <c r="I945" s="30" t="s">
        <v>1206</v>
      </c>
      <c r="J945" s="30"/>
      <c r="K945" s="84"/>
      <c r="L945" s="45" t="s">
        <v>31</v>
      </c>
      <c r="M945" s="32" t="s">
        <v>71</v>
      </c>
      <c r="N945" s="32" t="s">
        <v>31</v>
      </c>
      <c r="O945" s="45" t="s">
        <v>31</v>
      </c>
      <c r="P945" s="45" t="s">
        <v>30</v>
      </c>
      <c r="Q945" s="45" t="s">
        <v>30</v>
      </c>
      <c r="R945" s="45" t="s">
        <v>30</v>
      </c>
      <c r="S945" s="45" t="s">
        <v>30</v>
      </c>
      <c r="T945" s="32" t="s">
        <v>33</v>
      </c>
      <c r="U945" s="32" t="s">
        <v>33</v>
      </c>
      <c r="V945" s="32" t="s">
        <v>66</v>
      </c>
      <c r="W945" s="32" t="s">
        <v>67</v>
      </c>
      <c r="X945" s="62" t="s">
        <v>51</v>
      </c>
      <c r="AB945" s="62" t="s">
        <v>31</v>
      </c>
      <c r="AC945" s="62" t="s">
        <v>30</v>
      </c>
      <c r="AD945" s="62" t="s">
        <v>30</v>
      </c>
      <c r="AE945" s="62" t="s">
        <v>30</v>
      </c>
      <c r="AF945" s="32" t="s">
        <v>68</v>
      </c>
      <c r="AG945" s="45" t="s">
        <v>31</v>
      </c>
      <c r="AH945" s="46" t="s">
        <v>45</v>
      </c>
      <c r="AM945" s="32" t="s">
        <v>56</v>
      </c>
      <c r="AR945" s="23"/>
      <c r="AS945" s="24" t="str">
        <f t="shared" si="3"/>
        <v>-:Q:-:-:-:-:-:-:-:-:L:M:Rm::::-:-:-:-:H:-:Rn:::::Rd::::</v>
      </c>
      <c r="AT945" s="23"/>
      <c r="AU945" s="24" t="str">
        <f t="shared" si="4"/>
        <v>0x0F007000</v>
      </c>
      <c r="AV945" s="25"/>
      <c r="AW945" s="26" t="str">
        <f t="shared" si="5"/>
        <v>vsqdmlslby_element_Vector,                              </v>
      </c>
      <c r="AX945" s="26" t="str">
        <f t="shared" si="6"/>
        <v>//		vsqdmlslby_element_Vector,                              	/* 0x0F007000	SQDMLSL   	 */</v>
      </c>
      <c r="AY945" s="26" t="str">
        <f t="shared" si="7"/>
        <v>//		0x0F007000,	/* SQDMLSL   	vsqdmlslby_element_Vector	 */</v>
      </c>
    </row>
    <row r="946" ht="12.75" customHeight="1">
      <c r="A946" s="9" t="s">
        <v>1545</v>
      </c>
      <c r="B946" s="33" t="s">
        <v>106</v>
      </c>
      <c r="C946" s="16"/>
      <c r="D946" s="17"/>
      <c r="E946" s="28" t="s">
        <v>1005</v>
      </c>
      <c r="F946" s="18" t="str">
        <f t="shared" si="8"/>
        <v>v</v>
      </c>
      <c r="G946" s="18" t="str">
        <f t="shared" si="9"/>
        <v>by_element_Vector</v>
      </c>
      <c r="H946" s="18" t="s">
        <v>1096</v>
      </c>
      <c r="I946" s="30" t="s">
        <v>1206</v>
      </c>
      <c r="J946" s="30"/>
      <c r="K946" s="84"/>
      <c r="L946" s="45" t="s">
        <v>31</v>
      </c>
      <c r="M946" s="32" t="s">
        <v>71</v>
      </c>
      <c r="N946" s="32" t="s">
        <v>31</v>
      </c>
      <c r="O946" s="45" t="s">
        <v>31</v>
      </c>
      <c r="P946" s="45" t="s">
        <v>30</v>
      </c>
      <c r="Q946" s="45" t="s">
        <v>30</v>
      </c>
      <c r="R946" s="45" t="s">
        <v>30</v>
      </c>
      <c r="S946" s="45" t="s">
        <v>30</v>
      </c>
      <c r="T946" s="32" t="s">
        <v>33</v>
      </c>
      <c r="U946" s="32" t="s">
        <v>33</v>
      </c>
      <c r="V946" s="32" t="s">
        <v>66</v>
      </c>
      <c r="W946" s="32" t="s">
        <v>67</v>
      </c>
      <c r="X946" s="62" t="s">
        <v>51</v>
      </c>
      <c r="AB946" s="62" t="s">
        <v>31</v>
      </c>
      <c r="AC946" s="62" t="s">
        <v>30</v>
      </c>
      <c r="AD946" s="62" t="s">
        <v>30</v>
      </c>
      <c r="AE946" s="62" t="s">
        <v>30</v>
      </c>
      <c r="AF946" s="32" t="s">
        <v>68</v>
      </c>
      <c r="AG946" s="45" t="s">
        <v>31</v>
      </c>
      <c r="AH946" s="46" t="s">
        <v>45</v>
      </c>
      <c r="AM946" s="32" t="s">
        <v>56</v>
      </c>
      <c r="AR946" s="23"/>
      <c r="AS946" s="24" t="str">
        <f t="shared" si="3"/>
        <v>-:Q:-:-:-:-:-:-:-:-:L:M:Rm::::-:-:-:-:H:-:Rn:::::Rd::::</v>
      </c>
      <c r="AT946" s="23"/>
      <c r="AU946" s="24" t="str">
        <f t="shared" si="4"/>
        <v>0x0F007000</v>
      </c>
      <c r="AV946" s="25"/>
      <c r="AW946" s="26" t="str">
        <f t="shared" si="5"/>
        <v>vsqdmlsl2by_element_Vector,                             </v>
      </c>
      <c r="AX946" s="26" t="str">
        <f t="shared" si="6"/>
        <v>//		vsqdmlsl2by_element_Vector,                             	/* 0x0F007000	SQDMLSL2  	 */</v>
      </c>
      <c r="AY946" s="26" t="str">
        <f t="shared" si="7"/>
        <v>//		0x0F007000,	/* SQDMLSL2  	vsqdmlsl2by_element_Vector	 */</v>
      </c>
    </row>
    <row r="947" ht="12.75" customHeight="1">
      <c r="A947" s="15" t="s">
        <v>1546</v>
      </c>
      <c r="B947" s="33" t="s">
        <v>106</v>
      </c>
      <c r="C947" s="16"/>
      <c r="D947" s="17"/>
      <c r="E947" s="28" t="s">
        <v>1232</v>
      </c>
      <c r="F947" s="18" t="str">
        <f t="shared" si="8"/>
        <v/>
      </c>
      <c r="G947" s="18" t="str">
        <f t="shared" si="9"/>
        <v>by_element</v>
      </c>
      <c r="H947" s="18" t="s">
        <v>1096</v>
      </c>
      <c r="I947" s="30"/>
      <c r="J947" s="30"/>
      <c r="K947" s="84"/>
      <c r="L947" s="45" t="s">
        <v>31</v>
      </c>
      <c r="M947" s="32" t="s">
        <v>71</v>
      </c>
      <c r="N947" s="32" t="s">
        <v>31</v>
      </c>
      <c r="O947" s="45" t="s">
        <v>31</v>
      </c>
      <c r="P947" s="45" t="s">
        <v>30</v>
      </c>
      <c r="Q947" s="45" t="s">
        <v>30</v>
      </c>
      <c r="R947" s="45" t="s">
        <v>30</v>
      </c>
      <c r="S947" s="45" t="s">
        <v>30</v>
      </c>
      <c r="T947" s="32" t="s">
        <v>33</v>
      </c>
      <c r="U947" s="32" t="s">
        <v>33</v>
      </c>
      <c r="V947" s="32" t="s">
        <v>66</v>
      </c>
      <c r="W947" s="32" t="s">
        <v>67</v>
      </c>
      <c r="X947" s="62" t="s">
        <v>51</v>
      </c>
      <c r="AB947" s="62" t="s">
        <v>30</v>
      </c>
      <c r="AC947" s="62" t="s">
        <v>31</v>
      </c>
      <c r="AD947" s="62" t="s">
        <v>31</v>
      </c>
      <c r="AE947" s="62" t="s">
        <v>31</v>
      </c>
      <c r="AF947" s="32" t="s">
        <v>68</v>
      </c>
      <c r="AG947" s="45" t="s">
        <v>31</v>
      </c>
      <c r="AH947" s="46" t="s">
        <v>45</v>
      </c>
      <c r="AM947" s="32" t="s">
        <v>56</v>
      </c>
      <c r="AR947" s="23"/>
      <c r="AS947" s="24" t="str">
        <f t="shared" si="3"/>
        <v>-:Q:-:-:-:-:-:-:-:-:L:M:Rm::::-:-:-:-:H:-:Rn:::::Rd::::</v>
      </c>
      <c r="AT947" s="23"/>
      <c r="AU947" s="24" t="str">
        <f t="shared" si="4"/>
        <v>0x0F008000</v>
      </c>
      <c r="AV947" s="25"/>
      <c r="AW947" s="26" t="str">
        <f t="shared" si="5"/>
        <v>mulby_element,                                          </v>
      </c>
      <c r="AX947" s="26" t="str">
        <f t="shared" si="6"/>
        <v>//		mulby_element,                                          	/* 0x0F008000	MUL       	 */</v>
      </c>
      <c r="AY947" s="26" t="str">
        <f t="shared" si="7"/>
        <v>//		0x0F008000,	/* MUL       	mulby_element	 */</v>
      </c>
    </row>
    <row r="948" ht="12.75" customHeight="1">
      <c r="A948" s="15" t="s">
        <v>1547</v>
      </c>
      <c r="B948" s="33" t="s">
        <v>106</v>
      </c>
      <c r="C948" s="16"/>
      <c r="D948" s="17"/>
      <c r="E948" s="28" t="s">
        <v>1355</v>
      </c>
      <c r="F948" s="18" t="str">
        <f t="shared" si="8"/>
        <v/>
      </c>
      <c r="G948" s="18" t="str">
        <f t="shared" si="9"/>
        <v>by_element</v>
      </c>
      <c r="H948" s="18" t="s">
        <v>1096</v>
      </c>
      <c r="I948" s="30"/>
      <c r="J948" s="30"/>
      <c r="K948" s="84"/>
      <c r="L948" s="45" t="s">
        <v>31</v>
      </c>
      <c r="M948" s="32" t="s">
        <v>71</v>
      </c>
      <c r="N948" s="32" t="s">
        <v>31</v>
      </c>
      <c r="O948" s="45" t="s">
        <v>31</v>
      </c>
      <c r="P948" s="45" t="s">
        <v>30</v>
      </c>
      <c r="Q948" s="45" t="s">
        <v>30</v>
      </c>
      <c r="R948" s="45" t="s">
        <v>30</v>
      </c>
      <c r="S948" s="45" t="s">
        <v>30</v>
      </c>
      <c r="T948" s="32" t="s">
        <v>33</v>
      </c>
      <c r="U948" s="32" t="s">
        <v>33</v>
      </c>
      <c r="V948" s="32" t="s">
        <v>66</v>
      </c>
      <c r="W948" s="32" t="s">
        <v>67</v>
      </c>
      <c r="X948" s="62" t="s">
        <v>51</v>
      </c>
      <c r="AB948" s="62" t="s">
        <v>30</v>
      </c>
      <c r="AC948" s="62" t="s">
        <v>31</v>
      </c>
      <c r="AD948" s="62" t="s">
        <v>30</v>
      </c>
      <c r="AE948" s="62" t="s">
        <v>31</v>
      </c>
      <c r="AF948" s="32" t="s">
        <v>68</v>
      </c>
      <c r="AG948" s="45" t="s">
        <v>31</v>
      </c>
      <c r="AH948" s="46" t="s">
        <v>45</v>
      </c>
      <c r="AM948" s="32" t="s">
        <v>56</v>
      </c>
      <c r="AR948" s="23"/>
      <c r="AS948" s="24" t="str">
        <f t="shared" si="3"/>
        <v>-:Q:-:-:-:-:-:-:-:-:L:M:Rm::::-:-:-:-:H:-:Rn:::::Rd::::</v>
      </c>
      <c r="AT948" s="23"/>
      <c r="AU948" s="24" t="str">
        <f t="shared" si="4"/>
        <v>0x0F00A000</v>
      </c>
      <c r="AV948" s="25"/>
      <c r="AW948" s="26" t="str">
        <f t="shared" si="5"/>
        <v>smullby_element,                                        </v>
      </c>
      <c r="AX948" s="26" t="str">
        <f t="shared" si="6"/>
        <v>//		smullby_element,                                        	/* 0x0F00A000	SMULL     	 */</v>
      </c>
      <c r="AY948" s="26" t="str">
        <f t="shared" si="7"/>
        <v>//		0x0F00A000,	/* SMULL     	smullby_element	 */</v>
      </c>
    </row>
    <row r="949" ht="12.75" customHeight="1">
      <c r="A949" s="9" t="s">
        <v>1548</v>
      </c>
      <c r="B949" s="33" t="s">
        <v>106</v>
      </c>
      <c r="C949" s="16"/>
      <c r="D949" s="17"/>
      <c r="E949" s="28" t="s">
        <v>1357</v>
      </c>
      <c r="F949" s="18" t="str">
        <f t="shared" si="8"/>
        <v/>
      </c>
      <c r="G949" s="18" t="str">
        <f t="shared" si="9"/>
        <v>by_element</v>
      </c>
      <c r="H949" s="18" t="s">
        <v>1096</v>
      </c>
      <c r="I949" s="30"/>
      <c r="J949" s="30"/>
      <c r="K949" s="84"/>
      <c r="L949" s="45" t="s">
        <v>31</v>
      </c>
      <c r="M949" s="32" t="s">
        <v>71</v>
      </c>
      <c r="N949" s="32" t="s">
        <v>31</v>
      </c>
      <c r="O949" s="45" t="s">
        <v>31</v>
      </c>
      <c r="P949" s="45" t="s">
        <v>30</v>
      </c>
      <c r="Q949" s="45" t="s">
        <v>30</v>
      </c>
      <c r="R949" s="45" t="s">
        <v>30</v>
      </c>
      <c r="S949" s="45" t="s">
        <v>30</v>
      </c>
      <c r="T949" s="32" t="s">
        <v>33</v>
      </c>
      <c r="U949" s="32" t="s">
        <v>33</v>
      </c>
      <c r="V949" s="32" t="s">
        <v>66</v>
      </c>
      <c r="W949" s="32" t="s">
        <v>67</v>
      </c>
      <c r="X949" s="62" t="s">
        <v>51</v>
      </c>
      <c r="AB949" s="62" t="s">
        <v>30</v>
      </c>
      <c r="AC949" s="62" t="s">
        <v>31</v>
      </c>
      <c r="AD949" s="62" t="s">
        <v>30</v>
      </c>
      <c r="AE949" s="62" t="s">
        <v>31</v>
      </c>
      <c r="AF949" s="32" t="s">
        <v>68</v>
      </c>
      <c r="AG949" s="45" t="s">
        <v>31</v>
      </c>
      <c r="AH949" s="46" t="s">
        <v>45</v>
      </c>
      <c r="AM949" s="32" t="s">
        <v>56</v>
      </c>
      <c r="AR949" s="23"/>
      <c r="AS949" s="24" t="str">
        <f t="shared" si="3"/>
        <v>-:Q:-:-:-:-:-:-:-:-:L:M:Rm::::-:-:-:-:H:-:Rn:::::Rd::::</v>
      </c>
      <c r="AT949" s="23"/>
      <c r="AU949" s="24" t="str">
        <f t="shared" si="4"/>
        <v>0x0F00A000</v>
      </c>
      <c r="AV949" s="25"/>
      <c r="AW949" s="26" t="str">
        <f t="shared" si="5"/>
        <v>smull2by_element,                                       </v>
      </c>
      <c r="AX949" s="26" t="str">
        <f t="shared" si="6"/>
        <v>//		smull2by_element,                                       	/* 0x0F00A000	SMULL2    	 */</v>
      </c>
      <c r="AY949" s="26" t="str">
        <f t="shared" si="7"/>
        <v>//		0x0F00A000,	/* SMULL2    	smull2by_element	 */</v>
      </c>
    </row>
    <row r="950" ht="12.75" customHeight="1">
      <c r="A950" s="15" t="s">
        <v>1549</v>
      </c>
      <c r="B950" s="33" t="s">
        <v>106</v>
      </c>
      <c r="C950" s="16"/>
      <c r="D950" s="17"/>
      <c r="E950" s="28" t="s">
        <v>1007</v>
      </c>
      <c r="F950" s="18" t="str">
        <f t="shared" si="8"/>
        <v>v</v>
      </c>
      <c r="G950" s="18" t="str">
        <f t="shared" si="9"/>
        <v>by_element_Vector</v>
      </c>
      <c r="H950" s="18" t="s">
        <v>1096</v>
      </c>
      <c r="I950" s="30" t="s">
        <v>1206</v>
      </c>
      <c r="J950" s="30"/>
      <c r="K950" s="84"/>
      <c r="L950" s="45" t="s">
        <v>31</v>
      </c>
      <c r="M950" s="32" t="s">
        <v>71</v>
      </c>
      <c r="N950" s="32" t="s">
        <v>31</v>
      </c>
      <c r="O950" s="45" t="s">
        <v>31</v>
      </c>
      <c r="P950" s="45" t="s">
        <v>30</v>
      </c>
      <c r="Q950" s="45" t="s">
        <v>30</v>
      </c>
      <c r="R950" s="45" t="s">
        <v>30</v>
      </c>
      <c r="S950" s="45" t="s">
        <v>30</v>
      </c>
      <c r="T950" s="32" t="s">
        <v>33</v>
      </c>
      <c r="U950" s="32" t="s">
        <v>33</v>
      </c>
      <c r="V950" s="32" t="s">
        <v>66</v>
      </c>
      <c r="W950" s="32" t="s">
        <v>67</v>
      </c>
      <c r="X950" s="62" t="s">
        <v>51</v>
      </c>
      <c r="AB950" s="62" t="s">
        <v>30</v>
      </c>
      <c r="AC950" s="62" t="s">
        <v>31</v>
      </c>
      <c r="AD950" s="62" t="s">
        <v>30</v>
      </c>
      <c r="AE950" s="62" t="s">
        <v>30</v>
      </c>
      <c r="AF950" s="32" t="s">
        <v>68</v>
      </c>
      <c r="AG950" s="45" t="s">
        <v>31</v>
      </c>
      <c r="AH950" s="46" t="s">
        <v>45</v>
      </c>
      <c r="AM950" s="32" t="s">
        <v>56</v>
      </c>
      <c r="AR950" s="23"/>
      <c r="AS950" s="24" t="str">
        <f t="shared" si="3"/>
        <v>-:Q:-:-:-:-:-:-:-:-:L:M:Rm::::-:-:-:-:H:-:Rn:::::Rd::::</v>
      </c>
      <c r="AT950" s="23"/>
      <c r="AU950" s="24" t="str">
        <f t="shared" si="4"/>
        <v>0x0F00B000</v>
      </c>
      <c r="AV950" s="25"/>
      <c r="AW950" s="26" t="str">
        <f t="shared" si="5"/>
        <v>vsqdmullby_element_Vector,                              </v>
      </c>
      <c r="AX950" s="26" t="str">
        <f t="shared" si="6"/>
        <v>//		vsqdmullby_element_Vector,                              	/* 0x0F00B000	SQDMULL   	 */</v>
      </c>
      <c r="AY950" s="26" t="str">
        <f t="shared" si="7"/>
        <v>//		0x0F00B000,	/* SQDMULL   	vsqdmullby_element_Vector	 */</v>
      </c>
    </row>
    <row r="951" ht="12.75" customHeight="1">
      <c r="A951" s="15" t="s">
        <v>1550</v>
      </c>
      <c r="B951" s="33" t="s">
        <v>106</v>
      </c>
      <c r="C951" s="16"/>
      <c r="D951" s="17"/>
      <c r="E951" s="28" t="s">
        <v>1009</v>
      </c>
      <c r="F951" s="18" t="str">
        <f t="shared" si="8"/>
        <v>v</v>
      </c>
      <c r="G951" s="18" t="str">
        <f t="shared" si="9"/>
        <v>by_element_Vector</v>
      </c>
      <c r="H951" s="18" t="s">
        <v>1096</v>
      </c>
      <c r="I951" s="30" t="s">
        <v>1206</v>
      </c>
      <c r="J951" s="30"/>
      <c r="K951" s="84"/>
      <c r="L951" s="45" t="s">
        <v>31</v>
      </c>
      <c r="M951" s="32" t="s">
        <v>71</v>
      </c>
      <c r="N951" s="32" t="s">
        <v>31</v>
      </c>
      <c r="O951" s="45" t="s">
        <v>31</v>
      </c>
      <c r="P951" s="45" t="s">
        <v>30</v>
      </c>
      <c r="Q951" s="45" t="s">
        <v>30</v>
      </c>
      <c r="R951" s="45" t="s">
        <v>30</v>
      </c>
      <c r="S951" s="45" t="s">
        <v>30</v>
      </c>
      <c r="T951" s="32" t="s">
        <v>33</v>
      </c>
      <c r="U951" s="32" t="s">
        <v>33</v>
      </c>
      <c r="V951" s="32" t="s">
        <v>66</v>
      </c>
      <c r="W951" s="32" t="s">
        <v>67</v>
      </c>
      <c r="X951" s="62" t="s">
        <v>51</v>
      </c>
      <c r="AB951" s="62" t="s">
        <v>30</v>
      </c>
      <c r="AC951" s="62" t="s">
        <v>31</v>
      </c>
      <c r="AD951" s="62" t="s">
        <v>30</v>
      </c>
      <c r="AE951" s="62" t="s">
        <v>30</v>
      </c>
      <c r="AF951" s="32" t="s">
        <v>68</v>
      </c>
      <c r="AG951" s="45" t="s">
        <v>31</v>
      </c>
      <c r="AH951" s="46" t="s">
        <v>45</v>
      </c>
      <c r="AM951" s="32" t="s">
        <v>56</v>
      </c>
      <c r="AR951" s="23"/>
      <c r="AS951" s="24" t="str">
        <f t="shared" si="3"/>
        <v>-:Q:-:-:-:-:-:-:-:-:L:M:Rm::::-:-:-:-:H:-:Rn:::::Rd::::</v>
      </c>
      <c r="AT951" s="23"/>
      <c r="AU951" s="24" t="str">
        <f t="shared" si="4"/>
        <v>0x0F00B000</v>
      </c>
      <c r="AV951" s="25"/>
      <c r="AW951" s="26" t="str">
        <f t="shared" si="5"/>
        <v>vsqdmull2by_element_Vector,                             </v>
      </c>
      <c r="AX951" s="26" t="str">
        <f t="shared" si="6"/>
        <v>//		vsqdmull2by_element_Vector,                             	/* 0x0F00B000	SQDMULL2  	 */</v>
      </c>
      <c r="AY951" s="26" t="str">
        <f t="shared" si="7"/>
        <v>//		0x0F00B000,	/* SQDMULL2  	vsqdmull2by_element_Vector	 */</v>
      </c>
    </row>
    <row r="952" ht="12.75" customHeight="1">
      <c r="A952" s="9" t="s">
        <v>1551</v>
      </c>
      <c r="B952" s="33" t="s">
        <v>106</v>
      </c>
      <c r="C952" s="16"/>
      <c r="D952" s="17"/>
      <c r="E952" s="28" t="s">
        <v>954</v>
      </c>
      <c r="F952" s="18" t="str">
        <f t="shared" si="8"/>
        <v>v</v>
      </c>
      <c r="G952" s="18" t="str">
        <f t="shared" si="9"/>
        <v>by_element_Vector</v>
      </c>
      <c r="H952" s="18" t="s">
        <v>1096</v>
      </c>
      <c r="I952" s="30" t="s">
        <v>1206</v>
      </c>
      <c r="J952" s="30"/>
      <c r="K952" s="84"/>
      <c r="L952" s="45" t="s">
        <v>31</v>
      </c>
      <c r="M952" s="32" t="s">
        <v>71</v>
      </c>
      <c r="N952" s="32" t="s">
        <v>31</v>
      </c>
      <c r="O952" s="45" t="s">
        <v>31</v>
      </c>
      <c r="P952" s="45" t="s">
        <v>30</v>
      </c>
      <c r="Q952" s="45" t="s">
        <v>30</v>
      </c>
      <c r="R952" s="45" t="s">
        <v>30</v>
      </c>
      <c r="S952" s="45" t="s">
        <v>30</v>
      </c>
      <c r="T952" s="32" t="s">
        <v>33</v>
      </c>
      <c r="U952" s="32" t="s">
        <v>33</v>
      </c>
      <c r="V952" s="32" t="s">
        <v>66</v>
      </c>
      <c r="W952" s="32" t="s">
        <v>67</v>
      </c>
      <c r="X952" s="62" t="s">
        <v>51</v>
      </c>
      <c r="AB952" s="62" t="s">
        <v>30</v>
      </c>
      <c r="AC952" s="62" t="s">
        <v>30</v>
      </c>
      <c r="AD952" s="62" t="s">
        <v>31</v>
      </c>
      <c r="AE952" s="62" t="s">
        <v>31</v>
      </c>
      <c r="AF952" s="32" t="s">
        <v>68</v>
      </c>
      <c r="AG952" s="45" t="s">
        <v>31</v>
      </c>
      <c r="AH952" s="46" t="s">
        <v>45</v>
      </c>
      <c r="AM952" s="32" t="s">
        <v>56</v>
      </c>
      <c r="AR952" s="23"/>
      <c r="AS952" s="24" t="str">
        <f t="shared" si="3"/>
        <v>-:Q:-:-:-:-:-:-:-:-:L:M:Rm::::-:-:-:-:H:-:Rn:::::Rd::::</v>
      </c>
      <c r="AT952" s="23"/>
      <c r="AU952" s="24" t="str">
        <f t="shared" si="4"/>
        <v>0x0F00C000</v>
      </c>
      <c r="AV952" s="25"/>
      <c r="AW952" s="26" t="str">
        <f t="shared" si="5"/>
        <v>vsqdmulhby_element_Vector,                              </v>
      </c>
      <c r="AX952" s="26" t="str">
        <f t="shared" si="6"/>
        <v>//		vsqdmulhby_element_Vector,                              	/* 0x0F00C000	SQDMULH   	 */</v>
      </c>
      <c r="AY952" s="26" t="str">
        <f t="shared" si="7"/>
        <v>//		0x0F00C000,	/* SQDMULH   	vsqdmulhby_element_Vector	 */</v>
      </c>
    </row>
    <row r="953" ht="12.75" customHeight="1">
      <c r="A953" s="9" t="s">
        <v>1552</v>
      </c>
      <c r="B953" s="33" t="s">
        <v>106</v>
      </c>
      <c r="C953" s="16"/>
      <c r="D953" s="17"/>
      <c r="E953" s="28" t="s">
        <v>983</v>
      </c>
      <c r="F953" s="18" t="str">
        <f t="shared" si="8"/>
        <v>v</v>
      </c>
      <c r="G953" s="18" t="str">
        <f t="shared" si="9"/>
        <v>by_element_Vector</v>
      </c>
      <c r="H953" s="18" t="s">
        <v>1096</v>
      </c>
      <c r="I953" s="30" t="s">
        <v>1206</v>
      </c>
      <c r="J953" s="30"/>
      <c r="K953" s="84"/>
      <c r="L953" s="45" t="s">
        <v>31</v>
      </c>
      <c r="M953" s="32" t="s">
        <v>71</v>
      </c>
      <c r="N953" s="32" t="s">
        <v>31</v>
      </c>
      <c r="O953" s="45" t="s">
        <v>31</v>
      </c>
      <c r="P953" s="45" t="s">
        <v>30</v>
      </c>
      <c r="Q953" s="45" t="s">
        <v>30</v>
      </c>
      <c r="R953" s="45" t="s">
        <v>30</v>
      </c>
      <c r="S953" s="45" t="s">
        <v>30</v>
      </c>
      <c r="T953" s="32" t="s">
        <v>33</v>
      </c>
      <c r="U953" s="32" t="s">
        <v>33</v>
      </c>
      <c r="V953" s="32" t="s">
        <v>66</v>
      </c>
      <c r="W953" s="32" t="s">
        <v>67</v>
      </c>
      <c r="X953" s="62" t="s">
        <v>51</v>
      </c>
      <c r="AB953" s="62" t="s">
        <v>30</v>
      </c>
      <c r="AC953" s="62" t="s">
        <v>30</v>
      </c>
      <c r="AD953" s="62" t="s">
        <v>31</v>
      </c>
      <c r="AE953" s="62" t="s">
        <v>30</v>
      </c>
      <c r="AF953" s="32" t="s">
        <v>68</v>
      </c>
      <c r="AG953" s="45" t="s">
        <v>31</v>
      </c>
      <c r="AH953" s="46" t="s">
        <v>45</v>
      </c>
      <c r="AM953" s="32" t="s">
        <v>56</v>
      </c>
      <c r="AR953" s="23"/>
      <c r="AS953" s="24" t="str">
        <f t="shared" si="3"/>
        <v>-:Q:-:-:-:-:-:-:-:-:L:M:Rm::::-:-:-:-:H:-:Rn:::::Rd::::</v>
      </c>
      <c r="AT953" s="23"/>
      <c r="AU953" s="24" t="str">
        <f t="shared" si="4"/>
        <v>0x0F00D000</v>
      </c>
      <c r="AV953" s="25"/>
      <c r="AW953" s="26" t="str">
        <f t="shared" si="5"/>
        <v>vsqrdmulhby_element_Vector,                             </v>
      </c>
      <c r="AX953" s="26" t="str">
        <f t="shared" si="6"/>
        <v>//		vsqrdmulhby_element_Vector,                             	/* 0x0F00D000	SQRDMULH  	 */</v>
      </c>
      <c r="AY953" s="26" t="str">
        <f t="shared" si="7"/>
        <v>//		0x0F00D000,	/* SQRDMULH  	vsqrdmulhby_element_Vector	 */</v>
      </c>
    </row>
    <row r="954" ht="12.75" customHeight="1">
      <c r="A954" s="15" t="s">
        <v>1553</v>
      </c>
      <c r="B954" s="33" t="s">
        <v>106</v>
      </c>
      <c r="C954" s="16"/>
      <c r="D954" s="17"/>
      <c r="E954" s="28" t="s">
        <v>1105</v>
      </c>
      <c r="F954" s="18" t="str">
        <f t="shared" si="8"/>
        <v>v</v>
      </c>
      <c r="G954" s="18" t="str">
        <f t="shared" si="9"/>
        <v>by_element_Vector</v>
      </c>
      <c r="H954" s="18" t="s">
        <v>1096</v>
      </c>
      <c r="I954" s="30" t="s">
        <v>1206</v>
      </c>
      <c r="J954" s="30"/>
      <c r="K954" s="84"/>
      <c r="L954" s="45" t="s">
        <v>31</v>
      </c>
      <c r="M954" s="32" t="s">
        <v>71</v>
      </c>
      <c r="N954" s="32" t="s">
        <v>31</v>
      </c>
      <c r="O954" s="45" t="s">
        <v>31</v>
      </c>
      <c r="P954" s="45" t="s">
        <v>30</v>
      </c>
      <c r="Q954" s="45" t="s">
        <v>30</v>
      </c>
      <c r="R954" s="45" t="s">
        <v>30</v>
      </c>
      <c r="S954" s="45" t="s">
        <v>30</v>
      </c>
      <c r="T954" s="32" t="s">
        <v>30</v>
      </c>
      <c r="U954" s="32" t="s">
        <v>33</v>
      </c>
      <c r="V954" s="32" t="s">
        <v>66</v>
      </c>
      <c r="W954" s="32" t="s">
        <v>67</v>
      </c>
      <c r="X954" s="62" t="s">
        <v>51</v>
      </c>
      <c r="AB954" s="62" t="s">
        <v>31</v>
      </c>
      <c r="AC954" s="62" t="s">
        <v>31</v>
      </c>
      <c r="AD954" s="62" t="s">
        <v>31</v>
      </c>
      <c r="AE954" s="62" t="s">
        <v>30</v>
      </c>
      <c r="AF954" s="32" t="s">
        <v>68</v>
      </c>
      <c r="AG954" s="45" t="s">
        <v>31</v>
      </c>
      <c r="AH954" s="46" t="s">
        <v>45</v>
      </c>
      <c r="AM954" s="32" t="s">
        <v>56</v>
      </c>
      <c r="AR954" s="23"/>
      <c r="AS954" s="24" t="str">
        <f t="shared" si="3"/>
        <v>-:Q:-:-:-:-:-:-:-:-:L:M:Rm::::-:-:-:-:H:-:Rn:::::Rd::::</v>
      </c>
      <c r="AT954" s="23"/>
      <c r="AU954" s="24" t="str">
        <f t="shared" si="4"/>
        <v>0x0F801000</v>
      </c>
      <c r="AV954" s="25"/>
      <c r="AW954" s="26" t="str">
        <f t="shared" si="5"/>
        <v>vfmlaby_element_Vector,                                 </v>
      </c>
      <c r="AX954" s="26" t="str">
        <f t="shared" si="6"/>
        <v>//		vfmlaby_element_Vector,                                 	/* 0x0F801000	FMLA      	 */</v>
      </c>
      <c r="AY954" s="26" t="str">
        <f t="shared" si="7"/>
        <v>//		0x0F801000,	/* FMLA      	vfmlaby_element_Vector	 */</v>
      </c>
    </row>
    <row r="955" ht="12.75" customHeight="1">
      <c r="A955" s="15" t="s">
        <v>1554</v>
      </c>
      <c r="B955" s="33" t="s">
        <v>106</v>
      </c>
      <c r="C955" s="16"/>
      <c r="D955" s="17"/>
      <c r="E955" s="28" t="s">
        <v>1107</v>
      </c>
      <c r="F955" s="18" t="str">
        <f t="shared" si="8"/>
        <v>v</v>
      </c>
      <c r="G955" s="18" t="str">
        <f t="shared" si="9"/>
        <v>by_element_Vector</v>
      </c>
      <c r="H955" s="18" t="s">
        <v>1096</v>
      </c>
      <c r="I955" s="30" t="s">
        <v>1206</v>
      </c>
      <c r="J955" s="30"/>
      <c r="K955" s="84"/>
      <c r="L955" s="45" t="s">
        <v>31</v>
      </c>
      <c r="M955" s="32" t="s">
        <v>71</v>
      </c>
      <c r="N955" s="32" t="s">
        <v>31</v>
      </c>
      <c r="O955" s="45" t="s">
        <v>31</v>
      </c>
      <c r="P955" s="45" t="s">
        <v>30</v>
      </c>
      <c r="Q955" s="45" t="s">
        <v>30</v>
      </c>
      <c r="R955" s="45" t="s">
        <v>30</v>
      </c>
      <c r="S955" s="45" t="s">
        <v>30</v>
      </c>
      <c r="T955" s="32" t="s">
        <v>30</v>
      </c>
      <c r="U955" s="32" t="s">
        <v>33</v>
      </c>
      <c r="V955" s="32" t="s">
        <v>66</v>
      </c>
      <c r="W955" s="32" t="s">
        <v>67</v>
      </c>
      <c r="X955" s="62" t="s">
        <v>51</v>
      </c>
      <c r="AB955" s="62" t="s">
        <v>31</v>
      </c>
      <c r="AC955" s="62" t="s">
        <v>30</v>
      </c>
      <c r="AD955" s="62" t="s">
        <v>31</v>
      </c>
      <c r="AE955" s="62" t="s">
        <v>30</v>
      </c>
      <c r="AF955" s="32" t="s">
        <v>68</v>
      </c>
      <c r="AG955" s="45" t="s">
        <v>31</v>
      </c>
      <c r="AH955" s="46" t="s">
        <v>45</v>
      </c>
      <c r="AM955" s="32" t="s">
        <v>56</v>
      </c>
      <c r="AR955" s="23"/>
      <c r="AS955" s="24" t="str">
        <f t="shared" si="3"/>
        <v>-:Q:-:-:-:-:-:-:-:-:L:M:Rm::::-:-:-:-:H:-:Rn:::::Rd::::</v>
      </c>
      <c r="AT955" s="23"/>
      <c r="AU955" s="24" t="str">
        <f t="shared" si="4"/>
        <v>0x0F805000</v>
      </c>
      <c r="AV955" s="25"/>
      <c r="AW955" s="26" t="str">
        <f t="shared" si="5"/>
        <v>vfmlsby_element_Vector,                                 </v>
      </c>
      <c r="AX955" s="26" t="str">
        <f t="shared" si="6"/>
        <v>//		vfmlsby_element_Vector,                                 	/* 0x0F805000	FMLS      	 */</v>
      </c>
      <c r="AY955" s="26" t="str">
        <f t="shared" si="7"/>
        <v>//		0x0F805000,	/* FMLS      	vfmlsby_element_Vector	 */</v>
      </c>
    </row>
    <row r="956" ht="12.75" customHeight="1">
      <c r="A956" s="9" t="s">
        <v>1555</v>
      </c>
      <c r="B956" s="33" t="s">
        <v>106</v>
      </c>
      <c r="C956" s="16"/>
      <c r="D956" s="17"/>
      <c r="E956" s="28" t="s">
        <v>745</v>
      </c>
      <c r="F956" s="18" t="str">
        <f t="shared" si="8"/>
        <v>v</v>
      </c>
      <c r="G956" s="18" t="str">
        <f t="shared" si="9"/>
        <v>by_element_Vector</v>
      </c>
      <c r="H956" s="18" t="s">
        <v>1096</v>
      </c>
      <c r="I956" s="30" t="s">
        <v>1206</v>
      </c>
      <c r="J956" s="30"/>
      <c r="K956" s="84"/>
      <c r="L956" s="45" t="s">
        <v>31</v>
      </c>
      <c r="M956" s="32" t="s">
        <v>71</v>
      </c>
      <c r="N956" s="32" t="s">
        <v>31</v>
      </c>
      <c r="O956" s="45" t="s">
        <v>31</v>
      </c>
      <c r="P956" s="45" t="s">
        <v>30</v>
      </c>
      <c r="Q956" s="45" t="s">
        <v>30</v>
      </c>
      <c r="R956" s="45" t="s">
        <v>30</v>
      </c>
      <c r="S956" s="45" t="s">
        <v>30</v>
      </c>
      <c r="T956" s="32" t="s">
        <v>30</v>
      </c>
      <c r="U956" s="32" t="s">
        <v>33</v>
      </c>
      <c r="V956" s="32" t="s">
        <v>66</v>
      </c>
      <c r="W956" s="32" t="s">
        <v>67</v>
      </c>
      <c r="X956" s="62" t="s">
        <v>51</v>
      </c>
      <c r="AB956" s="62" t="s">
        <v>30</v>
      </c>
      <c r="AC956" s="62" t="s">
        <v>31</v>
      </c>
      <c r="AD956" s="62" t="s">
        <v>31</v>
      </c>
      <c r="AE956" s="62" t="s">
        <v>30</v>
      </c>
      <c r="AF956" s="32" t="s">
        <v>68</v>
      </c>
      <c r="AG956" s="45" t="s">
        <v>31</v>
      </c>
      <c r="AH956" s="46" t="s">
        <v>45</v>
      </c>
      <c r="AM956" s="32" t="s">
        <v>56</v>
      </c>
      <c r="AR956" s="23"/>
      <c r="AS956" s="24" t="str">
        <f t="shared" si="3"/>
        <v>-:Q:-:-:-:-:-:-:-:-:L:M:Rm::::-:-:-:-:H:-:Rn:::::Rd::::</v>
      </c>
      <c r="AT956" s="23"/>
      <c r="AU956" s="24" t="str">
        <f t="shared" si="4"/>
        <v>0x0F809000</v>
      </c>
      <c r="AV956" s="25"/>
      <c r="AW956" s="26" t="str">
        <f t="shared" si="5"/>
        <v>vfmulby_element_Vector,                                 </v>
      </c>
      <c r="AX956" s="26" t="str">
        <f t="shared" si="6"/>
        <v>//		vfmulby_element_Vector,                                 	/* 0x0F809000	FMUL      	 */</v>
      </c>
      <c r="AY956" s="26" t="str">
        <f t="shared" si="7"/>
        <v>//		0x0F809000,	/* FMUL      	vfmulby_element_Vector	 */</v>
      </c>
    </row>
    <row r="957" ht="12.75" customHeight="1">
      <c r="A957" s="15" t="s">
        <v>1556</v>
      </c>
      <c r="B957" s="33" t="s">
        <v>106</v>
      </c>
      <c r="C957" s="16"/>
      <c r="D957" s="17"/>
      <c r="E957" s="28" t="s">
        <v>1230</v>
      </c>
      <c r="F957" s="18" t="str">
        <f t="shared" si="8"/>
        <v/>
      </c>
      <c r="G957" s="18" t="str">
        <f t="shared" si="9"/>
        <v>by_element</v>
      </c>
      <c r="H957" s="18" t="s">
        <v>1096</v>
      </c>
      <c r="I957" s="30"/>
      <c r="J957" s="30"/>
      <c r="K957" s="84"/>
      <c r="L957" s="45" t="s">
        <v>31</v>
      </c>
      <c r="M957" s="32" t="s">
        <v>71</v>
      </c>
      <c r="N957" s="32" t="s">
        <v>30</v>
      </c>
      <c r="O957" s="45" t="s">
        <v>31</v>
      </c>
      <c r="P957" s="45" t="s">
        <v>30</v>
      </c>
      <c r="Q957" s="45" t="s">
        <v>30</v>
      </c>
      <c r="R957" s="45" t="s">
        <v>30</v>
      </c>
      <c r="S957" s="45" t="s">
        <v>30</v>
      </c>
      <c r="T957" s="32" t="s">
        <v>33</v>
      </c>
      <c r="U957" s="32" t="s">
        <v>33</v>
      </c>
      <c r="V957" s="32" t="s">
        <v>66</v>
      </c>
      <c r="W957" s="32" t="s">
        <v>67</v>
      </c>
      <c r="X957" s="62" t="s">
        <v>51</v>
      </c>
      <c r="AB957" s="62" t="s">
        <v>31</v>
      </c>
      <c r="AC957" s="62" t="s">
        <v>31</v>
      </c>
      <c r="AD957" s="62" t="s">
        <v>31</v>
      </c>
      <c r="AE957" s="62" t="s">
        <v>31</v>
      </c>
      <c r="AF957" s="32" t="s">
        <v>68</v>
      </c>
      <c r="AG957" s="45" t="s">
        <v>31</v>
      </c>
      <c r="AH957" s="46" t="s">
        <v>45</v>
      </c>
      <c r="AM957" s="32" t="s">
        <v>56</v>
      </c>
      <c r="AR957" s="23"/>
      <c r="AS957" s="24" t="str">
        <f t="shared" si="3"/>
        <v>-:Q:-:-:-:-:-:-:-:-:L:M:Rm::::-:-:-:-:H:-:Rn:::::Rd::::</v>
      </c>
      <c r="AT957" s="23"/>
      <c r="AU957" s="24" t="str">
        <f t="shared" si="4"/>
        <v>0x2F000000</v>
      </c>
      <c r="AV957" s="25"/>
      <c r="AW957" s="26" t="str">
        <f t="shared" si="5"/>
        <v>mlaby_element,                                          </v>
      </c>
      <c r="AX957" s="26" t="str">
        <f t="shared" si="6"/>
        <v>//		mlaby_element,                                          	/* 0x2F000000	MLA       	 */</v>
      </c>
      <c r="AY957" s="26" t="str">
        <f t="shared" si="7"/>
        <v>//		0x2F000000,	/* MLA       	mlaby_element	 */</v>
      </c>
    </row>
    <row r="958" ht="12.75" customHeight="1">
      <c r="A958" s="15" t="s">
        <v>1557</v>
      </c>
      <c r="B958" s="33" t="s">
        <v>106</v>
      </c>
      <c r="C958" s="16"/>
      <c r="D958" s="17"/>
      <c r="E958" s="28" t="s">
        <v>1397</v>
      </c>
      <c r="F958" s="18" t="str">
        <f t="shared" si="8"/>
        <v/>
      </c>
      <c r="G958" s="18" t="str">
        <f t="shared" si="9"/>
        <v>by_element</v>
      </c>
      <c r="H958" s="18" t="s">
        <v>1096</v>
      </c>
      <c r="I958" s="30"/>
      <c r="J958" s="30"/>
      <c r="K958" s="84"/>
      <c r="L958" s="45" t="s">
        <v>31</v>
      </c>
      <c r="M958" s="32" t="s">
        <v>71</v>
      </c>
      <c r="N958" s="32" t="s">
        <v>30</v>
      </c>
      <c r="O958" s="45" t="s">
        <v>31</v>
      </c>
      <c r="P958" s="45" t="s">
        <v>30</v>
      </c>
      <c r="Q958" s="45" t="s">
        <v>30</v>
      </c>
      <c r="R958" s="45" t="s">
        <v>30</v>
      </c>
      <c r="S958" s="45" t="s">
        <v>30</v>
      </c>
      <c r="T958" s="32" t="s">
        <v>33</v>
      </c>
      <c r="U958" s="32" t="s">
        <v>33</v>
      </c>
      <c r="V958" s="32" t="s">
        <v>66</v>
      </c>
      <c r="W958" s="32" t="s">
        <v>67</v>
      </c>
      <c r="X958" s="62" t="s">
        <v>51</v>
      </c>
      <c r="AB958" s="62" t="s">
        <v>31</v>
      </c>
      <c r="AC958" s="62" t="s">
        <v>31</v>
      </c>
      <c r="AD958" s="62" t="s">
        <v>30</v>
      </c>
      <c r="AE958" s="62" t="s">
        <v>31</v>
      </c>
      <c r="AF958" s="32" t="s">
        <v>68</v>
      </c>
      <c r="AG958" s="45" t="s">
        <v>31</v>
      </c>
      <c r="AH958" s="46" t="s">
        <v>45</v>
      </c>
      <c r="AM958" s="32" t="s">
        <v>56</v>
      </c>
      <c r="AR958" s="23"/>
      <c r="AS958" s="24" t="str">
        <f t="shared" si="3"/>
        <v>-:Q:-:-:-:-:-:-:-:-:L:M:Rm::::-:-:-:-:H:-:Rn:::::Rd::::</v>
      </c>
      <c r="AT958" s="23"/>
      <c r="AU958" s="24" t="str">
        <f t="shared" si="4"/>
        <v>0x2F002000</v>
      </c>
      <c r="AV958" s="25"/>
      <c r="AW958" s="26" t="str">
        <f t="shared" si="5"/>
        <v>umlalby_element,                                        </v>
      </c>
      <c r="AX958" s="26" t="str">
        <f t="shared" si="6"/>
        <v>//		umlalby_element,                                        	/* 0x2F002000	UMLAL     	 */</v>
      </c>
      <c r="AY958" s="26" t="str">
        <f t="shared" si="7"/>
        <v>//		0x2F002000,	/* UMLAL     	umlalby_element	 */</v>
      </c>
    </row>
    <row r="959" ht="12.75" customHeight="1">
      <c r="A959" s="9" t="s">
        <v>1558</v>
      </c>
      <c r="B959" s="33" t="s">
        <v>106</v>
      </c>
      <c r="C959" s="16"/>
      <c r="D959" s="17"/>
      <c r="E959" s="28" t="s">
        <v>1399</v>
      </c>
      <c r="F959" s="18" t="str">
        <f t="shared" si="8"/>
        <v/>
      </c>
      <c r="G959" s="18" t="str">
        <f t="shared" si="9"/>
        <v>by_element</v>
      </c>
      <c r="H959" s="18" t="s">
        <v>1096</v>
      </c>
      <c r="I959" s="30"/>
      <c r="J959" s="30"/>
      <c r="K959" s="84"/>
      <c r="L959" s="45" t="s">
        <v>31</v>
      </c>
      <c r="M959" s="32" t="s">
        <v>71</v>
      </c>
      <c r="N959" s="32" t="s">
        <v>30</v>
      </c>
      <c r="O959" s="45" t="s">
        <v>31</v>
      </c>
      <c r="P959" s="45" t="s">
        <v>30</v>
      </c>
      <c r="Q959" s="45" t="s">
        <v>30</v>
      </c>
      <c r="R959" s="45" t="s">
        <v>30</v>
      </c>
      <c r="S959" s="45" t="s">
        <v>30</v>
      </c>
      <c r="T959" s="32" t="s">
        <v>33</v>
      </c>
      <c r="U959" s="32" t="s">
        <v>33</v>
      </c>
      <c r="V959" s="32" t="s">
        <v>66</v>
      </c>
      <c r="W959" s="32" t="s">
        <v>67</v>
      </c>
      <c r="X959" s="62" t="s">
        <v>51</v>
      </c>
      <c r="AB959" s="62" t="s">
        <v>31</v>
      </c>
      <c r="AC959" s="62" t="s">
        <v>31</v>
      </c>
      <c r="AD959" s="62" t="s">
        <v>30</v>
      </c>
      <c r="AE959" s="62" t="s">
        <v>31</v>
      </c>
      <c r="AF959" s="32" t="s">
        <v>68</v>
      </c>
      <c r="AG959" s="45" t="s">
        <v>31</v>
      </c>
      <c r="AH959" s="46" t="s">
        <v>45</v>
      </c>
      <c r="AM959" s="32" t="s">
        <v>56</v>
      </c>
      <c r="AR959" s="23"/>
      <c r="AS959" s="24" t="str">
        <f t="shared" si="3"/>
        <v>-:Q:-:-:-:-:-:-:-:-:L:M:Rm::::-:-:-:-:H:-:Rn:::::Rd::::</v>
      </c>
      <c r="AT959" s="23"/>
      <c r="AU959" s="24" t="str">
        <f t="shared" si="4"/>
        <v>0x2F002000</v>
      </c>
      <c r="AV959" s="25"/>
      <c r="AW959" s="26" t="str">
        <f t="shared" si="5"/>
        <v>umlal2by_element,                                       </v>
      </c>
      <c r="AX959" s="26" t="str">
        <f t="shared" si="6"/>
        <v>//		umlal2by_element,                                       	/* 0x2F002000	UMLAL2    	 */</v>
      </c>
      <c r="AY959" s="26" t="str">
        <f t="shared" si="7"/>
        <v>//		0x2F002000,	/* UMLAL2    	umlal2by_element	 */</v>
      </c>
    </row>
    <row r="960" ht="12.75" customHeight="1">
      <c r="A960" s="9" t="s">
        <v>1559</v>
      </c>
      <c r="B960" s="33" t="s">
        <v>106</v>
      </c>
      <c r="C960" s="16"/>
      <c r="D960" s="17"/>
      <c r="E960" s="28" t="s">
        <v>1281</v>
      </c>
      <c r="F960" s="18" t="str">
        <f t="shared" si="8"/>
        <v/>
      </c>
      <c r="G960" s="18" t="str">
        <f t="shared" si="9"/>
        <v>by_element</v>
      </c>
      <c r="H960" s="18" t="s">
        <v>1096</v>
      </c>
      <c r="I960" s="30"/>
      <c r="J960" s="30"/>
      <c r="K960" s="84"/>
      <c r="L960" s="45" t="s">
        <v>31</v>
      </c>
      <c r="M960" s="32" t="s">
        <v>71</v>
      </c>
      <c r="N960" s="32" t="s">
        <v>30</v>
      </c>
      <c r="O960" s="45" t="s">
        <v>31</v>
      </c>
      <c r="P960" s="45" t="s">
        <v>30</v>
      </c>
      <c r="Q960" s="45" t="s">
        <v>30</v>
      </c>
      <c r="R960" s="45" t="s">
        <v>30</v>
      </c>
      <c r="S960" s="45" t="s">
        <v>30</v>
      </c>
      <c r="T960" s="32" t="s">
        <v>33</v>
      </c>
      <c r="U960" s="32" t="s">
        <v>33</v>
      </c>
      <c r="V960" s="32" t="s">
        <v>66</v>
      </c>
      <c r="W960" s="32" t="s">
        <v>67</v>
      </c>
      <c r="X960" s="62" t="s">
        <v>51</v>
      </c>
      <c r="AB960" s="62" t="s">
        <v>31</v>
      </c>
      <c r="AC960" s="62" t="s">
        <v>30</v>
      </c>
      <c r="AD960" s="62" t="s">
        <v>31</v>
      </c>
      <c r="AE960" s="62" t="s">
        <v>31</v>
      </c>
      <c r="AF960" s="32" t="s">
        <v>68</v>
      </c>
      <c r="AG960" s="45" t="s">
        <v>31</v>
      </c>
      <c r="AH960" s="46" t="s">
        <v>45</v>
      </c>
      <c r="AM960" s="32" t="s">
        <v>56</v>
      </c>
      <c r="AR960" s="23"/>
      <c r="AS960" s="24" t="str">
        <f t="shared" si="3"/>
        <v>-:Q:-:-:-:-:-:-:-:-:L:M:Rm::::-:-:-:-:H:-:Rn:::::Rd::::</v>
      </c>
      <c r="AT960" s="23"/>
      <c r="AU960" s="24" t="str">
        <f t="shared" si="4"/>
        <v>0x2F004000</v>
      </c>
      <c r="AV960" s="25"/>
      <c r="AW960" s="26" t="str">
        <f t="shared" si="5"/>
        <v>mlsby_element,                                          </v>
      </c>
      <c r="AX960" s="26" t="str">
        <f t="shared" si="6"/>
        <v>//		mlsby_element,                                          	/* 0x2F004000	MLS       	 */</v>
      </c>
      <c r="AY960" s="26" t="str">
        <f t="shared" si="7"/>
        <v>//		0x2F004000,	/* MLS       	mlsby_element	 */</v>
      </c>
    </row>
    <row r="961" ht="12.75" customHeight="1">
      <c r="A961" s="15" t="s">
        <v>1560</v>
      </c>
      <c r="B961" s="33" t="s">
        <v>106</v>
      </c>
      <c r="C961" s="16"/>
      <c r="D961" s="17"/>
      <c r="E961" s="28" t="s">
        <v>1401</v>
      </c>
      <c r="F961" s="18" t="str">
        <f t="shared" si="8"/>
        <v/>
      </c>
      <c r="G961" s="18" t="str">
        <f t="shared" si="9"/>
        <v>by_element</v>
      </c>
      <c r="H961" s="18" t="s">
        <v>1096</v>
      </c>
      <c r="I961" s="30"/>
      <c r="J961" s="30"/>
      <c r="K961" s="84"/>
      <c r="L961" s="45" t="s">
        <v>31</v>
      </c>
      <c r="M961" s="32" t="s">
        <v>71</v>
      </c>
      <c r="N961" s="32" t="s">
        <v>30</v>
      </c>
      <c r="O961" s="45" t="s">
        <v>31</v>
      </c>
      <c r="P961" s="45" t="s">
        <v>30</v>
      </c>
      <c r="Q961" s="45" t="s">
        <v>30</v>
      </c>
      <c r="R961" s="45" t="s">
        <v>30</v>
      </c>
      <c r="S961" s="45" t="s">
        <v>30</v>
      </c>
      <c r="T961" s="32" t="s">
        <v>33</v>
      </c>
      <c r="U961" s="32" t="s">
        <v>33</v>
      </c>
      <c r="V961" s="32" t="s">
        <v>66</v>
      </c>
      <c r="W961" s="32" t="s">
        <v>67</v>
      </c>
      <c r="X961" s="62" t="s">
        <v>51</v>
      </c>
      <c r="AB961" s="62" t="s">
        <v>31</v>
      </c>
      <c r="AC961" s="62" t="s">
        <v>30</v>
      </c>
      <c r="AD961" s="62" t="s">
        <v>30</v>
      </c>
      <c r="AE961" s="62" t="s">
        <v>31</v>
      </c>
      <c r="AF961" s="32" t="s">
        <v>68</v>
      </c>
      <c r="AG961" s="45" t="s">
        <v>31</v>
      </c>
      <c r="AH961" s="46" t="s">
        <v>45</v>
      </c>
      <c r="AM961" s="32" t="s">
        <v>56</v>
      </c>
      <c r="AR961" s="23"/>
      <c r="AS961" s="24" t="str">
        <f t="shared" si="3"/>
        <v>-:Q:-:-:-:-:-:-:-:-:L:M:Rm::::-:-:-:-:H:-:Rn:::::Rd::::</v>
      </c>
      <c r="AT961" s="23"/>
      <c r="AU961" s="24" t="str">
        <f t="shared" si="4"/>
        <v>0x2F006000</v>
      </c>
      <c r="AV961" s="25"/>
      <c r="AW961" s="26" t="str">
        <f t="shared" si="5"/>
        <v>umlslby_element,                                        </v>
      </c>
      <c r="AX961" s="26" t="str">
        <f t="shared" si="6"/>
        <v>//		umlslby_element,                                        	/* 0x2F006000	UMLSL     	 */</v>
      </c>
      <c r="AY961" s="26" t="str">
        <f t="shared" si="7"/>
        <v>//		0x2F006000,	/* UMLSL     	umlslby_element	 */</v>
      </c>
    </row>
    <row r="962" ht="12.75" customHeight="1">
      <c r="A962" s="15" t="s">
        <v>1561</v>
      </c>
      <c r="B962" s="33" t="s">
        <v>106</v>
      </c>
      <c r="C962" s="16"/>
      <c r="D962" s="17"/>
      <c r="E962" s="28" t="s">
        <v>1403</v>
      </c>
      <c r="F962" s="18" t="str">
        <f t="shared" si="8"/>
        <v/>
      </c>
      <c r="G962" s="18" t="str">
        <f t="shared" si="9"/>
        <v>by_element</v>
      </c>
      <c r="H962" s="18" t="s">
        <v>1096</v>
      </c>
      <c r="I962" s="30"/>
      <c r="J962" s="30"/>
      <c r="K962" s="84"/>
      <c r="L962" s="45" t="s">
        <v>31</v>
      </c>
      <c r="M962" s="32" t="s">
        <v>71</v>
      </c>
      <c r="N962" s="32" t="s">
        <v>30</v>
      </c>
      <c r="O962" s="45" t="s">
        <v>31</v>
      </c>
      <c r="P962" s="45" t="s">
        <v>30</v>
      </c>
      <c r="Q962" s="45" t="s">
        <v>30</v>
      </c>
      <c r="R962" s="45" t="s">
        <v>30</v>
      </c>
      <c r="S962" s="45" t="s">
        <v>30</v>
      </c>
      <c r="T962" s="32" t="s">
        <v>33</v>
      </c>
      <c r="U962" s="32" t="s">
        <v>33</v>
      </c>
      <c r="V962" s="32" t="s">
        <v>66</v>
      </c>
      <c r="W962" s="32" t="s">
        <v>67</v>
      </c>
      <c r="X962" s="62" t="s">
        <v>51</v>
      </c>
      <c r="AB962" s="62" t="s">
        <v>31</v>
      </c>
      <c r="AC962" s="62" t="s">
        <v>30</v>
      </c>
      <c r="AD962" s="62" t="s">
        <v>30</v>
      </c>
      <c r="AE962" s="62" t="s">
        <v>31</v>
      </c>
      <c r="AF962" s="32" t="s">
        <v>68</v>
      </c>
      <c r="AG962" s="45" t="s">
        <v>31</v>
      </c>
      <c r="AH962" s="46" t="s">
        <v>45</v>
      </c>
      <c r="AM962" s="32" t="s">
        <v>56</v>
      </c>
      <c r="AR962" s="23"/>
      <c r="AS962" s="24" t="str">
        <f t="shared" si="3"/>
        <v>-:Q:-:-:-:-:-:-:-:-:L:M:Rm::::-:-:-:-:H:-:Rn:::::Rd::::</v>
      </c>
      <c r="AT962" s="23"/>
      <c r="AU962" s="24" t="str">
        <f t="shared" si="4"/>
        <v>0x2F006000</v>
      </c>
      <c r="AV962" s="25"/>
      <c r="AW962" s="26" t="str">
        <f t="shared" si="5"/>
        <v>umlsl2by_element,                                       </v>
      </c>
      <c r="AX962" s="26" t="str">
        <f t="shared" si="6"/>
        <v>//		umlsl2by_element,                                       	/* 0x2F006000	UMLSL2    	 */</v>
      </c>
      <c r="AY962" s="26" t="str">
        <f t="shared" si="7"/>
        <v>//		0x2F006000,	/* UMLSL2    	umlsl2by_element	 */</v>
      </c>
    </row>
    <row r="963" ht="12.75" customHeight="1">
      <c r="A963" s="9" t="s">
        <v>1562</v>
      </c>
      <c r="B963" s="33" t="s">
        <v>106</v>
      </c>
      <c r="C963" s="16"/>
      <c r="D963" s="17"/>
      <c r="E963" s="28" t="s">
        <v>1405</v>
      </c>
      <c r="F963" s="18" t="str">
        <f t="shared" si="8"/>
        <v/>
      </c>
      <c r="G963" s="18" t="str">
        <f t="shared" si="9"/>
        <v>by_element</v>
      </c>
      <c r="H963" s="18" t="s">
        <v>1096</v>
      </c>
      <c r="I963" s="30"/>
      <c r="J963" s="30"/>
      <c r="K963" s="84"/>
      <c r="L963" s="45" t="s">
        <v>31</v>
      </c>
      <c r="M963" s="32" t="s">
        <v>71</v>
      </c>
      <c r="N963" s="32" t="s">
        <v>30</v>
      </c>
      <c r="O963" s="45" t="s">
        <v>31</v>
      </c>
      <c r="P963" s="45" t="s">
        <v>30</v>
      </c>
      <c r="Q963" s="45" t="s">
        <v>30</v>
      </c>
      <c r="R963" s="45" t="s">
        <v>30</v>
      </c>
      <c r="S963" s="45" t="s">
        <v>30</v>
      </c>
      <c r="T963" s="32" t="s">
        <v>33</v>
      </c>
      <c r="U963" s="32" t="s">
        <v>33</v>
      </c>
      <c r="V963" s="32" t="s">
        <v>66</v>
      </c>
      <c r="W963" s="32" t="s">
        <v>67</v>
      </c>
      <c r="X963" s="62" t="s">
        <v>51</v>
      </c>
      <c r="AB963" s="62" t="s">
        <v>30</v>
      </c>
      <c r="AC963" s="62" t="s">
        <v>31</v>
      </c>
      <c r="AD963" s="62" t="s">
        <v>30</v>
      </c>
      <c r="AE963" s="62" t="s">
        <v>31</v>
      </c>
      <c r="AF963" s="32" t="s">
        <v>68</v>
      </c>
      <c r="AG963" s="45" t="s">
        <v>31</v>
      </c>
      <c r="AH963" s="46" t="s">
        <v>45</v>
      </c>
      <c r="AM963" s="32" t="s">
        <v>56</v>
      </c>
      <c r="AR963" s="23"/>
      <c r="AS963" s="24" t="str">
        <f t="shared" si="3"/>
        <v>-:Q:-:-:-:-:-:-:-:-:L:M:Rm::::-:-:-:-:H:-:Rn:::::Rd::::</v>
      </c>
      <c r="AT963" s="23"/>
      <c r="AU963" s="24" t="str">
        <f t="shared" si="4"/>
        <v>0x2F00A000</v>
      </c>
      <c r="AV963" s="25"/>
      <c r="AW963" s="26" t="str">
        <f t="shared" si="5"/>
        <v>umullby_element,                                        </v>
      </c>
      <c r="AX963" s="26" t="str">
        <f t="shared" si="6"/>
        <v>//		umullby_element,                                        	/* 0x2F00A000	UMULL     	 */</v>
      </c>
      <c r="AY963" s="26" t="str">
        <f t="shared" si="7"/>
        <v>//		0x2F00A000,	/* UMULL     	umullby_element	 */</v>
      </c>
    </row>
    <row r="964" ht="12.75" customHeight="1">
      <c r="A964" s="15" t="s">
        <v>1563</v>
      </c>
      <c r="B964" s="33" t="s">
        <v>106</v>
      </c>
      <c r="C964" s="16"/>
      <c r="D964" s="17"/>
      <c r="E964" s="28" t="s">
        <v>1407</v>
      </c>
      <c r="F964" s="18" t="str">
        <f t="shared" si="8"/>
        <v/>
      </c>
      <c r="G964" s="18" t="str">
        <f t="shared" si="9"/>
        <v>by_element</v>
      </c>
      <c r="H964" s="18" t="s">
        <v>1096</v>
      </c>
      <c r="I964" s="30"/>
      <c r="J964" s="30"/>
      <c r="K964" s="84"/>
      <c r="L964" s="45" t="s">
        <v>31</v>
      </c>
      <c r="M964" s="32" t="s">
        <v>71</v>
      </c>
      <c r="N964" s="32" t="s">
        <v>30</v>
      </c>
      <c r="O964" s="45" t="s">
        <v>31</v>
      </c>
      <c r="P964" s="45" t="s">
        <v>30</v>
      </c>
      <c r="Q964" s="45" t="s">
        <v>30</v>
      </c>
      <c r="R964" s="45" t="s">
        <v>30</v>
      </c>
      <c r="S964" s="45" t="s">
        <v>30</v>
      </c>
      <c r="T964" s="32" t="s">
        <v>33</v>
      </c>
      <c r="U964" s="32" t="s">
        <v>33</v>
      </c>
      <c r="V964" s="32" t="s">
        <v>66</v>
      </c>
      <c r="W964" s="32" t="s">
        <v>67</v>
      </c>
      <c r="X964" s="62" t="s">
        <v>51</v>
      </c>
      <c r="AB964" s="62" t="s">
        <v>30</v>
      </c>
      <c r="AC964" s="62" t="s">
        <v>31</v>
      </c>
      <c r="AD964" s="62" t="s">
        <v>30</v>
      </c>
      <c r="AE964" s="62" t="s">
        <v>31</v>
      </c>
      <c r="AF964" s="32" t="s">
        <v>68</v>
      </c>
      <c r="AG964" s="45" t="s">
        <v>31</v>
      </c>
      <c r="AH964" s="46" t="s">
        <v>45</v>
      </c>
      <c r="AM964" s="32" t="s">
        <v>56</v>
      </c>
      <c r="AR964" s="23"/>
      <c r="AS964" s="24" t="str">
        <f t="shared" si="3"/>
        <v>-:Q:-:-:-:-:-:-:-:-:L:M:Rm::::-:-:-:-:H:-:Rn:::::Rd::::</v>
      </c>
      <c r="AT964" s="23"/>
      <c r="AU964" s="24" t="str">
        <f t="shared" si="4"/>
        <v>0x2F00A000</v>
      </c>
      <c r="AV964" s="25"/>
      <c r="AW964" s="26" t="str">
        <f t="shared" si="5"/>
        <v>umull2by_element,                                       </v>
      </c>
      <c r="AX964" s="26" t="str">
        <f t="shared" si="6"/>
        <v>//		umull2by_element,                                       	/* 0x2F00A000	UMULL2    	 */</v>
      </c>
      <c r="AY964" s="26" t="str">
        <f t="shared" si="7"/>
        <v>//		0x2F00A000,	/* UMULL2    	umull2by_element	 */</v>
      </c>
    </row>
    <row r="965" ht="12.75" customHeight="1">
      <c r="A965" s="15" t="s">
        <v>1564</v>
      </c>
      <c r="B965" s="33" t="s">
        <v>106</v>
      </c>
      <c r="C965" s="16"/>
      <c r="D965" s="17"/>
      <c r="E965" s="28" t="s">
        <v>956</v>
      </c>
      <c r="F965" s="18" t="str">
        <f t="shared" si="8"/>
        <v>v</v>
      </c>
      <c r="G965" s="18" t="str">
        <f t="shared" si="9"/>
        <v>by_element_Vector</v>
      </c>
      <c r="H965" s="18" t="s">
        <v>1096</v>
      </c>
      <c r="I965" s="30" t="s">
        <v>1206</v>
      </c>
      <c r="J965" s="30"/>
      <c r="K965" s="84"/>
      <c r="L965" s="45" t="s">
        <v>31</v>
      </c>
      <c r="M965" s="32" t="s">
        <v>71</v>
      </c>
      <c r="N965" s="32" t="s">
        <v>30</v>
      </c>
      <c r="O965" s="45" t="s">
        <v>31</v>
      </c>
      <c r="P965" s="45" t="s">
        <v>30</v>
      </c>
      <c r="Q965" s="45" t="s">
        <v>30</v>
      </c>
      <c r="R965" s="45" t="s">
        <v>30</v>
      </c>
      <c r="S965" s="45" t="s">
        <v>30</v>
      </c>
      <c r="T965" s="32" t="s">
        <v>30</v>
      </c>
      <c r="U965" s="32" t="s">
        <v>33</v>
      </c>
      <c r="V965" s="32" t="s">
        <v>66</v>
      </c>
      <c r="W965" s="32" t="s">
        <v>67</v>
      </c>
      <c r="X965" s="62" t="s">
        <v>51</v>
      </c>
      <c r="AB965" s="62" t="s">
        <v>30</v>
      </c>
      <c r="AC965" s="62" t="s">
        <v>31</v>
      </c>
      <c r="AD965" s="62" t="s">
        <v>31</v>
      </c>
      <c r="AE965" s="62" t="s">
        <v>30</v>
      </c>
      <c r="AF965" s="32" t="s">
        <v>68</v>
      </c>
      <c r="AG965" s="45" t="s">
        <v>31</v>
      </c>
      <c r="AH965" s="46" t="s">
        <v>45</v>
      </c>
      <c r="AM965" s="32" t="s">
        <v>56</v>
      </c>
      <c r="AR965" s="23"/>
      <c r="AS965" s="24" t="str">
        <f t="shared" si="3"/>
        <v>-:Q:-:-:-:-:-:-:-:-:L:M:Rm::::-:-:-:-:H:-:Rn:::::Rd::::</v>
      </c>
      <c r="AT965" s="23"/>
      <c r="AU965" s="24" t="str">
        <f t="shared" si="4"/>
        <v>0x2F809000</v>
      </c>
      <c r="AV965" s="25"/>
      <c r="AW965" s="26" t="str">
        <f t="shared" si="5"/>
        <v>vfmulxby_element_Vector,                                </v>
      </c>
      <c r="AX965" s="26" t="str">
        <f t="shared" si="6"/>
        <v>//		vfmulxby_element_Vector,                                	/* 0x2F809000	FMULX     	 */</v>
      </c>
      <c r="AY965" s="26" t="str">
        <f t="shared" si="7"/>
        <v>//		0x2F809000,	/* FMULX     	vfmulxby_element_Vector	 */</v>
      </c>
    </row>
    <row r="966" ht="12.75" customHeight="1">
      <c r="A966" s="9" t="s">
        <v>1565</v>
      </c>
      <c r="B966" s="33" t="s">
        <v>106</v>
      </c>
      <c r="C966" s="16"/>
      <c r="D966" s="17" t="s">
        <v>1566</v>
      </c>
      <c r="F966" s="18" t="str">
        <f t="shared" si="8"/>
        <v/>
      </c>
      <c r="G966" s="18" t="str">
        <f t="shared" si="9"/>
        <v/>
      </c>
      <c r="H966" s="19"/>
      <c r="I966" s="20"/>
      <c r="J966" s="20"/>
      <c r="K966" s="21"/>
      <c r="L966" s="22" t="s">
        <v>31</v>
      </c>
      <c r="M966" s="38" t="s">
        <v>71</v>
      </c>
      <c r="N966" s="38" t="s">
        <v>459</v>
      </c>
      <c r="O966" s="22" t="s">
        <v>31</v>
      </c>
      <c r="P966" s="39" t="s">
        <v>30</v>
      </c>
      <c r="Q966" s="39" t="s">
        <v>30</v>
      </c>
      <c r="R966" s="39" t="s">
        <v>30</v>
      </c>
      <c r="S966" s="22" t="s">
        <v>30</v>
      </c>
      <c r="T966" s="22" t="s">
        <v>31</v>
      </c>
      <c r="U966" s="22" t="s">
        <v>31</v>
      </c>
      <c r="V966" s="22" t="s">
        <v>31</v>
      </c>
      <c r="W966" s="22" t="s">
        <v>31</v>
      </c>
      <c r="X966" s="22" t="s">
        <v>31</v>
      </c>
      <c r="Y966" s="38" t="s">
        <v>72</v>
      </c>
      <c r="Z966" s="38" t="s">
        <v>73</v>
      </c>
      <c r="AA966" s="38" t="s">
        <v>74</v>
      </c>
      <c r="AB966" s="38" t="s">
        <v>1567</v>
      </c>
      <c r="AF966" s="38" t="s">
        <v>590</v>
      </c>
      <c r="AG966" s="22" t="s">
        <v>30</v>
      </c>
      <c r="AH966" s="38" t="s">
        <v>75</v>
      </c>
      <c r="AI966" s="38" t="s">
        <v>76</v>
      </c>
      <c r="AJ966" s="38" t="s">
        <v>77</v>
      </c>
      <c r="AK966" s="38" t="s">
        <v>78</v>
      </c>
      <c r="AL966" s="38" t="s">
        <v>79</v>
      </c>
      <c r="AM966" s="38" t="s">
        <v>56</v>
      </c>
      <c r="AR966" s="23"/>
      <c r="AS966" s="24" t="str">
        <f t="shared" si="3"/>
        <v/>
      </c>
      <c r="AT966" s="23"/>
      <c r="AU966" s="24" t="str">
        <f t="shared" si="4"/>
        <v/>
      </c>
      <c r="AV966" s="25"/>
      <c r="AW966" s="26" t="str">
        <f t="shared" si="5"/>
        <v/>
      </c>
      <c r="AX966" s="26" t="str">
        <f t="shared" si="6"/>
        <v>	/* AdvSIMD modified immediate */</v>
      </c>
      <c r="AY966" s="26" t="str">
        <f t="shared" si="7"/>
        <v>	/* AdvSIMD modified immediate */</v>
      </c>
    </row>
    <row r="967" ht="12.75" customHeight="1">
      <c r="A967" s="9" t="s">
        <v>1568</v>
      </c>
      <c r="B967" s="33" t="s">
        <v>106</v>
      </c>
      <c r="C967" s="16"/>
      <c r="D967" s="17"/>
      <c r="E967" s="28" t="s">
        <v>1569</v>
      </c>
      <c r="F967" s="18" t="str">
        <f t="shared" si="8"/>
        <v>v</v>
      </c>
      <c r="G967" s="18" t="str">
        <f t="shared" si="9"/>
        <v>32_bit_shifted_immediate</v>
      </c>
      <c r="H967" s="19"/>
      <c r="I967" s="30" t="s">
        <v>1570</v>
      </c>
      <c r="J967" s="30"/>
      <c r="K967" s="84"/>
      <c r="L967" s="45" t="s">
        <v>31</v>
      </c>
      <c r="M967" s="32" t="s">
        <v>33</v>
      </c>
      <c r="N967" s="32" t="s">
        <v>31</v>
      </c>
      <c r="O967" s="45" t="s">
        <v>31</v>
      </c>
      <c r="P967" s="45" t="s">
        <v>30</v>
      </c>
      <c r="Q967" s="45" t="s">
        <v>30</v>
      </c>
      <c r="R967" s="45" t="s">
        <v>30</v>
      </c>
      <c r="S967" s="45" t="s">
        <v>30</v>
      </c>
      <c r="T967" s="45" t="s">
        <v>31</v>
      </c>
      <c r="U967" s="45" t="s">
        <v>31</v>
      </c>
      <c r="V967" s="45" t="s">
        <v>31</v>
      </c>
      <c r="W967" s="45" t="s">
        <v>31</v>
      </c>
      <c r="X967" s="45" t="s">
        <v>31</v>
      </c>
      <c r="Y967" s="32" t="s">
        <v>72</v>
      </c>
      <c r="Z967" s="32" t="s">
        <v>73</v>
      </c>
      <c r="AA967" s="32" t="s">
        <v>74</v>
      </c>
      <c r="AB967" s="32" t="s">
        <v>31</v>
      </c>
      <c r="AC967" s="32" t="s">
        <v>33</v>
      </c>
      <c r="AD967" s="32" t="s">
        <v>33</v>
      </c>
      <c r="AE967" s="32" t="s">
        <v>31</v>
      </c>
      <c r="AF967" s="32" t="s">
        <v>31</v>
      </c>
      <c r="AG967" s="45" t="s">
        <v>30</v>
      </c>
      <c r="AH967" s="32" t="s">
        <v>75</v>
      </c>
      <c r="AI967" s="32" t="s">
        <v>76</v>
      </c>
      <c r="AJ967" s="32" t="s">
        <v>77</v>
      </c>
      <c r="AK967" s="32" t="s">
        <v>78</v>
      </c>
      <c r="AL967" s="32" t="s">
        <v>79</v>
      </c>
      <c r="AM967" s="32" t="s">
        <v>56</v>
      </c>
      <c r="AR967" s="23"/>
      <c r="AS967" s="24" t="str">
        <f t="shared" si="3"/>
        <v>-:-:-:-:-:-:-:-:-:-:-:-:-:a:b:c:-:-:-:-:-:-:d:e:f:g:h:Rd::::</v>
      </c>
      <c r="AT967" s="23"/>
      <c r="AU967" s="24" t="str">
        <f t="shared" si="4"/>
        <v>0x0F000400</v>
      </c>
      <c r="AV967" s="25"/>
      <c r="AW967" s="26" t="str">
        <f t="shared" si="5"/>
        <v>vmovi32_bit_shifted_immediate,                          </v>
      </c>
      <c r="AX967" s="26" t="str">
        <f t="shared" si="6"/>
        <v>//		vmovi32_bit_shifted_immediate,                          	/* 0x0F000400	MOVI      	 */</v>
      </c>
      <c r="AY967" s="26" t="str">
        <f t="shared" si="7"/>
        <v>//		0x0F000400,	/* MOVI      	vmovi32_bit_shifted_immediate	 */</v>
      </c>
    </row>
    <row r="968" ht="12.75" customHeight="1">
      <c r="A968" s="15" t="s">
        <v>1571</v>
      </c>
      <c r="B968" s="33" t="s">
        <v>106</v>
      </c>
      <c r="C968" s="16"/>
      <c r="D968" s="17"/>
      <c r="E968" s="28" t="s">
        <v>485</v>
      </c>
      <c r="F968" s="18" t="str">
        <f t="shared" si="8"/>
        <v>v</v>
      </c>
      <c r="G968" s="18" t="str">
        <f t="shared" si="9"/>
        <v>vector_immediate_32_bit</v>
      </c>
      <c r="H968" s="18" t="s">
        <v>1572</v>
      </c>
      <c r="I968" s="30" t="s">
        <v>1527</v>
      </c>
      <c r="J968" s="30"/>
      <c r="K968" s="84"/>
      <c r="L968" s="45" t="s">
        <v>31</v>
      </c>
      <c r="M968" s="32" t="s">
        <v>33</v>
      </c>
      <c r="N968" s="32" t="s">
        <v>31</v>
      </c>
      <c r="O968" s="45" t="s">
        <v>31</v>
      </c>
      <c r="P968" s="45" t="s">
        <v>30</v>
      </c>
      <c r="Q968" s="45" t="s">
        <v>30</v>
      </c>
      <c r="R968" s="45" t="s">
        <v>30</v>
      </c>
      <c r="S968" s="45" t="s">
        <v>30</v>
      </c>
      <c r="T968" s="45" t="s">
        <v>31</v>
      </c>
      <c r="U968" s="45" t="s">
        <v>31</v>
      </c>
      <c r="V968" s="45" t="s">
        <v>31</v>
      </c>
      <c r="W968" s="45" t="s">
        <v>31</v>
      </c>
      <c r="X968" s="45" t="s">
        <v>31</v>
      </c>
      <c r="Y968" s="32" t="s">
        <v>72</v>
      </c>
      <c r="Z968" s="32" t="s">
        <v>73</v>
      </c>
      <c r="AA968" s="32" t="s">
        <v>74</v>
      </c>
      <c r="AB968" s="32" t="s">
        <v>31</v>
      </c>
      <c r="AC968" s="32" t="s">
        <v>33</v>
      </c>
      <c r="AD968" s="32" t="s">
        <v>33</v>
      </c>
      <c r="AE968" s="32" t="s">
        <v>30</v>
      </c>
      <c r="AF968" s="32" t="s">
        <v>31</v>
      </c>
      <c r="AG968" s="45" t="s">
        <v>30</v>
      </c>
      <c r="AH968" s="32" t="s">
        <v>75</v>
      </c>
      <c r="AI968" s="32" t="s">
        <v>76</v>
      </c>
      <c r="AJ968" s="32" t="s">
        <v>77</v>
      </c>
      <c r="AK968" s="32" t="s">
        <v>78</v>
      </c>
      <c r="AL968" s="32" t="s">
        <v>79</v>
      </c>
      <c r="AM968" s="32" t="s">
        <v>56</v>
      </c>
      <c r="AR968" s="23"/>
      <c r="AS968" s="24" t="str">
        <f t="shared" si="3"/>
        <v>-:-:-:-:-:-:-:-:-:-:-:-:-:a:b:c:-:-:-:-:-:-:d:e:f:g:h:Rd::::</v>
      </c>
      <c r="AT968" s="23"/>
      <c r="AU968" s="24" t="str">
        <f t="shared" si="4"/>
        <v>0x0F001400</v>
      </c>
      <c r="AV968" s="25"/>
      <c r="AW968" s="26" t="str">
        <f t="shared" si="5"/>
        <v>vorrvector_immediate_32_bit,                            </v>
      </c>
      <c r="AX968" s="26" t="str">
        <f t="shared" si="6"/>
        <v>//		vorrvector_immediate_32_bit,                            	/* 0x0F001400	ORR       	 */</v>
      </c>
      <c r="AY968" s="26" t="str">
        <f t="shared" si="7"/>
        <v>//		0x0F001400,	/* ORR       	vorrvector_immediate_32_bit	 */</v>
      </c>
    </row>
    <row r="969" ht="12.75" customHeight="1">
      <c r="A969" s="15" t="s">
        <v>1573</v>
      </c>
      <c r="B969" s="33" t="s">
        <v>106</v>
      </c>
      <c r="C969" s="16"/>
      <c r="D969" s="17"/>
      <c r="E969" s="28" t="s">
        <v>1569</v>
      </c>
      <c r="F969" s="18" t="str">
        <f t="shared" si="8"/>
        <v>v</v>
      </c>
      <c r="G969" s="18" t="str">
        <f t="shared" si="9"/>
        <v>16_bit_shifted_immediate</v>
      </c>
      <c r="H969" s="19"/>
      <c r="I969" s="30" t="s">
        <v>1574</v>
      </c>
      <c r="J969" s="30"/>
      <c r="K969" s="84"/>
      <c r="L969" s="45" t="s">
        <v>31</v>
      </c>
      <c r="M969" s="32" t="s">
        <v>33</v>
      </c>
      <c r="N969" s="32" t="s">
        <v>31</v>
      </c>
      <c r="O969" s="45" t="s">
        <v>31</v>
      </c>
      <c r="P969" s="45" t="s">
        <v>30</v>
      </c>
      <c r="Q969" s="45" t="s">
        <v>30</v>
      </c>
      <c r="R969" s="45" t="s">
        <v>30</v>
      </c>
      <c r="S969" s="45" t="s">
        <v>30</v>
      </c>
      <c r="T969" s="45" t="s">
        <v>31</v>
      </c>
      <c r="U969" s="45" t="s">
        <v>31</v>
      </c>
      <c r="V969" s="45" t="s">
        <v>31</v>
      </c>
      <c r="W969" s="45" t="s">
        <v>31</v>
      </c>
      <c r="X969" s="45" t="s">
        <v>31</v>
      </c>
      <c r="Y969" s="32" t="s">
        <v>72</v>
      </c>
      <c r="Z969" s="32" t="s">
        <v>73</v>
      </c>
      <c r="AA969" s="32" t="s">
        <v>74</v>
      </c>
      <c r="AB969" s="32" t="s">
        <v>30</v>
      </c>
      <c r="AC969" s="32" t="s">
        <v>31</v>
      </c>
      <c r="AD969" s="32" t="s">
        <v>33</v>
      </c>
      <c r="AE969" s="32" t="s">
        <v>31</v>
      </c>
      <c r="AF969" s="32" t="s">
        <v>31</v>
      </c>
      <c r="AG969" s="45" t="s">
        <v>30</v>
      </c>
      <c r="AH969" s="32" t="s">
        <v>75</v>
      </c>
      <c r="AI969" s="32" t="s">
        <v>76</v>
      </c>
      <c r="AJ969" s="32" t="s">
        <v>77</v>
      </c>
      <c r="AK969" s="32" t="s">
        <v>78</v>
      </c>
      <c r="AL969" s="32" t="s">
        <v>79</v>
      </c>
      <c r="AM969" s="32" t="s">
        <v>56</v>
      </c>
      <c r="AR969" s="23"/>
      <c r="AS969" s="24" t="str">
        <f t="shared" si="3"/>
        <v>-:-:-:-:-:-:-:-:-:-:-:-:-:a:b:c:-:-:-:-:-:-:d:e:f:g:h:Rd::::</v>
      </c>
      <c r="AT969" s="23"/>
      <c r="AU969" s="24" t="str">
        <f t="shared" si="4"/>
        <v>0x0F008400</v>
      </c>
      <c r="AV969" s="25"/>
      <c r="AW969" s="26" t="str">
        <f t="shared" si="5"/>
        <v>vmovi16_bit_shifted_immediate,                          </v>
      </c>
      <c r="AX969" s="26" t="str">
        <f t="shared" si="6"/>
        <v>//		vmovi16_bit_shifted_immediate,                          	/* 0x0F008400	MOVI      	 */</v>
      </c>
      <c r="AY969" s="26" t="str">
        <f t="shared" si="7"/>
        <v>//		0x0F008400,	/* MOVI      	vmovi16_bit_shifted_immediate	 */</v>
      </c>
    </row>
    <row r="970" ht="12.75" customHeight="1">
      <c r="A970" s="9" t="s">
        <v>1575</v>
      </c>
      <c r="B970" s="33" t="s">
        <v>106</v>
      </c>
      <c r="C970" s="16"/>
      <c r="D970" s="17"/>
      <c r="E970" s="28" t="s">
        <v>485</v>
      </c>
      <c r="F970" s="18" t="str">
        <f t="shared" si="8"/>
        <v>v</v>
      </c>
      <c r="G970" s="18" t="str">
        <f t="shared" si="9"/>
        <v>vector_immediate_16_bit</v>
      </c>
      <c r="H970" s="18" t="s">
        <v>1572</v>
      </c>
      <c r="I970" s="30" t="s">
        <v>1576</v>
      </c>
      <c r="J970" s="30"/>
      <c r="K970" s="84"/>
      <c r="L970" s="45" t="s">
        <v>31</v>
      </c>
      <c r="M970" s="32" t="s">
        <v>33</v>
      </c>
      <c r="N970" s="32" t="s">
        <v>31</v>
      </c>
      <c r="O970" s="45" t="s">
        <v>31</v>
      </c>
      <c r="P970" s="45" t="s">
        <v>30</v>
      </c>
      <c r="Q970" s="45" t="s">
        <v>30</v>
      </c>
      <c r="R970" s="45" t="s">
        <v>30</v>
      </c>
      <c r="S970" s="45" t="s">
        <v>30</v>
      </c>
      <c r="T970" s="45" t="s">
        <v>31</v>
      </c>
      <c r="U970" s="45" t="s">
        <v>31</v>
      </c>
      <c r="V970" s="45" t="s">
        <v>31</v>
      </c>
      <c r="W970" s="45" t="s">
        <v>31</v>
      </c>
      <c r="X970" s="45" t="s">
        <v>31</v>
      </c>
      <c r="Y970" s="32" t="s">
        <v>72</v>
      </c>
      <c r="Z970" s="32" t="s">
        <v>73</v>
      </c>
      <c r="AA970" s="32" t="s">
        <v>74</v>
      </c>
      <c r="AB970" s="32" t="s">
        <v>30</v>
      </c>
      <c r="AC970" s="32" t="s">
        <v>31</v>
      </c>
      <c r="AD970" s="32" t="s">
        <v>33</v>
      </c>
      <c r="AE970" s="32" t="s">
        <v>30</v>
      </c>
      <c r="AF970" s="32" t="s">
        <v>31</v>
      </c>
      <c r="AG970" s="45" t="s">
        <v>30</v>
      </c>
      <c r="AH970" s="32" t="s">
        <v>75</v>
      </c>
      <c r="AI970" s="32" t="s">
        <v>76</v>
      </c>
      <c r="AJ970" s="32" t="s">
        <v>77</v>
      </c>
      <c r="AK970" s="32" t="s">
        <v>78</v>
      </c>
      <c r="AL970" s="32" t="s">
        <v>79</v>
      </c>
      <c r="AM970" s="32" t="s">
        <v>56</v>
      </c>
      <c r="AR970" s="23"/>
      <c r="AS970" s="24" t="str">
        <f t="shared" si="3"/>
        <v>-:-:-:-:-:-:-:-:-:-:-:-:-:a:b:c:-:-:-:-:-:-:d:e:f:g:h:Rd::::</v>
      </c>
      <c r="AT970" s="23"/>
      <c r="AU970" s="24" t="str">
        <f t="shared" si="4"/>
        <v>0x0F009400</v>
      </c>
      <c r="AV970" s="25"/>
      <c r="AW970" s="26" t="str">
        <f t="shared" si="5"/>
        <v>vorrvector_immediate_16_bit,                            </v>
      </c>
      <c r="AX970" s="26" t="str">
        <f t="shared" si="6"/>
        <v>//		vorrvector_immediate_16_bit,                            	/* 0x0F009400	ORR       	 */</v>
      </c>
      <c r="AY970" s="26" t="str">
        <f t="shared" si="7"/>
        <v>//		0x0F009400,	/* ORR       	vorrvector_immediate_16_bit	 */</v>
      </c>
    </row>
    <row r="971" ht="12.75" customHeight="1">
      <c r="A971" s="15" t="s">
        <v>1577</v>
      </c>
      <c r="B971" s="33" t="s">
        <v>106</v>
      </c>
      <c r="C971" s="16"/>
      <c r="D971" s="17"/>
      <c r="E971" s="28" t="s">
        <v>1569</v>
      </c>
      <c r="F971" s="18" t="str">
        <f t="shared" si="8"/>
        <v>v</v>
      </c>
      <c r="G971" s="18" t="str">
        <f t="shared" si="9"/>
        <v>32_bit_shifting_ones</v>
      </c>
      <c r="H971" s="19"/>
      <c r="I971" s="30" t="s">
        <v>1578</v>
      </c>
      <c r="J971" s="30"/>
      <c r="K971" s="84"/>
      <c r="L971" s="45" t="s">
        <v>31</v>
      </c>
      <c r="M971" s="32" t="s">
        <v>33</v>
      </c>
      <c r="N971" s="32" t="s">
        <v>31</v>
      </c>
      <c r="O971" s="45" t="s">
        <v>31</v>
      </c>
      <c r="P971" s="45" t="s">
        <v>30</v>
      </c>
      <c r="Q971" s="45" t="s">
        <v>30</v>
      </c>
      <c r="R971" s="45" t="s">
        <v>30</v>
      </c>
      <c r="S971" s="45" t="s">
        <v>30</v>
      </c>
      <c r="T971" s="45" t="s">
        <v>31</v>
      </c>
      <c r="U971" s="45" t="s">
        <v>31</v>
      </c>
      <c r="V971" s="45" t="s">
        <v>31</v>
      </c>
      <c r="W971" s="45" t="s">
        <v>31</v>
      </c>
      <c r="X971" s="45" t="s">
        <v>31</v>
      </c>
      <c r="Y971" s="32" t="s">
        <v>72</v>
      </c>
      <c r="Z971" s="32" t="s">
        <v>73</v>
      </c>
      <c r="AA971" s="32" t="s">
        <v>74</v>
      </c>
      <c r="AB971" s="32" t="s">
        <v>30</v>
      </c>
      <c r="AC971" s="32" t="s">
        <v>30</v>
      </c>
      <c r="AD971" s="32" t="s">
        <v>31</v>
      </c>
      <c r="AE971" s="32" t="s">
        <v>33</v>
      </c>
      <c r="AF971" s="32" t="s">
        <v>31</v>
      </c>
      <c r="AG971" s="45" t="s">
        <v>30</v>
      </c>
      <c r="AH971" s="32" t="s">
        <v>75</v>
      </c>
      <c r="AI971" s="32" t="s">
        <v>76</v>
      </c>
      <c r="AJ971" s="32" t="s">
        <v>77</v>
      </c>
      <c r="AK971" s="32" t="s">
        <v>78</v>
      </c>
      <c r="AL971" s="32" t="s">
        <v>79</v>
      </c>
      <c r="AM971" s="32" t="s">
        <v>56</v>
      </c>
      <c r="AR971" s="23"/>
      <c r="AS971" s="24" t="str">
        <f t="shared" si="3"/>
        <v>-:-:-:-:-:-:-:-:-:-:-:-:-:a:b:c:-:-:-:-:-:-:d:e:f:g:h:Rd::::</v>
      </c>
      <c r="AT971" s="23"/>
      <c r="AU971" s="24" t="str">
        <f t="shared" si="4"/>
        <v>0x0F00C400</v>
      </c>
      <c r="AV971" s="25"/>
      <c r="AW971" s="26" t="str">
        <f t="shared" si="5"/>
        <v>vmovi32_bit_shifting_ones,                              </v>
      </c>
      <c r="AX971" s="26" t="str">
        <f t="shared" si="6"/>
        <v>//		vmovi32_bit_shifting_ones,                              	/* 0x0F00C400	MOVI      	 */</v>
      </c>
      <c r="AY971" s="26" t="str">
        <f t="shared" si="7"/>
        <v>//		0x0F00C400,	/* MOVI      	vmovi32_bit_shifting_ones	 */</v>
      </c>
    </row>
    <row r="972" ht="12.75" customHeight="1">
      <c r="A972" s="15" t="s">
        <v>1579</v>
      </c>
      <c r="B972" s="33" t="s">
        <v>106</v>
      </c>
      <c r="C972" s="16"/>
      <c r="D972" s="17"/>
      <c r="E972" s="28" t="s">
        <v>1569</v>
      </c>
      <c r="F972" s="18" t="str">
        <f t="shared" si="8"/>
        <v>v</v>
      </c>
      <c r="G972" s="18" t="str">
        <f t="shared" si="9"/>
        <v>8_bit</v>
      </c>
      <c r="H972" s="19"/>
      <c r="I972" s="30" t="s">
        <v>1580</v>
      </c>
      <c r="J972" s="30"/>
      <c r="K972" s="84"/>
      <c r="L972" s="45" t="s">
        <v>31</v>
      </c>
      <c r="M972" s="32" t="s">
        <v>33</v>
      </c>
      <c r="N972" s="32" t="s">
        <v>31</v>
      </c>
      <c r="O972" s="45" t="s">
        <v>31</v>
      </c>
      <c r="P972" s="45" t="s">
        <v>30</v>
      </c>
      <c r="Q972" s="45" t="s">
        <v>30</v>
      </c>
      <c r="R972" s="45" t="s">
        <v>30</v>
      </c>
      <c r="S972" s="45" t="s">
        <v>30</v>
      </c>
      <c r="T972" s="45" t="s">
        <v>31</v>
      </c>
      <c r="U972" s="45" t="s">
        <v>31</v>
      </c>
      <c r="V972" s="45" t="s">
        <v>31</v>
      </c>
      <c r="W972" s="45" t="s">
        <v>31</v>
      </c>
      <c r="X972" s="45" t="s">
        <v>31</v>
      </c>
      <c r="Y972" s="32" t="s">
        <v>72</v>
      </c>
      <c r="Z972" s="32" t="s">
        <v>73</v>
      </c>
      <c r="AA972" s="32" t="s">
        <v>74</v>
      </c>
      <c r="AB972" s="32" t="s">
        <v>30</v>
      </c>
      <c r="AC972" s="32" t="s">
        <v>30</v>
      </c>
      <c r="AD972" s="32" t="s">
        <v>30</v>
      </c>
      <c r="AE972" s="32" t="s">
        <v>31</v>
      </c>
      <c r="AF972" s="32" t="s">
        <v>31</v>
      </c>
      <c r="AG972" s="45" t="s">
        <v>30</v>
      </c>
      <c r="AH972" s="32" t="s">
        <v>75</v>
      </c>
      <c r="AI972" s="32" t="s">
        <v>76</v>
      </c>
      <c r="AJ972" s="32" t="s">
        <v>77</v>
      </c>
      <c r="AK972" s="32" t="s">
        <v>78</v>
      </c>
      <c r="AL972" s="32" t="s">
        <v>79</v>
      </c>
      <c r="AM972" s="32" t="s">
        <v>56</v>
      </c>
      <c r="AR972" s="23"/>
      <c r="AS972" s="24" t="str">
        <f t="shared" si="3"/>
        <v>-:-:-:-:-:-:-:-:-:-:-:-:-:a:b:c:-:-:-:-:-:-:d:e:f:g:h:Rd::::</v>
      </c>
      <c r="AT972" s="23"/>
      <c r="AU972" s="24" t="str">
        <f t="shared" si="4"/>
        <v>0x0F00E400</v>
      </c>
      <c r="AV972" s="25"/>
      <c r="AW972" s="26" t="str">
        <f t="shared" si="5"/>
        <v>vmovi8_bit,                                             </v>
      </c>
      <c r="AX972" s="26" t="str">
        <f t="shared" si="6"/>
        <v>//		vmovi8_bit,                                             	/* 0x0F00E400	MOVI      	 */</v>
      </c>
      <c r="AY972" s="26" t="str">
        <f t="shared" si="7"/>
        <v>//		0x0F00E400,	/* MOVI      	vmovi8_bit	 */</v>
      </c>
    </row>
    <row r="973" ht="12.75" customHeight="1">
      <c r="A973" s="9" t="s">
        <v>1581</v>
      </c>
      <c r="B973" s="33" t="s">
        <v>106</v>
      </c>
      <c r="C973" s="16"/>
      <c r="D973" s="17"/>
      <c r="E973" s="28" t="s">
        <v>780</v>
      </c>
      <c r="F973" s="18" t="str">
        <f t="shared" si="8"/>
        <v>v</v>
      </c>
      <c r="G973" s="18" t="str">
        <f t="shared" si="9"/>
        <v>vector_immediate_Single_precision</v>
      </c>
      <c r="H973" s="18" t="s">
        <v>1572</v>
      </c>
      <c r="I973" s="30" t="s">
        <v>736</v>
      </c>
      <c r="J973" s="30"/>
      <c r="K973" s="84"/>
      <c r="L973" s="45" t="s">
        <v>31</v>
      </c>
      <c r="M973" s="32" t="s">
        <v>33</v>
      </c>
      <c r="N973" s="32" t="s">
        <v>31</v>
      </c>
      <c r="O973" s="45" t="s">
        <v>31</v>
      </c>
      <c r="P973" s="45" t="s">
        <v>30</v>
      </c>
      <c r="Q973" s="45" t="s">
        <v>30</v>
      </c>
      <c r="R973" s="45" t="s">
        <v>30</v>
      </c>
      <c r="S973" s="45" t="s">
        <v>30</v>
      </c>
      <c r="T973" s="45" t="s">
        <v>31</v>
      </c>
      <c r="U973" s="45" t="s">
        <v>31</v>
      </c>
      <c r="V973" s="45" t="s">
        <v>31</v>
      </c>
      <c r="W973" s="45" t="s">
        <v>31</v>
      </c>
      <c r="X973" s="45" t="s">
        <v>31</v>
      </c>
      <c r="Y973" s="32" t="s">
        <v>72</v>
      </c>
      <c r="Z973" s="32" t="s">
        <v>73</v>
      </c>
      <c r="AA973" s="32" t="s">
        <v>74</v>
      </c>
      <c r="AB973" s="32" t="s">
        <v>30</v>
      </c>
      <c r="AC973" s="32" t="s">
        <v>30</v>
      </c>
      <c r="AD973" s="32" t="s">
        <v>30</v>
      </c>
      <c r="AE973" s="32" t="s">
        <v>30</v>
      </c>
      <c r="AF973" s="32" t="s">
        <v>31</v>
      </c>
      <c r="AG973" s="45" t="s">
        <v>30</v>
      </c>
      <c r="AH973" s="32" t="s">
        <v>75</v>
      </c>
      <c r="AI973" s="32" t="s">
        <v>76</v>
      </c>
      <c r="AJ973" s="32" t="s">
        <v>77</v>
      </c>
      <c r="AK973" s="32" t="s">
        <v>78</v>
      </c>
      <c r="AL973" s="32" t="s">
        <v>79</v>
      </c>
      <c r="AM973" s="32" t="s">
        <v>56</v>
      </c>
      <c r="AR973" s="23"/>
      <c r="AS973" s="24" t="str">
        <f t="shared" si="3"/>
        <v>-:-:-:-:-:-:-:-:-:-:-:-:-:a:b:c:-:-:-:-:-:-:d:e:f:g:h:Rd::::</v>
      </c>
      <c r="AT973" s="23"/>
      <c r="AU973" s="24" t="str">
        <f t="shared" si="4"/>
        <v>0x0F00F400</v>
      </c>
      <c r="AV973" s="25"/>
      <c r="AW973" s="26" t="str">
        <f t="shared" si="5"/>
        <v>vfmovvector_immediate_Single_precision,                 </v>
      </c>
      <c r="AX973" s="26" t="str">
        <f t="shared" si="6"/>
        <v>//		vfmovvector_immediate_Single_precision,                 	/* 0x0F00F400	FMOV      	 */</v>
      </c>
      <c r="AY973" s="26" t="str">
        <f t="shared" si="7"/>
        <v>//		0x0F00F400,	/* FMOV      	vfmovvector_immediate_Single_precision	 */</v>
      </c>
    </row>
    <row r="974" ht="12.75" customHeight="1">
      <c r="A974" s="9" t="s">
        <v>1582</v>
      </c>
      <c r="B974" s="33" t="s">
        <v>106</v>
      </c>
      <c r="C974" s="16"/>
      <c r="D974" s="17"/>
      <c r="E974" s="28" t="s">
        <v>1583</v>
      </c>
      <c r="F974" s="18" t="str">
        <f t="shared" si="8"/>
        <v>v</v>
      </c>
      <c r="G974" s="18" t="str">
        <f t="shared" si="9"/>
        <v>32_bit_shifted_immediate</v>
      </c>
      <c r="H974" s="19"/>
      <c r="I974" s="30" t="s">
        <v>1570</v>
      </c>
      <c r="J974" s="30"/>
      <c r="K974" s="84"/>
      <c r="L974" s="45" t="s">
        <v>31</v>
      </c>
      <c r="M974" s="32" t="s">
        <v>33</v>
      </c>
      <c r="N974" s="32" t="s">
        <v>30</v>
      </c>
      <c r="O974" s="45" t="s">
        <v>31</v>
      </c>
      <c r="P974" s="45" t="s">
        <v>30</v>
      </c>
      <c r="Q974" s="45" t="s">
        <v>30</v>
      </c>
      <c r="R974" s="45" t="s">
        <v>30</v>
      </c>
      <c r="S974" s="45" t="s">
        <v>30</v>
      </c>
      <c r="T974" s="45" t="s">
        <v>31</v>
      </c>
      <c r="U974" s="45" t="s">
        <v>31</v>
      </c>
      <c r="V974" s="45" t="s">
        <v>31</v>
      </c>
      <c r="W974" s="45" t="s">
        <v>31</v>
      </c>
      <c r="X974" s="45" t="s">
        <v>31</v>
      </c>
      <c r="Y974" s="32" t="s">
        <v>72</v>
      </c>
      <c r="Z974" s="32" t="s">
        <v>73</v>
      </c>
      <c r="AA974" s="32" t="s">
        <v>74</v>
      </c>
      <c r="AB974" s="32" t="s">
        <v>31</v>
      </c>
      <c r="AC974" s="32" t="s">
        <v>33</v>
      </c>
      <c r="AD974" s="32" t="s">
        <v>33</v>
      </c>
      <c r="AE974" s="32" t="s">
        <v>31</v>
      </c>
      <c r="AF974" s="32" t="s">
        <v>31</v>
      </c>
      <c r="AG974" s="45" t="s">
        <v>30</v>
      </c>
      <c r="AH974" s="32" t="s">
        <v>75</v>
      </c>
      <c r="AI974" s="32" t="s">
        <v>76</v>
      </c>
      <c r="AJ974" s="32" t="s">
        <v>77</v>
      </c>
      <c r="AK974" s="32" t="s">
        <v>78</v>
      </c>
      <c r="AL974" s="32" t="s">
        <v>79</v>
      </c>
      <c r="AM974" s="32" t="s">
        <v>56</v>
      </c>
      <c r="AR974" s="23"/>
      <c r="AS974" s="24" t="str">
        <f t="shared" si="3"/>
        <v>-:-:-:-:-:-:-:-:-:-:-:-:-:a:b:c:-:-:-:-:-:-:d:e:f:g:h:Rd::::</v>
      </c>
      <c r="AT974" s="23"/>
      <c r="AU974" s="24" t="str">
        <f t="shared" si="4"/>
        <v>0x2F000400</v>
      </c>
      <c r="AV974" s="25"/>
      <c r="AW974" s="26" t="str">
        <f t="shared" si="5"/>
        <v>vmvni32_bit_shifted_immediate,                          </v>
      </c>
      <c r="AX974" s="26" t="str">
        <f t="shared" si="6"/>
        <v>//		vmvni32_bit_shifted_immediate,                          	/* 0x2F000400	MVNI      	 */</v>
      </c>
      <c r="AY974" s="26" t="str">
        <f t="shared" si="7"/>
        <v>//		0x2F000400,	/* MVNI      	vmvni32_bit_shifted_immediate	 */</v>
      </c>
    </row>
    <row r="975" ht="12.75" customHeight="1">
      <c r="A975" s="15" t="s">
        <v>1584</v>
      </c>
      <c r="B975" s="33" t="s">
        <v>106</v>
      </c>
      <c r="C975" s="16"/>
      <c r="D975" s="17"/>
      <c r="E975" s="28" t="s">
        <v>531</v>
      </c>
      <c r="F975" s="18" t="str">
        <f t="shared" si="8"/>
        <v>v</v>
      </c>
      <c r="G975" s="18" t="str">
        <f t="shared" si="9"/>
        <v>vector_immediate_32_bit</v>
      </c>
      <c r="H975" s="18" t="s">
        <v>1572</v>
      </c>
      <c r="I975" s="30" t="s">
        <v>1527</v>
      </c>
      <c r="J975" s="30"/>
      <c r="K975" s="84"/>
      <c r="L975" s="45" t="s">
        <v>31</v>
      </c>
      <c r="M975" s="32" t="s">
        <v>33</v>
      </c>
      <c r="N975" s="32" t="s">
        <v>30</v>
      </c>
      <c r="O975" s="45" t="s">
        <v>31</v>
      </c>
      <c r="P975" s="45" t="s">
        <v>30</v>
      </c>
      <c r="Q975" s="45" t="s">
        <v>30</v>
      </c>
      <c r="R975" s="45" t="s">
        <v>30</v>
      </c>
      <c r="S975" s="45" t="s">
        <v>30</v>
      </c>
      <c r="T975" s="45" t="s">
        <v>31</v>
      </c>
      <c r="U975" s="45" t="s">
        <v>31</v>
      </c>
      <c r="V975" s="45" t="s">
        <v>31</v>
      </c>
      <c r="W975" s="45" t="s">
        <v>31</v>
      </c>
      <c r="X975" s="45" t="s">
        <v>31</v>
      </c>
      <c r="Y975" s="32" t="s">
        <v>72</v>
      </c>
      <c r="Z975" s="32" t="s">
        <v>73</v>
      </c>
      <c r="AA975" s="32" t="s">
        <v>74</v>
      </c>
      <c r="AB975" s="32" t="s">
        <v>31</v>
      </c>
      <c r="AC975" s="32" t="s">
        <v>33</v>
      </c>
      <c r="AD975" s="32" t="s">
        <v>33</v>
      </c>
      <c r="AE975" s="32" t="s">
        <v>30</v>
      </c>
      <c r="AF975" s="32" t="s">
        <v>31</v>
      </c>
      <c r="AG975" s="45" t="s">
        <v>30</v>
      </c>
      <c r="AH975" s="32" t="s">
        <v>75</v>
      </c>
      <c r="AI975" s="32" t="s">
        <v>76</v>
      </c>
      <c r="AJ975" s="32" t="s">
        <v>77</v>
      </c>
      <c r="AK975" s="32" t="s">
        <v>78</v>
      </c>
      <c r="AL975" s="32" t="s">
        <v>79</v>
      </c>
      <c r="AM975" s="32" t="s">
        <v>56</v>
      </c>
      <c r="AR975" s="23"/>
      <c r="AS975" s="24" t="str">
        <f t="shared" si="3"/>
        <v>-:-:-:-:-:-:-:-:-:-:-:-:-:a:b:c:-:-:-:-:-:-:d:e:f:g:h:Rd::::</v>
      </c>
      <c r="AT975" s="23"/>
      <c r="AU975" s="24" t="str">
        <f t="shared" si="4"/>
        <v>0x2F001400</v>
      </c>
      <c r="AV975" s="25"/>
      <c r="AW975" s="26" t="str">
        <f t="shared" si="5"/>
        <v>vbicvector_immediate_32_bit,                            </v>
      </c>
      <c r="AX975" s="26" t="str">
        <f t="shared" si="6"/>
        <v>//		vbicvector_immediate_32_bit,                            	/* 0x2F001400	BIC       	 */</v>
      </c>
      <c r="AY975" s="26" t="str">
        <f t="shared" si="7"/>
        <v>//		0x2F001400,	/* BIC       	vbicvector_immediate_32_bit	 */</v>
      </c>
    </row>
    <row r="976" ht="12.75" customHeight="1">
      <c r="A976" s="15" t="s">
        <v>1585</v>
      </c>
      <c r="B976" s="33" t="s">
        <v>106</v>
      </c>
      <c r="C976" s="16"/>
      <c r="D976" s="17"/>
      <c r="E976" s="28" t="s">
        <v>1583</v>
      </c>
      <c r="F976" s="18" t="str">
        <f t="shared" si="8"/>
        <v>v</v>
      </c>
      <c r="G976" s="18" t="str">
        <f t="shared" si="9"/>
        <v>16_bit_shifted_immediate</v>
      </c>
      <c r="H976" s="19"/>
      <c r="I976" s="30" t="s">
        <v>1574</v>
      </c>
      <c r="J976" s="30"/>
      <c r="K976" s="84"/>
      <c r="L976" s="45" t="s">
        <v>31</v>
      </c>
      <c r="M976" s="32" t="s">
        <v>33</v>
      </c>
      <c r="N976" s="32" t="s">
        <v>30</v>
      </c>
      <c r="O976" s="45" t="s">
        <v>31</v>
      </c>
      <c r="P976" s="45" t="s">
        <v>30</v>
      </c>
      <c r="Q976" s="45" t="s">
        <v>30</v>
      </c>
      <c r="R976" s="45" t="s">
        <v>30</v>
      </c>
      <c r="S976" s="45" t="s">
        <v>30</v>
      </c>
      <c r="T976" s="45" t="s">
        <v>31</v>
      </c>
      <c r="U976" s="45" t="s">
        <v>31</v>
      </c>
      <c r="V976" s="45" t="s">
        <v>31</v>
      </c>
      <c r="W976" s="45" t="s">
        <v>31</v>
      </c>
      <c r="X976" s="45" t="s">
        <v>31</v>
      </c>
      <c r="Y976" s="32" t="s">
        <v>72</v>
      </c>
      <c r="Z976" s="32" t="s">
        <v>73</v>
      </c>
      <c r="AA976" s="32" t="s">
        <v>74</v>
      </c>
      <c r="AB976" s="32" t="s">
        <v>30</v>
      </c>
      <c r="AC976" s="32" t="s">
        <v>31</v>
      </c>
      <c r="AD976" s="32" t="s">
        <v>33</v>
      </c>
      <c r="AE976" s="32" t="s">
        <v>31</v>
      </c>
      <c r="AF976" s="32" t="s">
        <v>31</v>
      </c>
      <c r="AG976" s="45" t="s">
        <v>30</v>
      </c>
      <c r="AH976" s="32" t="s">
        <v>75</v>
      </c>
      <c r="AI976" s="32" t="s">
        <v>76</v>
      </c>
      <c r="AJ976" s="32" t="s">
        <v>77</v>
      </c>
      <c r="AK976" s="32" t="s">
        <v>78</v>
      </c>
      <c r="AL976" s="32" t="s">
        <v>79</v>
      </c>
      <c r="AM976" s="32" t="s">
        <v>56</v>
      </c>
      <c r="AR976" s="23"/>
      <c r="AS976" s="24" t="str">
        <f t="shared" si="3"/>
        <v>-:-:-:-:-:-:-:-:-:-:-:-:-:a:b:c:-:-:-:-:-:-:d:e:f:g:h:Rd::::</v>
      </c>
      <c r="AT976" s="23"/>
      <c r="AU976" s="24" t="str">
        <f t="shared" si="4"/>
        <v>0x2F008400</v>
      </c>
      <c r="AV976" s="25"/>
      <c r="AW976" s="26" t="str">
        <f t="shared" si="5"/>
        <v>vmvni16_bit_shifted_immediate,                          </v>
      </c>
      <c r="AX976" s="26" t="str">
        <f t="shared" si="6"/>
        <v>//		vmvni16_bit_shifted_immediate,                          	/* 0x2F008400	MVNI      	 */</v>
      </c>
      <c r="AY976" s="26" t="str">
        <f t="shared" si="7"/>
        <v>//		0x2F008400,	/* MVNI      	vmvni16_bit_shifted_immediate	 */</v>
      </c>
    </row>
    <row r="977" ht="12.75" customHeight="1">
      <c r="A977" s="9" t="s">
        <v>1586</v>
      </c>
      <c r="B977" s="33" t="s">
        <v>106</v>
      </c>
      <c r="C977" s="16"/>
      <c r="D977" s="17"/>
      <c r="E977" s="28" t="s">
        <v>531</v>
      </c>
      <c r="F977" s="18" t="str">
        <f t="shared" si="8"/>
        <v>v</v>
      </c>
      <c r="G977" s="18" t="str">
        <f t="shared" si="9"/>
        <v>vector_immediate_16_bit</v>
      </c>
      <c r="H977" s="18" t="s">
        <v>1572</v>
      </c>
      <c r="I977" s="30" t="s">
        <v>1576</v>
      </c>
      <c r="J977" s="30"/>
      <c r="K977" s="84"/>
      <c r="L977" s="45" t="s">
        <v>31</v>
      </c>
      <c r="M977" s="32" t="s">
        <v>33</v>
      </c>
      <c r="N977" s="32" t="s">
        <v>30</v>
      </c>
      <c r="O977" s="45" t="s">
        <v>31</v>
      </c>
      <c r="P977" s="45" t="s">
        <v>30</v>
      </c>
      <c r="Q977" s="45" t="s">
        <v>30</v>
      </c>
      <c r="R977" s="45" t="s">
        <v>30</v>
      </c>
      <c r="S977" s="45" t="s">
        <v>30</v>
      </c>
      <c r="T977" s="45" t="s">
        <v>31</v>
      </c>
      <c r="U977" s="45" t="s">
        <v>31</v>
      </c>
      <c r="V977" s="45" t="s">
        <v>31</v>
      </c>
      <c r="W977" s="45" t="s">
        <v>31</v>
      </c>
      <c r="X977" s="45" t="s">
        <v>31</v>
      </c>
      <c r="Y977" s="32" t="s">
        <v>72</v>
      </c>
      <c r="Z977" s="32" t="s">
        <v>73</v>
      </c>
      <c r="AA977" s="32" t="s">
        <v>74</v>
      </c>
      <c r="AB977" s="32" t="s">
        <v>30</v>
      </c>
      <c r="AC977" s="32" t="s">
        <v>31</v>
      </c>
      <c r="AD977" s="32" t="s">
        <v>33</v>
      </c>
      <c r="AE977" s="32" t="s">
        <v>30</v>
      </c>
      <c r="AF977" s="32" t="s">
        <v>31</v>
      </c>
      <c r="AG977" s="45" t="s">
        <v>30</v>
      </c>
      <c r="AH977" s="32" t="s">
        <v>75</v>
      </c>
      <c r="AI977" s="32" t="s">
        <v>76</v>
      </c>
      <c r="AJ977" s="32" t="s">
        <v>77</v>
      </c>
      <c r="AK977" s="32" t="s">
        <v>78</v>
      </c>
      <c r="AL977" s="32" t="s">
        <v>79</v>
      </c>
      <c r="AM977" s="32" t="s">
        <v>56</v>
      </c>
      <c r="AR977" s="23"/>
      <c r="AS977" s="24" t="str">
        <f t="shared" si="3"/>
        <v>-:-:-:-:-:-:-:-:-:-:-:-:-:a:b:c:-:-:-:-:-:-:d:e:f:g:h:Rd::::</v>
      </c>
      <c r="AT977" s="23"/>
      <c r="AU977" s="24" t="str">
        <f t="shared" si="4"/>
        <v>0x2F009400</v>
      </c>
      <c r="AV977" s="25"/>
      <c r="AW977" s="26" t="str">
        <f t="shared" si="5"/>
        <v>vbicvector_immediate_16_bit,                            </v>
      </c>
      <c r="AX977" s="26" t="str">
        <f t="shared" si="6"/>
        <v>//		vbicvector_immediate_16_bit,                            	/* 0x2F009400	BIC       	 */</v>
      </c>
      <c r="AY977" s="26" t="str">
        <f t="shared" si="7"/>
        <v>//		0x2F009400,	/* BIC       	vbicvector_immediate_16_bit	 */</v>
      </c>
    </row>
    <row r="978" ht="12.75" customHeight="1">
      <c r="A978" s="15" t="s">
        <v>1587</v>
      </c>
      <c r="B978" s="33" t="s">
        <v>106</v>
      </c>
      <c r="C978" s="16"/>
      <c r="D978" s="17"/>
      <c r="E978" s="28" t="s">
        <v>1583</v>
      </c>
      <c r="F978" s="18" t="str">
        <f t="shared" si="8"/>
        <v>v</v>
      </c>
      <c r="G978" s="18" t="str">
        <f t="shared" si="9"/>
        <v>32_bit_shifting_ones</v>
      </c>
      <c r="H978" s="19"/>
      <c r="I978" s="30" t="s">
        <v>1578</v>
      </c>
      <c r="J978" s="30"/>
      <c r="K978" s="84"/>
      <c r="L978" s="45" t="s">
        <v>31</v>
      </c>
      <c r="M978" s="32" t="s">
        <v>33</v>
      </c>
      <c r="N978" s="32" t="s">
        <v>30</v>
      </c>
      <c r="O978" s="45" t="s">
        <v>31</v>
      </c>
      <c r="P978" s="45" t="s">
        <v>30</v>
      </c>
      <c r="Q978" s="45" t="s">
        <v>30</v>
      </c>
      <c r="R978" s="45" t="s">
        <v>30</v>
      </c>
      <c r="S978" s="45" t="s">
        <v>30</v>
      </c>
      <c r="T978" s="45" t="s">
        <v>31</v>
      </c>
      <c r="U978" s="45" t="s">
        <v>31</v>
      </c>
      <c r="V978" s="45" t="s">
        <v>31</v>
      </c>
      <c r="W978" s="45" t="s">
        <v>31</v>
      </c>
      <c r="X978" s="45" t="s">
        <v>31</v>
      </c>
      <c r="Y978" s="32" t="s">
        <v>72</v>
      </c>
      <c r="Z978" s="32" t="s">
        <v>73</v>
      </c>
      <c r="AA978" s="32" t="s">
        <v>74</v>
      </c>
      <c r="AB978" s="32" t="s">
        <v>30</v>
      </c>
      <c r="AC978" s="32" t="s">
        <v>30</v>
      </c>
      <c r="AD978" s="32" t="s">
        <v>31</v>
      </c>
      <c r="AE978" s="32" t="s">
        <v>33</v>
      </c>
      <c r="AF978" s="32" t="s">
        <v>31</v>
      </c>
      <c r="AG978" s="45" t="s">
        <v>30</v>
      </c>
      <c r="AH978" s="32" t="s">
        <v>75</v>
      </c>
      <c r="AI978" s="32" t="s">
        <v>76</v>
      </c>
      <c r="AJ978" s="32" t="s">
        <v>77</v>
      </c>
      <c r="AK978" s="32" t="s">
        <v>78</v>
      </c>
      <c r="AL978" s="32" t="s">
        <v>79</v>
      </c>
      <c r="AM978" s="32" t="s">
        <v>56</v>
      </c>
      <c r="AR978" s="23"/>
      <c r="AS978" s="24" t="str">
        <f t="shared" si="3"/>
        <v>-:-:-:-:-:-:-:-:-:-:-:-:-:a:b:c:-:-:-:-:-:-:d:e:f:g:h:Rd::::</v>
      </c>
      <c r="AT978" s="23"/>
      <c r="AU978" s="24" t="str">
        <f t="shared" si="4"/>
        <v>0x2F00C400</v>
      </c>
      <c r="AV978" s="25"/>
      <c r="AW978" s="26" t="str">
        <f t="shared" si="5"/>
        <v>vmvni32_bit_shifting_ones,                              </v>
      </c>
      <c r="AX978" s="26" t="str">
        <f t="shared" si="6"/>
        <v>//		vmvni32_bit_shifting_ones,                              	/* 0x2F00C400	MVNI      	 */</v>
      </c>
      <c r="AY978" s="26" t="str">
        <f t="shared" si="7"/>
        <v>//		0x2F00C400,	/* MVNI      	vmvni32_bit_shifting_ones	 */</v>
      </c>
    </row>
    <row r="979" ht="12.75" customHeight="1">
      <c r="A979" s="15" t="s">
        <v>1588</v>
      </c>
      <c r="B979" s="33" t="s">
        <v>106</v>
      </c>
      <c r="C979" s="16"/>
      <c r="D979" s="17"/>
      <c r="E979" s="28" t="s">
        <v>1569</v>
      </c>
      <c r="F979" s="18" t="str">
        <f t="shared" si="8"/>
        <v>v</v>
      </c>
      <c r="G979" s="18" t="str">
        <f t="shared" si="9"/>
        <v>64_bit_scalar</v>
      </c>
      <c r="H979" s="19"/>
      <c r="I979" s="30" t="s">
        <v>1589</v>
      </c>
      <c r="J979" s="30"/>
      <c r="K979" s="84"/>
      <c r="L979" s="45" t="s">
        <v>31</v>
      </c>
      <c r="M979" s="32" t="s">
        <v>31</v>
      </c>
      <c r="N979" s="32" t="s">
        <v>30</v>
      </c>
      <c r="O979" s="45" t="s">
        <v>31</v>
      </c>
      <c r="P979" s="45" t="s">
        <v>30</v>
      </c>
      <c r="Q979" s="45" t="s">
        <v>30</v>
      </c>
      <c r="R979" s="45" t="s">
        <v>30</v>
      </c>
      <c r="S979" s="45" t="s">
        <v>30</v>
      </c>
      <c r="T979" s="45" t="s">
        <v>31</v>
      </c>
      <c r="U979" s="45" t="s">
        <v>31</v>
      </c>
      <c r="V979" s="45" t="s">
        <v>31</v>
      </c>
      <c r="W979" s="45" t="s">
        <v>31</v>
      </c>
      <c r="X979" s="45" t="s">
        <v>31</v>
      </c>
      <c r="Y979" s="32" t="s">
        <v>72</v>
      </c>
      <c r="Z979" s="32" t="s">
        <v>73</v>
      </c>
      <c r="AA979" s="32" t="s">
        <v>74</v>
      </c>
      <c r="AB979" s="32" t="s">
        <v>30</v>
      </c>
      <c r="AC979" s="32" t="s">
        <v>30</v>
      </c>
      <c r="AD979" s="32" t="s">
        <v>30</v>
      </c>
      <c r="AE979" s="32" t="s">
        <v>31</v>
      </c>
      <c r="AF979" s="32" t="s">
        <v>31</v>
      </c>
      <c r="AG979" s="45" t="s">
        <v>30</v>
      </c>
      <c r="AH979" s="32" t="s">
        <v>75</v>
      </c>
      <c r="AI979" s="32" t="s">
        <v>76</v>
      </c>
      <c r="AJ979" s="32" t="s">
        <v>77</v>
      </c>
      <c r="AK979" s="32" t="s">
        <v>78</v>
      </c>
      <c r="AL979" s="32" t="s">
        <v>79</v>
      </c>
      <c r="AM979" s="32" t="s">
        <v>56</v>
      </c>
      <c r="AR979" s="23"/>
      <c r="AS979" s="24" t="str">
        <f t="shared" si="3"/>
        <v>-:-:-:-:-:-:-:-:-:-:-:-:-:a:b:c:-:-:-:-:-:-:d:e:f:g:h:Rd::::</v>
      </c>
      <c r="AT979" s="23"/>
      <c r="AU979" s="24" t="str">
        <f t="shared" si="4"/>
        <v>0x2F00E400</v>
      </c>
      <c r="AV979" s="25"/>
      <c r="AW979" s="26" t="str">
        <f t="shared" si="5"/>
        <v>vmovi64_bit_scalar,                                     </v>
      </c>
      <c r="AX979" s="26" t="str">
        <f t="shared" si="6"/>
        <v>//		vmovi64_bit_scalar,                                     	/* 0x2F00E400	MOVI      	 */</v>
      </c>
      <c r="AY979" s="26" t="str">
        <f t="shared" si="7"/>
        <v>//		0x2F00E400,	/* MOVI      	vmovi64_bit_scalar	 */</v>
      </c>
    </row>
    <row r="980" ht="12.75" customHeight="1">
      <c r="A980" s="9" t="s">
        <v>1590</v>
      </c>
      <c r="B980" s="33" t="s">
        <v>106</v>
      </c>
      <c r="C980" s="16"/>
      <c r="D980" s="17"/>
      <c r="E980" s="28" t="s">
        <v>1569</v>
      </c>
      <c r="F980" s="18" t="str">
        <f t="shared" si="8"/>
        <v>v</v>
      </c>
      <c r="G980" s="18" t="str">
        <f t="shared" si="9"/>
        <v>64_bit_vector</v>
      </c>
      <c r="H980" s="19"/>
      <c r="I980" s="30" t="s">
        <v>1591</v>
      </c>
      <c r="J980" s="30"/>
      <c r="K980" s="84"/>
      <c r="L980" s="45" t="s">
        <v>31</v>
      </c>
      <c r="M980" s="32" t="s">
        <v>30</v>
      </c>
      <c r="N980" s="32" t="s">
        <v>30</v>
      </c>
      <c r="O980" s="45" t="s">
        <v>31</v>
      </c>
      <c r="P980" s="45" t="s">
        <v>30</v>
      </c>
      <c r="Q980" s="45" t="s">
        <v>30</v>
      </c>
      <c r="R980" s="45" t="s">
        <v>30</v>
      </c>
      <c r="S980" s="45" t="s">
        <v>30</v>
      </c>
      <c r="T980" s="45" t="s">
        <v>31</v>
      </c>
      <c r="U980" s="45" t="s">
        <v>31</v>
      </c>
      <c r="V980" s="45" t="s">
        <v>31</v>
      </c>
      <c r="W980" s="45" t="s">
        <v>31</v>
      </c>
      <c r="X980" s="45" t="s">
        <v>31</v>
      </c>
      <c r="Y980" s="32" t="s">
        <v>72</v>
      </c>
      <c r="Z980" s="32" t="s">
        <v>73</v>
      </c>
      <c r="AA980" s="32" t="s">
        <v>74</v>
      </c>
      <c r="AB980" s="32" t="s">
        <v>30</v>
      </c>
      <c r="AC980" s="32" t="s">
        <v>30</v>
      </c>
      <c r="AD980" s="32" t="s">
        <v>30</v>
      </c>
      <c r="AE980" s="32" t="s">
        <v>31</v>
      </c>
      <c r="AF980" s="32" t="s">
        <v>31</v>
      </c>
      <c r="AG980" s="45" t="s">
        <v>30</v>
      </c>
      <c r="AH980" s="32" t="s">
        <v>75</v>
      </c>
      <c r="AI980" s="32" t="s">
        <v>76</v>
      </c>
      <c r="AJ980" s="32" t="s">
        <v>77</v>
      </c>
      <c r="AK980" s="32" t="s">
        <v>78</v>
      </c>
      <c r="AL980" s="32" t="s">
        <v>79</v>
      </c>
      <c r="AM980" s="32" t="s">
        <v>56</v>
      </c>
      <c r="AR980" s="23"/>
      <c r="AS980" s="24" t="str">
        <f t="shared" si="3"/>
        <v>-:-:-:-:-:-:-:-:-:-:-:-:-:a:b:c:-:-:-:-:-:-:d:e:f:g:h:Rd::::</v>
      </c>
      <c r="AT980" s="23"/>
      <c r="AU980" s="24" t="str">
        <f t="shared" si="4"/>
        <v>0x6F00E400</v>
      </c>
      <c r="AV980" s="25"/>
      <c r="AW980" s="26" t="str">
        <f t="shared" si="5"/>
        <v>vmovi64_bit_vector,                                     </v>
      </c>
      <c r="AX980" s="26" t="str">
        <f t="shared" si="6"/>
        <v>//		vmovi64_bit_vector,                                     	/* 0x6F00E400	MOVI      	 */</v>
      </c>
      <c r="AY980" s="26" t="str">
        <f t="shared" si="7"/>
        <v>//		0x6F00E400,	/* MOVI      	vmovi64_bit_vector	 */</v>
      </c>
    </row>
    <row r="981" ht="12.75" customHeight="1">
      <c r="A981" s="9" t="s">
        <v>1592</v>
      </c>
      <c r="B981" s="33" t="s">
        <v>106</v>
      </c>
      <c r="C981" s="16"/>
      <c r="D981" s="17"/>
      <c r="E981" s="28" t="s">
        <v>780</v>
      </c>
      <c r="F981" s="18" t="str">
        <f t="shared" si="8"/>
        <v>v</v>
      </c>
      <c r="G981" s="18" t="str">
        <f t="shared" si="9"/>
        <v>vector_immediate_Double_precision</v>
      </c>
      <c r="H981" s="18" t="s">
        <v>1572</v>
      </c>
      <c r="I981" s="30" t="s">
        <v>740</v>
      </c>
      <c r="J981" s="30"/>
      <c r="K981" s="84"/>
      <c r="L981" s="45" t="s">
        <v>31</v>
      </c>
      <c r="M981" s="32" t="s">
        <v>30</v>
      </c>
      <c r="N981" s="32" t="s">
        <v>30</v>
      </c>
      <c r="O981" s="45" t="s">
        <v>31</v>
      </c>
      <c r="P981" s="45" t="s">
        <v>30</v>
      </c>
      <c r="Q981" s="45" t="s">
        <v>30</v>
      </c>
      <c r="R981" s="45" t="s">
        <v>30</v>
      </c>
      <c r="S981" s="45" t="s">
        <v>30</v>
      </c>
      <c r="T981" s="45" t="s">
        <v>31</v>
      </c>
      <c r="U981" s="45" t="s">
        <v>31</v>
      </c>
      <c r="V981" s="45" t="s">
        <v>31</v>
      </c>
      <c r="W981" s="45" t="s">
        <v>31</v>
      </c>
      <c r="X981" s="45" t="s">
        <v>31</v>
      </c>
      <c r="Y981" s="32" t="s">
        <v>72</v>
      </c>
      <c r="Z981" s="32" t="s">
        <v>73</v>
      </c>
      <c r="AA981" s="32" t="s">
        <v>74</v>
      </c>
      <c r="AB981" s="32" t="s">
        <v>30</v>
      </c>
      <c r="AC981" s="32" t="s">
        <v>30</v>
      </c>
      <c r="AD981" s="32" t="s">
        <v>30</v>
      </c>
      <c r="AE981" s="32" t="s">
        <v>30</v>
      </c>
      <c r="AF981" s="32" t="s">
        <v>31</v>
      </c>
      <c r="AG981" s="45" t="s">
        <v>30</v>
      </c>
      <c r="AH981" s="32" t="s">
        <v>75</v>
      </c>
      <c r="AI981" s="32" t="s">
        <v>76</v>
      </c>
      <c r="AJ981" s="32" t="s">
        <v>77</v>
      </c>
      <c r="AK981" s="32" t="s">
        <v>78</v>
      </c>
      <c r="AL981" s="32" t="s">
        <v>79</v>
      </c>
      <c r="AM981" s="32" t="s">
        <v>56</v>
      </c>
      <c r="AR981" s="23"/>
      <c r="AS981" s="24" t="str">
        <f t="shared" si="3"/>
        <v>-:-:-:-:-:-:-:-:-:-:-:-:-:a:b:c:-:-:-:-:-:-:d:e:f:g:h:Rd::::</v>
      </c>
      <c r="AT981" s="23"/>
      <c r="AU981" s="24" t="str">
        <f t="shared" si="4"/>
        <v>0x6F00F400</v>
      </c>
      <c r="AV981" s="25"/>
      <c r="AW981" s="26" t="str">
        <f t="shared" si="5"/>
        <v>vfmovvector_immediate_Double_precision,                 </v>
      </c>
      <c r="AX981" s="26" t="str">
        <f t="shared" si="6"/>
        <v>//		vfmovvector_immediate_Double_precision,                 	/* 0x6F00F400	FMOV      	 */</v>
      </c>
      <c r="AY981" s="26" t="str">
        <f t="shared" si="7"/>
        <v>//		0x6F00F400,	/* FMOV      	vfmovvector_immediate_Double_precision	 */</v>
      </c>
    </row>
    <row r="982" ht="12.75" customHeight="1">
      <c r="A982" s="15" t="s">
        <v>1593</v>
      </c>
      <c r="B982" s="33" t="s">
        <v>106</v>
      </c>
      <c r="C982" s="16"/>
      <c r="D982" s="17" t="s">
        <v>1594</v>
      </c>
      <c r="F982" s="18" t="str">
        <f t="shared" si="8"/>
        <v/>
      </c>
      <c r="G982" s="18" t="str">
        <f t="shared" si="9"/>
        <v/>
      </c>
      <c r="H982" s="19"/>
      <c r="I982" s="20"/>
      <c r="J982" s="20"/>
      <c r="K982" s="21"/>
      <c r="L982" s="22" t="s">
        <v>31</v>
      </c>
      <c r="M982" s="38" t="s">
        <v>71</v>
      </c>
      <c r="N982" s="38" t="s">
        <v>931</v>
      </c>
      <c r="O982" s="22" t="s">
        <v>31</v>
      </c>
      <c r="P982" s="39" t="s">
        <v>30</v>
      </c>
      <c r="Q982" s="39" t="s">
        <v>30</v>
      </c>
      <c r="R982" s="39" t="s">
        <v>30</v>
      </c>
      <c r="S982" s="22" t="s">
        <v>30</v>
      </c>
      <c r="T982" s="22" t="s">
        <v>31</v>
      </c>
      <c r="U982" s="38" t="s">
        <v>69</v>
      </c>
      <c r="Y982" s="38" t="s">
        <v>70</v>
      </c>
      <c r="AB982" s="38" t="s">
        <v>642</v>
      </c>
      <c r="AG982" s="38" t="s">
        <v>30</v>
      </c>
      <c r="AH982" s="40" t="s">
        <v>45</v>
      </c>
      <c r="AM982" s="38" t="s">
        <v>56</v>
      </c>
      <c r="AR982" s="23"/>
      <c r="AS982" s="24" t="str">
        <f t="shared" si="3"/>
        <v/>
      </c>
      <c r="AT982" s="23"/>
      <c r="AU982" s="24" t="str">
        <f t="shared" si="4"/>
        <v/>
      </c>
      <c r="AV982" s="25"/>
      <c r="AW982" s="26" t="str">
        <f t="shared" si="5"/>
        <v/>
      </c>
      <c r="AX982" s="26" t="str">
        <f t="shared" si="6"/>
        <v>	/* AdvSIMD shift by immediate */</v>
      </c>
      <c r="AY982" s="26" t="str">
        <f t="shared" si="7"/>
        <v>	/* AdvSIMD shift by immediate */</v>
      </c>
    </row>
    <row r="983" ht="12.75" customHeight="1">
      <c r="A983" s="15" t="s">
        <v>1595</v>
      </c>
      <c r="B983" s="33" t="s">
        <v>106</v>
      </c>
      <c r="C983" s="16"/>
      <c r="D983" s="17"/>
      <c r="E983" s="28" t="s">
        <v>1113</v>
      </c>
      <c r="F983" s="18" t="str">
        <f t="shared" si="8"/>
        <v>v</v>
      </c>
      <c r="G983" s="18" t="str">
        <f t="shared" si="9"/>
        <v>Vector</v>
      </c>
      <c r="H983" s="19"/>
      <c r="I983" s="30" t="s">
        <v>1206</v>
      </c>
      <c r="J983" s="30"/>
      <c r="K983" s="84"/>
      <c r="L983" s="45" t="s">
        <v>31</v>
      </c>
      <c r="M983" s="32" t="s">
        <v>71</v>
      </c>
      <c r="N983" s="32" t="s">
        <v>31</v>
      </c>
      <c r="O983" s="45" t="s">
        <v>31</v>
      </c>
      <c r="P983" s="45" t="s">
        <v>30</v>
      </c>
      <c r="Q983" s="45" t="s">
        <v>30</v>
      </c>
      <c r="R983" s="45" t="s">
        <v>30</v>
      </c>
      <c r="S983" s="45" t="s">
        <v>30</v>
      </c>
      <c r="T983" s="45" t="s">
        <v>31</v>
      </c>
      <c r="U983" s="32" t="s">
        <v>69</v>
      </c>
      <c r="Y983" s="32" t="s">
        <v>70</v>
      </c>
      <c r="AB983" s="32" t="s">
        <v>31</v>
      </c>
      <c r="AC983" s="32" t="s">
        <v>31</v>
      </c>
      <c r="AD983" s="32" t="s">
        <v>31</v>
      </c>
      <c r="AE983" s="32" t="s">
        <v>31</v>
      </c>
      <c r="AF983" s="32" t="s">
        <v>31</v>
      </c>
      <c r="AG983" s="45" t="s">
        <v>30</v>
      </c>
      <c r="AH983" s="46" t="s">
        <v>45</v>
      </c>
      <c r="AM983" s="32" t="s">
        <v>56</v>
      </c>
      <c r="AR983" s="23"/>
      <c r="AS983" s="24" t="str">
        <f t="shared" si="3"/>
        <v>-:Q:-:-:-:-:-:-:-:immh::::immb:::-:-:-:-:-:-:Rn:::::Rd::::</v>
      </c>
      <c r="AT983" s="23"/>
      <c r="AU983" s="24" t="str">
        <f t="shared" si="4"/>
        <v>0x0F000400</v>
      </c>
      <c r="AV983" s="25"/>
      <c r="AW983" s="26" t="str">
        <f t="shared" si="5"/>
        <v>vsshrVector,                                            </v>
      </c>
      <c r="AX983" s="26" t="str">
        <f t="shared" si="6"/>
        <v>//		vsshrVector,                                            	/* 0x0F000400	SSHR      	 */</v>
      </c>
      <c r="AY983" s="26" t="str">
        <f t="shared" si="7"/>
        <v>//		0x0F000400,	/* SSHR      	vsshrVector	 */</v>
      </c>
    </row>
    <row r="984" ht="12.75" customHeight="1">
      <c r="A984" s="9" t="s">
        <v>1596</v>
      </c>
      <c r="B984" s="33" t="s">
        <v>106</v>
      </c>
      <c r="C984" s="16"/>
      <c r="D984" s="17"/>
      <c r="E984" s="28" t="s">
        <v>1116</v>
      </c>
      <c r="F984" s="18" t="str">
        <f t="shared" si="8"/>
        <v>v</v>
      </c>
      <c r="G984" s="18" t="str">
        <f t="shared" si="9"/>
        <v>Vector</v>
      </c>
      <c r="H984" s="19"/>
      <c r="I984" s="30" t="s">
        <v>1206</v>
      </c>
      <c r="J984" s="30"/>
      <c r="K984" s="84"/>
      <c r="L984" s="45" t="s">
        <v>31</v>
      </c>
      <c r="M984" s="32" t="s">
        <v>71</v>
      </c>
      <c r="N984" s="32" t="s">
        <v>31</v>
      </c>
      <c r="O984" s="45" t="s">
        <v>31</v>
      </c>
      <c r="P984" s="45" t="s">
        <v>30</v>
      </c>
      <c r="Q984" s="45" t="s">
        <v>30</v>
      </c>
      <c r="R984" s="45" t="s">
        <v>30</v>
      </c>
      <c r="S984" s="45" t="s">
        <v>30</v>
      </c>
      <c r="T984" s="45" t="s">
        <v>31</v>
      </c>
      <c r="U984" s="32" t="s">
        <v>69</v>
      </c>
      <c r="Y984" s="32" t="s">
        <v>70</v>
      </c>
      <c r="AB984" s="32" t="s">
        <v>31</v>
      </c>
      <c r="AC984" s="32" t="s">
        <v>31</v>
      </c>
      <c r="AD984" s="32" t="s">
        <v>31</v>
      </c>
      <c r="AE984" s="32" t="s">
        <v>30</v>
      </c>
      <c r="AF984" s="32" t="s">
        <v>31</v>
      </c>
      <c r="AG984" s="45" t="s">
        <v>30</v>
      </c>
      <c r="AH984" s="46" t="s">
        <v>45</v>
      </c>
      <c r="AM984" s="32" t="s">
        <v>56</v>
      </c>
      <c r="AR984" s="23"/>
      <c r="AS984" s="24" t="str">
        <f t="shared" si="3"/>
        <v>-:Q:-:-:-:-:-:-:-:immh::::immb:::-:-:-:-:-:-:Rn:::::Rd::::</v>
      </c>
      <c r="AT984" s="23"/>
      <c r="AU984" s="24" t="str">
        <f t="shared" si="4"/>
        <v>0x0F001400</v>
      </c>
      <c r="AV984" s="25"/>
      <c r="AW984" s="26" t="str">
        <f t="shared" si="5"/>
        <v>vssraVector,                                            </v>
      </c>
      <c r="AX984" s="26" t="str">
        <f t="shared" si="6"/>
        <v>//		vssraVector,                                            	/* 0x0F001400	SSRA      	 */</v>
      </c>
      <c r="AY984" s="26" t="str">
        <f t="shared" si="7"/>
        <v>//		0x0F001400,	/* SSRA      	vssraVector	 */</v>
      </c>
    </row>
    <row r="985" ht="12.75" customHeight="1">
      <c r="A985" s="15" t="s">
        <v>1597</v>
      </c>
      <c r="B985" s="33" t="s">
        <v>106</v>
      </c>
      <c r="C985" s="16"/>
      <c r="D985" s="17"/>
      <c r="E985" s="28" t="s">
        <v>1118</v>
      </c>
      <c r="F985" s="18" t="str">
        <f t="shared" si="8"/>
        <v>v</v>
      </c>
      <c r="G985" s="18" t="str">
        <f t="shared" si="9"/>
        <v>Vector</v>
      </c>
      <c r="H985" s="19"/>
      <c r="I985" s="30" t="s">
        <v>1206</v>
      </c>
      <c r="J985" s="30"/>
      <c r="K985" s="84"/>
      <c r="L985" s="45" t="s">
        <v>31</v>
      </c>
      <c r="M985" s="32" t="s">
        <v>71</v>
      </c>
      <c r="N985" s="32" t="s">
        <v>31</v>
      </c>
      <c r="O985" s="45" t="s">
        <v>31</v>
      </c>
      <c r="P985" s="45" t="s">
        <v>30</v>
      </c>
      <c r="Q985" s="45" t="s">
        <v>30</v>
      </c>
      <c r="R985" s="45" t="s">
        <v>30</v>
      </c>
      <c r="S985" s="45" t="s">
        <v>30</v>
      </c>
      <c r="T985" s="45" t="s">
        <v>31</v>
      </c>
      <c r="U985" s="32" t="s">
        <v>69</v>
      </c>
      <c r="Y985" s="32" t="s">
        <v>70</v>
      </c>
      <c r="AB985" s="32" t="s">
        <v>31</v>
      </c>
      <c r="AC985" s="32" t="s">
        <v>31</v>
      </c>
      <c r="AD985" s="32" t="s">
        <v>30</v>
      </c>
      <c r="AE985" s="32" t="s">
        <v>31</v>
      </c>
      <c r="AF985" s="32" t="s">
        <v>31</v>
      </c>
      <c r="AG985" s="45" t="s">
        <v>30</v>
      </c>
      <c r="AH985" s="46" t="s">
        <v>45</v>
      </c>
      <c r="AM985" s="32" t="s">
        <v>56</v>
      </c>
      <c r="AR985" s="23"/>
      <c r="AS985" s="24" t="str">
        <f t="shared" si="3"/>
        <v>-:Q:-:-:-:-:-:-:-:immh::::immb:::-:-:-:-:-:-:Rn:::::Rd::::</v>
      </c>
      <c r="AT985" s="23"/>
      <c r="AU985" s="24" t="str">
        <f t="shared" si="4"/>
        <v>0x0F002400</v>
      </c>
      <c r="AV985" s="25"/>
      <c r="AW985" s="26" t="str">
        <f t="shared" si="5"/>
        <v>vsrshrVector,                                           </v>
      </c>
      <c r="AX985" s="26" t="str">
        <f t="shared" si="6"/>
        <v>//		vsrshrVector,                                           	/* 0x0F002400	SRSHR     	 */</v>
      </c>
      <c r="AY985" s="26" t="str">
        <f t="shared" si="7"/>
        <v>//		0x0F002400,	/* SRSHR     	vsrshrVector	 */</v>
      </c>
    </row>
    <row r="986" ht="12.75" customHeight="1">
      <c r="A986" s="15" t="s">
        <v>1598</v>
      </c>
      <c r="B986" s="33" t="s">
        <v>106</v>
      </c>
      <c r="C986" s="16"/>
      <c r="D986" s="17"/>
      <c r="E986" s="28" t="s">
        <v>1120</v>
      </c>
      <c r="F986" s="18" t="str">
        <f t="shared" si="8"/>
        <v>v</v>
      </c>
      <c r="G986" s="18" t="str">
        <f t="shared" si="9"/>
        <v>Vector</v>
      </c>
      <c r="H986" s="19"/>
      <c r="I986" s="30" t="s">
        <v>1206</v>
      </c>
      <c r="J986" s="30"/>
      <c r="K986" s="84"/>
      <c r="L986" s="45" t="s">
        <v>31</v>
      </c>
      <c r="M986" s="32" t="s">
        <v>71</v>
      </c>
      <c r="N986" s="32" t="s">
        <v>31</v>
      </c>
      <c r="O986" s="45" t="s">
        <v>31</v>
      </c>
      <c r="P986" s="45" t="s">
        <v>30</v>
      </c>
      <c r="Q986" s="45" t="s">
        <v>30</v>
      </c>
      <c r="R986" s="45" t="s">
        <v>30</v>
      </c>
      <c r="S986" s="45" t="s">
        <v>30</v>
      </c>
      <c r="T986" s="45" t="s">
        <v>31</v>
      </c>
      <c r="U986" s="32" t="s">
        <v>69</v>
      </c>
      <c r="Y986" s="32" t="s">
        <v>70</v>
      </c>
      <c r="AB986" s="32" t="s">
        <v>31</v>
      </c>
      <c r="AC986" s="32" t="s">
        <v>31</v>
      </c>
      <c r="AD986" s="32" t="s">
        <v>30</v>
      </c>
      <c r="AE986" s="32" t="s">
        <v>30</v>
      </c>
      <c r="AF986" s="32" t="s">
        <v>31</v>
      </c>
      <c r="AG986" s="45" t="s">
        <v>30</v>
      </c>
      <c r="AH986" s="46" t="s">
        <v>45</v>
      </c>
      <c r="AM986" s="32" t="s">
        <v>56</v>
      </c>
      <c r="AR986" s="23"/>
      <c r="AS986" s="24" t="str">
        <f t="shared" si="3"/>
        <v>-:Q:-:-:-:-:-:-:-:immh::::immb:::-:-:-:-:-:-:Rn:::::Rd::::</v>
      </c>
      <c r="AT986" s="23"/>
      <c r="AU986" s="24" t="str">
        <f t="shared" si="4"/>
        <v>0x0F003400</v>
      </c>
      <c r="AV986" s="25"/>
      <c r="AW986" s="26" t="str">
        <f t="shared" si="5"/>
        <v>vsrsraVector,                                           </v>
      </c>
      <c r="AX986" s="26" t="str">
        <f t="shared" si="6"/>
        <v>//		vsrsraVector,                                           	/* 0x0F003400	SRSRA     	 */</v>
      </c>
      <c r="AY986" s="26" t="str">
        <f t="shared" si="7"/>
        <v>//		0x0F003400,	/* SRSRA     	vsrsraVector	 */</v>
      </c>
    </row>
    <row r="987" ht="12.75" customHeight="1">
      <c r="A987" s="9" t="s">
        <v>1599</v>
      </c>
      <c r="B987" s="33" t="s">
        <v>106</v>
      </c>
      <c r="C987" s="16"/>
      <c r="D987" s="17"/>
      <c r="E987" s="28" t="s">
        <v>1122</v>
      </c>
      <c r="F987" s="18" t="str">
        <f t="shared" si="8"/>
        <v>v</v>
      </c>
      <c r="G987" s="18" t="str">
        <f t="shared" si="9"/>
        <v>Vector</v>
      </c>
      <c r="H987" s="19"/>
      <c r="I987" s="30" t="s">
        <v>1206</v>
      </c>
      <c r="J987" s="30"/>
      <c r="K987" s="84"/>
      <c r="L987" s="45" t="s">
        <v>31</v>
      </c>
      <c r="M987" s="32" t="s">
        <v>71</v>
      </c>
      <c r="N987" s="32" t="s">
        <v>31</v>
      </c>
      <c r="O987" s="45" t="s">
        <v>31</v>
      </c>
      <c r="P987" s="45" t="s">
        <v>30</v>
      </c>
      <c r="Q987" s="45" t="s">
        <v>30</v>
      </c>
      <c r="R987" s="45" t="s">
        <v>30</v>
      </c>
      <c r="S987" s="45" t="s">
        <v>30</v>
      </c>
      <c r="T987" s="45" t="s">
        <v>31</v>
      </c>
      <c r="U987" s="32" t="s">
        <v>69</v>
      </c>
      <c r="Y987" s="32" t="s">
        <v>70</v>
      </c>
      <c r="AB987" s="32" t="s">
        <v>31</v>
      </c>
      <c r="AC987" s="32" t="s">
        <v>30</v>
      </c>
      <c r="AD987" s="32" t="s">
        <v>31</v>
      </c>
      <c r="AE987" s="32" t="s">
        <v>30</v>
      </c>
      <c r="AF987" s="32" t="s">
        <v>31</v>
      </c>
      <c r="AG987" s="45" t="s">
        <v>30</v>
      </c>
      <c r="AH987" s="46" t="s">
        <v>45</v>
      </c>
      <c r="AM987" s="32" t="s">
        <v>56</v>
      </c>
      <c r="AR987" s="23"/>
      <c r="AS987" s="24" t="str">
        <f t="shared" si="3"/>
        <v>-:Q:-:-:-:-:-:-:-:immh::::immb:::-:-:-:-:-:-:Rn:::::Rd::::</v>
      </c>
      <c r="AT987" s="23"/>
      <c r="AU987" s="24" t="str">
        <f t="shared" si="4"/>
        <v>0x0F005400</v>
      </c>
      <c r="AV987" s="25"/>
      <c r="AW987" s="26" t="str">
        <f t="shared" si="5"/>
        <v>vshlVector,                                             </v>
      </c>
      <c r="AX987" s="26" t="str">
        <f t="shared" si="6"/>
        <v>//		vshlVector,                                             	/* 0x0F005400	SHL       	 */</v>
      </c>
      <c r="AY987" s="26" t="str">
        <f t="shared" si="7"/>
        <v>//		0x0F005400,	/* SHL       	vshlVector	 */</v>
      </c>
    </row>
    <row r="988" ht="12.75" customHeight="1">
      <c r="A988" s="9" t="s">
        <v>1600</v>
      </c>
      <c r="B988" s="33" t="s">
        <v>106</v>
      </c>
      <c r="C988" s="16"/>
      <c r="D988" s="17"/>
      <c r="E988" s="28" t="s">
        <v>944</v>
      </c>
      <c r="F988" s="18" t="str">
        <f t="shared" si="8"/>
        <v>v</v>
      </c>
      <c r="G988" s="18" t="str">
        <f t="shared" si="9"/>
        <v>immediate_Vector</v>
      </c>
      <c r="H988" s="18" t="s">
        <v>1124</v>
      </c>
      <c r="I988" s="30" t="s">
        <v>1206</v>
      </c>
      <c r="J988" s="30"/>
      <c r="K988" s="84"/>
      <c r="L988" s="45" t="s">
        <v>31</v>
      </c>
      <c r="M988" s="32" t="s">
        <v>71</v>
      </c>
      <c r="N988" s="32" t="s">
        <v>31</v>
      </c>
      <c r="O988" s="45" t="s">
        <v>31</v>
      </c>
      <c r="P988" s="45" t="s">
        <v>30</v>
      </c>
      <c r="Q988" s="45" t="s">
        <v>30</v>
      </c>
      <c r="R988" s="45" t="s">
        <v>30</v>
      </c>
      <c r="S988" s="45" t="s">
        <v>30</v>
      </c>
      <c r="T988" s="45" t="s">
        <v>31</v>
      </c>
      <c r="U988" s="32" t="s">
        <v>69</v>
      </c>
      <c r="Y988" s="32" t="s">
        <v>70</v>
      </c>
      <c r="AB988" s="32" t="s">
        <v>31</v>
      </c>
      <c r="AC988" s="32" t="s">
        <v>30</v>
      </c>
      <c r="AD988" s="32" t="s">
        <v>30</v>
      </c>
      <c r="AE988" s="32" t="s">
        <v>30</v>
      </c>
      <c r="AF988" s="32" t="s">
        <v>31</v>
      </c>
      <c r="AG988" s="45" t="s">
        <v>30</v>
      </c>
      <c r="AH988" s="46" t="s">
        <v>45</v>
      </c>
      <c r="AM988" s="32" t="s">
        <v>56</v>
      </c>
      <c r="AR988" s="23"/>
      <c r="AS988" s="24" t="str">
        <f t="shared" si="3"/>
        <v>-:Q:-:-:-:-:-:-:-:immh::::immb:::-:-:-:-:-:-:Rn:::::Rd::::</v>
      </c>
      <c r="AT988" s="23"/>
      <c r="AU988" s="24" t="str">
        <f t="shared" si="4"/>
        <v>0x0F007400</v>
      </c>
      <c r="AV988" s="25"/>
      <c r="AW988" s="26" t="str">
        <f t="shared" si="5"/>
        <v>vsqshlimmediate_Vector,                                 </v>
      </c>
      <c r="AX988" s="26" t="str">
        <f t="shared" si="6"/>
        <v>//		vsqshlimmediate_Vector,                                 	/* 0x0F007400	SQSHL     	 */</v>
      </c>
      <c r="AY988" s="26" t="str">
        <f t="shared" si="7"/>
        <v>//		0x0F007400,	/* SQSHL     	vsqshlimmediate_Vector	 */</v>
      </c>
    </row>
    <row r="989" ht="12.75" customHeight="1">
      <c r="A989" s="15" t="s">
        <v>1601</v>
      </c>
      <c r="B989" s="33" t="s">
        <v>106</v>
      </c>
      <c r="C989" s="16"/>
      <c r="D989" s="17"/>
      <c r="E989" s="28" t="s">
        <v>1602</v>
      </c>
      <c r="F989" s="18" t="str">
        <f t="shared" si="8"/>
        <v/>
      </c>
      <c r="G989" s="18" t="str">
        <f t="shared" si="9"/>
        <v/>
      </c>
      <c r="H989" s="19"/>
      <c r="I989" s="29"/>
      <c r="J989" s="29"/>
      <c r="K989" s="84"/>
      <c r="L989" s="45" t="s">
        <v>31</v>
      </c>
      <c r="M989" s="32" t="s">
        <v>71</v>
      </c>
      <c r="N989" s="32" t="s">
        <v>31</v>
      </c>
      <c r="O989" s="45" t="s">
        <v>31</v>
      </c>
      <c r="P989" s="45" t="s">
        <v>30</v>
      </c>
      <c r="Q989" s="45" t="s">
        <v>30</v>
      </c>
      <c r="R989" s="45" t="s">
        <v>30</v>
      </c>
      <c r="S989" s="45" t="s">
        <v>30</v>
      </c>
      <c r="T989" s="45" t="s">
        <v>31</v>
      </c>
      <c r="U989" s="32" t="s">
        <v>69</v>
      </c>
      <c r="Y989" s="32" t="s">
        <v>70</v>
      </c>
      <c r="AB989" s="32" t="s">
        <v>30</v>
      </c>
      <c r="AC989" s="32" t="s">
        <v>31</v>
      </c>
      <c r="AD989" s="32" t="s">
        <v>31</v>
      </c>
      <c r="AE989" s="32" t="s">
        <v>31</v>
      </c>
      <c r="AF989" s="32" t="s">
        <v>31</v>
      </c>
      <c r="AG989" s="45" t="s">
        <v>30</v>
      </c>
      <c r="AH989" s="46" t="s">
        <v>45</v>
      </c>
      <c r="AM989" s="32" t="s">
        <v>56</v>
      </c>
      <c r="AR989" s="23"/>
      <c r="AS989" s="24" t="str">
        <f t="shared" si="3"/>
        <v>-:Q:-:-:-:-:-:-:-:immh::::immb:::-:-:-:-:-:-:Rn:::::Rd::::</v>
      </c>
      <c r="AT989" s="23"/>
      <c r="AU989" s="24" t="str">
        <f t="shared" si="4"/>
        <v>0x0F008400</v>
      </c>
      <c r="AV989" s="25"/>
      <c r="AW989" s="26" t="str">
        <f t="shared" si="5"/>
        <v>shrn,                                                   </v>
      </c>
      <c r="AX989" s="26" t="str">
        <f t="shared" si="6"/>
        <v>//		shrn,                                                   	/* 0x0F008400	SHRN      	 */</v>
      </c>
      <c r="AY989" s="26" t="str">
        <f t="shared" si="7"/>
        <v>//		0x0F008400,	/* SHRN      	shrn	 */</v>
      </c>
    </row>
    <row r="990" ht="12.75" customHeight="1">
      <c r="A990" s="15" t="s">
        <v>1603</v>
      </c>
      <c r="B990" s="33" t="s">
        <v>106</v>
      </c>
      <c r="C990" s="16"/>
      <c r="D990" s="17"/>
      <c r="E990" s="28" t="s">
        <v>1604</v>
      </c>
      <c r="F990" s="18" t="str">
        <f t="shared" si="8"/>
        <v/>
      </c>
      <c r="G990" s="18" t="str">
        <f t="shared" si="9"/>
        <v/>
      </c>
      <c r="H990" s="19"/>
      <c r="I990" s="29"/>
      <c r="J990" s="29"/>
      <c r="K990" s="84"/>
      <c r="L990" s="45" t="s">
        <v>31</v>
      </c>
      <c r="M990" s="32" t="s">
        <v>71</v>
      </c>
      <c r="N990" s="32" t="s">
        <v>31</v>
      </c>
      <c r="O990" s="45" t="s">
        <v>31</v>
      </c>
      <c r="P990" s="45" t="s">
        <v>30</v>
      </c>
      <c r="Q990" s="45" t="s">
        <v>30</v>
      </c>
      <c r="R990" s="45" t="s">
        <v>30</v>
      </c>
      <c r="S990" s="45" t="s">
        <v>30</v>
      </c>
      <c r="T990" s="45" t="s">
        <v>31</v>
      </c>
      <c r="U990" s="32" t="s">
        <v>69</v>
      </c>
      <c r="Y990" s="32" t="s">
        <v>70</v>
      </c>
      <c r="AB990" s="32" t="s">
        <v>30</v>
      </c>
      <c r="AC990" s="32" t="s">
        <v>31</v>
      </c>
      <c r="AD990" s="32" t="s">
        <v>31</v>
      </c>
      <c r="AE990" s="32" t="s">
        <v>31</v>
      </c>
      <c r="AF990" s="32" t="s">
        <v>31</v>
      </c>
      <c r="AG990" s="45" t="s">
        <v>30</v>
      </c>
      <c r="AH990" s="46" t="s">
        <v>45</v>
      </c>
      <c r="AM990" s="32" t="s">
        <v>56</v>
      </c>
      <c r="AR990" s="23"/>
      <c r="AS990" s="24" t="str">
        <f t="shared" si="3"/>
        <v>-:Q:-:-:-:-:-:-:-:immh::::immb:::-:-:-:-:-:-:Rn:::::Rd::::</v>
      </c>
      <c r="AT990" s="23"/>
      <c r="AU990" s="24" t="str">
        <f t="shared" si="4"/>
        <v>0x0F008400</v>
      </c>
      <c r="AV990" s="25"/>
      <c r="AW990" s="26" t="str">
        <f t="shared" si="5"/>
        <v>shrn2,                                                  </v>
      </c>
      <c r="AX990" s="26" t="str">
        <f t="shared" si="6"/>
        <v>//		shrn2,                                                  	/* 0x0F008400	SHRN2     	 */</v>
      </c>
      <c r="AY990" s="26" t="str">
        <f t="shared" si="7"/>
        <v>//		0x0F008400,	/* SHRN2     	shrn2	 */</v>
      </c>
    </row>
    <row r="991" ht="12.75" customHeight="1">
      <c r="A991" s="9" t="s">
        <v>1605</v>
      </c>
      <c r="B991" s="33" t="s">
        <v>106</v>
      </c>
      <c r="C991" s="16"/>
      <c r="D991" s="17"/>
      <c r="E991" s="28" t="s">
        <v>1606</v>
      </c>
      <c r="F991" s="18" t="str">
        <f t="shared" si="8"/>
        <v/>
      </c>
      <c r="G991" s="18" t="str">
        <f t="shared" si="9"/>
        <v/>
      </c>
      <c r="H991" s="19"/>
      <c r="I991" s="29"/>
      <c r="J991" s="29"/>
      <c r="K991" s="84"/>
      <c r="L991" s="45" t="s">
        <v>31</v>
      </c>
      <c r="M991" s="32" t="s">
        <v>71</v>
      </c>
      <c r="N991" s="32" t="s">
        <v>31</v>
      </c>
      <c r="O991" s="45" t="s">
        <v>31</v>
      </c>
      <c r="P991" s="45" t="s">
        <v>30</v>
      </c>
      <c r="Q991" s="45" t="s">
        <v>30</v>
      </c>
      <c r="R991" s="45" t="s">
        <v>30</v>
      </c>
      <c r="S991" s="45" t="s">
        <v>30</v>
      </c>
      <c r="T991" s="45" t="s">
        <v>31</v>
      </c>
      <c r="U991" s="32" t="s">
        <v>69</v>
      </c>
      <c r="Y991" s="32" t="s">
        <v>70</v>
      </c>
      <c r="AB991" s="32" t="s">
        <v>30</v>
      </c>
      <c r="AC991" s="32" t="s">
        <v>31</v>
      </c>
      <c r="AD991" s="32" t="s">
        <v>31</v>
      </c>
      <c r="AE991" s="32" t="s">
        <v>31</v>
      </c>
      <c r="AF991" s="32" t="s">
        <v>30</v>
      </c>
      <c r="AG991" s="45" t="s">
        <v>30</v>
      </c>
      <c r="AH991" s="46" t="s">
        <v>45</v>
      </c>
      <c r="AM991" s="32" t="s">
        <v>56</v>
      </c>
      <c r="AR991" s="23"/>
      <c r="AS991" s="24" t="str">
        <f t="shared" si="3"/>
        <v>-:Q:-:-:-:-:-:-:-:immh::::immb:::-:-:-:-:-:-:Rn:::::Rd::::</v>
      </c>
      <c r="AT991" s="23"/>
      <c r="AU991" s="24" t="str">
        <f t="shared" si="4"/>
        <v>0x0F008C00</v>
      </c>
      <c r="AV991" s="25"/>
      <c r="AW991" s="26" t="str">
        <f t="shared" si="5"/>
        <v>rshrn,                                                  </v>
      </c>
      <c r="AX991" s="26" t="str">
        <f t="shared" si="6"/>
        <v>//		rshrn,                                                  	/* 0x0F008C00	RSHRN     	 */</v>
      </c>
      <c r="AY991" s="26" t="str">
        <f t="shared" si="7"/>
        <v>//		0x0F008C00,	/* RSHRN     	rshrn	 */</v>
      </c>
    </row>
    <row r="992" ht="12.75" customHeight="1">
      <c r="A992" s="15" t="s">
        <v>1607</v>
      </c>
      <c r="B992" s="33" t="s">
        <v>106</v>
      </c>
      <c r="C992" s="16"/>
      <c r="D992" s="17"/>
      <c r="E992" s="28" t="s">
        <v>1608</v>
      </c>
      <c r="F992" s="18" t="str">
        <f t="shared" si="8"/>
        <v/>
      </c>
      <c r="G992" s="18" t="str">
        <f t="shared" si="9"/>
        <v/>
      </c>
      <c r="H992" s="19"/>
      <c r="I992" s="29"/>
      <c r="J992" s="29"/>
      <c r="K992" s="84"/>
      <c r="L992" s="45" t="s">
        <v>31</v>
      </c>
      <c r="M992" s="32" t="s">
        <v>71</v>
      </c>
      <c r="N992" s="32" t="s">
        <v>31</v>
      </c>
      <c r="O992" s="45" t="s">
        <v>31</v>
      </c>
      <c r="P992" s="45" t="s">
        <v>30</v>
      </c>
      <c r="Q992" s="45" t="s">
        <v>30</v>
      </c>
      <c r="R992" s="45" t="s">
        <v>30</v>
      </c>
      <c r="S992" s="45" t="s">
        <v>30</v>
      </c>
      <c r="T992" s="45" t="s">
        <v>31</v>
      </c>
      <c r="U992" s="32" t="s">
        <v>69</v>
      </c>
      <c r="Y992" s="32" t="s">
        <v>70</v>
      </c>
      <c r="AB992" s="32" t="s">
        <v>30</v>
      </c>
      <c r="AC992" s="32" t="s">
        <v>31</v>
      </c>
      <c r="AD992" s="32" t="s">
        <v>31</v>
      </c>
      <c r="AE992" s="32" t="s">
        <v>31</v>
      </c>
      <c r="AF992" s="32" t="s">
        <v>30</v>
      </c>
      <c r="AG992" s="45" t="s">
        <v>30</v>
      </c>
      <c r="AH992" s="46" t="s">
        <v>45</v>
      </c>
      <c r="AM992" s="32" t="s">
        <v>56</v>
      </c>
      <c r="AR992" s="23"/>
      <c r="AS992" s="24" t="str">
        <f t="shared" si="3"/>
        <v>-:Q:-:-:-:-:-:-:-:immh::::immb:::-:-:-:-:-:-:Rn:::::Rd::::</v>
      </c>
      <c r="AT992" s="23"/>
      <c r="AU992" s="24" t="str">
        <f t="shared" si="4"/>
        <v>0x0F008C00</v>
      </c>
      <c r="AV992" s="25"/>
      <c r="AW992" s="26" t="str">
        <f t="shared" si="5"/>
        <v>rshrn2,                                                 </v>
      </c>
      <c r="AX992" s="26" t="str">
        <f t="shared" si="6"/>
        <v>//		rshrn2,                                                 	/* 0x0F008C00	RSHRN2    	 */</v>
      </c>
      <c r="AY992" s="26" t="str">
        <f t="shared" si="7"/>
        <v>//		0x0F008C00,	/* RSHRN2    	rshrn2	 */</v>
      </c>
    </row>
    <row r="993" ht="12.75" customHeight="1">
      <c r="A993" s="15" t="s">
        <v>1609</v>
      </c>
      <c r="B993" s="33" t="s">
        <v>106</v>
      </c>
      <c r="C993" s="16"/>
      <c r="D993" s="17"/>
      <c r="E993" s="28" t="s">
        <v>1126</v>
      </c>
      <c r="F993" s="18" t="str">
        <f t="shared" si="8"/>
        <v>v</v>
      </c>
      <c r="G993" s="18" t="str">
        <f t="shared" si="9"/>
        <v>Vector</v>
      </c>
      <c r="H993" s="19"/>
      <c r="I993" s="30" t="s">
        <v>1206</v>
      </c>
      <c r="J993" s="30"/>
      <c r="K993" s="84"/>
      <c r="L993" s="45" t="s">
        <v>31</v>
      </c>
      <c r="M993" s="32" t="s">
        <v>71</v>
      </c>
      <c r="N993" s="32" t="s">
        <v>31</v>
      </c>
      <c r="O993" s="45" t="s">
        <v>31</v>
      </c>
      <c r="P993" s="45" t="s">
        <v>30</v>
      </c>
      <c r="Q993" s="45" t="s">
        <v>30</v>
      </c>
      <c r="R993" s="45" t="s">
        <v>30</v>
      </c>
      <c r="S993" s="45" t="s">
        <v>30</v>
      </c>
      <c r="T993" s="45" t="s">
        <v>31</v>
      </c>
      <c r="U993" s="32" t="s">
        <v>69</v>
      </c>
      <c r="Y993" s="32" t="s">
        <v>70</v>
      </c>
      <c r="AB993" s="32" t="s">
        <v>30</v>
      </c>
      <c r="AC993" s="32" t="s">
        <v>31</v>
      </c>
      <c r="AD993" s="32" t="s">
        <v>31</v>
      </c>
      <c r="AE993" s="32" t="s">
        <v>30</v>
      </c>
      <c r="AF993" s="32" t="s">
        <v>31</v>
      </c>
      <c r="AG993" s="45" t="s">
        <v>30</v>
      </c>
      <c r="AH993" s="46" t="s">
        <v>45</v>
      </c>
      <c r="AM993" s="32" t="s">
        <v>56</v>
      </c>
      <c r="AR993" s="23"/>
      <c r="AS993" s="24" t="str">
        <f t="shared" si="3"/>
        <v>-:Q:-:-:-:-:-:-:-:immh::::immb:::-:-:-:-:-:-:Rn:::::Rd::::</v>
      </c>
      <c r="AT993" s="23"/>
      <c r="AU993" s="24" t="str">
        <f t="shared" si="4"/>
        <v>0x0F009400</v>
      </c>
      <c r="AV993" s="25"/>
      <c r="AW993" s="26" t="str">
        <f t="shared" si="5"/>
        <v>vsqshrnVector,                                          </v>
      </c>
      <c r="AX993" s="26" t="str">
        <f t="shared" si="6"/>
        <v>//		vsqshrnVector,                                          	/* 0x0F009400	SQSHRN    	 */</v>
      </c>
      <c r="AY993" s="26" t="str">
        <f t="shared" si="7"/>
        <v>//		0x0F009400,	/* SQSHRN    	vsqshrnVector	 */</v>
      </c>
    </row>
    <row r="994" ht="12.75" customHeight="1">
      <c r="A994" s="9" t="s">
        <v>1610</v>
      </c>
      <c r="B994" s="33" t="s">
        <v>106</v>
      </c>
      <c r="C994" s="16"/>
      <c r="D994" s="17"/>
      <c r="E994" s="28" t="s">
        <v>1128</v>
      </c>
      <c r="F994" s="18" t="str">
        <f t="shared" si="8"/>
        <v>v</v>
      </c>
      <c r="G994" s="18" t="str">
        <f t="shared" si="9"/>
        <v>Vector</v>
      </c>
      <c r="H994" s="19"/>
      <c r="I994" s="30" t="s">
        <v>1206</v>
      </c>
      <c r="J994" s="30"/>
      <c r="K994" s="84"/>
      <c r="L994" s="45" t="s">
        <v>31</v>
      </c>
      <c r="M994" s="32" t="s">
        <v>71</v>
      </c>
      <c r="N994" s="32" t="s">
        <v>31</v>
      </c>
      <c r="O994" s="45" t="s">
        <v>31</v>
      </c>
      <c r="P994" s="45" t="s">
        <v>30</v>
      </c>
      <c r="Q994" s="45" t="s">
        <v>30</v>
      </c>
      <c r="R994" s="45" t="s">
        <v>30</v>
      </c>
      <c r="S994" s="45" t="s">
        <v>30</v>
      </c>
      <c r="T994" s="45" t="s">
        <v>31</v>
      </c>
      <c r="U994" s="32" t="s">
        <v>69</v>
      </c>
      <c r="Y994" s="32" t="s">
        <v>70</v>
      </c>
      <c r="AB994" s="32" t="s">
        <v>30</v>
      </c>
      <c r="AC994" s="32" t="s">
        <v>31</v>
      </c>
      <c r="AD994" s="32" t="s">
        <v>31</v>
      </c>
      <c r="AE994" s="32" t="s">
        <v>30</v>
      </c>
      <c r="AF994" s="32" t="s">
        <v>31</v>
      </c>
      <c r="AG994" s="45" t="s">
        <v>30</v>
      </c>
      <c r="AH994" s="46" t="s">
        <v>45</v>
      </c>
      <c r="AM994" s="32" t="s">
        <v>56</v>
      </c>
      <c r="AR994" s="23"/>
      <c r="AS994" s="24" t="str">
        <f t="shared" si="3"/>
        <v>-:Q:-:-:-:-:-:-:-:immh::::immb:::-:-:-:-:-:-:Rn:::::Rd::::</v>
      </c>
      <c r="AT994" s="23"/>
      <c r="AU994" s="24" t="str">
        <f t="shared" si="4"/>
        <v>0x0F009400</v>
      </c>
      <c r="AV994" s="25"/>
      <c r="AW994" s="26" t="str">
        <f t="shared" si="5"/>
        <v>vsqshrn2Vector,                                         </v>
      </c>
      <c r="AX994" s="26" t="str">
        <f t="shared" si="6"/>
        <v>//		vsqshrn2Vector,                                         	/* 0x0F009400	SQSHRN2   	 */</v>
      </c>
      <c r="AY994" s="26" t="str">
        <f t="shared" si="7"/>
        <v>//		0x0F009400,	/* SQSHRN2   	vsqshrn2Vector	 */</v>
      </c>
    </row>
    <row r="995" ht="12.75" customHeight="1">
      <c r="A995" s="9" t="s">
        <v>1611</v>
      </c>
      <c r="B995" s="33" t="s">
        <v>106</v>
      </c>
      <c r="C995" s="16"/>
      <c r="D995" s="17"/>
      <c r="E995" s="28" t="s">
        <v>1130</v>
      </c>
      <c r="F995" s="18" t="str">
        <f t="shared" si="8"/>
        <v>v</v>
      </c>
      <c r="G995" s="18" t="str">
        <f t="shared" si="9"/>
        <v>Vector</v>
      </c>
      <c r="H995" s="19"/>
      <c r="I995" s="30" t="s">
        <v>1206</v>
      </c>
      <c r="J995" s="30"/>
      <c r="K995" s="84"/>
      <c r="L995" s="45" t="s">
        <v>31</v>
      </c>
      <c r="M995" s="32" t="s">
        <v>71</v>
      </c>
      <c r="N995" s="32" t="s">
        <v>31</v>
      </c>
      <c r="O995" s="45" t="s">
        <v>31</v>
      </c>
      <c r="P995" s="45" t="s">
        <v>30</v>
      </c>
      <c r="Q995" s="45" t="s">
        <v>30</v>
      </c>
      <c r="R995" s="45" t="s">
        <v>30</v>
      </c>
      <c r="S995" s="45" t="s">
        <v>30</v>
      </c>
      <c r="T995" s="45" t="s">
        <v>31</v>
      </c>
      <c r="U995" s="32" t="s">
        <v>69</v>
      </c>
      <c r="Y995" s="32" t="s">
        <v>70</v>
      </c>
      <c r="AB995" s="32" t="s">
        <v>30</v>
      </c>
      <c r="AC995" s="32" t="s">
        <v>31</v>
      </c>
      <c r="AD995" s="32" t="s">
        <v>31</v>
      </c>
      <c r="AE995" s="32" t="s">
        <v>30</v>
      </c>
      <c r="AF995" s="32" t="s">
        <v>30</v>
      </c>
      <c r="AG995" s="45" t="s">
        <v>30</v>
      </c>
      <c r="AH995" s="46" t="s">
        <v>45</v>
      </c>
      <c r="AM995" s="32" t="s">
        <v>56</v>
      </c>
      <c r="AR995" s="23"/>
      <c r="AS995" s="24" t="str">
        <f t="shared" si="3"/>
        <v>-:Q:-:-:-:-:-:-:-:immh::::immb:::-:-:-:-:-:-:Rn:::::Rd::::</v>
      </c>
      <c r="AT995" s="23"/>
      <c r="AU995" s="24" t="str">
        <f t="shared" si="4"/>
        <v>0x0F009C00</v>
      </c>
      <c r="AV995" s="25"/>
      <c r="AW995" s="26" t="str">
        <f t="shared" si="5"/>
        <v>vsqrshrnVector,                                         </v>
      </c>
      <c r="AX995" s="26" t="str">
        <f t="shared" si="6"/>
        <v>//		vsqrshrnVector,                                         	/* 0x0F009C00	SQRSHRN   	 */</v>
      </c>
      <c r="AY995" s="26" t="str">
        <f t="shared" si="7"/>
        <v>//		0x0F009C00,	/* SQRSHRN   	vsqrshrnVector	 */</v>
      </c>
    </row>
    <row r="996" ht="12.75" customHeight="1">
      <c r="A996" s="15" t="s">
        <v>1612</v>
      </c>
      <c r="B996" s="33" t="s">
        <v>106</v>
      </c>
      <c r="C996" s="16"/>
      <c r="D996" s="17"/>
      <c r="E996" s="28" t="s">
        <v>1132</v>
      </c>
      <c r="F996" s="18" t="str">
        <f t="shared" si="8"/>
        <v>v</v>
      </c>
      <c r="G996" s="18" t="str">
        <f t="shared" si="9"/>
        <v>Vector</v>
      </c>
      <c r="H996" s="19"/>
      <c r="I996" s="30" t="s">
        <v>1206</v>
      </c>
      <c r="J996" s="30"/>
      <c r="K996" s="84"/>
      <c r="L996" s="45" t="s">
        <v>31</v>
      </c>
      <c r="M996" s="32" t="s">
        <v>71</v>
      </c>
      <c r="N996" s="32" t="s">
        <v>31</v>
      </c>
      <c r="O996" s="45" t="s">
        <v>31</v>
      </c>
      <c r="P996" s="45" t="s">
        <v>30</v>
      </c>
      <c r="Q996" s="45" t="s">
        <v>30</v>
      </c>
      <c r="R996" s="45" t="s">
        <v>30</v>
      </c>
      <c r="S996" s="45" t="s">
        <v>30</v>
      </c>
      <c r="T996" s="45" t="s">
        <v>31</v>
      </c>
      <c r="U996" s="32" t="s">
        <v>69</v>
      </c>
      <c r="Y996" s="32" t="s">
        <v>70</v>
      </c>
      <c r="AB996" s="32" t="s">
        <v>30</v>
      </c>
      <c r="AC996" s="32" t="s">
        <v>31</v>
      </c>
      <c r="AD996" s="32" t="s">
        <v>31</v>
      </c>
      <c r="AE996" s="32" t="s">
        <v>30</v>
      </c>
      <c r="AF996" s="32" t="s">
        <v>30</v>
      </c>
      <c r="AG996" s="45" t="s">
        <v>30</v>
      </c>
      <c r="AH996" s="46" t="s">
        <v>45</v>
      </c>
      <c r="AM996" s="32" t="s">
        <v>56</v>
      </c>
      <c r="AR996" s="23"/>
      <c r="AS996" s="24" t="str">
        <f t="shared" si="3"/>
        <v>-:Q:-:-:-:-:-:-:-:immh::::immb:::-:-:-:-:-:-:Rn:::::Rd::::</v>
      </c>
      <c r="AT996" s="23"/>
      <c r="AU996" s="24" t="str">
        <f t="shared" si="4"/>
        <v>0x0F009C00</v>
      </c>
      <c r="AV996" s="25"/>
      <c r="AW996" s="26" t="str">
        <f t="shared" si="5"/>
        <v>vsqrshrn2Vector,                                        </v>
      </c>
      <c r="AX996" s="26" t="str">
        <f t="shared" si="6"/>
        <v>//		vsqrshrn2Vector,                                        	/* 0x0F009C00	SQRSHRN2  	 */</v>
      </c>
      <c r="AY996" s="26" t="str">
        <f t="shared" si="7"/>
        <v>//		0x0F009C00,	/* SQRSHRN2  	vsqrshrn2Vector	 */</v>
      </c>
    </row>
    <row r="997" ht="12.75" customHeight="1">
      <c r="A997" s="15" t="s">
        <v>1613</v>
      </c>
      <c r="B997" s="33" t="s">
        <v>106</v>
      </c>
      <c r="C997" s="16"/>
      <c r="D997" s="17"/>
      <c r="E997" s="28" t="s">
        <v>1614</v>
      </c>
      <c r="F997" s="18" t="str">
        <f t="shared" si="8"/>
        <v/>
      </c>
      <c r="G997" s="18" t="str">
        <f t="shared" si="9"/>
        <v/>
      </c>
      <c r="H997" s="19"/>
      <c r="I997" s="29"/>
      <c r="J997" s="29"/>
      <c r="K997" s="84"/>
      <c r="L997" s="45" t="s">
        <v>31</v>
      </c>
      <c r="M997" s="32" t="s">
        <v>71</v>
      </c>
      <c r="N997" s="32" t="s">
        <v>31</v>
      </c>
      <c r="O997" s="45" t="s">
        <v>31</v>
      </c>
      <c r="P997" s="45" t="s">
        <v>30</v>
      </c>
      <c r="Q997" s="45" t="s">
        <v>30</v>
      </c>
      <c r="R997" s="45" t="s">
        <v>30</v>
      </c>
      <c r="S997" s="45" t="s">
        <v>30</v>
      </c>
      <c r="T997" s="45" t="s">
        <v>31</v>
      </c>
      <c r="U997" s="32" t="s">
        <v>69</v>
      </c>
      <c r="Y997" s="32" t="s">
        <v>70</v>
      </c>
      <c r="AB997" s="32" t="s">
        <v>30</v>
      </c>
      <c r="AC997" s="32" t="s">
        <v>31</v>
      </c>
      <c r="AD997" s="32" t="s">
        <v>30</v>
      </c>
      <c r="AE997" s="32" t="s">
        <v>31</v>
      </c>
      <c r="AF997" s="32" t="s">
        <v>31</v>
      </c>
      <c r="AG997" s="45" t="s">
        <v>30</v>
      </c>
      <c r="AH997" s="46" t="s">
        <v>45</v>
      </c>
      <c r="AM997" s="32" t="s">
        <v>56</v>
      </c>
      <c r="AR997" s="23"/>
      <c r="AS997" s="24" t="str">
        <f t="shared" si="3"/>
        <v>-:Q:-:-:-:-:-:-:-:immh::::immb:::-:-:-:-:-:-:Rn:::::Rd::::</v>
      </c>
      <c r="AT997" s="23"/>
      <c r="AU997" s="24" t="str">
        <f t="shared" si="4"/>
        <v>0x0F00A400</v>
      </c>
      <c r="AV997" s="25"/>
      <c r="AW997" s="26" t="str">
        <f t="shared" si="5"/>
        <v>sshll,                                                  </v>
      </c>
      <c r="AX997" s="26" t="str">
        <f t="shared" si="6"/>
        <v>//		sshll,                                                  	/* 0x0F00A400	SSHLL     	 */</v>
      </c>
      <c r="AY997" s="26" t="str">
        <f t="shared" si="7"/>
        <v>//		0x0F00A400,	/* SSHLL     	sshll	 */</v>
      </c>
    </row>
    <row r="998" ht="12.75" customHeight="1">
      <c r="A998" s="9" t="s">
        <v>1615</v>
      </c>
      <c r="B998" s="33" t="s">
        <v>106</v>
      </c>
      <c r="C998" s="16"/>
      <c r="D998" s="17"/>
      <c r="E998" s="28" t="s">
        <v>1616</v>
      </c>
      <c r="F998" s="18" t="str">
        <f t="shared" si="8"/>
        <v/>
      </c>
      <c r="G998" s="18" t="str">
        <f t="shared" si="9"/>
        <v/>
      </c>
      <c r="H998" s="19"/>
      <c r="I998" s="29"/>
      <c r="J998" s="29"/>
      <c r="K998" s="84"/>
      <c r="L998" s="45" t="s">
        <v>31</v>
      </c>
      <c r="M998" s="32" t="s">
        <v>71</v>
      </c>
      <c r="N998" s="32" t="s">
        <v>31</v>
      </c>
      <c r="O998" s="45" t="s">
        <v>31</v>
      </c>
      <c r="P998" s="45" t="s">
        <v>30</v>
      </c>
      <c r="Q998" s="45" t="s">
        <v>30</v>
      </c>
      <c r="R998" s="45" t="s">
        <v>30</v>
      </c>
      <c r="S998" s="45" t="s">
        <v>30</v>
      </c>
      <c r="T998" s="45" t="s">
        <v>31</v>
      </c>
      <c r="U998" s="32" t="s">
        <v>69</v>
      </c>
      <c r="Y998" s="32" t="s">
        <v>70</v>
      </c>
      <c r="AB998" s="32" t="s">
        <v>30</v>
      </c>
      <c r="AC998" s="32" t="s">
        <v>31</v>
      </c>
      <c r="AD998" s="32" t="s">
        <v>30</v>
      </c>
      <c r="AE998" s="32" t="s">
        <v>31</v>
      </c>
      <c r="AF998" s="32" t="s">
        <v>31</v>
      </c>
      <c r="AG998" s="45" t="s">
        <v>30</v>
      </c>
      <c r="AH998" s="46" t="s">
        <v>45</v>
      </c>
      <c r="AM998" s="32" t="s">
        <v>56</v>
      </c>
      <c r="AR998" s="23"/>
      <c r="AS998" s="24" t="str">
        <f t="shared" si="3"/>
        <v>-:Q:-:-:-:-:-:-:-:immh::::immb:::-:-:-:-:-:-:Rn:::::Rd::::</v>
      </c>
      <c r="AT998" s="23"/>
      <c r="AU998" s="24" t="str">
        <f t="shared" si="4"/>
        <v>0x0F00A400</v>
      </c>
      <c r="AV998" s="25"/>
      <c r="AW998" s="26" t="str">
        <f t="shared" si="5"/>
        <v>sshll2,                                                 </v>
      </c>
      <c r="AX998" s="26" t="str">
        <f t="shared" si="6"/>
        <v>//		sshll2,                                                 	/* 0x0F00A400	SSHLL2    	 */</v>
      </c>
      <c r="AY998" s="26" t="str">
        <f t="shared" si="7"/>
        <v>//		0x0F00A400,	/* SSHLL2    	sshll2	 */</v>
      </c>
    </row>
    <row r="999" ht="12.75" customHeight="1">
      <c r="A999" s="15" t="s">
        <v>1617</v>
      </c>
      <c r="B999" s="33" t="s">
        <v>106</v>
      </c>
      <c r="C999" s="16"/>
      <c r="D999" s="17"/>
      <c r="E999" s="28" t="s">
        <v>704</v>
      </c>
      <c r="F999" s="18" t="str">
        <f t="shared" si="8"/>
        <v>v</v>
      </c>
      <c r="G999" s="18" t="str">
        <f t="shared" si="9"/>
        <v>vector_fixed_point_Vector</v>
      </c>
      <c r="H999" s="18" t="s">
        <v>1134</v>
      </c>
      <c r="I999" s="30" t="s">
        <v>1206</v>
      </c>
      <c r="J999" s="30"/>
      <c r="K999" s="84"/>
      <c r="L999" s="45" t="s">
        <v>31</v>
      </c>
      <c r="M999" s="32" t="s">
        <v>71</v>
      </c>
      <c r="N999" s="32" t="s">
        <v>31</v>
      </c>
      <c r="O999" s="45" t="s">
        <v>31</v>
      </c>
      <c r="P999" s="45" t="s">
        <v>30</v>
      </c>
      <c r="Q999" s="45" t="s">
        <v>30</v>
      </c>
      <c r="R999" s="45" t="s">
        <v>30</v>
      </c>
      <c r="S999" s="45" t="s">
        <v>30</v>
      </c>
      <c r="T999" s="45" t="s">
        <v>31</v>
      </c>
      <c r="U999" s="32" t="s">
        <v>69</v>
      </c>
      <c r="Y999" s="32" t="s">
        <v>70</v>
      </c>
      <c r="AB999" s="32" t="s">
        <v>30</v>
      </c>
      <c r="AC999" s="32" t="s">
        <v>30</v>
      </c>
      <c r="AD999" s="32" t="s">
        <v>30</v>
      </c>
      <c r="AE999" s="32" t="s">
        <v>31</v>
      </c>
      <c r="AF999" s="32" t="s">
        <v>31</v>
      </c>
      <c r="AG999" s="45" t="s">
        <v>30</v>
      </c>
      <c r="AH999" s="46" t="s">
        <v>45</v>
      </c>
      <c r="AM999" s="32" t="s">
        <v>56</v>
      </c>
      <c r="AR999" s="23"/>
      <c r="AS999" s="24" t="str">
        <f t="shared" si="3"/>
        <v>-:Q:-:-:-:-:-:-:-:immh::::immb:::-:-:-:-:-:-:Rn:::::Rd::::</v>
      </c>
      <c r="AT999" s="23"/>
      <c r="AU999" s="24" t="str">
        <f t="shared" si="4"/>
        <v>0x0F00E400</v>
      </c>
      <c r="AV999" s="25"/>
      <c r="AW999" s="26" t="str">
        <f t="shared" si="5"/>
        <v>vscvtfvector_fixed_point_Vector,                        </v>
      </c>
      <c r="AX999" s="26" t="str">
        <f t="shared" si="6"/>
        <v>//		vscvtfvector_fixed_point_Vector,                        	/* 0x0F00E400	SCVTF     	 */</v>
      </c>
      <c r="AY999" s="26" t="str">
        <f t="shared" si="7"/>
        <v>//		0x0F00E400,	/* SCVTF     	vscvtfvector_fixed_point_Vector	 */</v>
      </c>
    </row>
    <row r="1000" ht="12.75" customHeight="1">
      <c r="A1000" s="15" t="s">
        <v>1618</v>
      </c>
      <c r="B1000" s="33" t="s">
        <v>106</v>
      </c>
      <c r="C1000" s="16"/>
      <c r="D1000" s="17"/>
      <c r="E1000" s="28" t="s">
        <v>710</v>
      </c>
      <c r="F1000" s="18" t="str">
        <f t="shared" si="8"/>
        <v>v</v>
      </c>
      <c r="G1000" s="18" t="str">
        <f t="shared" si="9"/>
        <v>vector_fixed_point_Vector</v>
      </c>
      <c r="H1000" s="18" t="s">
        <v>1134</v>
      </c>
      <c r="I1000" s="30" t="s">
        <v>1206</v>
      </c>
      <c r="J1000" s="30"/>
      <c r="K1000" s="84"/>
      <c r="L1000" s="45" t="s">
        <v>31</v>
      </c>
      <c r="M1000" s="32" t="s">
        <v>71</v>
      </c>
      <c r="N1000" s="32" t="s">
        <v>31</v>
      </c>
      <c r="O1000" s="45" t="s">
        <v>31</v>
      </c>
      <c r="P1000" s="45" t="s">
        <v>30</v>
      </c>
      <c r="Q1000" s="45" t="s">
        <v>30</v>
      </c>
      <c r="R1000" s="45" t="s">
        <v>30</v>
      </c>
      <c r="S1000" s="45" t="s">
        <v>30</v>
      </c>
      <c r="T1000" s="45" t="s">
        <v>31</v>
      </c>
      <c r="U1000" s="32" t="s">
        <v>69</v>
      </c>
      <c r="Y1000" s="32" t="s">
        <v>70</v>
      </c>
      <c r="AB1000" s="32" t="s">
        <v>30</v>
      </c>
      <c r="AC1000" s="32" t="s">
        <v>30</v>
      </c>
      <c r="AD1000" s="32" t="s">
        <v>30</v>
      </c>
      <c r="AE1000" s="32" t="s">
        <v>30</v>
      </c>
      <c r="AF1000" s="32" t="s">
        <v>30</v>
      </c>
      <c r="AG1000" s="45" t="s">
        <v>30</v>
      </c>
      <c r="AH1000" s="46" t="s">
        <v>45</v>
      </c>
      <c r="AM1000" s="32" t="s">
        <v>56</v>
      </c>
      <c r="AR1000" s="23"/>
      <c r="AS1000" s="24" t="str">
        <f t="shared" si="3"/>
        <v>-:Q:-:-:-:-:-:-:-:immh::::immb:::-:-:-:-:-:-:Rn:::::Rd::::</v>
      </c>
      <c r="AT1000" s="23"/>
      <c r="AU1000" s="24" t="str">
        <f t="shared" si="4"/>
        <v>0x0F00FC00</v>
      </c>
      <c r="AV1000" s="25"/>
      <c r="AW1000" s="26" t="str">
        <f t="shared" si="5"/>
        <v>vfcvtzsvector_fixed_point_Vector,                       </v>
      </c>
      <c r="AX1000" s="26" t="str">
        <f t="shared" si="6"/>
        <v>//		vfcvtzsvector_fixed_point_Vector,                       	/* 0x0F00FC00	FCVTZS    	 */</v>
      </c>
      <c r="AY1000" s="26" t="str">
        <f t="shared" si="7"/>
        <v>//		0x0F00FC00,	/* FCVTZS    	vfcvtzsvector_fixed_point_Vector	 */</v>
      </c>
    </row>
    <row r="1001" ht="12.75" customHeight="1">
      <c r="A1001" s="9" t="s">
        <v>1619</v>
      </c>
      <c r="B1001" s="33" t="s">
        <v>106</v>
      </c>
      <c r="C1001" s="16"/>
      <c r="D1001" s="17"/>
      <c r="E1001" s="28" t="s">
        <v>1137</v>
      </c>
      <c r="F1001" s="18" t="str">
        <f t="shared" si="8"/>
        <v>v</v>
      </c>
      <c r="G1001" s="18" t="str">
        <f t="shared" si="9"/>
        <v>Vector</v>
      </c>
      <c r="H1001" s="19"/>
      <c r="I1001" s="30" t="s">
        <v>1206</v>
      </c>
      <c r="J1001" s="30"/>
      <c r="K1001" s="84"/>
      <c r="L1001" s="45" t="s">
        <v>31</v>
      </c>
      <c r="M1001" s="32" t="s">
        <v>71</v>
      </c>
      <c r="N1001" s="32" t="s">
        <v>30</v>
      </c>
      <c r="O1001" s="45" t="s">
        <v>31</v>
      </c>
      <c r="P1001" s="45" t="s">
        <v>30</v>
      </c>
      <c r="Q1001" s="45" t="s">
        <v>30</v>
      </c>
      <c r="R1001" s="45" t="s">
        <v>30</v>
      </c>
      <c r="S1001" s="45" t="s">
        <v>30</v>
      </c>
      <c r="T1001" s="45" t="s">
        <v>31</v>
      </c>
      <c r="U1001" s="32" t="s">
        <v>69</v>
      </c>
      <c r="Y1001" s="32" t="s">
        <v>70</v>
      </c>
      <c r="AB1001" s="32" t="s">
        <v>31</v>
      </c>
      <c r="AC1001" s="32" t="s">
        <v>31</v>
      </c>
      <c r="AD1001" s="32" t="s">
        <v>31</v>
      </c>
      <c r="AE1001" s="32" t="s">
        <v>31</v>
      </c>
      <c r="AF1001" s="32" t="s">
        <v>31</v>
      </c>
      <c r="AG1001" s="45" t="s">
        <v>30</v>
      </c>
      <c r="AH1001" s="46" t="s">
        <v>45</v>
      </c>
      <c r="AM1001" s="32" t="s">
        <v>56</v>
      </c>
      <c r="AR1001" s="23"/>
      <c r="AS1001" s="24" t="str">
        <f t="shared" si="3"/>
        <v>-:Q:-:-:-:-:-:-:-:immh::::immb:::-:-:-:-:-:-:Rn:::::Rd::::</v>
      </c>
      <c r="AT1001" s="23"/>
      <c r="AU1001" s="24" t="str">
        <f t="shared" si="4"/>
        <v>0x2F000400</v>
      </c>
      <c r="AV1001" s="25"/>
      <c r="AW1001" s="26" t="str">
        <f t="shared" si="5"/>
        <v>vushrVector,                                            </v>
      </c>
      <c r="AX1001" s="26" t="str">
        <f t="shared" si="6"/>
        <v>//		vushrVector,                                            	/* 0x2F000400	USHR      	 */</v>
      </c>
      <c r="AY1001" s="26" t="str">
        <f t="shared" si="7"/>
        <v>//		0x2F000400,	/* USHR      	vushrVector	 */</v>
      </c>
    </row>
    <row r="1002" ht="12.75" customHeight="1">
      <c r="A1002" s="9" t="s">
        <v>1620</v>
      </c>
      <c r="B1002" s="33" t="s">
        <v>106</v>
      </c>
      <c r="C1002" s="16"/>
      <c r="D1002" s="17"/>
      <c r="E1002" s="28" t="s">
        <v>1139</v>
      </c>
      <c r="F1002" s="18" t="str">
        <f t="shared" si="8"/>
        <v>v</v>
      </c>
      <c r="G1002" s="18" t="str">
        <f t="shared" si="9"/>
        <v>Vector</v>
      </c>
      <c r="H1002" s="19"/>
      <c r="I1002" s="30" t="s">
        <v>1206</v>
      </c>
      <c r="J1002" s="30"/>
      <c r="K1002" s="84"/>
      <c r="L1002" s="45" t="s">
        <v>31</v>
      </c>
      <c r="M1002" s="32" t="s">
        <v>71</v>
      </c>
      <c r="N1002" s="32" t="s">
        <v>30</v>
      </c>
      <c r="O1002" s="45" t="s">
        <v>31</v>
      </c>
      <c r="P1002" s="45" t="s">
        <v>30</v>
      </c>
      <c r="Q1002" s="45" t="s">
        <v>30</v>
      </c>
      <c r="R1002" s="45" t="s">
        <v>30</v>
      </c>
      <c r="S1002" s="45" t="s">
        <v>30</v>
      </c>
      <c r="T1002" s="45" t="s">
        <v>31</v>
      </c>
      <c r="U1002" s="32" t="s">
        <v>69</v>
      </c>
      <c r="Y1002" s="32" t="s">
        <v>70</v>
      </c>
      <c r="AB1002" s="32" t="s">
        <v>31</v>
      </c>
      <c r="AC1002" s="32" t="s">
        <v>31</v>
      </c>
      <c r="AD1002" s="32" t="s">
        <v>31</v>
      </c>
      <c r="AE1002" s="32" t="s">
        <v>30</v>
      </c>
      <c r="AF1002" s="32" t="s">
        <v>31</v>
      </c>
      <c r="AG1002" s="45" t="s">
        <v>30</v>
      </c>
      <c r="AH1002" s="46" t="s">
        <v>45</v>
      </c>
      <c r="AM1002" s="32" t="s">
        <v>56</v>
      </c>
      <c r="AR1002" s="23"/>
      <c r="AS1002" s="24" t="str">
        <f t="shared" si="3"/>
        <v>-:Q:-:-:-:-:-:-:-:immh::::immb:::-:-:-:-:-:-:Rn:::::Rd::::</v>
      </c>
      <c r="AT1002" s="23"/>
      <c r="AU1002" s="24" t="str">
        <f t="shared" si="4"/>
        <v>0x2F001400</v>
      </c>
      <c r="AV1002" s="25"/>
      <c r="AW1002" s="26" t="str">
        <f t="shared" si="5"/>
        <v>vusraVector,                                            </v>
      </c>
      <c r="AX1002" s="26" t="str">
        <f t="shared" si="6"/>
        <v>//		vusraVector,                                            	/* 0x2F001400	USRA      	 */</v>
      </c>
      <c r="AY1002" s="26" t="str">
        <f t="shared" si="7"/>
        <v>//		0x2F001400,	/* USRA      	vusraVector	 */</v>
      </c>
    </row>
    <row r="1003" ht="12.75" customHeight="1">
      <c r="A1003" s="15" t="s">
        <v>1621</v>
      </c>
      <c r="B1003" s="33" t="s">
        <v>106</v>
      </c>
      <c r="C1003" s="16"/>
      <c r="D1003" s="17"/>
      <c r="E1003" s="28" t="s">
        <v>1141</v>
      </c>
      <c r="F1003" s="18" t="str">
        <f t="shared" si="8"/>
        <v>v</v>
      </c>
      <c r="G1003" s="18" t="str">
        <f t="shared" si="9"/>
        <v>Vector</v>
      </c>
      <c r="H1003" s="19"/>
      <c r="I1003" s="30" t="s">
        <v>1206</v>
      </c>
      <c r="J1003" s="30"/>
      <c r="K1003" s="84"/>
      <c r="L1003" s="45" t="s">
        <v>31</v>
      </c>
      <c r="M1003" s="32" t="s">
        <v>71</v>
      </c>
      <c r="N1003" s="32" t="s">
        <v>30</v>
      </c>
      <c r="O1003" s="45" t="s">
        <v>31</v>
      </c>
      <c r="P1003" s="45" t="s">
        <v>30</v>
      </c>
      <c r="Q1003" s="45" t="s">
        <v>30</v>
      </c>
      <c r="R1003" s="45" t="s">
        <v>30</v>
      </c>
      <c r="S1003" s="45" t="s">
        <v>30</v>
      </c>
      <c r="T1003" s="45" t="s">
        <v>31</v>
      </c>
      <c r="U1003" s="32" t="s">
        <v>69</v>
      </c>
      <c r="Y1003" s="32" t="s">
        <v>70</v>
      </c>
      <c r="AB1003" s="32" t="s">
        <v>31</v>
      </c>
      <c r="AC1003" s="32" t="s">
        <v>31</v>
      </c>
      <c r="AD1003" s="32" t="s">
        <v>30</v>
      </c>
      <c r="AE1003" s="32" t="s">
        <v>31</v>
      </c>
      <c r="AF1003" s="32" t="s">
        <v>31</v>
      </c>
      <c r="AG1003" s="45" t="s">
        <v>30</v>
      </c>
      <c r="AH1003" s="46" t="s">
        <v>45</v>
      </c>
      <c r="AM1003" s="32" t="s">
        <v>56</v>
      </c>
      <c r="AR1003" s="23"/>
      <c r="AS1003" s="24" t="str">
        <f t="shared" si="3"/>
        <v>-:Q:-:-:-:-:-:-:-:immh::::immb:::-:-:-:-:-:-:Rn:::::Rd::::</v>
      </c>
      <c r="AT1003" s="23"/>
      <c r="AU1003" s="24" t="str">
        <f t="shared" si="4"/>
        <v>0x2F002400</v>
      </c>
      <c r="AV1003" s="25"/>
      <c r="AW1003" s="26" t="str">
        <f t="shared" si="5"/>
        <v>vurshrVector,                                           </v>
      </c>
      <c r="AX1003" s="26" t="str">
        <f t="shared" si="6"/>
        <v>//		vurshrVector,                                           	/* 0x2F002400	URSHR     	 */</v>
      </c>
      <c r="AY1003" s="26" t="str">
        <f t="shared" si="7"/>
        <v>//		0x2F002400,	/* URSHR     	vurshrVector	 */</v>
      </c>
    </row>
    <row r="1004" ht="12.75" customHeight="1">
      <c r="A1004" s="15" t="s">
        <v>1622</v>
      </c>
      <c r="B1004" s="33" t="s">
        <v>106</v>
      </c>
      <c r="C1004" s="16"/>
      <c r="D1004" s="17"/>
      <c r="E1004" s="28" t="s">
        <v>1143</v>
      </c>
      <c r="F1004" s="18" t="str">
        <f t="shared" si="8"/>
        <v>v</v>
      </c>
      <c r="G1004" s="18" t="str">
        <f t="shared" si="9"/>
        <v>Vector</v>
      </c>
      <c r="H1004" s="19"/>
      <c r="I1004" s="30" t="s">
        <v>1206</v>
      </c>
      <c r="J1004" s="30"/>
      <c r="K1004" s="84"/>
      <c r="L1004" s="45" t="s">
        <v>31</v>
      </c>
      <c r="M1004" s="32" t="s">
        <v>71</v>
      </c>
      <c r="N1004" s="32" t="s">
        <v>30</v>
      </c>
      <c r="O1004" s="45" t="s">
        <v>31</v>
      </c>
      <c r="P1004" s="45" t="s">
        <v>30</v>
      </c>
      <c r="Q1004" s="45" t="s">
        <v>30</v>
      </c>
      <c r="R1004" s="45" t="s">
        <v>30</v>
      </c>
      <c r="S1004" s="45" t="s">
        <v>30</v>
      </c>
      <c r="T1004" s="45" t="s">
        <v>31</v>
      </c>
      <c r="U1004" s="32" t="s">
        <v>69</v>
      </c>
      <c r="Y1004" s="32" t="s">
        <v>70</v>
      </c>
      <c r="AB1004" s="32" t="s">
        <v>31</v>
      </c>
      <c r="AC1004" s="32" t="s">
        <v>31</v>
      </c>
      <c r="AD1004" s="32" t="s">
        <v>30</v>
      </c>
      <c r="AE1004" s="32" t="s">
        <v>30</v>
      </c>
      <c r="AF1004" s="32" t="s">
        <v>31</v>
      </c>
      <c r="AG1004" s="45" t="s">
        <v>30</v>
      </c>
      <c r="AH1004" s="46" t="s">
        <v>45</v>
      </c>
      <c r="AM1004" s="32" t="s">
        <v>56</v>
      </c>
      <c r="AR1004" s="23"/>
      <c r="AS1004" s="24" t="str">
        <f t="shared" si="3"/>
        <v>-:Q:-:-:-:-:-:-:-:immh::::immb:::-:-:-:-:-:-:Rn:::::Rd::::</v>
      </c>
      <c r="AT1004" s="23"/>
      <c r="AU1004" s="24" t="str">
        <f t="shared" si="4"/>
        <v>0x2F003400</v>
      </c>
      <c r="AV1004" s="25"/>
      <c r="AW1004" s="26" t="str">
        <f t="shared" si="5"/>
        <v>vursraVector,                                           </v>
      </c>
      <c r="AX1004" s="26" t="str">
        <f t="shared" si="6"/>
        <v>//		vursraVector,                                           	/* 0x2F003400	URSRA     	 */</v>
      </c>
      <c r="AY1004" s="26" t="str">
        <f t="shared" si="7"/>
        <v>//		0x2F003400,	/* URSRA     	vursraVector	 */</v>
      </c>
    </row>
    <row r="1005" ht="12.75" customHeight="1">
      <c r="A1005" s="9" t="s">
        <v>1623</v>
      </c>
      <c r="B1005" s="33" t="s">
        <v>106</v>
      </c>
      <c r="C1005" s="16"/>
      <c r="D1005" s="17"/>
      <c r="E1005" s="28" t="s">
        <v>1145</v>
      </c>
      <c r="F1005" s="18" t="str">
        <f t="shared" si="8"/>
        <v>v</v>
      </c>
      <c r="G1005" s="18" t="str">
        <f t="shared" si="9"/>
        <v>Vector</v>
      </c>
      <c r="H1005" s="19"/>
      <c r="I1005" s="30" t="s">
        <v>1206</v>
      </c>
      <c r="J1005" s="30"/>
      <c r="K1005" s="84"/>
      <c r="L1005" s="45" t="s">
        <v>31</v>
      </c>
      <c r="M1005" s="32" t="s">
        <v>71</v>
      </c>
      <c r="N1005" s="32" t="s">
        <v>30</v>
      </c>
      <c r="O1005" s="45" t="s">
        <v>31</v>
      </c>
      <c r="P1005" s="45" t="s">
        <v>30</v>
      </c>
      <c r="Q1005" s="45" t="s">
        <v>30</v>
      </c>
      <c r="R1005" s="45" t="s">
        <v>30</v>
      </c>
      <c r="S1005" s="45" t="s">
        <v>30</v>
      </c>
      <c r="T1005" s="45" t="s">
        <v>31</v>
      </c>
      <c r="U1005" s="32" t="s">
        <v>69</v>
      </c>
      <c r="Y1005" s="32" t="s">
        <v>70</v>
      </c>
      <c r="AB1005" s="32" t="s">
        <v>31</v>
      </c>
      <c r="AC1005" s="32" t="s">
        <v>30</v>
      </c>
      <c r="AD1005" s="32" t="s">
        <v>31</v>
      </c>
      <c r="AE1005" s="32" t="s">
        <v>31</v>
      </c>
      <c r="AF1005" s="32" t="s">
        <v>31</v>
      </c>
      <c r="AG1005" s="45" t="s">
        <v>30</v>
      </c>
      <c r="AH1005" s="46" t="s">
        <v>45</v>
      </c>
      <c r="AM1005" s="32" t="s">
        <v>56</v>
      </c>
      <c r="AR1005" s="23"/>
      <c r="AS1005" s="24" t="str">
        <f t="shared" si="3"/>
        <v>-:Q:-:-:-:-:-:-:-:immh::::immb:::-:-:-:-:-:-:Rn:::::Rd::::</v>
      </c>
      <c r="AT1005" s="23"/>
      <c r="AU1005" s="24" t="str">
        <f t="shared" si="4"/>
        <v>0x2F004400</v>
      </c>
      <c r="AV1005" s="25"/>
      <c r="AW1005" s="26" t="str">
        <f t="shared" si="5"/>
        <v>vsriVector,                                             </v>
      </c>
      <c r="AX1005" s="26" t="str">
        <f t="shared" si="6"/>
        <v>//		vsriVector,                                             	/* 0x2F004400	SRI       	 */</v>
      </c>
      <c r="AY1005" s="26" t="str">
        <f t="shared" si="7"/>
        <v>//		0x2F004400,	/* SRI       	vsriVector	 */</v>
      </c>
    </row>
    <row r="1006" ht="12.75" customHeight="1">
      <c r="A1006" s="15" t="s">
        <v>1624</v>
      </c>
      <c r="B1006" s="33" t="s">
        <v>106</v>
      </c>
      <c r="C1006" s="16"/>
      <c r="D1006" s="17"/>
      <c r="E1006" s="28" t="s">
        <v>1147</v>
      </c>
      <c r="F1006" s="18" t="str">
        <f t="shared" si="8"/>
        <v>v</v>
      </c>
      <c r="G1006" s="18" t="str">
        <f t="shared" si="9"/>
        <v>Vector</v>
      </c>
      <c r="H1006" s="19"/>
      <c r="I1006" s="30" t="s">
        <v>1206</v>
      </c>
      <c r="J1006" s="30"/>
      <c r="K1006" s="84"/>
      <c r="L1006" s="45" t="s">
        <v>31</v>
      </c>
      <c r="M1006" s="32" t="s">
        <v>71</v>
      </c>
      <c r="N1006" s="32" t="s">
        <v>30</v>
      </c>
      <c r="O1006" s="45" t="s">
        <v>31</v>
      </c>
      <c r="P1006" s="45" t="s">
        <v>30</v>
      </c>
      <c r="Q1006" s="45" t="s">
        <v>30</v>
      </c>
      <c r="R1006" s="45" t="s">
        <v>30</v>
      </c>
      <c r="S1006" s="45" t="s">
        <v>30</v>
      </c>
      <c r="T1006" s="45" t="s">
        <v>31</v>
      </c>
      <c r="U1006" s="32" t="s">
        <v>69</v>
      </c>
      <c r="Y1006" s="32" t="s">
        <v>70</v>
      </c>
      <c r="AB1006" s="32" t="s">
        <v>31</v>
      </c>
      <c r="AC1006" s="32" t="s">
        <v>30</v>
      </c>
      <c r="AD1006" s="32" t="s">
        <v>31</v>
      </c>
      <c r="AE1006" s="32" t="s">
        <v>30</v>
      </c>
      <c r="AF1006" s="32" t="s">
        <v>31</v>
      </c>
      <c r="AG1006" s="45" t="s">
        <v>30</v>
      </c>
      <c r="AH1006" s="46" t="s">
        <v>45</v>
      </c>
      <c r="AM1006" s="32" t="s">
        <v>56</v>
      </c>
      <c r="AR1006" s="23"/>
      <c r="AS1006" s="24" t="str">
        <f t="shared" si="3"/>
        <v>-:Q:-:-:-:-:-:-:-:immh::::immb:::-:-:-:-:-:-:Rn:::::Rd::::</v>
      </c>
      <c r="AT1006" s="23"/>
      <c r="AU1006" s="24" t="str">
        <f t="shared" si="4"/>
        <v>0x2F005400</v>
      </c>
      <c r="AV1006" s="25"/>
      <c r="AW1006" s="26" t="str">
        <f t="shared" si="5"/>
        <v>vsliVector,                                             </v>
      </c>
      <c r="AX1006" s="26" t="str">
        <f t="shared" si="6"/>
        <v>//		vsliVector,                                             	/* 0x2F005400	SLI       	 */</v>
      </c>
      <c r="AY1006" s="26" t="str">
        <f t="shared" si="7"/>
        <v>//		0x2F005400,	/* SLI       	vsliVector	 */</v>
      </c>
    </row>
    <row r="1007" ht="12.75" customHeight="1">
      <c r="A1007" s="15" t="s">
        <v>1625</v>
      </c>
      <c r="B1007" s="33" t="s">
        <v>106</v>
      </c>
      <c r="C1007" s="16"/>
      <c r="D1007" s="17"/>
      <c r="E1007" s="28" t="s">
        <v>1149</v>
      </c>
      <c r="F1007" s="18" t="str">
        <f t="shared" si="8"/>
        <v>v</v>
      </c>
      <c r="G1007" s="18" t="str">
        <f t="shared" si="9"/>
        <v>Vector</v>
      </c>
      <c r="H1007" s="19"/>
      <c r="I1007" s="30" t="s">
        <v>1206</v>
      </c>
      <c r="J1007" s="30"/>
      <c r="K1007" s="84"/>
      <c r="L1007" s="45" t="s">
        <v>31</v>
      </c>
      <c r="M1007" s="32" t="s">
        <v>71</v>
      </c>
      <c r="N1007" s="32" t="s">
        <v>30</v>
      </c>
      <c r="O1007" s="45" t="s">
        <v>31</v>
      </c>
      <c r="P1007" s="45" t="s">
        <v>30</v>
      </c>
      <c r="Q1007" s="45" t="s">
        <v>30</v>
      </c>
      <c r="R1007" s="45" t="s">
        <v>30</v>
      </c>
      <c r="S1007" s="45" t="s">
        <v>30</v>
      </c>
      <c r="T1007" s="45" t="s">
        <v>31</v>
      </c>
      <c r="U1007" s="32" t="s">
        <v>69</v>
      </c>
      <c r="Y1007" s="32" t="s">
        <v>70</v>
      </c>
      <c r="AB1007" s="32" t="s">
        <v>31</v>
      </c>
      <c r="AC1007" s="32" t="s">
        <v>30</v>
      </c>
      <c r="AD1007" s="32" t="s">
        <v>30</v>
      </c>
      <c r="AE1007" s="32" t="s">
        <v>31</v>
      </c>
      <c r="AF1007" s="32" t="s">
        <v>31</v>
      </c>
      <c r="AG1007" s="45" t="s">
        <v>30</v>
      </c>
      <c r="AH1007" s="46" t="s">
        <v>45</v>
      </c>
      <c r="AM1007" s="32" t="s">
        <v>56</v>
      </c>
      <c r="AR1007" s="23"/>
      <c r="AS1007" s="24" t="str">
        <f t="shared" si="3"/>
        <v>-:Q:-:-:-:-:-:-:-:immh::::immb:::-:-:-:-:-:-:Rn:::::Rd::::</v>
      </c>
      <c r="AT1007" s="23"/>
      <c r="AU1007" s="24" t="str">
        <f t="shared" si="4"/>
        <v>0x2F006400</v>
      </c>
      <c r="AV1007" s="25"/>
      <c r="AW1007" s="26" t="str">
        <f t="shared" si="5"/>
        <v>vsqshluVector,                                          </v>
      </c>
      <c r="AX1007" s="26" t="str">
        <f t="shared" si="6"/>
        <v>//		vsqshluVector,                                          	/* 0x2F006400	SQSHLU    	 */</v>
      </c>
      <c r="AY1007" s="26" t="str">
        <f t="shared" si="7"/>
        <v>//		0x2F006400,	/* SQSHLU    	vsqshluVector	 */</v>
      </c>
    </row>
    <row r="1008" ht="12.75" customHeight="1">
      <c r="A1008" s="9" t="s">
        <v>1626</v>
      </c>
      <c r="B1008" s="33" t="s">
        <v>106</v>
      </c>
      <c r="C1008" s="16"/>
      <c r="D1008" s="17"/>
      <c r="E1008" s="28" t="s">
        <v>974</v>
      </c>
      <c r="F1008" s="18" t="str">
        <f t="shared" si="8"/>
        <v>v</v>
      </c>
      <c r="G1008" s="18" t="str">
        <f t="shared" si="9"/>
        <v>immediate_Vector</v>
      </c>
      <c r="H1008" s="18" t="s">
        <v>1124</v>
      </c>
      <c r="I1008" s="30" t="s">
        <v>1206</v>
      </c>
      <c r="J1008" s="30"/>
      <c r="K1008" s="84"/>
      <c r="L1008" s="45" t="s">
        <v>31</v>
      </c>
      <c r="M1008" s="32" t="s">
        <v>71</v>
      </c>
      <c r="N1008" s="32" t="s">
        <v>30</v>
      </c>
      <c r="O1008" s="45" t="s">
        <v>31</v>
      </c>
      <c r="P1008" s="45" t="s">
        <v>30</v>
      </c>
      <c r="Q1008" s="45" t="s">
        <v>30</v>
      </c>
      <c r="R1008" s="45" t="s">
        <v>30</v>
      </c>
      <c r="S1008" s="45" t="s">
        <v>30</v>
      </c>
      <c r="T1008" s="45" t="s">
        <v>31</v>
      </c>
      <c r="U1008" s="32" t="s">
        <v>69</v>
      </c>
      <c r="Y1008" s="32" t="s">
        <v>70</v>
      </c>
      <c r="AB1008" s="32" t="s">
        <v>31</v>
      </c>
      <c r="AC1008" s="32" t="s">
        <v>30</v>
      </c>
      <c r="AD1008" s="32" t="s">
        <v>30</v>
      </c>
      <c r="AE1008" s="32" t="s">
        <v>30</v>
      </c>
      <c r="AF1008" s="32" t="s">
        <v>31</v>
      </c>
      <c r="AG1008" s="45" t="s">
        <v>30</v>
      </c>
      <c r="AH1008" s="46" t="s">
        <v>45</v>
      </c>
      <c r="AM1008" s="32" t="s">
        <v>56</v>
      </c>
      <c r="AR1008" s="23"/>
      <c r="AS1008" s="24" t="str">
        <f t="shared" si="3"/>
        <v>-:Q:-:-:-:-:-:-:-:immh::::immb:::-:-:-:-:-:-:Rn:::::Rd::::</v>
      </c>
      <c r="AT1008" s="23"/>
      <c r="AU1008" s="24" t="str">
        <f t="shared" si="4"/>
        <v>0x2F007400</v>
      </c>
      <c r="AV1008" s="25"/>
      <c r="AW1008" s="26" t="str">
        <f t="shared" si="5"/>
        <v>vuqshlimmediate_Vector,                                 </v>
      </c>
      <c r="AX1008" s="26" t="str">
        <f t="shared" si="6"/>
        <v>//		vuqshlimmediate_Vector,                                 	/* 0x2F007400	UQSHL     	 */</v>
      </c>
      <c r="AY1008" s="26" t="str">
        <f t="shared" si="7"/>
        <v>//		0x2F007400,	/* UQSHL     	vuqshlimmediate_Vector	 */</v>
      </c>
    </row>
    <row r="1009" ht="12.75" customHeight="1">
      <c r="A1009" s="9" t="s">
        <v>1627</v>
      </c>
      <c r="B1009" s="33" t="s">
        <v>106</v>
      </c>
      <c r="C1009" s="16"/>
      <c r="D1009" s="17"/>
      <c r="E1009" s="28" t="s">
        <v>1152</v>
      </c>
      <c r="F1009" s="18" t="str">
        <f t="shared" si="8"/>
        <v>v</v>
      </c>
      <c r="G1009" s="18" t="str">
        <f t="shared" si="9"/>
        <v>Vector</v>
      </c>
      <c r="H1009" s="19"/>
      <c r="I1009" s="30" t="s">
        <v>1206</v>
      </c>
      <c r="J1009" s="30"/>
      <c r="K1009" s="84"/>
      <c r="L1009" s="45" t="s">
        <v>31</v>
      </c>
      <c r="M1009" s="32" t="s">
        <v>71</v>
      </c>
      <c r="N1009" s="32" t="s">
        <v>30</v>
      </c>
      <c r="O1009" s="45" t="s">
        <v>31</v>
      </c>
      <c r="P1009" s="45" t="s">
        <v>30</v>
      </c>
      <c r="Q1009" s="45" t="s">
        <v>30</v>
      </c>
      <c r="R1009" s="45" t="s">
        <v>30</v>
      </c>
      <c r="S1009" s="45" t="s">
        <v>30</v>
      </c>
      <c r="T1009" s="45" t="s">
        <v>31</v>
      </c>
      <c r="U1009" s="32" t="s">
        <v>69</v>
      </c>
      <c r="Y1009" s="32" t="s">
        <v>70</v>
      </c>
      <c r="AB1009" s="32" t="s">
        <v>30</v>
      </c>
      <c r="AC1009" s="32" t="s">
        <v>31</v>
      </c>
      <c r="AD1009" s="32" t="s">
        <v>31</v>
      </c>
      <c r="AE1009" s="32" t="s">
        <v>31</v>
      </c>
      <c r="AF1009" s="32" t="s">
        <v>31</v>
      </c>
      <c r="AG1009" s="45" t="s">
        <v>30</v>
      </c>
      <c r="AH1009" s="46" t="s">
        <v>45</v>
      </c>
      <c r="AM1009" s="32" t="s">
        <v>56</v>
      </c>
      <c r="AR1009" s="23"/>
      <c r="AS1009" s="24" t="str">
        <f t="shared" si="3"/>
        <v>-:Q:-:-:-:-:-:-:-:immh::::immb:::-:-:-:-:-:-:Rn:::::Rd::::</v>
      </c>
      <c r="AT1009" s="23"/>
      <c r="AU1009" s="24" t="str">
        <f t="shared" si="4"/>
        <v>0x2F008400</v>
      </c>
      <c r="AV1009" s="25"/>
      <c r="AW1009" s="26" t="str">
        <f t="shared" si="5"/>
        <v>vsqshrunVector,                                         </v>
      </c>
      <c r="AX1009" s="26" t="str">
        <f t="shared" si="6"/>
        <v>//		vsqshrunVector,                                         	/* 0x2F008400	SQSHRUN   	 */</v>
      </c>
      <c r="AY1009" s="26" t="str">
        <f t="shared" si="7"/>
        <v>//		0x2F008400,	/* SQSHRUN   	vsqshrunVector	 */</v>
      </c>
    </row>
    <row r="1010" ht="12.75" customHeight="1">
      <c r="A1010" s="15" t="s">
        <v>1628</v>
      </c>
      <c r="B1010" s="33" t="s">
        <v>106</v>
      </c>
      <c r="C1010" s="16"/>
      <c r="D1010" s="17"/>
      <c r="E1010" s="28" t="s">
        <v>1154</v>
      </c>
      <c r="F1010" s="18" t="str">
        <f t="shared" si="8"/>
        <v>v</v>
      </c>
      <c r="G1010" s="18" t="str">
        <f t="shared" si="9"/>
        <v>Vector</v>
      </c>
      <c r="H1010" s="19"/>
      <c r="I1010" s="30" t="s">
        <v>1206</v>
      </c>
      <c r="J1010" s="30"/>
      <c r="K1010" s="84"/>
      <c r="L1010" s="45" t="s">
        <v>31</v>
      </c>
      <c r="M1010" s="32" t="s">
        <v>71</v>
      </c>
      <c r="N1010" s="32" t="s">
        <v>30</v>
      </c>
      <c r="O1010" s="45" t="s">
        <v>31</v>
      </c>
      <c r="P1010" s="45" t="s">
        <v>30</v>
      </c>
      <c r="Q1010" s="45" t="s">
        <v>30</v>
      </c>
      <c r="R1010" s="45" t="s">
        <v>30</v>
      </c>
      <c r="S1010" s="45" t="s">
        <v>30</v>
      </c>
      <c r="T1010" s="45" t="s">
        <v>31</v>
      </c>
      <c r="U1010" s="32" t="s">
        <v>69</v>
      </c>
      <c r="Y1010" s="32" t="s">
        <v>70</v>
      </c>
      <c r="AB1010" s="32" t="s">
        <v>30</v>
      </c>
      <c r="AC1010" s="32" t="s">
        <v>31</v>
      </c>
      <c r="AD1010" s="32" t="s">
        <v>31</v>
      </c>
      <c r="AE1010" s="32" t="s">
        <v>31</v>
      </c>
      <c r="AF1010" s="32" t="s">
        <v>31</v>
      </c>
      <c r="AG1010" s="45" t="s">
        <v>30</v>
      </c>
      <c r="AH1010" s="46" t="s">
        <v>45</v>
      </c>
      <c r="AM1010" s="32" t="s">
        <v>56</v>
      </c>
      <c r="AR1010" s="23"/>
      <c r="AS1010" s="24" t="str">
        <f t="shared" si="3"/>
        <v>-:Q:-:-:-:-:-:-:-:immh::::immb:::-:-:-:-:-:-:Rn:::::Rd::::</v>
      </c>
      <c r="AT1010" s="23"/>
      <c r="AU1010" s="24" t="str">
        <f t="shared" si="4"/>
        <v>0x2F008400</v>
      </c>
      <c r="AV1010" s="25"/>
      <c r="AW1010" s="26" t="str">
        <f t="shared" si="5"/>
        <v>vsqshrun2Vector,                                        </v>
      </c>
      <c r="AX1010" s="26" t="str">
        <f t="shared" si="6"/>
        <v>//		vsqshrun2Vector,                                        	/* 0x2F008400	SQSHRUN2  	 */</v>
      </c>
      <c r="AY1010" s="26" t="str">
        <f t="shared" si="7"/>
        <v>//		0x2F008400,	/* SQSHRUN2  	vsqshrun2Vector	 */</v>
      </c>
    </row>
    <row r="1011" ht="12.75" customHeight="1">
      <c r="A1011" s="15" t="s">
        <v>1629</v>
      </c>
      <c r="B1011" s="33" t="s">
        <v>106</v>
      </c>
      <c r="C1011" s="16"/>
      <c r="D1011" s="17"/>
      <c r="E1011" s="28" t="s">
        <v>1156</v>
      </c>
      <c r="F1011" s="18" t="str">
        <f t="shared" si="8"/>
        <v>v</v>
      </c>
      <c r="G1011" s="18" t="str">
        <f t="shared" si="9"/>
        <v>Vector</v>
      </c>
      <c r="H1011" s="19"/>
      <c r="I1011" s="30" t="s">
        <v>1206</v>
      </c>
      <c r="J1011" s="30"/>
      <c r="K1011" s="84"/>
      <c r="L1011" s="45" t="s">
        <v>31</v>
      </c>
      <c r="M1011" s="32" t="s">
        <v>71</v>
      </c>
      <c r="N1011" s="32" t="s">
        <v>30</v>
      </c>
      <c r="O1011" s="45" t="s">
        <v>31</v>
      </c>
      <c r="P1011" s="45" t="s">
        <v>30</v>
      </c>
      <c r="Q1011" s="45" t="s">
        <v>30</v>
      </c>
      <c r="R1011" s="45" t="s">
        <v>30</v>
      </c>
      <c r="S1011" s="45" t="s">
        <v>30</v>
      </c>
      <c r="T1011" s="45" t="s">
        <v>31</v>
      </c>
      <c r="U1011" s="32" t="s">
        <v>69</v>
      </c>
      <c r="Y1011" s="32" t="s">
        <v>70</v>
      </c>
      <c r="AB1011" s="32" t="s">
        <v>30</v>
      </c>
      <c r="AC1011" s="32" t="s">
        <v>31</v>
      </c>
      <c r="AD1011" s="32" t="s">
        <v>31</v>
      </c>
      <c r="AE1011" s="32" t="s">
        <v>31</v>
      </c>
      <c r="AF1011" s="32" t="s">
        <v>30</v>
      </c>
      <c r="AG1011" s="45" t="s">
        <v>30</v>
      </c>
      <c r="AH1011" s="46" t="s">
        <v>45</v>
      </c>
      <c r="AM1011" s="32" t="s">
        <v>56</v>
      </c>
      <c r="AR1011" s="23"/>
      <c r="AS1011" s="24" t="str">
        <f t="shared" si="3"/>
        <v>-:Q:-:-:-:-:-:-:-:immh::::immb:::-:-:-:-:-:-:Rn:::::Rd::::</v>
      </c>
      <c r="AT1011" s="23"/>
      <c r="AU1011" s="24" t="str">
        <f t="shared" si="4"/>
        <v>0x2F008C00</v>
      </c>
      <c r="AV1011" s="25"/>
      <c r="AW1011" s="26" t="str">
        <f t="shared" si="5"/>
        <v>vsqrshrunVector,                                        </v>
      </c>
      <c r="AX1011" s="26" t="str">
        <f t="shared" si="6"/>
        <v>//		vsqrshrunVector,                                        	/* 0x2F008C00	SQRSHRUN  	 */</v>
      </c>
      <c r="AY1011" s="26" t="str">
        <f t="shared" si="7"/>
        <v>//		0x2F008C00,	/* SQRSHRUN  	vsqrshrunVector	 */</v>
      </c>
    </row>
    <row r="1012" ht="12.75" customHeight="1">
      <c r="A1012" s="9" t="s">
        <v>1630</v>
      </c>
      <c r="B1012" s="33" t="s">
        <v>106</v>
      </c>
      <c r="C1012" s="16"/>
      <c r="D1012" s="17"/>
      <c r="E1012" s="28" t="s">
        <v>1158</v>
      </c>
      <c r="F1012" s="18" t="str">
        <f t="shared" si="8"/>
        <v>v</v>
      </c>
      <c r="G1012" s="18" t="str">
        <f t="shared" si="9"/>
        <v>Vector</v>
      </c>
      <c r="H1012" s="19"/>
      <c r="I1012" s="30" t="s">
        <v>1206</v>
      </c>
      <c r="J1012" s="30"/>
      <c r="K1012" s="84"/>
      <c r="L1012" s="45" t="s">
        <v>31</v>
      </c>
      <c r="M1012" s="32" t="s">
        <v>71</v>
      </c>
      <c r="N1012" s="32" t="s">
        <v>30</v>
      </c>
      <c r="O1012" s="45" t="s">
        <v>31</v>
      </c>
      <c r="P1012" s="45" t="s">
        <v>30</v>
      </c>
      <c r="Q1012" s="45" t="s">
        <v>30</v>
      </c>
      <c r="R1012" s="45" t="s">
        <v>30</v>
      </c>
      <c r="S1012" s="45" t="s">
        <v>30</v>
      </c>
      <c r="T1012" s="45" t="s">
        <v>31</v>
      </c>
      <c r="U1012" s="32" t="s">
        <v>69</v>
      </c>
      <c r="Y1012" s="32" t="s">
        <v>70</v>
      </c>
      <c r="AB1012" s="32" t="s">
        <v>30</v>
      </c>
      <c r="AC1012" s="32" t="s">
        <v>31</v>
      </c>
      <c r="AD1012" s="32" t="s">
        <v>31</v>
      </c>
      <c r="AE1012" s="32" t="s">
        <v>31</v>
      </c>
      <c r="AF1012" s="32" t="s">
        <v>30</v>
      </c>
      <c r="AG1012" s="45" t="s">
        <v>30</v>
      </c>
      <c r="AH1012" s="46" t="s">
        <v>45</v>
      </c>
      <c r="AM1012" s="32" t="s">
        <v>56</v>
      </c>
      <c r="AR1012" s="23"/>
      <c r="AS1012" s="24" t="str">
        <f t="shared" si="3"/>
        <v>-:Q:-:-:-:-:-:-:-:immh::::immb:::-:-:-:-:-:-:Rn:::::Rd::::</v>
      </c>
      <c r="AT1012" s="23"/>
      <c r="AU1012" s="24" t="str">
        <f t="shared" si="4"/>
        <v>0x2F008C00</v>
      </c>
      <c r="AV1012" s="25"/>
      <c r="AW1012" s="26" t="str">
        <f t="shared" si="5"/>
        <v>vsqrshrun2Vector,                                       </v>
      </c>
      <c r="AX1012" s="26" t="str">
        <f t="shared" si="6"/>
        <v>//		vsqrshrun2Vector,                                       	/* 0x2F008C00	SQRSHRUN2 	 */</v>
      </c>
      <c r="AY1012" s="26" t="str">
        <f t="shared" si="7"/>
        <v>//		0x2F008C00,	/* SQRSHRUN2 	vsqrshrun2Vector	 */</v>
      </c>
    </row>
    <row r="1013" ht="12.75" customHeight="1">
      <c r="A1013" s="15" t="s">
        <v>1631</v>
      </c>
      <c r="B1013" s="33" t="s">
        <v>106</v>
      </c>
      <c r="C1013" s="16"/>
      <c r="D1013" s="17"/>
      <c r="E1013" s="28" t="s">
        <v>1160</v>
      </c>
      <c r="F1013" s="18" t="str">
        <f t="shared" si="8"/>
        <v>v</v>
      </c>
      <c r="G1013" s="18" t="str">
        <f t="shared" si="9"/>
        <v>Vector</v>
      </c>
      <c r="H1013" s="19"/>
      <c r="I1013" s="30" t="s">
        <v>1206</v>
      </c>
      <c r="J1013" s="30"/>
      <c r="K1013" s="84"/>
      <c r="L1013" s="45" t="s">
        <v>31</v>
      </c>
      <c r="M1013" s="32" t="s">
        <v>71</v>
      </c>
      <c r="N1013" s="32" t="s">
        <v>30</v>
      </c>
      <c r="O1013" s="45" t="s">
        <v>31</v>
      </c>
      <c r="P1013" s="45" t="s">
        <v>30</v>
      </c>
      <c r="Q1013" s="45" t="s">
        <v>30</v>
      </c>
      <c r="R1013" s="45" t="s">
        <v>30</v>
      </c>
      <c r="S1013" s="45" t="s">
        <v>30</v>
      </c>
      <c r="T1013" s="45" t="s">
        <v>31</v>
      </c>
      <c r="U1013" s="32" t="s">
        <v>69</v>
      </c>
      <c r="Y1013" s="32" t="s">
        <v>70</v>
      </c>
      <c r="AB1013" s="32" t="s">
        <v>30</v>
      </c>
      <c r="AC1013" s="32" t="s">
        <v>31</v>
      </c>
      <c r="AD1013" s="32" t="s">
        <v>31</v>
      </c>
      <c r="AE1013" s="32" t="s">
        <v>30</v>
      </c>
      <c r="AF1013" s="32" t="s">
        <v>31</v>
      </c>
      <c r="AG1013" s="45" t="s">
        <v>30</v>
      </c>
      <c r="AH1013" s="46" t="s">
        <v>45</v>
      </c>
      <c r="AM1013" s="32" t="s">
        <v>56</v>
      </c>
      <c r="AR1013" s="23"/>
      <c r="AS1013" s="24" t="str">
        <f t="shared" si="3"/>
        <v>-:Q:-:-:-:-:-:-:-:immh::::immb:::-:-:-:-:-:-:Rn:::::Rd::::</v>
      </c>
      <c r="AT1013" s="23"/>
      <c r="AU1013" s="24" t="str">
        <f t="shared" si="4"/>
        <v>0x2F009400</v>
      </c>
      <c r="AV1013" s="25"/>
      <c r="AW1013" s="26" t="str">
        <f t="shared" si="5"/>
        <v>vuqshrnVector,                                          </v>
      </c>
      <c r="AX1013" s="26" t="str">
        <f t="shared" si="6"/>
        <v>//		vuqshrnVector,                                          	/* 0x2F009400	UQSHRN    	 */</v>
      </c>
      <c r="AY1013" s="26" t="str">
        <f t="shared" si="7"/>
        <v>//		0x2F009400,	/* UQSHRN    	vuqshrnVector	 */</v>
      </c>
    </row>
    <row r="1014" ht="12.75" customHeight="1">
      <c r="A1014" s="15" t="s">
        <v>1632</v>
      </c>
      <c r="B1014" s="33" t="s">
        <v>106</v>
      </c>
      <c r="C1014" s="16"/>
      <c r="D1014" s="17"/>
      <c r="E1014" s="28" t="s">
        <v>1162</v>
      </c>
      <c r="F1014" s="18" t="str">
        <f t="shared" si="8"/>
        <v>v</v>
      </c>
      <c r="G1014" s="18" t="str">
        <f t="shared" si="9"/>
        <v>Vector</v>
      </c>
      <c r="H1014" s="19"/>
      <c r="I1014" s="30" t="s">
        <v>1206</v>
      </c>
      <c r="J1014" s="30"/>
      <c r="K1014" s="84"/>
      <c r="L1014" s="45" t="s">
        <v>31</v>
      </c>
      <c r="M1014" s="32" t="s">
        <v>71</v>
      </c>
      <c r="N1014" s="32" t="s">
        <v>30</v>
      </c>
      <c r="O1014" s="45" t="s">
        <v>31</v>
      </c>
      <c r="P1014" s="45" t="s">
        <v>30</v>
      </c>
      <c r="Q1014" s="45" t="s">
        <v>30</v>
      </c>
      <c r="R1014" s="45" t="s">
        <v>30</v>
      </c>
      <c r="S1014" s="45" t="s">
        <v>30</v>
      </c>
      <c r="T1014" s="45" t="s">
        <v>31</v>
      </c>
      <c r="U1014" s="32" t="s">
        <v>69</v>
      </c>
      <c r="Y1014" s="32" t="s">
        <v>70</v>
      </c>
      <c r="AB1014" s="32" t="s">
        <v>30</v>
      </c>
      <c r="AC1014" s="32" t="s">
        <v>31</v>
      </c>
      <c r="AD1014" s="32" t="s">
        <v>31</v>
      </c>
      <c r="AE1014" s="32" t="s">
        <v>30</v>
      </c>
      <c r="AF1014" s="32" t="s">
        <v>30</v>
      </c>
      <c r="AG1014" s="45" t="s">
        <v>30</v>
      </c>
      <c r="AH1014" s="46" t="s">
        <v>45</v>
      </c>
      <c r="AM1014" s="32" t="s">
        <v>56</v>
      </c>
      <c r="AR1014" s="23"/>
      <c r="AS1014" s="24" t="str">
        <f t="shared" si="3"/>
        <v>-:Q:-:-:-:-:-:-:-:immh::::immb:::-:-:-:-:-:-:Rn:::::Rd::::</v>
      </c>
      <c r="AT1014" s="23"/>
      <c r="AU1014" s="24" t="str">
        <f t="shared" si="4"/>
        <v>0x2F009C00</v>
      </c>
      <c r="AV1014" s="25"/>
      <c r="AW1014" s="26" t="str">
        <f t="shared" si="5"/>
        <v>vuqrshrnVector,                                         </v>
      </c>
      <c r="AX1014" s="26" t="str">
        <f t="shared" si="6"/>
        <v>//		vuqrshrnVector,                                         	/* 0x2F009C00	UQRSHRN   	 */</v>
      </c>
      <c r="AY1014" s="26" t="str">
        <f t="shared" si="7"/>
        <v>//		0x2F009C00,	/* UQRSHRN   	vuqrshrnVector	 */</v>
      </c>
    </row>
    <row r="1015" ht="12.75" customHeight="1">
      <c r="A1015" s="9" t="s">
        <v>1633</v>
      </c>
      <c r="B1015" s="33" t="s">
        <v>106</v>
      </c>
      <c r="C1015" s="16"/>
      <c r="D1015" s="17"/>
      <c r="E1015" s="28" t="s">
        <v>1164</v>
      </c>
      <c r="F1015" s="18" t="str">
        <f t="shared" si="8"/>
        <v>v</v>
      </c>
      <c r="G1015" s="18" t="str">
        <f t="shared" si="9"/>
        <v>Vector</v>
      </c>
      <c r="H1015" s="19"/>
      <c r="I1015" s="30" t="s">
        <v>1206</v>
      </c>
      <c r="J1015" s="30"/>
      <c r="K1015" s="84"/>
      <c r="L1015" s="45" t="s">
        <v>31</v>
      </c>
      <c r="M1015" s="32" t="s">
        <v>71</v>
      </c>
      <c r="N1015" s="32" t="s">
        <v>30</v>
      </c>
      <c r="O1015" s="45" t="s">
        <v>31</v>
      </c>
      <c r="P1015" s="45" t="s">
        <v>30</v>
      </c>
      <c r="Q1015" s="45" t="s">
        <v>30</v>
      </c>
      <c r="R1015" s="45" t="s">
        <v>30</v>
      </c>
      <c r="S1015" s="45" t="s">
        <v>30</v>
      </c>
      <c r="T1015" s="45" t="s">
        <v>31</v>
      </c>
      <c r="U1015" s="32" t="s">
        <v>69</v>
      </c>
      <c r="Y1015" s="32" t="s">
        <v>70</v>
      </c>
      <c r="AB1015" s="32" t="s">
        <v>30</v>
      </c>
      <c r="AC1015" s="32" t="s">
        <v>31</v>
      </c>
      <c r="AD1015" s="32" t="s">
        <v>31</v>
      </c>
      <c r="AE1015" s="32" t="s">
        <v>30</v>
      </c>
      <c r="AF1015" s="32" t="s">
        <v>30</v>
      </c>
      <c r="AG1015" s="45" t="s">
        <v>30</v>
      </c>
      <c r="AH1015" s="46" t="s">
        <v>45</v>
      </c>
      <c r="AM1015" s="32" t="s">
        <v>56</v>
      </c>
      <c r="AR1015" s="23"/>
      <c r="AS1015" s="24" t="str">
        <f t="shared" si="3"/>
        <v>-:Q:-:-:-:-:-:-:-:immh::::immb:::-:-:-:-:-:-:Rn:::::Rd::::</v>
      </c>
      <c r="AT1015" s="23"/>
      <c r="AU1015" s="24" t="str">
        <f t="shared" si="4"/>
        <v>0x2F009C00</v>
      </c>
      <c r="AV1015" s="25"/>
      <c r="AW1015" s="26" t="str">
        <f t="shared" si="5"/>
        <v>vuqrshrn2Vector,                                        </v>
      </c>
      <c r="AX1015" s="26" t="str">
        <f t="shared" si="6"/>
        <v>//		vuqrshrn2Vector,                                        	/* 0x2F009C00	UQRSHRN2  	 */</v>
      </c>
      <c r="AY1015" s="26" t="str">
        <f t="shared" si="7"/>
        <v>//		0x2F009C00,	/* UQRSHRN2  	vuqrshrn2Vector	 */</v>
      </c>
    </row>
    <row r="1016" ht="12.75" customHeight="1">
      <c r="A1016" s="9" t="s">
        <v>1634</v>
      </c>
      <c r="B1016" s="33" t="s">
        <v>106</v>
      </c>
      <c r="C1016" s="16"/>
      <c r="D1016" s="17"/>
      <c r="E1016" s="28" t="s">
        <v>1635</v>
      </c>
      <c r="F1016" s="18" t="str">
        <f t="shared" si="8"/>
        <v/>
      </c>
      <c r="G1016" s="18" t="str">
        <f t="shared" si="9"/>
        <v/>
      </c>
      <c r="H1016" s="19"/>
      <c r="I1016" s="29"/>
      <c r="J1016" s="29"/>
      <c r="K1016" s="84"/>
      <c r="L1016" s="45" t="s">
        <v>31</v>
      </c>
      <c r="M1016" s="32" t="s">
        <v>71</v>
      </c>
      <c r="N1016" s="32" t="s">
        <v>30</v>
      </c>
      <c r="O1016" s="45" t="s">
        <v>31</v>
      </c>
      <c r="P1016" s="45" t="s">
        <v>30</v>
      </c>
      <c r="Q1016" s="45" t="s">
        <v>30</v>
      </c>
      <c r="R1016" s="45" t="s">
        <v>30</v>
      </c>
      <c r="S1016" s="45" t="s">
        <v>30</v>
      </c>
      <c r="T1016" s="45" t="s">
        <v>31</v>
      </c>
      <c r="U1016" s="32" t="s">
        <v>69</v>
      </c>
      <c r="Y1016" s="32" t="s">
        <v>70</v>
      </c>
      <c r="AB1016" s="32" t="s">
        <v>30</v>
      </c>
      <c r="AC1016" s="32" t="s">
        <v>31</v>
      </c>
      <c r="AD1016" s="32" t="s">
        <v>30</v>
      </c>
      <c r="AE1016" s="32" t="s">
        <v>31</v>
      </c>
      <c r="AF1016" s="32" t="s">
        <v>31</v>
      </c>
      <c r="AG1016" s="45" t="s">
        <v>30</v>
      </c>
      <c r="AH1016" s="46" t="s">
        <v>45</v>
      </c>
      <c r="AM1016" s="32" t="s">
        <v>56</v>
      </c>
      <c r="AR1016" s="23"/>
      <c r="AS1016" s="24" t="str">
        <f t="shared" si="3"/>
        <v>-:Q:-:-:-:-:-:-:-:immh::::immb:::-:-:-:-:-:-:Rn:::::Rd::::</v>
      </c>
      <c r="AT1016" s="23"/>
      <c r="AU1016" s="24" t="str">
        <f t="shared" si="4"/>
        <v>0x2F00A400</v>
      </c>
      <c r="AV1016" s="25"/>
      <c r="AW1016" s="26" t="str">
        <f t="shared" si="5"/>
        <v>ushll,                                                  </v>
      </c>
      <c r="AX1016" s="26" t="str">
        <f t="shared" si="6"/>
        <v>//		ushll,                                                  	/* 0x2F00A400	USHLL     	 */</v>
      </c>
      <c r="AY1016" s="26" t="str">
        <f t="shared" si="7"/>
        <v>//		0x2F00A400,	/* USHLL     	ushll	 */</v>
      </c>
    </row>
    <row r="1017" ht="12.75" customHeight="1">
      <c r="A1017" s="15" t="s">
        <v>1636</v>
      </c>
      <c r="B1017" s="33" t="s">
        <v>106</v>
      </c>
      <c r="C1017" s="16"/>
      <c r="D1017" s="17"/>
      <c r="E1017" s="28" t="s">
        <v>1637</v>
      </c>
      <c r="F1017" s="18" t="str">
        <f t="shared" si="8"/>
        <v/>
      </c>
      <c r="G1017" s="18" t="str">
        <f t="shared" si="9"/>
        <v/>
      </c>
      <c r="H1017" s="19"/>
      <c r="I1017" s="29"/>
      <c r="J1017" s="29"/>
      <c r="K1017" s="84"/>
      <c r="L1017" s="45" t="s">
        <v>31</v>
      </c>
      <c r="M1017" s="32" t="s">
        <v>71</v>
      </c>
      <c r="N1017" s="32" t="s">
        <v>30</v>
      </c>
      <c r="O1017" s="45" t="s">
        <v>31</v>
      </c>
      <c r="P1017" s="45" t="s">
        <v>30</v>
      </c>
      <c r="Q1017" s="45" t="s">
        <v>30</v>
      </c>
      <c r="R1017" s="45" t="s">
        <v>30</v>
      </c>
      <c r="S1017" s="45" t="s">
        <v>30</v>
      </c>
      <c r="T1017" s="45" t="s">
        <v>31</v>
      </c>
      <c r="U1017" s="32" t="s">
        <v>69</v>
      </c>
      <c r="Y1017" s="32" t="s">
        <v>70</v>
      </c>
      <c r="AB1017" s="32" t="s">
        <v>30</v>
      </c>
      <c r="AC1017" s="32" t="s">
        <v>31</v>
      </c>
      <c r="AD1017" s="32" t="s">
        <v>30</v>
      </c>
      <c r="AE1017" s="32" t="s">
        <v>31</v>
      </c>
      <c r="AF1017" s="32" t="s">
        <v>31</v>
      </c>
      <c r="AG1017" s="45" t="s">
        <v>30</v>
      </c>
      <c r="AH1017" s="46" t="s">
        <v>45</v>
      </c>
      <c r="AM1017" s="32" t="s">
        <v>56</v>
      </c>
      <c r="AR1017" s="23"/>
      <c r="AS1017" s="24" t="str">
        <f t="shared" si="3"/>
        <v>-:Q:-:-:-:-:-:-:-:immh::::immb:::-:-:-:-:-:-:Rn:::::Rd::::</v>
      </c>
      <c r="AT1017" s="23"/>
      <c r="AU1017" s="24" t="str">
        <f t="shared" si="4"/>
        <v>0x2F00A400</v>
      </c>
      <c r="AV1017" s="25"/>
      <c r="AW1017" s="26" t="str">
        <f t="shared" si="5"/>
        <v>ushll2,                                                 </v>
      </c>
      <c r="AX1017" s="26" t="str">
        <f t="shared" si="6"/>
        <v>//		ushll2,                                                 	/* 0x2F00A400	USHLL2    	 */</v>
      </c>
      <c r="AY1017" s="26" t="str">
        <f t="shared" si="7"/>
        <v>//		0x2F00A400,	/* USHLL2    	ushll2	 */</v>
      </c>
    </row>
    <row r="1018" ht="12.75" customHeight="1">
      <c r="A1018" s="15" t="s">
        <v>1638</v>
      </c>
      <c r="B1018" s="33" t="s">
        <v>106</v>
      </c>
      <c r="C1018" s="16"/>
      <c r="D1018" s="17"/>
      <c r="E1018" s="28" t="s">
        <v>708</v>
      </c>
      <c r="F1018" s="18" t="str">
        <f t="shared" si="8"/>
        <v>v</v>
      </c>
      <c r="G1018" s="18" t="str">
        <f t="shared" si="9"/>
        <v>vector_fixed_point_Vector</v>
      </c>
      <c r="H1018" s="18" t="s">
        <v>1134</v>
      </c>
      <c r="I1018" s="30" t="s">
        <v>1206</v>
      </c>
      <c r="J1018" s="30"/>
      <c r="K1018" s="84"/>
      <c r="L1018" s="45" t="s">
        <v>31</v>
      </c>
      <c r="M1018" s="32" t="s">
        <v>71</v>
      </c>
      <c r="N1018" s="32" t="s">
        <v>30</v>
      </c>
      <c r="O1018" s="45" t="s">
        <v>31</v>
      </c>
      <c r="P1018" s="45" t="s">
        <v>30</v>
      </c>
      <c r="Q1018" s="45" t="s">
        <v>30</v>
      </c>
      <c r="R1018" s="45" t="s">
        <v>30</v>
      </c>
      <c r="S1018" s="45" t="s">
        <v>30</v>
      </c>
      <c r="T1018" s="45" t="s">
        <v>31</v>
      </c>
      <c r="U1018" s="32" t="s">
        <v>69</v>
      </c>
      <c r="Y1018" s="32" t="s">
        <v>70</v>
      </c>
      <c r="AB1018" s="32" t="s">
        <v>30</v>
      </c>
      <c r="AC1018" s="32" t="s">
        <v>30</v>
      </c>
      <c r="AD1018" s="32" t="s">
        <v>30</v>
      </c>
      <c r="AE1018" s="32" t="s">
        <v>31</v>
      </c>
      <c r="AF1018" s="32" t="s">
        <v>31</v>
      </c>
      <c r="AG1018" s="45" t="s">
        <v>30</v>
      </c>
      <c r="AH1018" s="46" t="s">
        <v>45</v>
      </c>
      <c r="AM1018" s="32" t="s">
        <v>56</v>
      </c>
      <c r="AR1018" s="23"/>
      <c r="AS1018" s="24" t="str">
        <f t="shared" si="3"/>
        <v>-:Q:-:-:-:-:-:-:-:immh::::immb:::-:-:-:-:-:-:Rn:::::Rd::::</v>
      </c>
      <c r="AT1018" s="23"/>
      <c r="AU1018" s="24" t="str">
        <f t="shared" si="4"/>
        <v>0x2F00E400</v>
      </c>
      <c r="AV1018" s="25"/>
      <c r="AW1018" s="26" t="str">
        <f t="shared" si="5"/>
        <v>vucvtfvector_fixed_point_Vector,                        </v>
      </c>
      <c r="AX1018" s="26" t="str">
        <f t="shared" si="6"/>
        <v>//		vucvtfvector_fixed_point_Vector,                        	/* 0x2F00E400	UCVTF     	 */</v>
      </c>
      <c r="AY1018" s="26" t="str">
        <f t="shared" si="7"/>
        <v>//		0x2F00E400,	/* UCVTF     	vucvtfvector_fixed_point_Vector	 */</v>
      </c>
    </row>
    <row r="1019" ht="12.75" customHeight="1">
      <c r="A1019" s="9" t="s">
        <v>1639</v>
      </c>
      <c r="B1019" s="33" t="s">
        <v>106</v>
      </c>
      <c r="C1019" s="16"/>
      <c r="D1019" s="17"/>
      <c r="E1019" s="28" t="s">
        <v>713</v>
      </c>
      <c r="F1019" s="18" t="str">
        <f t="shared" si="8"/>
        <v>v</v>
      </c>
      <c r="G1019" s="18" t="str">
        <f t="shared" si="9"/>
        <v>vector_fixed_point_Vector</v>
      </c>
      <c r="H1019" s="18" t="s">
        <v>1134</v>
      </c>
      <c r="I1019" s="30" t="s">
        <v>1206</v>
      </c>
      <c r="J1019" s="30"/>
      <c r="K1019" s="84"/>
      <c r="L1019" s="45" t="s">
        <v>31</v>
      </c>
      <c r="M1019" s="32" t="s">
        <v>71</v>
      </c>
      <c r="N1019" s="32" t="s">
        <v>30</v>
      </c>
      <c r="O1019" s="45" t="s">
        <v>31</v>
      </c>
      <c r="P1019" s="45" t="s">
        <v>30</v>
      </c>
      <c r="Q1019" s="45" t="s">
        <v>30</v>
      </c>
      <c r="R1019" s="45" t="s">
        <v>30</v>
      </c>
      <c r="S1019" s="45" t="s">
        <v>30</v>
      </c>
      <c r="T1019" s="45" t="s">
        <v>31</v>
      </c>
      <c r="U1019" s="32" t="s">
        <v>69</v>
      </c>
      <c r="Y1019" s="32" t="s">
        <v>70</v>
      </c>
      <c r="AB1019" s="32" t="s">
        <v>30</v>
      </c>
      <c r="AC1019" s="32" t="s">
        <v>30</v>
      </c>
      <c r="AD1019" s="32" t="s">
        <v>30</v>
      </c>
      <c r="AE1019" s="32" t="s">
        <v>30</v>
      </c>
      <c r="AF1019" s="32" t="s">
        <v>30</v>
      </c>
      <c r="AG1019" s="45" t="s">
        <v>30</v>
      </c>
      <c r="AH1019" s="46" t="s">
        <v>45</v>
      </c>
      <c r="AM1019" s="32" t="s">
        <v>56</v>
      </c>
      <c r="AR1019" s="23"/>
      <c r="AS1019" s="24" t="str">
        <f t="shared" si="3"/>
        <v>-:Q:-:-:-:-:-:-:-:immh::::immb:::-:-:-:-:-:-:Rn:::::Rd::::</v>
      </c>
      <c r="AT1019" s="23"/>
      <c r="AU1019" s="24" t="str">
        <f t="shared" si="4"/>
        <v>0x2F00FC00</v>
      </c>
      <c r="AV1019" s="25"/>
      <c r="AW1019" s="26" t="str">
        <f t="shared" si="5"/>
        <v>vfcvtzuvector_fixed_point_Vector,                       </v>
      </c>
      <c r="AX1019" s="26" t="str">
        <f t="shared" si="6"/>
        <v>//		vfcvtzuvector_fixed_point_Vector,                       	/* 0x2F00FC00	FCVTZU    	 */</v>
      </c>
      <c r="AY1019" s="26" t="str">
        <f t="shared" si="7"/>
        <v>//		0x2F00FC00,	/* FCVTZU    	vfcvtzuvector_fixed_point_Vector	 */</v>
      </c>
    </row>
    <row r="1020" ht="12.75" customHeight="1">
      <c r="A1020" s="15" t="s">
        <v>1640</v>
      </c>
      <c r="B1020" s="33" t="s">
        <v>106</v>
      </c>
      <c r="C1020" s="16"/>
      <c r="D1020" s="17" t="s">
        <v>1641</v>
      </c>
      <c r="F1020" s="18" t="str">
        <f t="shared" si="8"/>
        <v/>
      </c>
      <c r="G1020" s="18" t="str">
        <f t="shared" si="9"/>
        <v/>
      </c>
      <c r="H1020" s="19"/>
      <c r="I1020" s="20"/>
      <c r="J1020" s="20"/>
      <c r="K1020" s="21"/>
      <c r="L1020" s="22" t="s">
        <v>31</v>
      </c>
      <c r="M1020" s="38" t="s">
        <v>71</v>
      </c>
      <c r="N1020" s="22" t="s">
        <v>31</v>
      </c>
      <c r="O1020" s="22" t="s">
        <v>31</v>
      </c>
      <c r="P1020" s="39" t="s">
        <v>30</v>
      </c>
      <c r="Q1020" s="39" t="s">
        <v>30</v>
      </c>
      <c r="R1020" s="39" t="s">
        <v>30</v>
      </c>
      <c r="S1020" s="22" t="s">
        <v>31</v>
      </c>
      <c r="T1020" s="38" t="s">
        <v>43</v>
      </c>
      <c r="V1020" s="22" t="s">
        <v>31</v>
      </c>
      <c r="W1020" s="60" t="s">
        <v>51</v>
      </c>
      <c r="AB1020" s="22" t="s">
        <v>31</v>
      </c>
      <c r="AC1020" s="38" t="s">
        <v>1642</v>
      </c>
      <c r="AE1020" s="38" t="s">
        <v>459</v>
      </c>
      <c r="AF1020" s="22" t="s">
        <v>31</v>
      </c>
      <c r="AG1020" s="22" t="s">
        <v>31</v>
      </c>
      <c r="AH1020" s="40" t="s">
        <v>45</v>
      </c>
      <c r="AM1020" s="38" t="s">
        <v>56</v>
      </c>
      <c r="AR1020" s="23"/>
      <c r="AS1020" s="24" t="str">
        <f t="shared" si="3"/>
        <v/>
      </c>
      <c r="AT1020" s="23"/>
      <c r="AU1020" s="24" t="str">
        <f t="shared" si="4"/>
        <v/>
      </c>
      <c r="AV1020" s="25"/>
      <c r="AW1020" s="26" t="str">
        <f t="shared" si="5"/>
        <v/>
      </c>
      <c r="AX1020" s="26" t="str">
        <f t="shared" si="6"/>
        <v>	/* AdvSIMD TBL/TBX */</v>
      </c>
      <c r="AY1020" s="26" t="str">
        <f t="shared" si="7"/>
        <v>	/* AdvSIMD TBL/TBX */</v>
      </c>
    </row>
    <row r="1021" ht="12.75" customHeight="1">
      <c r="A1021" s="15" t="s">
        <v>1643</v>
      </c>
      <c r="B1021" s="33" t="s">
        <v>106</v>
      </c>
      <c r="C1021" s="16"/>
      <c r="D1021" s="17"/>
      <c r="E1021" s="28" t="s">
        <v>1644</v>
      </c>
      <c r="F1021" s="18" t="str">
        <f t="shared" si="8"/>
        <v>v</v>
      </c>
      <c r="G1021" s="18" t="str">
        <f t="shared" si="9"/>
        <v>Single_register_table</v>
      </c>
      <c r="H1021" s="19"/>
      <c r="I1021" s="30" t="s">
        <v>1645</v>
      </c>
      <c r="J1021" s="30"/>
      <c r="K1021" s="84"/>
      <c r="L1021" s="45" t="s">
        <v>31</v>
      </c>
      <c r="M1021" s="32" t="s">
        <v>71</v>
      </c>
      <c r="N1021" s="45" t="s">
        <v>31</v>
      </c>
      <c r="O1021" s="45" t="s">
        <v>31</v>
      </c>
      <c r="P1021" s="45" t="s">
        <v>30</v>
      </c>
      <c r="Q1021" s="45" t="s">
        <v>30</v>
      </c>
      <c r="R1021" s="45" t="s">
        <v>30</v>
      </c>
      <c r="S1021" s="45" t="s">
        <v>31</v>
      </c>
      <c r="T1021" s="32" t="s">
        <v>31</v>
      </c>
      <c r="U1021" s="32" t="s">
        <v>31</v>
      </c>
      <c r="V1021" s="45" t="s">
        <v>31</v>
      </c>
      <c r="W1021" s="62" t="s">
        <v>51</v>
      </c>
      <c r="AB1021" s="45" t="s">
        <v>31</v>
      </c>
      <c r="AC1021" s="32" t="s">
        <v>31</v>
      </c>
      <c r="AD1021" s="32" t="s">
        <v>31</v>
      </c>
      <c r="AE1021" s="32" t="s">
        <v>31</v>
      </c>
      <c r="AF1021" s="45" t="s">
        <v>31</v>
      </c>
      <c r="AG1021" s="45" t="s">
        <v>31</v>
      </c>
      <c r="AH1021" s="46" t="s">
        <v>45</v>
      </c>
      <c r="AM1021" s="32" t="s">
        <v>56</v>
      </c>
      <c r="AR1021" s="23"/>
      <c r="AS1021" s="24" t="str">
        <f t="shared" si="3"/>
        <v>-:Q:-:-:-:-:-:-:-:-:-:Rm:::::-:-:-:-:-:-:Rn:::::Rd::::</v>
      </c>
      <c r="AT1021" s="23"/>
      <c r="AU1021" s="24" t="str">
        <f t="shared" si="4"/>
        <v>0x0E000000</v>
      </c>
      <c r="AV1021" s="25"/>
      <c r="AW1021" s="26" t="str">
        <f t="shared" si="5"/>
        <v>vtblSingle_register_table,                              </v>
      </c>
      <c r="AX1021" s="26" t="str">
        <f t="shared" si="6"/>
        <v>//		vtblSingle_register_table,                              	/* 0x0E000000	TBL       	 */</v>
      </c>
      <c r="AY1021" s="26" t="str">
        <f t="shared" si="7"/>
        <v>//		0x0E000000,	/* TBL       	vtblSingle_register_table	 */</v>
      </c>
    </row>
    <row r="1022" ht="12.75" customHeight="1">
      <c r="A1022" s="9" t="s">
        <v>1646</v>
      </c>
      <c r="B1022" s="33" t="s">
        <v>106</v>
      </c>
      <c r="C1022" s="16"/>
      <c r="D1022" s="17"/>
      <c r="E1022" s="28" t="s">
        <v>1647</v>
      </c>
      <c r="F1022" s="18" t="str">
        <f t="shared" si="8"/>
        <v>v</v>
      </c>
      <c r="G1022" s="18" t="str">
        <f t="shared" si="9"/>
        <v>Single_register_table</v>
      </c>
      <c r="H1022" s="19"/>
      <c r="I1022" s="30" t="s">
        <v>1645</v>
      </c>
      <c r="J1022" s="30"/>
      <c r="K1022" s="84"/>
      <c r="L1022" s="45" t="s">
        <v>31</v>
      </c>
      <c r="M1022" s="32" t="s">
        <v>71</v>
      </c>
      <c r="N1022" s="45" t="s">
        <v>31</v>
      </c>
      <c r="O1022" s="45" t="s">
        <v>31</v>
      </c>
      <c r="P1022" s="45" t="s">
        <v>30</v>
      </c>
      <c r="Q1022" s="45" t="s">
        <v>30</v>
      </c>
      <c r="R1022" s="45" t="s">
        <v>30</v>
      </c>
      <c r="S1022" s="45" t="s">
        <v>31</v>
      </c>
      <c r="T1022" s="32" t="s">
        <v>31</v>
      </c>
      <c r="U1022" s="32" t="s">
        <v>31</v>
      </c>
      <c r="V1022" s="45" t="s">
        <v>31</v>
      </c>
      <c r="W1022" s="62" t="s">
        <v>51</v>
      </c>
      <c r="AB1022" s="45" t="s">
        <v>31</v>
      </c>
      <c r="AC1022" s="32" t="s">
        <v>31</v>
      </c>
      <c r="AD1022" s="32" t="s">
        <v>31</v>
      </c>
      <c r="AE1022" s="32" t="s">
        <v>30</v>
      </c>
      <c r="AF1022" s="45" t="s">
        <v>31</v>
      </c>
      <c r="AG1022" s="45" t="s">
        <v>31</v>
      </c>
      <c r="AH1022" s="46" t="s">
        <v>45</v>
      </c>
      <c r="AM1022" s="32" t="s">
        <v>56</v>
      </c>
      <c r="AR1022" s="23"/>
      <c r="AS1022" s="24" t="str">
        <f t="shared" si="3"/>
        <v>-:Q:-:-:-:-:-:-:-:-:-:Rm:::::-:-:-:-:-:-:Rn:::::Rd::::</v>
      </c>
      <c r="AT1022" s="23"/>
      <c r="AU1022" s="24" t="str">
        <f t="shared" si="4"/>
        <v>0x0E001000</v>
      </c>
      <c r="AV1022" s="25"/>
      <c r="AW1022" s="26" t="str">
        <f t="shared" si="5"/>
        <v>vtbxSingle_register_table,                              </v>
      </c>
      <c r="AX1022" s="26" t="str">
        <f t="shared" si="6"/>
        <v>//		vtbxSingle_register_table,                              	/* 0x0E001000	TBX       	 */</v>
      </c>
      <c r="AY1022" s="26" t="str">
        <f t="shared" si="7"/>
        <v>//		0x0E001000,	/* TBX       	vtbxSingle_register_table	 */</v>
      </c>
    </row>
    <row r="1023" ht="12.75" customHeight="1">
      <c r="A1023" s="9" t="s">
        <v>1648</v>
      </c>
      <c r="B1023" s="33" t="s">
        <v>106</v>
      </c>
      <c r="C1023" s="16"/>
      <c r="D1023" s="17"/>
      <c r="E1023" s="28" t="s">
        <v>1644</v>
      </c>
      <c r="F1023" s="18" t="str">
        <f t="shared" si="8"/>
        <v>v</v>
      </c>
      <c r="G1023" s="18" t="str">
        <f t="shared" si="9"/>
        <v>Two_register_table</v>
      </c>
      <c r="H1023" s="19"/>
      <c r="I1023" s="30" t="s">
        <v>1649</v>
      </c>
      <c r="J1023" s="30"/>
      <c r="K1023" s="84"/>
      <c r="L1023" s="45" t="s">
        <v>31</v>
      </c>
      <c r="M1023" s="32" t="s">
        <v>71</v>
      </c>
      <c r="N1023" s="45" t="s">
        <v>31</v>
      </c>
      <c r="O1023" s="45" t="s">
        <v>31</v>
      </c>
      <c r="P1023" s="45" t="s">
        <v>30</v>
      </c>
      <c r="Q1023" s="45" t="s">
        <v>30</v>
      </c>
      <c r="R1023" s="45" t="s">
        <v>30</v>
      </c>
      <c r="S1023" s="45" t="s">
        <v>31</v>
      </c>
      <c r="T1023" s="32" t="s">
        <v>31</v>
      </c>
      <c r="U1023" s="32" t="s">
        <v>31</v>
      </c>
      <c r="V1023" s="45" t="s">
        <v>31</v>
      </c>
      <c r="W1023" s="62" t="s">
        <v>51</v>
      </c>
      <c r="AB1023" s="45" t="s">
        <v>31</v>
      </c>
      <c r="AC1023" s="32" t="s">
        <v>31</v>
      </c>
      <c r="AD1023" s="32" t="s">
        <v>30</v>
      </c>
      <c r="AE1023" s="32" t="s">
        <v>31</v>
      </c>
      <c r="AF1023" s="45" t="s">
        <v>31</v>
      </c>
      <c r="AG1023" s="45" t="s">
        <v>31</v>
      </c>
      <c r="AH1023" s="46" t="s">
        <v>45</v>
      </c>
      <c r="AM1023" s="32" t="s">
        <v>56</v>
      </c>
      <c r="AR1023" s="23"/>
      <c r="AS1023" s="24" t="str">
        <f t="shared" si="3"/>
        <v>-:Q:-:-:-:-:-:-:-:-:-:Rm:::::-:-:-:-:-:-:Rn:::::Rd::::</v>
      </c>
      <c r="AT1023" s="23"/>
      <c r="AU1023" s="24" t="str">
        <f t="shared" si="4"/>
        <v>0x0E002000</v>
      </c>
      <c r="AV1023" s="25"/>
      <c r="AW1023" s="26" t="str">
        <f t="shared" si="5"/>
        <v>vtblTwo_register_table,                                 </v>
      </c>
      <c r="AX1023" s="26" t="str">
        <f t="shared" si="6"/>
        <v>//		vtblTwo_register_table,                                 	/* 0x0E002000	TBL       	 */</v>
      </c>
      <c r="AY1023" s="26" t="str">
        <f t="shared" si="7"/>
        <v>//		0x0E002000,	/* TBL       	vtblTwo_register_table	 */</v>
      </c>
    </row>
    <row r="1024" ht="12.75" customHeight="1">
      <c r="A1024" s="15" t="s">
        <v>1650</v>
      </c>
      <c r="B1024" s="33" t="s">
        <v>106</v>
      </c>
      <c r="C1024" s="16"/>
      <c r="D1024" s="17"/>
      <c r="E1024" s="28" t="s">
        <v>1647</v>
      </c>
      <c r="F1024" s="18" t="str">
        <f t="shared" si="8"/>
        <v>v</v>
      </c>
      <c r="G1024" s="18" t="str">
        <f t="shared" si="9"/>
        <v>Two_register_table</v>
      </c>
      <c r="H1024" s="19"/>
      <c r="I1024" s="30" t="s">
        <v>1649</v>
      </c>
      <c r="J1024" s="30"/>
      <c r="K1024" s="84"/>
      <c r="L1024" s="45" t="s">
        <v>31</v>
      </c>
      <c r="M1024" s="32" t="s">
        <v>71</v>
      </c>
      <c r="N1024" s="45" t="s">
        <v>31</v>
      </c>
      <c r="O1024" s="45" t="s">
        <v>31</v>
      </c>
      <c r="P1024" s="45" t="s">
        <v>30</v>
      </c>
      <c r="Q1024" s="45" t="s">
        <v>30</v>
      </c>
      <c r="R1024" s="45" t="s">
        <v>30</v>
      </c>
      <c r="S1024" s="45" t="s">
        <v>31</v>
      </c>
      <c r="T1024" s="32" t="s">
        <v>31</v>
      </c>
      <c r="U1024" s="32" t="s">
        <v>31</v>
      </c>
      <c r="V1024" s="45" t="s">
        <v>31</v>
      </c>
      <c r="W1024" s="62" t="s">
        <v>51</v>
      </c>
      <c r="AB1024" s="45" t="s">
        <v>31</v>
      </c>
      <c r="AC1024" s="32" t="s">
        <v>31</v>
      </c>
      <c r="AD1024" s="32" t="s">
        <v>30</v>
      </c>
      <c r="AE1024" s="32" t="s">
        <v>30</v>
      </c>
      <c r="AF1024" s="45" t="s">
        <v>31</v>
      </c>
      <c r="AG1024" s="45" t="s">
        <v>31</v>
      </c>
      <c r="AH1024" s="46" t="s">
        <v>45</v>
      </c>
      <c r="AM1024" s="32" t="s">
        <v>56</v>
      </c>
      <c r="AR1024" s="23"/>
      <c r="AS1024" s="24" t="str">
        <f t="shared" si="3"/>
        <v>-:Q:-:-:-:-:-:-:-:-:-:Rm:::::-:-:-:-:-:-:Rn:::::Rd::::</v>
      </c>
      <c r="AT1024" s="23"/>
      <c r="AU1024" s="24" t="str">
        <f t="shared" si="4"/>
        <v>0x0E003000</v>
      </c>
      <c r="AV1024" s="25"/>
      <c r="AW1024" s="26" t="str">
        <f t="shared" si="5"/>
        <v>vtbxTwo_register_table,                                 </v>
      </c>
      <c r="AX1024" s="26" t="str">
        <f t="shared" si="6"/>
        <v>//		vtbxTwo_register_table,                                 	/* 0x0E003000	TBX       	 */</v>
      </c>
      <c r="AY1024" s="26" t="str">
        <f t="shared" si="7"/>
        <v>//		0x0E003000,	/* TBX       	vtbxTwo_register_table	 */</v>
      </c>
    </row>
    <row r="1025" ht="12.75" customHeight="1">
      <c r="A1025" s="15" t="s">
        <v>1651</v>
      </c>
      <c r="B1025" s="33" t="s">
        <v>106</v>
      </c>
      <c r="C1025" s="16"/>
      <c r="D1025" s="17"/>
      <c r="E1025" s="28" t="s">
        <v>1644</v>
      </c>
      <c r="F1025" s="18" t="str">
        <f t="shared" si="8"/>
        <v>v</v>
      </c>
      <c r="G1025" s="18" t="str">
        <f t="shared" si="9"/>
        <v>Three_register_table</v>
      </c>
      <c r="H1025" s="19"/>
      <c r="I1025" s="30" t="s">
        <v>1652</v>
      </c>
      <c r="J1025" s="30"/>
      <c r="K1025" s="84"/>
      <c r="L1025" s="45" t="s">
        <v>31</v>
      </c>
      <c r="M1025" s="32" t="s">
        <v>71</v>
      </c>
      <c r="N1025" s="45" t="s">
        <v>31</v>
      </c>
      <c r="O1025" s="45" t="s">
        <v>31</v>
      </c>
      <c r="P1025" s="45" t="s">
        <v>30</v>
      </c>
      <c r="Q1025" s="45" t="s">
        <v>30</v>
      </c>
      <c r="R1025" s="45" t="s">
        <v>30</v>
      </c>
      <c r="S1025" s="45" t="s">
        <v>31</v>
      </c>
      <c r="T1025" s="32" t="s">
        <v>31</v>
      </c>
      <c r="U1025" s="32" t="s">
        <v>31</v>
      </c>
      <c r="V1025" s="45" t="s">
        <v>31</v>
      </c>
      <c r="W1025" s="62" t="s">
        <v>51</v>
      </c>
      <c r="AB1025" s="45" t="s">
        <v>31</v>
      </c>
      <c r="AC1025" s="32" t="s">
        <v>30</v>
      </c>
      <c r="AD1025" s="32" t="s">
        <v>31</v>
      </c>
      <c r="AE1025" s="32" t="s">
        <v>31</v>
      </c>
      <c r="AF1025" s="45" t="s">
        <v>31</v>
      </c>
      <c r="AG1025" s="45" t="s">
        <v>31</v>
      </c>
      <c r="AH1025" s="46" t="s">
        <v>45</v>
      </c>
      <c r="AM1025" s="32" t="s">
        <v>56</v>
      </c>
      <c r="AR1025" s="23"/>
      <c r="AS1025" s="24" t="str">
        <f t="shared" si="3"/>
        <v>-:Q:-:-:-:-:-:-:-:-:-:Rm:::::-:-:-:-:-:-:Rn:::::Rd::::</v>
      </c>
      <c r="AT1025" s="23"/>
      <c r="AU1025" s="24" t="str">
        <f t="shared" si="4"/>
        <v>0x0E004000</v>
      </c>
      <c r="AV1025" s="25"/>
      <c r="AW1025" s="26" t="str">
        <f t="shared" si="5"/>
        <v>vtblThree_register_table,                               </v>
      </c>
      <c r="AX1025" s="26" t="str">
        <f t="shared" si="6"/>
        <v>//		vtblThree_register_table,                               	/* 0x0E004000	TBL       	 */</v>
      </c>
      <c r="AY1025" s="26" t="str">
        <f t="shared" si="7"/>
        <v>//		0x0E004000,	/* TBL       	vtblThree_register_table	 */</v>
      </c>
    </row>
    <row r="1026" ht="12.75" customHeight="1">
      <c r="A1026" s="9" t="s">
        <v>1653</v>
      </c>
      <c r="B1026" s="33" t="s">
        <v>106</v>
      </c>
      <c r="C1026" s="16"/>
      <c r="D1026" s="17"/>
      <c r="E1026" s="28" t="s">
        <v>1647</v>
      </c>
      <c r="F1026" s="18" t="str">
        <f t="shared" si="8"/>
        <v>v</v>
      </c>
      <c r="G1026" s="18" t="str">
        <f t="shared" si="9"/>
        <v>Three_register_table</v>
      </c>
      <c r="H1026" s="19"/>
      <c r="I1026" s="30" t="s">
        <v>1652</v>
      </c>
      <c r="J1026" s="30"/>
      <c r="K1026" s="84"/>
      <c r="L1026" s="45" t="s">
        <v>31</v>
      </c>
      <c r="M1026" s="32" t="s">
        <v>71</v>
      </c>
      <c r="N1026" s="45" t="s">
        <v>31</v>
      </c>
      <c r="O1026" s="45" t="s">
        <v>31</v>
      </c>
      <c r="P1026" s="45" t="s">
        <v>30</v>
      </c>
      <c r="Q1026" s="45" t="s">
        <v>30</v>
      </c>
      <c r="R1026" s="45" t="s">
        <v>30</v>
      </c>
      <c r="S1026" s="45" t="s">
        <v>31</v>
      </c>
      <c r="T1026" s="32" t="s">
        <v>31</v>
      </c>
      <c r="U1026" s="32" t="s">
        <v>31</v>
      </c>
      <c r="V1026" s="45" t="s">
        <v>31</v>
      </c>
      <c r="W1026" s="62" t="s">
        <v>51</v>
      </c>
      <c r="AB1026" s="45" t="s">
        <v>31</v>
      </c>
      <c r="AC1026" s="32" t="s">
        <v>30</v>
      </c>
      <c r="AD1026" s="32" t="s">
        <v>31</v>
      </c>
      <c r="AE1026" s="32" t="s">
        <v>30</v>
      </c>
      <c r="AF1026" s="45" t="s">
        <v>31</v>
      </c>
      <c r="AG1026" s="45" t="s">
        <v>31</v>
      </c>
      <c r="AH1026" s="46" t="s">
        <v>45</v>
      </c>
      <c r="AM1026" s="32" t="s">
        <v>56</v>
      </c>
      <c r="AR1026" s="23"/>
      <c r="AS1026" s="24" t="str">
        <f t="shared" si="3"/>
        <v>-:Q:-:-:-:-:-:-:-:-:-:Rm:::::-:-:-:-:-:-:Rn:::::Rd::::</v>
      </c>
      <c r="AT1026" s="23"/>
      <c r="AU1026" s="24" t="str">
        <f t="shared" si="4"/>
        <v>0x0E005000</v>
      </c>
      <c r="AV1026" s="25"/>
      <c r="AW1026" s="26" t="str">
        <f t="shared" si="5"/>
        <v>vtbxThree_register_table,                               </v>
      </c>
      <c r="AX1026" s="26" t="str">
        <f t="shared" si="6"/>
        <v>//		vtbxThree_register_table,                               	/* 0x0E005000	TBX       	 */</v>
      </c>
      <c r="AY1026" s="26" t="str">
        <f t="shared" si="7"/>
        <v>//		0x0E005000,	/* TBX       	vtbxThree_register_table	 */</v>
      </c>
    </row>
    <row r="1027" ht="12.75" customHeight="1">
      <c r="A1027" s="15" t="s">
        <v>1654</v>
      </c>
      <c r="B1027" s="33" t="s">
        <v>106</v>
      </c>
      <c r="C1027" s="16"/>
      <c r="D1027" s="17"/>
      <c r="E1027" s="28" t="s">
        <v>1644</v>
      </c>
      <c r="F1027" s="18" t="str">
        <f t="shared" si="8"/>
        <v>v</v>
      </c>
      <c r="G1027" s="18" t="str">
        <f t="shared" si="9"/>
        <v>Four_register_table</v>
      </c>
      <c r="H1027" s="19"/>
      <c r="I1027" s="30" t="s">
        <v>1655</v>
      </c>
      <c r="J1027" s="30"/>
      <c r="K1027" s="84"/>
      <c r="L1027" s="45" t="s">
        <v>31</v>
      </c>
      <c r="M1027" s="32" t="s">
        <v>71</v>
      </c>
      <c r="N1027" s="45" t="s">
        <v>31</v>
      </c>
      <c r="O1027" s="45" t="s">
        <v>31</v>
      </c>
      <c r="P1027" s="45" t="s">
        <v>30</v>
      </c>
      <c r="Q1027" s="45" t="s">
        <v>30</v>
      </c>
      <c r="R1027" s="45" t="s">
        <v>30</v>
      </c>
      <c r="S1027" s="45" t="s">
        <v>31</v>
      </c>
      <c r="T1027" s="32" t="s">
        <v>31</v>
      </c>
      <c r="U1027" s="32" t="s">
        <v>31</v>
      </c>
      <c r="V1027" s="45" t="s">
        <v>31</v>
      </c>
      <c r="W1027" s="62" t="s">
        <v>51</v>
      </c>
      <c r="AB1027" s="45" t="s">
        <v>31</v>
      </c>
      <c r="AC1027" s="32" t="s">
        <v>30</v>
      </c>
      <c r="AD1027" s="32" t="s">
        <v>30</v>
      </c>
      <c r="AE1027" s="32" t="s">
        <v>31</v>
      </c>
      <c r="AF1027" s="45" t="s">
        <v>31</v>
      </c>
      <c r="AG1027" s="45" t="s">
        <v>31</v>
      </c>
      <c r="AH1027" s="46" t="s">
        <v>45</v>
      </c>
      <c r="AM1027" s="32" t="s">
        <v>56</v>
      </c>
      <c r="AR1027" s="23"/>
      <c r="AS1027" s="24" t="str">
        <f t="shared" si="3"/>
        <v>-:Q:-:-:-:-:-:-:-:-:-:Rm:::::-:-:-:-:-:-:Rn:::::Rd::::</v>
      </c>
      <c r="AT1027" s="23"/>
      <c r="AU1027" s="24" t="str">
        <f t="shared" si="4"/>
        <v>0x0E006000</v>
      </c>
      <c r="AV1027" s="25"/>
      <c r="AW1027" s="26" t="str">
        <f t="shared" si="5"/>
        <v>vtblFour_register_table,                                </v>
      </c>
      <c r="AX1027" s="26" t="str">
        <f t="shared" si="6"/>
        <v>//		vtblFour_register_table,                                	/* 0x0E006000	TBL       	 */</v>
      </c>
      <c r="AY1027" s="26" t="str">
        <f t="shared" si="7"/>
        <v>//		0x0E006000,	/* TBL       	vtblFour_register_table	 */</v>
      </c>
    </row>
    <row r="1028" ht="12.75" customHeight="1">
      <c r="A1028" s="15" t="s">
        <v>1656</v>
      </c>
      <c r="B1028" s="33" t="s">
        <v>106</v>
      </c>
      <c r="C1028" s="16"/>
      <c r="D1028" s="17"/>
      <c r="E1028" s="28" t="s">
        <v>1647</v>
      </c>
      <c r="F1028" s="18" t="str">
        <f t="shared" si="8"/>
        <v>v</v>
      </c>
      <c r="G1028" s="18" t="str">
        <f t="shared" si="9"/>
        <v>Four_register_table</v>
      </c>
      <c r="H1028" s="19"/>
      <c r="I1028" s="30" t="s">
        <v>1655</v>
      </c>
      <c r="J1028" s="30"/>
      <c r="K1028" s="84"/>
      <c r="L1028" s="45" t="s">
        <v>31</v>
      </c>
      <c r="M1028" s="32" t="s">
        <v>71</v>
      </c>
      <c r="N1028" s="45" t="s">
        <v>31</v>
      </c>
      <c r="O1028" s="45" t="s">
        <v>31</v>
      </c>
      <c r="P1028" s="45" t="s">
        <v>30</v>
      </c>
      <c r="Q1028" s="45" t="s">
        <v>30</v>
      </c>
      <c r="R1028" s="45" t="s">
        <v>30</v>
      </c>
      <c r="S1028" s="45" t="s">
        <v>31</v>
      </c>
      <c r="T1028" s="32" t="s">
        <v>31</v>
      </c>
      <c r="U1028" s="32" t="s">
        <v>31</v>
      </c>
      <c r="V1028" s="45" t="s">
        <v>31</v>
      </c>
      <c r="W1028" s="62" t="s">
        <v>51</v>
      </c>
      <c r="AB1028" s="45" t="s">
        <v>31</v>
      </c>
      <c r="AC1028" s="32" t="s">
        <v>30</v>
      </c>
      <c r="AD1028" s="32" t="s">
        <v>30</v>
      </c>
      <c r="AE1028" s="32" t="s">
        <v>30</v>
      </c>
      <c r="AF1028" s="45" t="s">
        <v>31</v>
      </c>
      <c r="AG1028" s="45" t="s">
        <v>31</v>
      </c>
      <c r="AH1028" s="46" t="s">
        <v>45</v>
      </c>
      <c r="AM1028" s="32" t="s">
        <v>56</v>
      </c>
      <c r="AR1028" s="23"/>
      <c r="AS1028" s="24" t="str">
        <f t="shared" si="3"/>
        <v>-:Q:-:-:-:-:-:-:-:-:-:Rm:::::-:-:-:-:-:-:Rn:::::Rd::::</v>
      </c>
      <c r="AT1028" s="23"/>
      <c r="AU1028" s="24" t="str">
        <f t="shared" si="4"/>
        <v>0x0E007000</v>
      </c>
      <c r="AV1028" s="25"/>
      <c r="AW1028" s="26" t="str">
        <f t="shared" si="5"/>
        <v>vtbxFour_register_table,                                </v>
      </c>
      <c r="AX1028" s="26" t="str">
        <f t="shared" si="6"/>
        <v>//		vtbxFour_register_table,                                	/* 0x0E007000	TBX       	 */</v>
      </c>
      <c r="AY1028" s="26" t="str">
        <f t="shared" si="7"/>
        <v>//		0x0E007000,	/* TBX       	vtbxFour_register_table	 */</v>
      </c>
    </row>
    <row r="1029" ht="12.75" customHeight="1">
      <c r="A1029" s="9" t="s">
        <v>1657</v>
      </c>
      <c r="B1029" s="33" t="s">
        <v>106</v>
      </c>
      <c r="C1029" s="16"/>
      <c r="D1029" s="17" t="s">
        <v>1658</v>
      </c>
      <c r="F1029" s="18" t="str">
        <f t="shared" si="8"/>
        <v/>
      </c>
      <c r="G1029" s="18" t="str">
        <f t="shared" si="9"/>
        <v/>
      </c>
      <c r="H1029" s="19"/>
      <c r="I1029" s="20"/>
      <c r="J1029" s="20"/>
      <c r="K1029" s="21"/>
      <c r="L1029" s="22" t="s">
        <v>31</v>
      </c>
      <c r="M1029" s="38" t="s">
        <v>71</v>
      </c>
      <c r="N1029" s="22" t="s">
        <v>31</v>
      </c>
      <c r="O1029" s="22" t="s">
        <v>31</v>
      </c>
      <c r="P1029" s="39" t="s">
        <v>30</v>
      </c>
      <c r="Q1029" s="39" t="s">
        <v>30</v>
      </c>
      <c r="R1029" s="39" t="s">
        <v>30</v>
      </c>
      <c r="S1029" s="22" t="s">
        <v>31</v>
      </c>
      <c r="T1029" s="38" t="s">
        <v>65</v>
      </c>
      <c r="V1029" s="22" t="s">
        <v>31</v>
      </c>
      <c r="W1029" s="60" t="s">
        <v>51</v>
      </c>
      <c r="AB1029" s="22" t="s">
        <v>31</v>
      </c>
      <c r="AC1029" s="38" t="s">
        <v>642</v>
      </c>
      <c r="AF1029" s="22" t="s">
        <v>30</v>
      </c>
      <c r="AG1029" s="22" t="s">
        <v>31</v>
      </c>
      <c r="AH1029" s="40" t="s">
        <v>45</v>
      </c>
      <c r="AM1029" s="38" t="s">
        <v>56</v>
      </c>
      <c r="AR1029" s="23"/>
      <c r="AS1029" s="24" t="str">
        <f t="shared" si="3"/>
        <v/>
      </c>
      <c r="AT1029" s="23"/>
      <c r="AU1029" s="24" t="str">
        <f t="shared" si="4"/>
        <v/>
      </c>
      <c r="AV1029" s="25"/>
      <c r="AW1029" s="26" t="str">
        <f t="shared" si="5"/>
        <v/>
      </c>
      <c r="AX1029" s="26" t="str">
        <f t="shared" si="6"/>
        <v>	/* AdvSIMD ZIP/UZP/TRN */</v>
      </c>
      <c r="AY1029" s="26" t="str">
        <f t="shared" si="7"/>
        <v>	/* AdvSIMD ZIP/UZP/TRN */</v>
      </c>
    </row>
    <row r="1030" ht="12.75" customHeight="1">
      <c r="A1030" s="9" t="s">
        <v>1659</v>
      </c>
      <c r="B1030" s="33" t="s">
        <v>106</v>
      </c>
      <c r="C1030" s="16"/>
      <c r="D1030" s="17"/>
      <c r="E1030" s="28" t="s">
        <v>1660</v>
      </c>
      <c r="F1030" s="18" t="str">
        <f t="shared" si="8"/>
        <v/>
      </c>
      <c r="G1030" s="18" t="str">
        <f t="shared" si="9"/>
        <v/>
      </c>
      <c r="H1030" s="19"/>
      <c r="I1030" s="77"/>
      <c r="J1030" s="77"/>
      <c r="K1030" s="93"/>
      <c r="L1030" s="61" t="s">
        <v>31</v>
      </c>
      <c r="M1030" s="32" t="s">
        <v>71</v>
      </c>
      <c r="N1030" s="61" t="s">
        <v>31</v>
      </c>
      <c r="O1030" s="61" t="s">
        <v>31</v>
      </c>
      <c r="P1030" s="45" t="s">
        <v>30</v>
      </c>
      <c r="Q1030" s="45" t="s">
        <v>30</v>
      </c>
      <c r="R1030" s="45" t="s">
        <v>30</v>
      </c>
      <c r="S1030" s="61" t="s">
        <v>31</v>
      </c>
      <c r="T1030" s="32" t="s">
        <v>65</v>
      </c>
      <c r="V1030" s="61" t="s">
        <v>31</v>
      </c>
      <c r="W1030" s="62" t="s">
        <v>51</v>
      </c>
      <c r="AB1030" s="61" t="s">
        <v>31</v>
      </c>
      <c r="AC1030" s="32" t="s">
        <v>31</v>
      </c>
      <c r="AD1030" s="32" t="s">
        <v>31</v>
      </c>
      <c r="AE1030" s="32" t="s">
        <v>30</v>
      </c>
      <c r="AF1030" s="61" t="s">
        <v>30</v>
      </c>
      <c r="AG1030" s="61" t="s">
        <v>31</v>
      </c>
      <c r="AH1030" s="46" t="s">
        <v>45</v>
      </c>
      <c r="AM1030" s="32" t="s">
        <v>56</v>
      </c>
      <c r="AR1030" s="23"/>
      <c r="AS1030" s="24" t="str">
        <f t="shared" si="3"/>
        <v>-:Q:-:-:-:-:-:-:size::-:Rm:::::-:-:-:-:-:-:Rn:::::Rd::::</v>
      </c>
      <c r="AT1030" s="23"/>
      <c r="AU1030" s="24" t="str">
        <f t="shared" si="4"/>
        <v>0x0E001800</v>
      </c>
      <c r="AV1030" s="25"/>
      <c r="AW1030" s="26" t="str">
        <f t="shared" si="5"/>
        <v>uzp1,                                                   </v>
      </c>
      <c r="AX1030" s="26" t="str">
        <f t="shared" si="6"/>
        <v>//		uzp1,                                                   	/* 0x0E001800	UZP1      	 */</v>
      </c>
      <c r="AY1030" s="26" t="str">
        <f t="shared" si="7"/>
        <v>//		0x0E001800,	/* UZP1      	uzp1	 */</v>
      </c>
    </row>
    <row r="1031" ht="12.75" customHeight="1">
      <c r="A1031" s="15" t="s">
        <v>1661</v>
      </c>
      <c r="B1031" s="33" t="s">
        <v>106</v>
      </c>
      <c r="C1031" s="16"/>
      <c r="D1031" s="17"/>
      <c r="E1031" s="28" t="s">
        <v>1662</v>
      </c>
      <c r="F1031" s="18" t="str">
        <f t="shared" si="8"/>
        <v/>
      </c>
      <c r="G1031" s="18" t="str">
        <f t="shared" si="9"/>
        <v/>
      </c>
      <c r="H1031" s="19"/>
      <c r="I1031" s="77"/>
      <c r="J1031" s="77"/>
      <c r="K1031" s="93"/>
      <c r="L1031" s="61" t="s">
        <v>31</v>
      </c>
      <c r="M1031" s="32" t="s">
        <v>71</v>
      </c>
      <c r="N1031" s="61" t="s">
        <v>31</v>
      </c>
      <c r="O1031" s="61" t="s">
        <v>31</v>
      </c>
      <c r="P1031" s="45" t="s">
        <v>30</v>
      </c>
      <c r="Q1031" s="45" t="s">
        <v>30</v>
      </c>
      <c r="R1031" s="45" t="s">
        <v>30</v>
      </c>
      <c r="S1031" s="61" t="s">
        <v>31</v>
      </c>
      <c r="T1031" s="32" t="s">
        <v>65</v>
      </c>
      <c r="V1031" s="61" t="s">
        <v>31</v>
      </c>
      <c r="W1031" s="62" t="s">
        <v>51</v>
      </c>
      <c r="AB1031" s="61" t="s">
        <v>31</v>
      </c>
      <c r="AC1031" s="32" t="s">
        <v>31</v>
      </c>
      <c r="AD1031" s="32" t="s">
        <v>30</v>
      </c>
      <c r="AE1031" s="32" t="s">
        <v>31</v>
      </c>
      <c r="AF1031" s="61" t="s">
        <v>30</v>
      </c>
      <c r="AG1031" s="61" t="s">
        <v>31</v>
      </c>
      <c r="AH1031" s="46" t="s">
        <v>45</v>
      </c>
      <c r="AM1031" s="32" t="s">
        <v>56</v>
      </c>
      <c r="AR1031" s="23"/>
      <c r="AS1031" s="24" t="str">
        <f t="shared" si="3"/>
        <v>-:Q:-:-:-:-:-:-:size::-:Rm:::::-:-:-:-:-:-:Rn:::::Rd::::</v>
      </c>
      <c r="AT1031" s="23"/>
      <c r="AU1031" s="24" t="str">
        <f t="shared" si="4"/>
        <v>0x0E002800</v>
      </c>
      <c r="AV1031" s="25"/>
      <c r="AW1031" s="26" t="str">
        <f t="shared" si="5"/>
        <v>trn1,                                                   </v>
      </c>
      <c r="AX1031" s="26" t="str">
        <f t="shared" si="6"/>
        <v>//		trn1,                                                   	/* 0x0E002800	TRN1      	 */</v>
      </c>
      <c r="AY1031" s="26" t="str">
        <f t="shared" si="7"/>
        <v>//		0x0E002800,	/* TRN1      	trn1	 */</v>
      </c>
    </row>
    <row r="1032" ht="12.75" customHeight="1">
      <c r="A1032" s="15" t="s">
        <v>1663</v>
      </c>
      <c r="B1032" s="33" t="s">
        <v>106</v>
      </c>
      <c r="C1032" s="16"/>
      <c r="D1032" s="17"/>
      <c r="E1032" s="28" t="s">
        <v>1664</v>
      </c>
      <c r="F1032" s="18" t="str">
        <f t="shared" si="8"/>
        <v/>
      </c>
      <c r="G1032" s="18" t="str">
        <f t="shared" si="9"/>
        <v/>
      </c>
      <c r="H1032" s="19"/>
      <c r="I1032" s="77"/>
      <c r="J1032" s="77"/>
      <c r="K1032" s="93"/>
      <c r="L1032" s="61" t="s">
        <v>31</v>
      </c>
      <c r="M1032" s="32" t="s">
        <v>71</v>
      </c>
      <c r="N1032" s="61" t="s">
        <v>31</v>
      </c>
      <c r="O1032" s="61" t="s">
        <v>31</v>
      </c>
      <c r="P1032" s="45" t="s">
        <v>30</v>
      </c>
      <c r="Q1032" s="45" t="s">
        <v>30</v>
      </c>
      <c r="R1032" s="45" t="s">
        <v>30</v>
      </c>
      <c r="S1032" s="61" t="s">
        <v>31</v>
      </c>
      <c r="T1032" s="32" t="s">
        <v>65</v>
      </c>
      <c r="V1032" s="61" t="s">
        <v>31</v>
      </c>
      <c r="W1032" s="62" t="s">
        <v>51</v>
      </c>
      <c r="AB1032" s="61" t="s">
        <v>31</v>
      </c>
      <c r="AC1032" s="32" t="s">
        <v>31</v>
      </c>
      <c r="AD1032" s="32" t="s">
        <v>30</v>
      </c>
      <c r="AE1032" s="32" t="s">
        <v>30</v>
      </c>
      <c r="AF1032" s="61" t="s">
        <v>30</v>
      </c>
      <c r="AG1032" s="61" t="s">
        <v>31</v>
      </c>
      <c r="AH1032" s="46" t="s">
        <v>45</v>
      </c>
      <c r="AM1032" s="32" t="s">
        <v>56</v>
      </c>
      <c r="AR1032" s="23"/>
      <c r="AS1032" s="24" t="str">
        <f t="shared" si="3"/>
        <v>-:Q:-:-:-:-:-:-:size::-:Rm:::::-:-:-:-:-:-:Rn:::::Rd::::</v>
      </c>
      <c r="AT1032" s="23"/>
      <c r="AU1032" s="24" t="str">
        <f t="shared" si="4"/>
        <v>0x0E003800</v>
      </c>
      <c r="AV1032" s="25"/>
      <c r="AW1032" s="26" t="str">
        <f t="shared" si="5"/>
        <v>zip1,                                                   </v>
      </c>
      <c r="AX1032" s="26" t="str">
        <f t="shared" si="6"/>
        <v>//		zip1,                                                   	/* 0x0E003800	ZIP1      	 */</v>
      </c>
      <c r="AY1032" s="26" t="str">
        <f t="shared" si="7"/>
        <v>//		0x0E003800,	/* ZIP1      	zip1	 */</v>
      </c>
    </row>
    <row r="1033" ht="12.75" customHeight="1">
      <c r="A1033" s="9" t="s">
        <v>1665</v>
      </c>
      <c r="B1033" s="33" t="s">
        <v>106</v>
      </c>
      <c r="C1033" s="16"/>
      <c r="D1033" s="17"/>
      <c r="E1033" s="28" t="s">
        <v>1666</v>
      </c>
      <c r="F1033" s="18" t="str">
        <f t="shared" si="8"/>
        <v/>
      </c>
      <c r="G1033" s="18" t="str">
        <f t="shared" si="9"/>
        <v/>
      </c>
      <c r="H1033" s="19"/>
      <c r="I1033" s="77"/>
      <c r="J1033" s="77"/>
      <c r="K1033" s="93"/>
      <c r="L1033" s="61" t="s">
        <v>31</v>
      </c>
      <c r="M1033" s="32" t="s">
        <v>71</v>
      </c>
      <c r="N1033" s="61" t="s">
        <v>31</v>
      </c>
      <c r="O1033" s="61" t="s">
        <v>31</v>
      </c>
      <c r="P1033" s="45" t="s">
        <v>30</v>
      </c>
      <c r="Q1033" s="45" t="s">
        <v>30</v>
      </c>
      <c r="R1033" s="45" t="s">
        <v>30</v>
      </c>
      <c r="S1033" s="61" t="s">
        <v>31</v>
      </c>
      <c r="T1033" s="32" t="s">
        <v>65</v>
      </c>
      <c r="V1033" s="61" t="s">
        <v>31</v>
      </c>
      <c r="W1033" s="62" t="s">
        <v>51</v>
      </c>
      <c r="AB1033" s="61" t="s">
        <v>31</v>
      </c>
      <c r="AC1033" s="32" t="s">
        <v>30</v>
      </c>
      <c r="AD1033" s="32" t="s">
        <v>31</v>
      </c>
      <c r="AE1033" s="32" t="s">
        <v>30</v>
      </c>
      <c r="AF1033" s="61" t="s">
        <v>30</v>
      </c>
      <c r="AG1033" s="61" t="s">
        <v>31</v>
      </c>
      <c r="AH1033" s="46" t="s">
        <v>45</v>
      </c>
      <c r="AM1033" s="32" t="s">
        <v>56</v>
      </c>
      <c r="AR1033" s="23"/>
      <c r="AS1033" s="24" t="str">
        <f t="shared" si="3"/>
        <v>-:Q:-:-:-:-:-:-:size::-:Rm:::::-:-:-:-:-:-:Rn:::::Rd::::</v>
      </c>
      <c r="AT1033" s="23"/>
      <c r="AU1033" s="24" t="str">
        <f t="shared" si="4"/>
        <v>0x0E005800</v>
      </c>
      <c r="AV1033" s="25"/>
      <c r="AW1033" s="26" t="str">
        <f t="shared" si="5"/>
        <v>uzp2,                                                   </v>
      </c>
      <c r="AX1033" s="26" t="str">
        <f t="shared" si="6"/>
        <v>//		uzp2,                                                   	/* 0x0E005800	UZP2      	 */</v>
      </c>
      <c r="AY1033" s="26" t="str">
        <f t="shared" si="7"/>
        <v>//		0x0E005800,	/* UZP2      	uzp2	 */</v>
      </c>
    </row>
    <row r="1034" ht="12.75" customHeight="1">
      <c r="A1034" s="15" t="s">
        <v>1667</v>
      </c>
      <c r="B1034" s="33" t="s">
        <v>106</v>
      </c>
      <c r="C1034" s="16"/>
      <c r="D1034" s="17"/>
      <c r="E1034" s="28" t="s">
        <v>1668</v>
      </c>
      <c r="F1034" s="18" t="str">
        <f t="shared" si="8"/>
        <v/>
      </c>
      <c r="G1034" s="18" t="str">
        <f t="shared" si="9"/>
        <v/>
      </c>
      <c r="H1034" s="19"/>
      <c r="I1034" s="77"/>
      <c r="J1034" s="77"/>
      <c r="K1034" s="93"/>
      <c r="L1034" s="61" t="s">
        <v>31</v>
      </c>
      <c r="M1034" s="32" t="s">
        <v>71</v>
      </c>
      <c r="N1034" s="61" t="s">
        <v>31</v>
      </c>
      <c r="O1034" s="61" t="s">
        <v>31</v>
      </c>
      <c r="P1034" s="45" t="s">
        <v>30</v>
      </c>
      <c r="Q1034" s="45" t="s">
        <v>30</v>
      </c>
      <c r="R1034" s="45" t="s">
        <v>30</v>
      </c>
      <c r="S1034" s="61" t="s">
        <v>31</v>
      </c>
      <c r="T1034" s="32" t="s">
        <v>65</v>
      </c>
      <c r="V1034" s="61" t="s">
        <v>31</v>
      </c>
      <c r="W1034" s="62" t="s">
        <v>51</v>
      </c>
      <c r="AB1034" s="61" t="s">
        <v>31</v>
      </c>
      <c r="AC1034" s="32" t="s">
        <v>30</v>
      </c>
      <c r="AD1034" s="32" t="s">
        <v>30</v>
      </c>
      <c r="AE1034" s="32" t="s">
        <v>31</v>
      </c>
      <c r="AF1034" s="61" t="s">
        <v>30</v>
      </c>
      <c r="AG1034" s="61" t="s">
        <v>31</v>
      </c>
      <c r="AH1034" s="46" t="s">
        <v>45</v>
      </c>
      <c r="AM1034" s="32" t="s">
        <v>56</v>
      </c>
      <c r="AR1034" s="23"/>
      <c r="AS1034" s="24" t="str">
        <f t="shared" si="3"/>
        <v>-:Q:-:-:-:-:-:-:size::-:Rm:::::-:-:-:-:-:-:Rn:::::Rd::::</v>
      </c>
      <c r="AT1034" s="23"/>
      <c r="AU1034" s="24" t="str">
        <f t="shared" si="4"/>
        <v>0x0E006800</v>
      </c>
      <c r="AV1034" s="25"/>
      <c r="AW1034" s="26" t="str">
        <f t="shared" si="5"/>
        <v>trn2,                                                   </v>
      </c>
      <c r="AX1034" s="26" t="str">
        <f t="shared" si="6"/>
        <v>//		trn2,                                                   	/* 0x0E006800	TRN2      	 */</v>
      </c>
      <c r="AY1034" s="26" t="str">
        <f t="shared" si="7"/>
        <v>//		0x0E006800,	/* TRN2      	trn2	 */</v>
      </c>
    </row>
    <row r="1035" ht="12.75" customHeight="1">
      <c r="A1035" s="15" t="s">
        <v>1669</v>
      </c>
      <c r="B1035" s="33" t="s">
        <v>106</v>
      </c>
      <c r="C1035" s="16"/>
      <c r="D1035" s="17"/>
      <c r="E1035" s="28" t="s">
        <v>1670</v>
      </c>
      <c r="F1035" s="18" t="str">
        <f t="shared" si="8"/>
        <v/>
      </c>
      <c r="G1035" s="18" t="str">
        <f t="shared" si="9"/>
        <v/>
      </c>
      <c r="H1035" s="19"/>
      <c r="I1035" s="77"/>
      <c r="J1035" s="77"/>
      <c r="K1035" s="93"/>
      <c r="L1035" s="61" t="s">
        <v>31</v>
      </c>
      <c r="M1035" s="32" t="s">
        <v>71</v>
      </c>
      <c r="N1035" s="61" t="s">
        <v>31</v>
      </c>
      <c r="O1035" s="61" t="s">
        <v>31</v>
      </c>
      <c r="P1035" s="45" t="s">
        <v>30</v>
      </c>
      <c r="Q1035" s="45" t="s">
        <v>30</v>
      </c>
      <c r="R1035" s="45" t="s">
        <v>30</v>
      </c>
      <c r="S1035" s="61" t="s">
        <v>31</v>
      </c>
      <c r="T1035" s="32" t="s">
        <v>65</v>
      </c>
      <c r="V1035" s="61" t="s">
        <v>31</v>
      </c>
      <c r="W1035" s="62" t="s">
        <v>51</v>
      </c>
      <c r="AB1035" s="61" t="s">
        <v>31</v>
      </c>
      <c r="AC1035" s="32" t="s">
        <v>30</v>
      </c>
      <c r="AD1035" s="32" t="s">
        <v>30</v>
      </c>
      <c r="AE1035" s="32" t="s">
        <v>30</v>
      </c>
      <c r="AF1035" s="61" t="s">
        <v>30</v>
      </c>
      <c r="AG1035" s="61" t="s">
        <v>31</v>
      </c>
      <c r="AH1035" s="46" t="s">
        <v>45</v>
      </c>
      <c r="AM1035" s="32" t="s">
        <v>56</v>
      </c>
      <c r="AR1035" s="23"/>
      <c r="AS1035" s="24" t="str">
        <f t="shared" si="3"/>
        <v>-:Q:-:-:-:-:-:-:size::-:Rm:::::-:-:-:-:-:-:Rn:::::Rd::::</v>
      </c>
      <c r="AT1035" s="23"/>
      <c r="AU1035" s="24" t="str">
        <f t="shared" si="4"/>
        <v>0x0E007800</v>
      </c>
      <c r="AV1035" s="25"/>
      <c r="AW1035" s="26" t="str">
        <f t="shared" si="5"/>
        <v>zip2,                                                   </v>
      </c>
      <c r="AX1035" s="26" t="str">
        <f t="shared" si="6"/>
        <v>//		zip2,                                                   	/* 0x0E007800	ZIP2      	 */</v>
      </c>
      <c r="AY1035" s="26" t="str">
        <f t="shared" si="7"/>
        <v>//		0x0E007800,	/* ZIP2      	zip2	 */</v>
      </c>
    </row>
    <row r="1036" ht="12.75" customHeight="1">
      <c r="A1036" s="9" t="s">
        <v>1671</v>
      </c>
      <c r="B1036" s="33" t="s">
        <v>106</v>
      </c>
      <c r="C1036" s="16"/>
      <c r="D1036" s="17" t="s">
        <v>1672</v>
      </c>
      <c r="F1036" s="18" t="str">
        <f t="shared" si="8"/>
        <v/>
      </c>
      <c r="G1036" s="18" t="str">
        <f t="shared" si="9"/>
        <v/>
      </c>
      <c r="H1036" s="19"/>
      <c r="I1036" s="20"/>
      <c r="J1036" s="20"/>
      <c r="K1036" s="21"/>
      <c r="L1036" s="22" t="s">
        <v>31</v>
      </c>
      <c r="M1036" s="38" t="s">
        <v>71</v>
      </c>
      <c r="N1036" s="22" t="s">
        <v>30</v>
      </c>
      <c r="O1036" s="22" t="s">
        <v>31</v>
      </c>
      <c r="P1036" s="39" t="s">
        <v>30</v>
      </c>
      <c r="Q1036" s="39" t="s">
        <v>30</v>
      </c>
      <c r="R1036" s="39" t="s">
        <v>30</v>
      </c>
      <c r="S1036" s="22" t="s">
        <v>31</v>
      </c>
      <c r="T1036" s="38" t="s">
        <v>43</v>
      </c>
      <c r="V1036" s="22" t="s">
        <v>31</v>
      </c>
      <c r="W1036" s="60" t="s">
        <v>51</v>
      </c>
      <c r="AB1036" s="22" t="s">
        <v>31</v>
      </c>
      <c r="AC1036" s="38" t="s">
        <v>80</v>
      </c>
      <c r="AG1036" s="22" t="s">
        <v>31</v>
      </c>
      <c r="AH1036" s="40" t="s">
        <v>45</v>
      </c>
      <c r="AM1036" s="38" t="s">
        <v>56</v>
      </c>
      <c r="AR1036" s="23"/>
      <c r="AS1036" s="24" t="str">
        <f t="shared" si="3"/>
        <v/>
      </c>
      <c r="AT1036" s="23"/>
      <c r="AU1036" s="24" t="str">
        <f t="shared" si="4"/>
        <v/>
      </c>
      <c r="AV1036" s="25"/>
      <c r="AW1036" s="26" t="str">
        <f t="shared" si="5"/>
        <v/>
      </c>
      <c r="AX1036" s="26" t="str">
        <f t="shared" si="6"/>
        <v>	/* AdvSIMD EXT */</v>
      </c>
      <c r="AY1036" s="26" t="str">
        <f t="shared" si="7"/>
        <v>	/* AdvSIMD EXT */</v>
      </c>
    </row>
    <row r="1037" ht="12.75" customHeight="1">
      <c r="A1037" s="9" t="s">
        <v>1673</v>
      </c>
      <c r="B1037" s="33" t="s">
        <v>106</v>
      </c>
      <c r="C1037" s="41"/>
      <c r="D1037" s="69"/>
      <c r="E1037" s="28" t="s">
        <v>1674</v>
      </c>
      <c r="F1037" s="18" t="str">
        <f t="shared" si="8"/>
        <v/>
      </c>
      <c r="G1037" s="18" t="str">
        <f t="shared" si="9"/>
        <v/>
      </c>
      <c r="H1037" s="19"/>
      <c r="I1037" s="42"/>
      <c r="J1037" s="42"/>
      <c r="K1037" s="93"/>
      <c r="L1037" s="61" t="s">
        <v>31</v>
      </c>
      <c r="M1037" s="32" t="s">
        <v>71</v>
      </c>
      <c r="N1037" s="61" t="s">
        <v>30</v>
      </c>
      <c r="O1037" s="61" t="s">
        <v>31</v>
      </c>
      <c r="P1037" s="45" t="s">
        <v>30</v>
      </c>
      <c r="Q1037" s="45" t="s">
        <v>30</v>
      </c>
      <c r="R1037" s="45" t="s">
        <v>30</v>
      </c>
      <c r="S1037" s="61" t="s">
        <v>31</v>
      </c>
      <c r="T1037" s="32" t="s">
        <v>31</v>
      </c>
      <c r="U1037" s="32" t="s">
        <v>31</v>
      </c>
      <c r="V1037" s="61" t="s">
        <v>31</v>
      </c>
      <c r="W1037" s="62" t="s">
        <v>51</v>
      </c>
      <c r="AB1037" s="61" t="s">
        <v>31</v>
      </c>
      <c r="AC1037" s="32" t="s">
        <v>80</v>
      </c>
      <c r="AG1037" s="61" t="s">
        <v>31</v>
      </c>
      <c r="AH1037" s="46" t="s">
        <v>45</v>
      </c>
      <c r="AM1037" s="32" t="s">
        <v>56</v>
      </c>
      <c r="AR1037" s="23"/>
      <c r="AS1037" s="24" t="str">
        <f t="shared" si="3"/>
        <v>-:Q:-:-:-:-:-:-:-:-:-:Rm:::::-:imm4::::-:Rn:::::Rd::::</v>
      </c>
      <c r="AT1037" s="23"/>
      <c r="AU1037" s="24" t="str">
        <f t="shared" si="4"/>
        <v>0x2E000000</v>
      </c>
      <c r="AV1037" s="25"/>
      <c r="AW1037" s="26" t="str">
        <f t="shared" si="5"/>
        <v>ext,                                                    </v>
      </c>
      <c r="AX1037" s="26" t="str">
        <f t="shared" si="6"/>
        <v>//		ext,                                                    	/* 0x2E000000	EXT       	 */</v>
      </c>
      <c r="AY1037" s="26" t="str">
        <f t="shared" si="7"/>
        <v>//		0x2E000000,	/* EXT       	ext	 */</v>
      </c>
    </row>
    <row r="1038" ht="12.75" customHeight="1">
      <c r="A1038" s="15" t="s">
        <v>1675</v>
      </c>
      <c r="B1038" s="33" t="s">
        <v>106</v>
      </c>
      <c r="C1038" s="16" t="s">
        <v>155</v>
      </c>
      <c r="D1038" s="17"/>
      <c r="F1038" s="18" t="str">
        <f t="shared" si="8"/>
        <v/>
      </c>
      <c r="G1038" s="18" t="str">
        <f t="shared" si="9"/>
        <v/>
      </c>
      <c r="H1038" s="19"/>
      <c r="I1038" s="20"/>
      <c r="J1038" s="20"/>
      <c r="K1038" s="21"/>
      <c r="L1038" s="22"/>
      <c r="M1038" s="22"/>
      <c r="N1038" s="22"/>
      <c r="O1038" s="22"/>
      <c r="P1038" s="22" t="s">
        <v>30</v>
      </c>
      <c r="Q1038" s="22"/>
      <c r="R1038" s="22" t="s">
        <v>31</v>
      </c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3"/>
      <c r="AS1038" s="24" t="str">
        <f t="shared" si="3"/>
        <v/>
      </c>
      <c r="AT1038" s="23"/>
      <c r="AU1038" s="24" t="str">
        <f t="shared" si="4"/>
        <v/>
      </c>
      <c r="AV1038" s="25"/>
      <c r="AW1038" s="26" t="str">
        <f t="shared" si="5"/>
        <v/>
      </c>
      <c r="AX1038" s="26" t="str">
        <f t="shared" si="6"/>
        <v>/* Loads and stores */</v>
      </c>
      <c r="AY1038" s="26" t="str">
        <f t="shared" si="7"/>
        <v>/* Loads and stores */</v>
      </c>
    </row>
    <row r="1039" ht="12.75" customHeight="1">
      <c r="A1039" s="15" t="s">
        <v>1676</v>
      </c>
      <c r="B1039" s="33" t="s">
        <v>106</v>
      </c>
      <c r="C1039" s="16"/>
      <c r="D1039" s="17" t="s">
        <v>1677</v>
      </c>
      <c r="F1039" s="18" t="str">
        <f t="shared" si="8"/>
        <v/>
      </c>
      <c r="G1039" s="18" t="str">
        <f t="shared" si="9"/>
        <v/>
      </c>
      <c r="H1039" s="19"/>
      <c r="I1039" s="20"/>
      <c r="J1039" s="20"/>
      <c r="K1039" s="21"/>
      <c r="L1039" s="22" t="s">
        <v>31</v>
      </c>
      <c r="M1039" s="38" t="s">
        <v>71</v>
      </c>
      <c r="N1039" s="22" t="s">
        <v>31</v>
      </c>
      <c r="O1039" s="22" t="s">
        <v>31</v>
      </c>
      <c r="P1039" s="39" t="s">
        <v>30</v>
      </c>
      <c r="Q1039" s="22" t="s">
        <v>30</v>
      </c>
      <c r="R1039" s="39" t="s">
        <v>31</v>
      </c>
      <c r="S1039" s="22" t="s">
        <v>31</v>
      </c>
      <c r="T1039" s="22" t="s">
        <v>31</v>
      </c>
      <c r="U1039" s="38" t="s">
        <v>66</v>
      </c>
      <c r="V1039" s="22" t="s">
        <v>31</v>
      </c>
      <c r="W1039" s="22" t="s">
        <v>31</v>
      </c>
      <c r="X1039" s="22" t="s">
        <v>31</v>
      </c>
      <c r="Y1039" s="22" t="s">
        <v>31</v>
      </c>
      <c r="Z1039" s="22" t="s">
        <v>31</v>
      </c>
      <c r="AA1039" s="22" t="s">
        <v>31</v>
      </c>
      <c r="AB1039" s="38" t="s">
        <v>642</v>
      </c>
      <c r="AF1039" s="38" t="s">
        <v>65</v>
      </c>
      <c r="AH1039" s="40" t="s">
        <v>45</v>
      </c>
      <c r="AM1039" s="38" t="s">
        <v>35</v>
      </c>
      <c r="AR1039" s="23"/>
      <c r="AS1039" s="24" t="str">
        <f t="shared" si="3"/>
        <v/>
      </c>
      <c r="AT1039" s="23"/>
      <c r="AU1039" s="24" t="str">
        <f t="shared" si="4"/>
        <v/>
      </c>
      <c r="AV1039" s="25"/>
      <c r="AW1039" s="26" t="str">
        <f t="shared" si="5"/>
        <v/>
      </c>
      <c r="AX1039" s="26" t="str">
        <f t="shared" si="6"/>
        <v>	/* AdvSIMD load/store multiple structures */</v>
      </c>
      <c r="AY1039" s="26" t="str">
        <f t="shared" si="7"/>
        <v>	/* AdvSIMD load/store multiple structures */</v>
      </c>
    </row>
    <row r="1040" ht="12.75" customHeight="1">
      <c r="A1040" s="9" t="s">
        <v>1678</v>
      </c>
      <c r="B1040" s="33" t="s">
        <v>106</v>
      </c>
      <c r="C1040" s="16"/>
      <c r="D1040" s="17"/>
      <c r="E1040" s="28" t="s">
        <v>1679</v>
      </c>
      <c r="F1040" s="18" t="str">
        <f t="shared" si="8"/>
        <v>v</v>
      </c>
      <c r="G1040" s="18" t="str">
        <f t="shared" si="9"/>
        <v>multiple_structures_No_offset</v>
      </c>
      <c r="H1040" s="18" t="s">
        <v>1680</v>
      </c>
      <c r="I1040" s="77" t="s">
        <v>1681</v>
      </c>
      <c r="J1040" s="77"/>
      <c r="K1040" s="84"/>
      <c r="L1040" s="45" t="s">
        <v>31</v>
      </c>
      <c r="M1040" s="45" t="s">
        <v>71</v>
      </c>
      <c r="N1040" s="45" t="s">
        <v>31</v>
      </c>
      <c r="O1040" s="45" t="s">
        <v>31</v>
      </c>
      <c r="P1040" s="45" t="s">
        <v>30</v>
      </c>
      <c r="Q1040" s="45" t="s">
        <v>30</v>
      </c>
      <c r="R1040" s="45" t="s">
        <v>31</v>
      </c>
      <c r="S1040" s="45" t="s">
        <v>31</v>
      </c>
      <c r="T1040" s="45" t="s">
        <v>31</v>
      </c>
      <c r="U1040" s="32" t="s">
        <v>31</v>
      </c>
      <c r="V1040" s="45" t="s">
        <v>31</v>
      </c>
      <c r="W1040" s="45" t="s">
        <v>31</v>
      </c>
      <c r="X1040" s="45" t="s">
        <v>31</v>
      </c>
      <c r="Y1040" s="45" t="s">
        <v>31</v>
      </c>
      <c r="Z1040" s="45" t="s">
        <v>31</v>
      </c>
      <c r="AA1040" s="45" t="s">
        <v>31</v>
      </c>
      <c r="AB1040" s="32" t="s">
        <v>31</v>
      </c>
      <c r="AC1040" s="32" t="s">
        <v>31</v>
      </c>
      <c r="AD1040" s="32" t="s">
        <v>31</v>
      </c>
      <c r="AE1040" s="32" t="s">
        <v>31</v>
      </c>
      <c r="AF1040" s="32" t="s">
        <v>65</v>
      </c>
      <c r="AH1040" s="46" t="s">
        <v>45</v>
      </c>
      <c r="AM1040" s="32" t="s">
        <v>35</v>
      </c>
      <c r="AR1040" s="23"/>
      <c r="AS1040" s="24" t="str">
        <f t="shared" si="3"/>
        <v>-:Q:-:-:-:-:-:-:-:-:-:-:-:-:-:-:-:-:-:-:size::Rn:::::Rt::::</v>
      </c>
      <c r="AT1040" s="23"/>
      <c r="AU1040" s="24" t="str">
        <f t="shared" si="4"/>
        <v>0x0C000000</v>
      </c>
      <c r="AV1040" s="25"/>
      <c r="AW1040" s="26" t="str">
        <f t="shared" si="5"/>
        <v>vst4multiple_structures_No_offset,                      </v>
      </c>
      <c r="AX1040" s="26" t="str">
        <f t="shared" si="6"/>
        <v>//		vst4multiple_structures_No_offset,                      	/* 0x0C000000	ST4       	 */</v>
      </c>
      <c r="AY1040" s="26" t="str">
        <f t="shared" si="7"/>
        <v>//		0x0C000000,	/* ST4       	vst4multiple_structures_No_offset	 */</v>
      </c>
    </row>
    <row r="1041" ht="12.75" customHeight="1">
      <c r="A1041" s="15" t="s">
        <v>1682</v>
      </c>
      <c r="B1041" s="33" t="s">
        <v>106</v>
      </c>
      <c r="C1041" s="16"/>
      <c r="D1041" s="17"/>
      <c r="E1041" s="28" t="s">
        <v>1683</v>
      </c>
      <c r="F1041" s="18" t="str">
        <f t="shared" si="8"/>
        <v>v</v>
      </c>
      <c r="G1041" s="18" t="str">
        <f t="shared" si="9"/>
        <v>multiple_structures_Four_registers</v>
      </c>
      <c r="H1041" s="18" t="s">
        <v>1680</v>
      </c>
      <c r="I1041" s="77" t="s">
        <v>1684</v>
      </c>
      <c r="J1041" s="77"/>
      <c r="K1041" s="84"/>
      <c r="L1041" s="45" t="s">
        <v>31</v>
      </c>
      <c r="M1041" s="45" t="s">
        <v>71</v>
      </c>
      <c r="N1041" s="45" t="s">
        <v>31</v>
      </c>
      <c r="O1041" s="45" t="s">
        <v>31</v>
      </c>
      <c r="P1041" s="45" t="s">
        <v>30</v>
      </c>
      <c r="Q1041" s="45" t="s">
        <v>30</v>
      </c>
      <c r="R1041" s="45" t="s">
        <v>31</v>
      </c>
      <c r="S1041" s="45" t="s">
        <v>31</v>
      </c>
      <c r="T1041" s="45" t="s">
        <v>31</v>
      </c>
      <c r="U1041" s="32" t="s">
        <v>31</v>
      </c>
      <c r="V1041" s="45" t="s">
        <v>31</v>
      </c>
      <c r="W1041" s="45" t="s">
        <v>31</v>
      </c>
      <c r="X1041" s="45" t="s">
        <v>31</v>
      </c>
      <c r="Y1041" s="45" t="s">
        <v>31</v>
      </c>
      <c r="Z1041" s="45" t="s">
        <v>31</v>
      </c>
      <c r="AA1041" s="45" t="s">
        <v>31</v>
      </c>
      <c r="AB1041" s="32" t="s">
        <v>31</v>
      </c>
      <c r="AC1041" s="32" t="s">
        <v>31</v>
      </c>
      <c r="AD1041" s="32" t="s">
        <v>30</v>
      </c>
      <c r="AE1041" s="32" t="s">
        <v>31</v>
      </c>
      <c r="AF1041" s="32" t="s">
        <v>65</v>
      </c>
      <c r="AH1041" s="46" t="s">
        <v>45</v>
      </c>
      <c r="AM1041" s="32" t="s">
        <v>35</v>
      </c>
      <c r="AR1041" s="23"/>
      <c r="AS1041" s="24" t="str">
        <f t="shared" si="3"/>
        <v>-:Q:-:-:-:-:-:-:-:-:-:-:-:-:-:-:-:-:-:-:size::Rn:::::Rt::::</v>
      </c>
      <c r="AT1041" s="23"/>
      <c r="AU1041" s="24" t="str">
        <f t="shared" si="4"/>
        <v>0x0C002000</v>
      </c>
      <c r="AV1041" s="25"/>
      <c r="AW1041" s="26" t="str">
        <f t="shared" si="5"/>
        <v>vst1multiple_structures_Four_registers,                 </v>
      </c>
      <c r="AX1041" s="26" t="str">
        <f t="shared" si="6"/>
        <v>//		vst1multiple_structures_Four_registers,                 	/* 0x0C002000	ST1       	 */</v>
      </c>
      <c r="AY1041" s="26" t="str">
        <f t="shared" si="7"/>
        <v>//		0x0C002000,	/* ST1       	vst1multiple_structures_Four_registers	 */</v>
      </c>
    </row>
    <row r="1042" ht="12.75" customHeight="1">
      <c r="A1042" s="15" t="s">
        <v>1685</v>
      </c>
      <c r="B1042" s="33" t="s">
        <v>106</v>
      </c>
      <c r="C1042" s="16"/>
      <c r="D1042" s="17"/>
      <c r="E1042" s="28" t="s">
        <v>1686</v>
      </c>
      <c r="F1042" s="18" t="str">
        <f t="shared" si="8"/>
        <v>v</v>
      </c>
      <c r="G1042" s="18" t="str">
        <f t="shared" si="9"/>
        <v>multiple_structures_No_offset</v>
      </c>
      <c r="H1042" s="18" t="s">
        <v>1680</v>
      </c>
      <c r="I1042" s="77" t="s">
        <v>1681</v>
      </c>
      <c r="J1042" s="77"/>
      <c r="K1042" s="84"/>
      <c r="L1042" s="45" t="s">
        <v>31</v>
      </c>
      <c r="M1042" s="45" t="s">
        <v>71</v>
      </c>
      <c r="N1042" s="45" t="s">
        <v>31</v>
      </c>
      <c r="O1042" s="45" t="s">
        <v>31</v>
      </c>
      <c r="P1042" s="45" t="s">
        <v>30</v>
      </c>
      <c r="Q1042" s="45" t="s">
        <v>30</v>
      </c>
      <c r="R1042" s="45" t="s">
        <v>31</v>
      </c>
      <c r="S1042" s="45" t="s">
        <v>31</v>
      </c>
      <c r="T1042" s="45" t="s">
        <v>31</v>
      </c>
      <c r="U1042" s="32" t="s">
        <v>31</v>
      </c>
      <c r="V1042" s="45" t="s">
        <v>31</v>
      </c>
      <c r="W1042" s="45" t="s">
        <v>31</v>
      </c>
      <c r="X1042" s="45" t="s">
        <v>31</v>
      </c>
      <c r="Y1042" s="45" t="s">
        <v>31</v>
      </c>
      <c r="Z1042" s="45" t="s">
        <v>31</v>
      </c>
      <c r="AA1042" s="45" t="s">
        <v>31</v>
      </c>
      <c r="AB1042" s="32" t="s">
        <v>31</v>
      </c>
      <c r="AC1042" s="32" t="s">
        <v>30</v>
      </c>
      <c r="AD1042" s="32" t="s">
        <v>31</v>
      </c>
      <c r="AE1042" s="32" t="s">
        <v>31</v>
      </c>
      <c r="AF1042" s="32" t="s">
        <v>65</v>
      </c>
      <c r="AH1042" s="46" t="s">
        <v>45</v>
      </c>
      <c r="AM1042" s="32" t="s">
        <v>35</v>
      </c>
      <c r="AR1042" s="23"/>
      <c r="AS1042" s="24" t="str">
        <f t="shared" si="3"/>
        <v>-:Q:-:-:-:-:-:-:-:-:-:-:-:-:-:-:-:-:-:-:size::Rn:::::Rt::::</v>
      </c>
      <c r="AT1042" s="23"/>
      <c r="AU1042" s="24" t="str">
        <f t="shared" si="4"/>
        <v>0x0C004000</v>
      </c>
      <c r="AV1042" s="25"/>
      <c r="AW1042" s="26" t="str">
        <f t="shared" si="5"/>
        <v>vst3multiple_structures_No_offset,                      </v>
      </c>
      <c r="AX1042" s="26" t="str">
        <f t="shared" si="6"/>
        <v>//		vst3multiple_structures_No_offset,                      	/* 0x0C004000	ST3       	 */</v>
      </c>
      <c r="AY1042" s="26" t="str">
        <f t="shared" si="7"/>
        <v>//		0x0C004000,	/* ST3       	vst3multiple_structures_No_offset	 */</v>
      </c>
    </row>
    <row r="1043" ht="12.75" customHeight="1">
      <c r="A1043" s="9" t="s">
        <v>1687</v>
      </c>
      <c r="B1043" s="33" t="s">
        <v>106</v>
      </c>
      <c r="C1043" s="16"/>
      <c r="D1043" s="17"/>
      <c r="E1043" s="28" t="s">
        <v>1683</v>
      </c>
      <c r="F1043" s="18" t="str">
        <f t="shared" si="8"/>
        <v>v</v>
      </c>
      <c r="G1043" s="18" t="str">
        <f t="shared" si="9"/>
        <v>multiple_structures_Three_registers</v>
      </c>
      <c r="H1043" s="18" t="s">
        <v>1680</v>
      </c>
      <c r="I1043" s="77" t="s">
        <v>1688</v>
      </c>
      <c r="J1043" s="77"/>
      <c r="K1043" s="84"/>
      <c r="L1043" s="45" t="s">
        <v>31</v>
      </c>
      <c r="M1043" s="45" t="s">
        <v>71</v>
      </c>
      <c r="N1043" s="45" t="s">
        <v>31</v>
      </c>
      <c r="O1043" s="45" t="s">
        <v>31</v>
      </c>
      <c r="P1043" s="45" t="s">
        <v>30</v>
      </c>
      <c r="Q1043" s="45" t="s">
        <v>30</v>
      </c>
      <c r="R1043" s="45" t="s">
        <v>31</v>
      </c>
      <c r="S1043" s="45" t="s">
        <v>31</v>
      </c>
      <c r="T1043" s="45" t="s">
        <v>31</v>
      </c>
      <c r="U1043" s="32" t="s">
        <v>31</v>
      </c>
      <c r="V1043" s="45" t="s">
        <v>31</v>
      </c>
      <c r="W1043" s="45" t="s">
        <v>31</v>
      </c>
      <c r="X1043" s="45" t="s">
        <v>31</v>
      </c>
      <c r="Y1043" s="45" t="s">
        <v>31</v>
      </c>
      <c r="Z1043" s="45" t="s">
        <v>31</v>
      </c>
      <c r="AA1043" s="45" t="s">
        <v>31</v>
      </c>
      <c r="AB1043" s="32" t="s">
        <v>31</v>
      </c>
      <c r="AC1043" s="32" t="s">
        <v>30</v>
      </c>
      <c r="AD1043" s="32" t="s">
        <v>30</v>
      </c>
      <c r="AE1043" s="32" t="s">
        <v>31</v>
      </c>
      <c r="AF1043" s="32" t="s">
        <v>65</v>
      </c>
      <c r="AH1043" s="46" t="s">
        <v>45</v>
      </c>
      <c r="AM1043" s="32" t="s">
        <v>35</v>
      </c>
      <c r="AR1043" s="23"/>
      <c r="AS1043" s="24" t="str">
        <f t="shared" si="3"/>
        <v>-:Q:-:-:-:-:-:-:-:-:-:-:-:-:-:-:-:-:-:-:size::Rn:::::Rt::::</v>
      </c>
      <c r="AT1043" s="23"/>
      <c r="AU1043" s="24" t="str">
        <f t="shared" si="4"/>
        <v>0x0C006000</v>
      </c>
      <c r="AV1043" s="25"/>
      <c r="AW1043" s="26" t="str">
        <f t="shared" si="5"/>
        <v>vst1multiple_structures_Three_registers,                </v>
      </c>
      <c r="AX1043" s="26" t="str">
        <f t="shared" si="6"/>
        <v>//		vst1multiple_structures_Three_registers,                	/* 0x0C006000	ST1       	 */</v>
      </c>
      <c r="AY1043" s="26" t="str">
        <f t="shared" si="7"/>
        <v>//		0x0C006000,	/* ST1       	vst1multiple_structures_Three_registers	 */</v>
      </c>
    </row>
    <row r="1044" ht="12.75" customHeight="1">
      <c r="A1044" s="9" t="s">
        <v>1689</v>
      </c>
      <c r="B1044" s="33" t="s">
        <v>106</v>
      </c>
      <c r="C1044" s="16"/>
      <c r="D1044" s="17"/>
      <c r="E1044" s="28" t="s">
        <v>1683</v>
      </c>
      <c r="F1044" s="18" t="str">
        <f t="shared" si="8"/>
        <v>v</v>
      </c>
      <c r="G1044" s="18" t="str">
        <f t="shared" si="9"/>
        <v>multiple_structures_One_register</v>
      </c>
      <c r="H1044" s="18" t="s">
        <v>1680</v>
      </c>
      <c r="I1044" s="77" t="s">
        <v>1690</v>
      </c>
      <c r="J1044" s="77"/>
      <c r="K1044" s="84"/>
      <c r="L1044" s="45" t="s">
        <v>31</v>
      </c>
      <c r="M1044" s="45" t="s">
        <v>71</v>
      </c>
      <c r="N1044" s="45" t="s">
        <v>31</v>
      </c>
      <c r="O1044" s="45" t="s">
        <v>31</v>
      </c>
      <c r="P1044" s="45" t="s">
        <v>30</v>
      </c>
      <c r="Q1044" s="45" t="s">
        <v>30</v>
      </c>
      <c r="R1044" s="45" t="s">
        <v>31</v>
      </c>
      <c r="S1044" s="45" t="s">
        <v>31</v>
      </c>
      <c r="T1044" s="45" t="s">
        <v>31</v>
      </c>
      <c r="U1044" s="32" t="s">
        <v>31</v>
      </c>
      <c r="V1044" s="45" t="s">
        <v>31</v>
      </c>
      <c r="W1044" s="45" t="s">
        <v>31</v>
      </c>
      <c r="X1044" s="45" t="s">
        <v>31</v>
      </c>
      <c r="Y1044" s="45" t="s">
        <v>31</v>
      </c>
      <c r="Z1044" s="45" t="s">
        <v>31</v>
      </c>
      <c r="AA1044" s="45" t="s">
        <v>31</v>
      </c>
      <c r="AB1044" s="32" t="s">
        <v>31</v>
      </c>
      <c r="AC1044" s="32" t="s">
        <v>30</v>
      </c>
      <c r="AD1044" s="32" t="s">
        <v>30</v>
      </c>
      <c r="AE1044" s="32" t="s">
        <v>30</v>
      </c>
      <c r="AF1044" s="32" t="s">
        <v>65</v>
      </c>
      <c r="AH1044" s="46" t="s">
        <v>45</v>
      </c>
      <c r="AM1044" s="32" t="s">
        <v>35</v>
      </c>
      <c r="AR1044" s="23"/>
      <c r="AS1044" s="24" t="str">
        <f t="shared" si="3"/>
        <v>-:Q:-:-:-:-:-:-:-:-:-:-:-:-:-:-:-:-:-:-:size::Rn:::::Rt::::</v>
      </c>
      <c r="AT1044" s="23"/>
      <c r="AU1044" s="24" t="str">
        <f t="shared" si="4"/>
        <v>0x0C007000</v>
      </c>
      <c r="AV1044" s="25"/>
      <c r="AW1044" s="26" t="str">
        <f t="shared" si="5"/>
        <v>vst1multiple_structures_One_register,                   </v>
      </c>
      <c r="AX1044" s="26" t="str">
        <f t="shared" si="6"/>
        <v>//		vst1multiple_structures_One_register,                   	/* 0x0C007000	ST1       	 */</v>
      </c>
      <c r="AY1044" s="26" t="str">
        <f t="shared" si="7"/>
        <v>//		0x0C007000,	/* ST1       	vst1multiple_structures_One_register	 */</v>
      </c>
    </row>
    <row r="1045" ht="12.75" customHeight="1">
      <c r="A1045" s="15" t="s">
        <v>1691</v>
      </c>
      <c r="B1045" s="33" t="s">
        <v>106</v>
      </c>
      <c r="C1045" s="16"/>
      <c r="D1045" s="17"/>
      <c r="E1045" s="28" t="s">
        <v>1692</v>
      </c>
      <c r="F1045" s="18" t="str">
        <f t="shared" si="8"/>
        <v>v</v>
      </c>
      <c r="G1045" s="18" t="str">
        <f t="shared" si="9"/>
        <v>multiple_structures_No_offset</v>
      </c>
      <c r="H1045" s="18" t="s">
        <v>1680</v>
      </c>
      <c r="I1045" s="77" t="s">
        <v>1681</v>
      </c>
      <c r="J1045" s="77"/>
      <c r="K1045" s="84"/>
      <c r="L1045" s="45" t="s">
        <v>31</v>
      </c>
      <c r="M1045" s="45" t="s">
        <v>71</v>
      </c>
      <c r="N1045" s="45" t="s">
        <v>31</v>
      </c>
      <c r="O1045" s="45" t="s">
        <v>31</v>
      </c>
      <c r="P1045" s="45" t="s">
        <v>30</v>
      </c>
      <c r="Q1045" s="45" t="s">
        <v>30</v>
      </c>
      <c r="R1045" s="45" t="s">
        <v>31</v>
      </c>
      <c r="S1045" s="45" t="s">
        <v>31</v>
      </c>
      <c r="T1045" s="45" t="s">
        <v>31</v>
      </c>
      <c r="U1045" s="32" t="s">
        <v>31</v>
      </c>
      <c r="V1045" s="45" t="s">
        <v>31</v>
      </c>
      <c r="W1045" s="45" t="s">
        <v>31</v>
      </c>
      <c r="X1045" s="45" t="s">
        <v>31</v>
      </c>
      <c r="Y1045" s="45" t="s">
        <v>31</v>
      </c>
      <c r="Z1045" s="45" t="s">
        <v>31</v>
      </c>
      <c r="AA1045" s="45" t="s">
        <v>31</v>
      </c>
      <c r="AB1045" s="32" t="s">
        <v>30</v>
      </c>
      <c r="AC1045" s="32" t="s">
        <v>31</v>
      </c>
      <c r="AD1045" s="32" t="s">
        <v>31</v>
      </c>
      <c r="AE1045" s="32" t="s">
        <v>31</v>
      </c>
      <c r="AF1045" s="32" t="s">
        <v>65</v>
      </c>
      <c r="AH1045" s="46" t="s">
        <v>45</v>
      </c>
      <c r="AM1045" s="32" t="s">
        <v>35</v>
      </c>
      <c r="AR1045" s="23"/>
      <c r="AS1045" s="24" t="str">
        <f t="shared" si="3"/>
        <v>-:Q:-:-:-:-:-:-:-:-:-:-:-:-:-:-:-:-:-:-:size::Rn:::::Rt::::</v>
      </c>
      <c r="AT1045" s="23"/>
      <c r="AU1045" s="24" t="str">
        <f t="shared" si="4"/>
        <v>0x0C008000</v>
      </c>
      <c r="AV1045" s="25"/>
      <c r="AW1045" s="26" t="str">
        <f t="shared" si="5"/>
        <v>vst2multiple_structures_No_offset,                      </v>
      </c>
      <c r="AX1045" s="26" t="str">
        <f t="shared" si="6"/>
        <v>//		vst2multiple_structures_No_offset,                      	/* 0x0C008000	ST2       	 */</v>
      </c>
      <c r="AY1045" s="26" t="str">
        <f t="shared" si="7"/>
        <v>//		0x0C008000,	/* ST2       	vst2multiple_structures_No_offset	 */</v>
      </c>
    </row>
    <row r="1046" ht="12.75" customHeight="1">
      <c r="A1046" s="15" t="s">
        <v>1693</v>
      </c>
      <c r="B1046" s="33" t="s">
        <v>106</v>
      </c>
      <c r="C1046" s="16"/>
      <c r="D1046" s="17"/>
      <c r="E1046" s="28" t="s">
        <v>1683</v>
      </c>
      <c r="F1046" s="18" t="str">
        <f t="shared" si="8"/>
        <v>v</v>
      </c>
      <c r="G1046" s="18" t="str">
        <f t="shared" si="9"/>
        <v>multiple_structures_Two_registers</v>
      </c>
      <c r="H1046" s="18" t="s">
        <v>1680</v>
      </c>
      <c r="I1046" s="77" t="s">
        <v>1694</v>
      </c>
      <c r="J1046" s="77"/>
      <c r="K1046" s="84"/>
      <c r="L1046" s="45" t="s">
        <v>31</v>
      </c>
      <c r="M1046" s="45" t="s">
        <v>71</v>
      </c>
      <c r="N1046" s="45" t="s">
        <v>31</v>
      </c>
      <c r="O1046" s="45" t="s">
        <v>31</v>
      </c>
      <c r="P1046" s="45" t="s">
        <v>30</v>
      </c>
      <c r="Q1046" s="45" t="s">
        <v>30</v>
      </c>
      <c r="R1046" s="45" t="s">
        <v>31</v>
      </c>
      <c r="S1046" s="45" t="s">
        <v>31</v>
      </c>
      <c r="T1046" s="45" t="s">
        <v>31</v>
      </c>
      <c r="U1046" s="32" t="s">
        <v>31</v>
      </c>
      <c r="V1046" s="45" t="s">
        <v>31</v>
      </c>
      <c r="W1046" s="45" t="s">
        <v>31</v>
      </c>
      <c r="X1046" s="45" t="s">
        <v>31</v>
      </c>
      <c r="Y1046" s="45" t="s">
        <v>31</v>
      </c>
      <c r="Z1046" s="45" t="s">
        <v>31</v>
      </c>
      <c r="AA1046" s="45" t="s">
        <v>31</v>
      </c>
      <c r="AB1046" s="32" t="s">
        <v>30</v>
      </c>
      <c r="AC1046" s="32" t="s">
        <v>31</v>
      </c>
      <c r="AD1046" s="32" t="s">
        <v>30</v>
      </c>
      <c r="AE1046" s="32" t="s">
        <v>31</v>
      </c>
      <c r="AF1046" s="32" t="s">
        <v>65</v>
      </c>
      <c r="AH1046" s="46" t="s">
        <v>45</v>
      </c>
      <c r="AM1046" s="32" t="s">
        <v>35</v>
      </c>
      <c r="AR1046" s="23"/>
      <c r="AS1046" s="24" t="str">
        <f t="shared" si="3"/>
        <v>-:Q:-:-:-:-:-:-:-:-:-:-:-:-:-:-:-:-:-:-:size::Rn:::::Rt::::</v>
      </c>
      <c r="AT1046" s="23"/>
      <c r="AU1046" s="24" t="str">
        <f t="shared" si="4"/>
        <v>0x0C00A000</v>
      </c>
      <c r="AV1046" s="25"/>
      <c r="AW1046" s="26" t="str">
        <f t="shared" si="5"/>
        <v>vst1multiple_structures_Two_registers,                  </v>
      </c>
      <c r="AX1046" s="26" t="str">
        <f t="shared" si="6"/>
        <v>//		vst1multiple_structures_Two_registers,                  	/* 0x0C00A000	ST1       	 */</v>
      </c>
      <c r="AY1046" s="26" t="str">
        <f t="shared" si="7"/>
        <v>//		0x0C00A000,	/* ST1       	vst1multiple_structures_Two_registers	 */</v>
      </c>
    </row>
    <row r="1047" ht="12.75" customHeight="1">
      <c r="A1047" s="9" t="s">
        <v>1695</v>
      </c>
      <c r="B1047" s="33" t="s">
        <v>106</v>
      </c>
      <c r="C1047" s="16"/>
      <c r="D1047" s="17"/>
      <c r="E1047" s="28" t="s">
        <v>1696</v>
      </c>
      <c r="F1047" s="18" t="str">
        <f t="shared" si="8"/>
        <v>v</v>
      </c>
      <c r="G1047" s="18" t="str">
        <f t="shared" si="9"/>
        <v>multiple_structures_No_offset</v>
      </c>
      <c r="H1047" s="18" t="s">
        <v>1680</v>
      </c>
      <c r="I1047" s="77" t="s">
        <v>1681</v>
      </c>
      <c r="J1047" s="77"/>
      <c r="K1047" s="84"/>
      <c r="L1047" s="45" t="s">
        <v>31</v>
      </c>
      <c r="M1047" s="45" t="s">
        <v>71</v>
      </c>
      <c r="N1047" s="45" t="s">
        <v>31</v>
      </c>
      <c r="O1047" s="45" t="s">
        <v>31</v>
      </c>
      <c r="P1047" s="45" t="s">
        <v>30</v>
      </c>
      <c r="Q1047" s="45" t="s">
        <v>30</v>
      </c>
      <c r="R1047" s="45" t="s">
        <v>31</v>
      </c>
      <c r="S1047" s="45" t="s">
        <v>31</v>
      </c>
      <c r="T1047" s="45" t="s">
        <v>31</v>
      </c>
      <c r="U1047" s="32" t="s">
        <v>30</v>
      </c>
      <c r="V1047" s="45" t="s">
        <v>31</v>
      </c>
      <c r="W1047" s="45" t="s">
        <v>31</v>
      </c>
      <c r="X1047" s="45" t="s">
        <v>31</v>
      </c>
      <c r="Y1047" s="45" t="s">
        <v>31</v>
      </c>
      <c r="Z1047" s="45" t="s">
        <v>31</v>
      </c>
      <c r="AA1047" s="45" t="s">
        <v>31</v>
      </c>
      <c r="AB1047" s="32" t="s">
        <v>31</v>
      </c>
      <c r="AC1047" s="32" t="s">
        <v>31</v>
      </c>
      <c r="AD1047" s="32" t="s">
        <v>31</v>
      </c>
      <c r="AE1047" s="32" t="s">
        <v>31</v>
      </c>
      <c r="AF1047" s="32" t="s">
        <v>65</v>
      </c>
      <c r="AH1047" s="46" t="s">
        <v>45</v>
      </c>
      <c r="AM1047" s="32" t="s">
        <v>35</v>
      </c>
      <c r="AR1047" s="23"/>
      <c r="AS1047" s="24" t="str">
        <f t="shared" si="3"/>
        <v>-:Q:-:-:-:-:-:-:-:-:-:-:-:-:-:-:-:-:-:-:size::Rn:::::Rt::::</v>
      </c>
      <c r="AT1047" s="23"/>
      <c r="AU1047" s="24" t="str">
        <f t="shared" si="4"/>
        <v>0x0C400000</v>
      </c>
      <c r="AV1047" s="25"/>
      <c r="AW1047" s="26" t="str">
        <f t="shared" si="5"/>
        <v>vld4multiple_structures_No_offset,                      </v>
      </c>
      <c r="AX1047" s="26" t="str">
        <f t="shared" si="6"/>
        <v>//		vld4multiple_structures_No_offset,                      	/* 0x0C400000	LD4       	 */</v>
      </c>
      <c r="AY1047" s="26" t="str">
        <f t="shared" si="7"/>
        <v>//		0x0C400000,	/* LD4       	vld4multiple_structures_No_offset	 */</v>
      </c>
    </row>
    <row r="1048" ht="12.75" customHeight="1">
      <c r="A1048" s="15" t="s">
        <v>1697</v>
      </c>
      <c r="B1048" s="33" t="s">
        <v>106</v>
      </c>
      <c r="C1048" s="16"/>
      <c r="D1048" s="17"/>
      <c r="E1048" s="28" t="s">
        <v>1698</v>
      </c>
      <c r="F1048" s="18" t="str">
        <f t="shared" si="8"/>
        <v>v</v>
      </c>
      <c r="G1048" s="18" t="str">
        <f t="shared" si="9"/>
        <v>multiple_structures_Four_registers</v>
      </c>
      <c r="H1048" s="18" t="s">
        <v>1680</v>
      </c>
      <c r="I1048" s="77" t="s">
        <v>1684</v>
      </c>
      <c r="J1048" s="77"/>
      <c r="K1048" s="84"/>
      <c r="L1048" s="45" t="s">
        <v>31</v>
      </c>
      <c r="M1048" s="45" t="s">
        <v>71</v>
      </c>
      <c r="N1048" s="45" t="s">
        <v>31</v>
      </c>
      <c r="O1048" s="45" t="s">
        <v>31</v>
      </c>
      <c r="P1048" s="45" t="s">
        <v>30</v>
      </c>
      <c r="Q1048" s="45" t="s">
        <v>30</v>
      </c>
      <c r="R1048" s="45" t="s">
        <v>31</v>
      </c>
      <c r="S1048" s="45" t="s">
        <v>31</v>
      </c>
      <c r="T1048" s="45" t="s">
        <v>31</v>
      </c>
      <c r="U1048" s="32" t="s">
        <v>30</v>
      </c>
      <c r="V1048" s="45" t="s">
        <v>31</v>
      </c>
      <c r="W1048" s="45" t="s">
        <v>31</v>
      </c>
      <c r="X1048" s="45" t="s">
        <v>31</v>
      </c>
      <c r="Y1048" s="45" t="s">
        <v>31</v>
      </c>
      <c r="Z1048" s="45" t="s">
        <v>31</v>
      </c>
      <c r="AA1048" s="45" t="s">
        <v>31</v>
      </c>
      <c r="AB1048" s="32" t="s">
        <v>31</v>
      </c>
      <c r="AC1048" s="32" t="s">
        <v>31</v>
      </c>
      <c r="AD1048" s="32" t="s">
        <v>30</v>
      </c>
      <c r="AE1048" s="32" t="s">
        <v>31</v>
      </c>
      <c r="AF1048" s="32" t="s">
        <v>65</v>
      </c>
      <c r="AH1048" s="46" t="s">
        <v>45</v>
      </c>
      <c r="AM1048" s="32" t="s">
        <v>35</v>
      </c>
      <c r="AR1048" s="23"/>
      <c r="AS1048" s="24" t="str">
        <f t="shared" si="3"/>
        <v>-:Q:-:-:-:-:-:-:-:-:-:-:-:-:-:-:-:-:-:-:size::Rn:::::Rt::::</v>
      </c>
      <c r="AT1048" s="23"/>
      <c r="AU1048" s="24" t="str">
        <f t="shared" si="4"/>
        <v>0x0C402000</v>
      </c>
      <c r="AV1048" s="25"/>
      <c r="AW1048" s="26" t="str">
        <f t="shared" si="5"/>
        <v>vld1multiple_structures_Four_registers,                 </v>
      </c>
      <c r="AX1048" s="26" t="str">
        <f t="shared" si="6"/>
        <v>//		vld1multiple_structures_Four_registers,                 	/* 0x0C402000	LD1       	 */</v>
      </c>
      <c r="AY1048" s="26" t="str">
        <f t="shared" si="7"/>
        <v>//		0x0C402000,	/* LD1       	vld1multiple_structures_Four_registers	 */</v>
      </c>
    </row>
    <row r="1049" ht="12.75" customHeight="1">
      <c r="A1049" s="15" t="s">
        <v>1699</v>
      </c>
      <c r="B1049" s="33" t="s">
        <v>106</v>
      </c>
      <c r="C1049" s="16"/>
      <c r="D1049" s="17"/>
      <c r="E1049" s="28" t="s">
        <v>1700</v>
      </c>
      <c r="F1049" s="18" t="str">
        <f t="shared" si="8"/>
        <v>v</v>
      </c>
      <c r="G1049" s="18" t="str">
        <f t="shared" si="9"/>
        <v>multiple_structures_No_offset</v>
      </c>
      <c r="H1049" s="18" t="s">
        <v>1680</v>
      </c>
      <c r="I1049" s="77" t="s">
        <v>1681</v>
      </c>
      <c r="J1049" s="77"/>
      <c r="K1049" s="84"/>
      <c r="L1049" s="45" t="s">
        <v>31</v>
      </c>
      <c r="M1049" s="45" t="s">
        <v>71</v>
      </c>
      <c r="N1049" s="45" t="s">
        <v>31</v>
      </c>
      <c r="O1049" s="45" t="s">
        <v>31</v>
      </c>
      <c r="P1049" s="45" t="s">
        <v>30</v>
      </c>
      <c r="Q1049" s="45" t="s">
        <v>30</v>
      </c>
      <c r="R1049" s="45" t="s">
        <v>31</v>
      </c>
      <c r="S1049" s="45" t="s">
        <v>31</v>
      </c>
      <c r="T1049" s="45" t="s">
        <v>31</v>
      </c>
      <c r="U1049" s="32" t="s">
        <v>30</v>
      </c>
      <c r="V1049" s="45" t="s">
        <v>31</v>
      </c>
      <c r="W1049" s="45" t="s">
        <v>31</v>
      </c>
      <c r="X1049" s="45" t="s">
        <v>31</v>
      </c>
      <c r="Y1049" s="45" t="s">
        <v>31</v>
      </c>
      <c r="Z1049" s="45" t="s">
        <v>31</v>
      </c>
      <c r="AA1049" s="45" t="s">
        <v>31</v>
      </c>
      <c r="AB1049" s="32" t="s">
        <v>31</v>
      </c>
      <c r="AC1049" s="32" t="s">
        <v>30</v>
      </c>
      <c r="AD1049" s="32" t="s">
        <v>31</v>
      </c>
      <c r="AE1049" s="32" t="s">
        <v>31</v>
      </c>
      <c r="AF1049" s="32" t="s">
        <v>65</v>
      </c>
      <c r="AH1049" s="46" t="s">
        <v>45</v>
      </c>
      <c r="AM1049" s="32" t="s">
        <v>35</v>
      </c>
      <c r="AR1049" s="23"/>
      <c r="AS1049" s="24" t="str">
        <f t="shared" si="3"/>
        <v>-:Q:-:-:-:-:-:-:-:-:-:-:-:-:-:-:-:-:-:-:size::Rn:::::Rt::::</v>
      </c>
      <c r="AT1049" s="23"/>
      <c r="AU1049" s="24" t="str">
        <f t="shared" si="4"/>
        <v>0x0C404000</v>
      </c>
      <c r="AV1049" s="25"/>
      <c r="AW1049" s="26" t="str">
        <f t="shared" si="5"/>
        <v>vld3multiple_structures_No_offset,                      </v>
      </c>
      <c r="AX1049" s="26" t="str">
        <f t="shared" si="6"/>
        <v>//		vld3multiple_structures_No_offset,                      	/* 0x0C404000	LD3       	 */</v>
      </c>
      <c r="AY1049" s="26" t="str">
        <f t="shared" si="7"/>
        <v>//		0x0C404000,	/* LD3       	vld3multiple_structures_No_offset	 */</v>
      </c>
    </row>
    <row r="1050" ht="12.75" customHeight="1">
      <c r="A1050" s="9" t="s">
        <v>1701</v>
      </c>
      <c r="B1050" s="33" t="s">
        <v>106</v>
      </c>
      <c r="C1050" s="16"/>
      <c r="D1050" s="17"/>
      <c r="E1050" s="28" t="s">
        <v>1698</v>
      </c>
      <c r="F1050" s="18" t="str">
        <f t="shared" si="8"/>
        <v>v</v>
      </c>
      <c r="G1050" s="18" t="str">
        <f t="shared" si="9"/>
        <v>multiple_structures_Three_registers</v>
      </c>
      <c r="H1050" s="18" t="s">
        <v>1680</v>
      </c>
      <c r="I1050" s="77" t="s">
        <v>1688</v>
      </c>
      <c r="J1050" s="77"/>
      <c r="K1050" s="84"/>
      <c r="L1050" s="45" t="s">
        <v>31</v>
      </c>
      <c r="M1050" s="45" t="s">
        <v>71</v>
      </c>
      <c r="N1050" s="45" t="s">
        <v>31</v>
      </c>
      <c r="O1050" s="45" t="s">
        <v>31</v>
      </c>
      <c r="P1050" s="45" t="s">
        <v>30</v>
      </c>
      <c r="Q1050" s="45" t="s">
        <v>30</v>
      </c>
      <c r="R1050" s="45" t="s">
        <v>31</v>
      </c>
      <c r="S1050" s="45" t="s">
        <v>31</v>
      </c>
      <c r="T1050" s="45" t="s">
        <v>31</v>
      </c>
      <c r="U1050" s="32" t="s">
        <v>30</v>
      </c>
      <c r="V1050" s="45" t="s">
        <v>31</v>
      </c>
      <c r="W1050" s="45" t="s">
        <v>31</v>
      </c>
      <c r="X1050" s="45" t="s">
        <v>31</v>
      </c>
      <c r="Y1050" s="45" t="s">
        <v>31</v>
      </c>
      <c r="Z1050" s="45" t="s">
        <v>31</v>
      </c>
      <c r="AA1050" s="45" t="s">
        <v>31</v>
      </c>
      <c r="AB1050" s="32" t="s">
        <v>31</v>
      </c>
      <c r="AC1050" s="32" t="s">
        <v>30</v>
      </c>
      <c r="AD1050" s="32" t="s">
        <v>30</v>
      </c>
      <c r="AE1050" s="32" t="s">
        <v>31</v>
      </c>
      <c r="AF1050" s="32" t="s">
        <v>65</v>
      </c>
      <c r="AH1050" s="46" t="s">
        <v>45</v>
      </c>
      <c r="AM1050" s="32" t="s">
        <v>35</v>
      </c>
      <c r="AR1050" s="23"/>
      <c r="AS1050" s="24" t="str">
        <f t="shared" si="3"/>
        <v>-:Q:-:-:-:-:-:-:-:-:-:-:-:-:-:-:-:-:-:-:size::Rn:::::Rt::::</v>
      </c>
      <c r="AT1050" s="23"/>
      <c r="AU1050" s="24" t="str">
        <f t="shared" si="4"/>
        <v>0x0C406000</v>
      </c>
      <c r="AV1050" s="25"/>
      <c r="AW1050" s="26" t="str">
        <f t="shared" si="5"/>
        <v>vld1multiple_structures_Three_registers,                </v>
      </c>
      <c r="AX1050" s="26" t="str">
        <f t="shared" si="6"/>
        <v>//		vld1multiple_structures_Three_registers,                	/* 0x0C406000	LD1       	 */</v>
      </c>
      <c r="AY1050" s="26" t="str">
        <f t="shared" si="7"/>
        <v>//		0x0C406000,	/* LD1       	vld1multiple_structures_Three_registers	 */</v>
      </c>
    </row>
    <row r="1051" ht="12.75" customHeight="1">
      <c r="A1051" s="9" t="s">
        <v>1702</v>
      </c>
      <c r="B1051" s="33" t="s">
        <v>106</v>
      </c>
      <c r="C1051" s="16"/>
      <c r="D1051" s="17"/>
      <c r="E1051" s="28" t="s">
        <v>1698</v>
      </c>
      <c r="F1051" s="18" t="str">
        <f t="shared" si="8"/>
        <v>v</v>
      </c>
      <c r="G1051" s="18" t="str">
        <f t="shared" si="9"/>
        <v>multiple_structures_One_register</v>
      </c>
      <c r="H1051" s="18" t="s">
        <v>1680</v>
      </c>
      <c r="I1051" s="77" t="s">
        <v>1690</v>
      </c>
      <c r="J1051" s="77"/>
      <c r="K1051" s="84"/>
      <c r="L1051" s="45" t="s">
        <v>31</v>
      </c>
      <c r="M1051" s="45" t="s">
        <v>71</v>
      </c>
      <c r="N1051" s="45" t="s">
        <v>31</v>
      </c>
      <c r="O1051" s="45" t="s">
        <v>31</v>
      </c>
      <c r="P1051" s="45" t="s">
        <v>30</v>
      </c>
      <c r="Q1051" s="45" t="s">
        <v>30</v>
      </c>
      <c r="R1051" s="45" t="s">
        <v>31</v>
      </c>
      <c r="S1051" s="45" t="s">
        <v>31</v>
      </c>
      <c r="T1051" s="45" t="s">
        <v>31</v>
      </c>
      <c r="U1051" s="32" t="s">
        <v>30</v>
      </c>
      <c r="V1051" s="45" t="s">
        <v>31</v>
      </c>
      <c r="W1051" s="45" t="s">
        <v>31</v>
      </c>
      <c r="X1051" s="45" t="s">
        <v>31</v>
      </c>
      <c r="Y1051" s="45" t="s">
        <v>31</v>
      </c>
      <c r="Z1051" s="45" t="s">
        <v>31</v>
      </c>
      <c r="AA1051" s="45" t="s">
        <v>31</v>
      </c>
      <c r="AB1051" s="32" t="s">
        <v>31</v>
      </c>
      <c r="AC1051" s="32" t="s">
        <v>30</v>
      </c>
      <c r="AD1051" s="32" t="s">
        <v>30</v>
      </c>
      <c r="AE1051" s="32" t="s">
        <v>30</v>
      </c>
      <c r="AF1051" s="32" t="s">
        <v>65</v>
      </c>
      <c r="AH1051" s="46" t="s">
        <v>45</v>
      </c>
      <c r="AM1051" s="32" t="s">
        <v>35</v>
      </c>
      <c r="AR1051" s="23"/>
      <c r="AS1051" s="24" t="str">
        <f t="shared" si="3"/>
        <v>-:Q:-:-:-:-:-:-:-:-:-:-:-:-:-:-:-:-:-:-:size::Rn:::::Rt::::</v>
      </c>
      <c r="AT1051" s="23"/>
      <c r="AU1051" s="24" t="str">
        <f t="shared" si="4"/>
        <v>0x0C407000</v>
      </c>
      <c r="AV1051" s="25"/>
      <c r="AW1051" s="26" t="str">
        <f t="shared" si="5"/>
        <v>vld1multiple_structures_One_register,                   </v>
      </c>
      <c r="AX1051" s="26" t="str">
        <f t="shared" si="6"/>
        <v>//		vld1multiple_structures_One_register,                   	/* 0x0C407000	LD1       	 */</v>
      </c>
      <c r="AY1051" s="26" t="str">
        <f t="shared" si="7"/>
        <v>//		0x0C407000,	/* LD1       	vld1multiple_structures_One_register	 */</v>
      </c>
    </row>
    <row r="1052" ht="12.75" customHeight="1">
      <c r="A1052" s="15" t="s">
        <v>1703</v>
      </c>
      <c r="B1052" s="33" t="s">
        <v>106</v>
      </c>
      <c r="C1052" s="16"/>
      <c r="D1052" s="17"/>
      <c r="E1052" s="28" t="s">
        <v>1704</v>
      </c>
      <c r="F1052" s="18" t="str">
        <f t="shared" si="8"/>
        <v>v</v>
      </c>
      <c r="G1052" s="18" t="str">
        <f t="shared" si="9"/>
        <v>multiple_structures_No_offset</v>
      </c>
      <c r="H1052" s="18" t="s">
        <v>1680</v>
      </c>
      <c r="I1052" s="77" t="s">
        <v>1681</v>
      </c>
      <c r="J1052" s="77"/>
      <c r="K1052" s="84"/>
      <c r="L1052" s="45" t="s">
        <v>31</v>
      </c>
      <c r="M1052" s="45" t="s">
        <v>71</v>
      </c>
      <c r="N1052" s="45" t="s">
        <v>31</v>
      </c>
      <c r="O1052" s="45" t="s">
        <v>31</v>
      </c>
      <c r="P1052" s="45" t="s">
        <v>30</v>
      </c>
      <c r="Q1052" s="45" t="s">
        <v>30</v>
      </c>
      <c r="R1052" s="45" t="s">
        <v>31</v>
      </c>
      <c r="S1052" s="45" t="s">
        <v>31</v>
      </c>
      <c r="T1052" s="45" t="s">
        <v>31</v>
      </c>
      <c r="U1052" s="32" t="s">
        <v>30</v>
      </c>
      <c r="V1052" s="45" t="s">
        <v>31</v>
      </c>
      <c r="W1052" s="45" t="s">
        <v>31</v>
      </c>
      <c r="X1052" s="45" t="s">
        <v>31</v>
      </c>
      <c r="Y1052" s="45" t="s">
        <v>31</v>
      </c>
      <c r="Z1052" s="45" t="s">
        <v>31</v>
      </c>
      <c r="AA1052" s="45" t="s">
        <v>31</v>
      </c>
      <c r="AB1052" s="32" t="s">
        <v>30</v>
      </c>
      <c r="AC1052" s="32" t="s">
        <v>31</v>
      </c>
      <c r="AD1052" s="32" t="s">
        <v>31</v>
      </c>
      <c r="AE1052" s="32" t="s">
        <v>31</v>
      </c>
      <c r="AF1052" s="32" t="s">
        <v>65</v>
      </c>
      <c r="AH1052" s="46" t="s">
        <v>45</v>
      </c>
      <c r="AM1052" s="32" t="s">
        <v>35</v>
      </c>
      <c r="AR1052" s="23"/>
      <c r="AS1052" s="24" t="str">
        <f t="shared" si="3"/>
        <v>-:Q:-:-:-:-:-:-:-:-:-:-:-:-:-:-:-:-:-:-:size::Rn:::::Rt::::</v>
      </c>
      <c r="AT1052" s="23"/>
      <c r="AU1052" s="24" t="str">
        <f t="shared" si="4"/>
        <v>0x0C408000</v>
      </c>
      <c r="AV1052" s="25"/>
      <c r="AW1052" s="26" t="str">
        <f t="shared" si="5"/>
        <v>vld2multiple_structures_No_offset,                      </v>
      </c>
      <c r="AX1052" s="26" t="str">
        <f t="shared" si="6"/>
        <v>//		vld2multiple_structures_No_offset,                      	/* 0x0C408000	LD2       	 */</v>
      </c>
      <c r="AY1052" s="26" t="str">
        <f t="shared" si="7"/>
        <v>//		0x0C408000,	/* LD2       	vld2multiple_structures_No_offset	 */</v>
      </c>
    </row>
    <row r="1053" ht="12.75" customHeight="1">
      <c r="A1053" s="15" t="s">
        <v>1705</v>
      </c>
      <c r="B1053" s="33" t="s">
        <v>106</v>
      </c>
      <c r="C1053" s="16"/>
      <c r="D1053" s="17"/>
      <c r="E1053" s="28" t="s">
        <v>1698</v>
      </c>
      <c r="F1053" s="18" t="str">
        <f t="shared" si="8"/>
        <v>v</v>
      </c>
      <c r="G1053" s="18" t="str">
        <f t="shared" si="9"/>
        <v>multiple_structures_Two_registers</v>
      </c>
      <c r="H1053" s="18" t="s">
        <v>1680</v>
      </c>
      <c r="I1053" s="77" t="s">
        <v>1694</v>
      </c>
      <c r="J1053" s="77"/>
      <c r="K1053" s="84"/>
      <c r="L1053" s="45" t="s">
        <v>31</v>
      </c>
      <c r="M1053" s="45" t="s">
        <v>71</v>
      </c>
      <c r="N1053" s="45" t="s">
        <v>31</v>
      </c>
      <c r="O1053" s="45" t="s">
        <v>31</v>
      </c>
      <c r="P1053" s="45" t="s">
        <v>30</v>
      </c>
      <c r="Q1053" s="45" t="s">
        <v>30</v>
      </c>
      <c r="R1053" s="45" t="s">
        <v>31</v>
      </c>
      <c r="S1053" s="45" t="s">
        <v>31</v>
      </c>
      <c r="T1053" s="45" t="s">
        <v>31</v>
      </c>
      <c r="U1053" s="32" t="s">
        <v>30</v>
      </c>
      <c r="V1053" s="45" t="s">
        <v>31</v>
      </c>
      <c r="W1053" s="45" t="s">
        <v>31</v>
      </c>
      <c r="X1053" s="45" t="s">
        <v>31</v>
      </c>
      <c r="Y1053" s="45" t="s">
        <v>31</v>
      </c>
      <c r="Z1053" s="45" t="s">
        <v>31</v>
      </c>
      <c r="AA1053" s="45" t="s">
        <v>31</v>
      </c>
      <c r="AB1053" s="32" t="s">
        <v>30</v>
      </c>
      <c r="AC1053" s="32" t="s">
        <v>31</v>
      </c>
      <c r="AD1053" s="32" t="s">
        <v>30</v>
      </c>
      <c r="AE1053" s="32" t="s">
        <v>31</v>
      </c>
      <c r="AF1053" s="32" t="s">
        <v>65</v>
      </c>
      <c r="AH1053" s="46" t="s">
        <v>45</v>
      </c>
      <c r="AM1053" s="32" t="s">
        <v>35</v>
      </c>
      <c r="AR1053" s="23"/>
      <c r="AS1053" s="24" t="str">
        <f t="shared" si="3"/>
        <v>-:Q:-:-:-:-:-:-:-:-:-:-:-:-:-:-:-:-:-:-:size::Rn:::::Rt::::</v>
      </c>
      <c r="AT1053" s="23"/>
      <c r="AU1053" s="24" t="str">
        <f t="shared" si="4"/>
        <v>0x0C40A000</v>
      </c>
      <c r="AV1053" s="25"/>
      <c r="AW1053" s="26" t="str">
        <f t="shared" si="5"/>
        <v>vld1multiple_structures_Two_registers,                  </v>
      </c>
      <c r="AX1053" s="26" t="str">
        <f t="shared" si="6"/>
        <v>//		vld1multiple_structures_Two_registers,                  	/* 0x0C40A000	LD1       	 */</v>
      </c>
      <c r="AY1053" s="26" t="str">
        <f t="shared" si="7"/>
        <v>//		0x0C40A000,	/* LD1       	vld1multiple_structures_Two_registers	 */</v>
      </c>
    </row>
    <row r="1054" ht="12.75" customHeight="1">
      <c r="A1054" s="9" t="s">
        <v>1706</v>
      </c>
      <c r="B1054" s="33" t="s">
        <v>106</v>
      </c>
      <c r="C1054" s="16"/>
      <c r="D1054" s="17" t="s">
        <v>1707</v>
      </c>
      <c r="F1054" s="18" t="str">
        <f t="shared" si="8"/>
        <v/>
      </c>
      <c r="G1054" s="18" t="str">
        <f t="shared" si="9"/>
        <v/>
      </c>
      <c r="H1054" s="19"/>
      <c r="I1054" s="20"/>
      <c r="J1054" s="20"/>
      <c r="K1054" s="21"/>
      <c r="L1054" s="22" t="s">
        <v>31</v>
      </c>
      <c r="M1054" s="38" t="s">
        <v>71</v>
      </c>
      <c r="N1054" s="22" t="s">
        <v>31</v>
      </c>
      <c r="O1054" s="22" t="s">
        <v>31</v>
      </c>
      <c r="P1054" s="39" t="s">
        <v>30</v>
      </c>
      <c r="Q1054" s="22" t="s">
        <v>30</v>
      </c>
      <c r="R1054" s="39" t="s">
        <v>31</v>
      </c>
      <c r="S1054" s="22" t="s">
        <v>31</v>
      </c>
      <c r="T1054" s="22" t="s">
        <v>30</v>
      </c>
      <c r="U1054" s="38" t="s">
        <v>66</v>
      </c>
      <c r="V1054" s="22" t="s">
        <v>31</v>
      </c>
      <c r="W1054" s="60" t="s">
        <v>51</v>
      </c>
      <c r="AB1054" s="38" t="s">
        <v>642</v>
      </c>
      <c r="AF1054" s="38" t="s">
        <v>65</v>
      </c>
      <c r="AH1054" s="40" t="s">
        <v>45</v>
      </c>
      <c r="AM1054" s="38" t="s">
        <v>35</v>
      </c>
      <c r="AR1054" s="23"/>
      <c r="AS1054" s="24" t="str">
        <f t="shared" si="3"/>
        <v/>
      </c>
      <c r="AT1054" s="23"/>
      <c r="AU1054" s="24" t="str">
        <f t="shared" si="4"/>
        <v/>
      </c>
      <c r="AV1054" s="25"/>
      <c r="AW1054" s="26" t="str">
        <f t="shared" si="5"/>
        <v/>
      </c>
      <c r="AX1054" s="26" t="str">
        <f t="shared" si="6"/>
        <v>	/* AdvSIMD load/store multiple structures (post-indexed) */</v>
      </c>
      <c r="AY1054" s="26" t="str">
        <f t="shared" si="7"/>
        <v>	/* AdvSIMD load/store multiple structures (post-indexed) */</v>
      </c>
    </row>
    <row r="1055" ht="12.75" customHeight="1">
      <c r="A1055" s="15" t="s">
        <v>1708</v>
      </c>
      <c r="B1055" s="33" t="s">
        <v>106</v>
      </c>
      <c r="C1055" s="16"/>
      <c r="D1055" s="17"/>
      <c r="E1055" s="28" t="s">
        <v>1679</v>
      </c>
      <c r="F1055" s="18" t="str">
        <f t="shared" si="8"/>
        <v>v</v>
      </c>
      <c r="G1055" s="18" t="str">
        <f t="shared" si="9"/>
        <v>multiple_structures_Register_offset</v>
      </c>
      <c r="H1055" s="18" t="s">
        <v>1680</v>
      </c>
      <c r="I1055" s="30" t="s">
        <v>1709</v>
      </c>
      <c r="J1055" s="30" t="s">
        <v>1710</v>
      </c>
      <c r="K1055" s="84"/>
      <c r="L1055" s="45" t="s">
        <v>31</v>
      </c>
      <c r="M1055" s="92" t="s">
        <v>71</v>
      </c>
      <c r="N1055" s="45" t="s">
        <v>31</v>
      </c>
      <c r="O1055" s="45" t="s">
        <v>31</v>
      </c>
      <c r="P1055" s="45" t="s">
        <v>30</v>
      </c>
      <c r="Q1055" s="45" t="s">
        <v>30</v>
      </c>
      <c r="R1055" s="45" t="s">
        <v>31</v>
      </c>
      <c r="S1055" s="45" t="s">
        <v>31</v>
      </c>
      <c r="T1055" s="45" t="s">
        <v>30</v>
      </c>
      <c r="U1055" s="32" t="s">
        <v>31</v>
      </c>
      <c r="V1055" s="45" t="s">
        <v>31</v>
      </c>
      <c r="W1055" s="62" t="s">
        <v>51</v>
      </c>
      <c r="AB1055" s="32" t="s">
        <v>31</v>
      </c>
      <c r="AC1055" s="32" t="s">
        <v>31</v>
      </c>
      <c r="AD1055" s="32" t="s">
        <v>31</v>
      </c>
      <c r="AE1055" s="32" t="s">
        <v>31</v>
      </c>
      <c r="AF1055" s="32" t="s">
        <v>65</v>
      </c>
      <c r="AH1055" s="46" t="s">
        <v>45</v>
      </c>
      <c r="AM1055" s="32" t="s">
        <v>35</v>
      </c>
      <c r="AR1055" s="23"/>
      <c r="AS1055" s="24" t="str">
        <f t="shared" si="3"/>
        <v>-:Q:-:-:-:-:-:-:-:-:-:Rm:::::-:-:-:-:size::Rn:::::Rt::::</v>
      </c>
      <c r="AT1055" s="23"/>
      <c r="AU1055" s="24" t="str">
        <f t="shared" si="4"/>
        <v>0x0C800000</v>
      </c>
      <c r="AV1055" s="25"/>
      <c r="AW1055" s="26" t="str">
        <f t="shared" si="5"/>
        <v>vst4multiple_structures_Register_offset,                </v>
      </c>
      <c r="AX1055" s="26" t="str">
        <f t="shared" si="6"/>
        <v>//		vst4multiple_structures_Register_offset,                	/* 0x0C800000	ST4       	Rm != 11111 */</v>
      </c>
      <c r="AY1055" s="26" t="str">
        <f t="shared" si="7"/>
        <v>//		0x0C800000,	/* ST4       	vst4multiple_structures_Register_offset	Rm != 11111 */</v>
      </c>
    </row>
    <row r="1056" ht="12.75" customHeight="1">
      <c r="A1056" s="15" t="s">
        <v>1711</v>
      </c>
      <c r="B1056" s="33" t="s">
        <v>106</v>
      </c>
      <c r="C1056" s="16"/>
      <c r="D1056" s="17"/>
      <c r="E1056" s="28" t="s">
        <v>1683</v>
      </c>
      <c r="F1056" s="18" t="str">
        <f t="shared" si="8"/>
        <v>v</v>
      </c>
      <c r="G1056" s="18" t="str">
        <f t="shared" si="9"/>
        <v>multiple_structures_Four_registers_register_offset</v>
      </c>
      <c r="H1056" s="18" t="s">
        <v>1680</v>
      </c>
      <c r="I1056" s="30" t="s">
        <v>1712</v>
      </c>
      <c r="J1056" s="30" t="s">
        <v>1710</v>
      </c>
      <c r="K1056" s="84"/>
      <c r="L1056" s="45" t="s">
        <v>31</v>
      </c>
      <c r="M1056" s="92" t="s">
        <v>71</v>
      </c>
      <c r="N1056" s="45" t="s">
        <v>31</v>
      </c>
      <c r="O1056" s="45" t="s">
        <v>31</v>
      </c>
      <c r="P1056" s="45" t="s">
        <v>30</v>
      </c>
      <c r="Q1056" s="45" t="s">
        <v>30</v>
      </c>
      <c r="R1056" s="45" t="s">
        <v>31</v>
      </c>
      <c r="S1056" s="45" t="s">
        <v>31</v>
      </c>
      <c r="T1056" s="45" t="s">
        <v>30</v>
      </c>
      <c r="U1056" s="32" t="s">
        <v>31</v>
      </c>
      <c r="V1056" s="45" t="s">
        <v>31</v>
      </c>
      <c r="W1056" s="62" t="s">
        <v>51</v>
      </c>
      <c r="AB1056" s="32" t="s">
        <v>31</v>
      </c>
      <c r="AC1056" s="32" t="s">
        <v>31</v>
      </c>
      <c r="AD1056" s="32" t="s">
        <v>30</v>
      </c>
      <c r="AE1056" s="32" t="s">
        <v>31</v>
      </c>
      <c r="AF1056" s="32" t="s">
        <v>65</v>
      </c>
      <c r="AH1056" s="46" t="s">
        <v>45</v>
      </c>
      <c r="AM1056" s="32" t="s">
        <v>35</v>
      </c>
      <c r="AR1056" s="23"/>
      <c r="AS1056" s="24" t="str">
        <f t="shared" si="3"/>
        <v>-:Q:-:-:-:-:-:-:-:-:-:Rm:::::-:-:-:-:size::Rn:::::Rt::::</v>
      </c>
      <c r="AT1056" s="23"/>
      <c r="AU1056" s="24" t="str">
        <f t="shared" si="4"/>
        <v>0x0C802000</v>
      </c>
      <c r="AV1056" s="25"/>
      <c r="AW1056" s="26" t="str">
        <f t="shared" si="5"/>
        <v>vst1multiple_structures_Four_registers_register_offset, </v>
      </c>
      <c r="AX1056" s="26" t="str">
        <f t="shared" si="6"/>
        <v>//		vst1multiple_structures_Four_registers_register_offset, 	/* 0x0C802000	ST1       	Rm != 11111 */</v>
      </c>
      <c r="AY1056" s="26" t="str">
        <f t="shared" si="7"/>
        <v>//		0x0C802000,	/* ST1       	vst1multiple_structures_Four_registers_register_offset	Rm != 11111 */</v>
      </c>
    </row>
    <row r="1057" ht="12.75" customHeight="1">
      <c r="A1057" s="9" t="s">
        <v>1713</v>
      </c>
      <c r="B1057" s="33" t="s">
        <v>106</v>
      </c>
      <c r="C1057" s="16"/>
      <c r="D1057" s="17"/>
      <c r="E1057" s="28" t="s">
        <v>1686</v>
      </c>
      <c r="F1057" s="18" t="str">
        <f t="shared" si="8"/>
        <v>v</v>
      </c>
      <c r="G1057" s="18" t="str">
        <f t="shared" si="9"/>
        <v>multiple_structures_Register_offset</v>
      </c>
      <c r="H1057" s="18" t="s">
        <v>1680</v>
      </c>
      <c r="I1057" s="30" t="s">
        <v>1709</v>
      </c>
      <c r="J1057" s="30" t="s">
        <v>1710</v>
      </c>
      <c r="K1057" s="84"/>
      <c r="L1057" s="45" t="s">
        <v>31</v>
      </c>
      <c r="M1057" s="92" t="s">
        <v>71</v>
      </c>
      <c r="N1057" s="45" t="s">
        <v>31</v>
      </c>
      <c r="O1057" s="45" t="s">
        <v>31</v>
      </c>
      <c r="P1057" s="45" t="s">
        <v>30</v>
      </c>
      <c r="Q1057" s="45" t="s">
        <v>30</v>
      </c>
      <c r="R1057" s="45" t="s">
        <v>31</v>
      </c>
      <c r="S1057" s="45" t="s">
        <v>31</v>
      </c>
      <c r="T1057" s="45" t="s">
        <v>30</v>
      </c>
      <c r="U1057" s="32" t="s">
        <v>31</v>
      </c>
      <c r="V1057" s="45" t="s">
        <v>31</v>
      </c>
      <c r="W1057" s="62" t="s">
        <v>51</v>
      </c>
      <c r="AB1057" s="32" t="s">
        <v>31</v>
      </c>
      <c r="AC1057" s="32" t="s">
        <v>30</v>
      </c>
      <c r="AD1057" s="32" t="s">
        <v>31</v>
      </c>
      <c r="AE1057" s="32" t="s">
        <v>31</v>
      </c>
      <c r="AF1057" s="32" t="s">
        <v>65</v>
      </c>
      <c r="AH1057" s="46" t="s">
        <v>45</v>
      </c>
      <c r="AM1057" s="32" t="s">
        <v>35</v>
      </c>
      <c r="AR1057" s="23"/>
      <c r="AS1057" s="24" t="str">
        <f t="shared" si="3"/>
        <v>-:Q:-:-:-:-:-:-:-:-:-:Rm:::::-:-:-:-:size::Rn:::::Rt::::</v>
      </c>
      <c r="AT1057" s="23"/>
      <c r="AU1057" s="24" t="str">
        <f t="shared" si="4"/>
        <v>0x0C804000</v>
      </c>
      <c r="AV1057" s="25"/>
      <c r="AW1057" s="26" t="str">
        <f t="shared" si="5"/>
        <v>vst3multiple_structures_Register_offset,                </v>
      </c>
      <c r="AX1057" s="26" t="str">
        <f t="shared" si="6"/>
        <v>//		vst3multiple_structures_Register_offset,                	/* 0x0C804000	ST3       	Rm != 11111 */</v>
      </c>
      <c r="AY1057" s="26" t="str">
        <f t="shared" si="7"/>
        <v>//		0x0C804000,	/* ST3       	vst3multiple_structures_Register_offset	Rm != 11111 */</v>
      </c>
    </row>
    <row r="1058" ht="12.75" customHeight="1">
      <c r="A1058" s="9" t="s">
        <v>1714</v>
      </c>
      <c r="B1058" s="33" t="s">
        <v>106</v>
      </c>
      <c r="C1058" s="16"/>
      <c r="D1058" s="17"/>
      <c r="E1058" s="28" t="s">
        <v>1683</v>
      </c>
      <c r="F1058" s="18" t="str">
        <f t="shared" si="8"/>
        <v>v</v>
      </c>
      <c r="G1058" s="18" t="str">
        <f t="shared" si="9"/>
        <v>multiple_structures_Three_registers_register_offset</v>
      </c>
      <c r="H1058" s="18" t="s">
        <v>1680</v>
      </c>
      <c r="I1058" s="30" t="s">
        <v>1715</v>
      </c>
      <c r="J1058" s="30" t="s">
        <v>1710</v>
      </c>
      <c r="K1058" s="84"/>
      <c r="L1058" s="45" t="s">
        <v>31</v>
      </c>
      <c r="M1058" s="92" t="s">
        <v>71</v>
      </c>
      <c r="N1058" s="45" t="s">
        <v>31</v>
      </c>
      <c r="O1058" s="45" t="s">
        <v>31</v>
      </c>
      <c r="P1058" s="45" t="s">
        <v>30</v>
      </c>
      <c r="Q1058" s="45" t="s">
        <v>30</v>
      </c>
      <c r="R1058" s="45" t="s">
        <v>31</v>
      </c>
      <c r="S1058" s="45" t="s">
        <v>31</v>
      </c>
      <c r="T1058" s="45" t="s">
        <v>30</v>
      </c>
      <c r="U1058" s="32" t="s">
        <v>31</v>
      </c>
      <c r="V1058" s="45" t="s">
        <v>31</v>
      </c>
      <c r="W1058" s="62" t="s">
        <v>51</v>
      </c>
      <c r="AB1058" s="32" t="s">
        <v>31</v>
      </c>
      <c r="AC1058" s="32" t="s">
        <v>30</v>
      </c>
      <c r="AD1058" s="32" t="s">
        <v>30</v>
      </c>
      <c r="AE1058" s="32" t="s">
        <v>31</v>
      </c>
      <c r="AF1058" s="32" t="s">
        <v>65</v>
      </c>
      <c r="AH1058" s="46" t="s">
        <v>45</v>
      </c>
      <c r="AM1058" s="32" t="s">
        <v>35</v>
      </c>
      <c r="AR1058" s="23"/>
      <c r="AS1058" s="24" t="str">
        <f t="shared" si="3"/>
        <v>-:Q:-:-:-:-:-:-:-:-:-:Rm:::::-:-:-:-:size::Rn:::::Rt::::</v>
      </c>
      <c r="AT1058" s="23"/>
      <c r="AU1058" s="24" t="str">
        <f t="shared" si="4"/>
        <v>0x0C806000</v>
      </c>
      <c r="AV1058" s="25"/>
      <c r="AW1058" s="26" t="str">
        <f t="shared" si="5"/>
        <v>vst1multiple_structures_Three_registers_register_offset,</v>
      </c>
      <c r="AX1058" s="26" t="str">
        <f t="shared" si="6"/>
        <v>//		vst1multiple_structures_Three_registers_register_offset,	/* 0x0C806000	ST1       	Rm != 11111 */</v>
      </c>
      <c r="AY1058" s="26" t="str">
        <f t="shared" si="7"/>
        <v>//		0x0C806000,	/* ST1       	vst1multiple_structures_Three_registers_register_offset	Rm != 11111 */</v>
      </c>
    </row>
    <row r="1059" ht="12.75" customHeight="1">
      <c r="A1059" s="15" t="s">
        <v>1716</v>
      </c>
      <c r="B1059" s="33" t="s">
        <v>106</v>
      </c>
      <c r="C1059" s="16"/>
      <c r="D1059" s="17"/>
      <c r="E1059" s="28" t="s">
        <v>1683</v>
      </c>
      <c r="F1059" s="18" t="str">
        <f t="shared" si="8"/>
        <v>v</v>
      </c>
      <c r="G1059" s="18" t="str">
        <f t="shared" si="9"/>
        <v>multiple_structures_One_register_register_offset</v>
      </c>
      <c r="H1059" s="18" t="s">
        <v>1680</v>
      </c>
      <c r="I1059" s="30" t="s">
        <v>1717</v>
      </c>
      <c r="J1059" s="30" t="s">
        <v>1710</v>
      </c>
      <c r="K1059" s="84"/>
      <c r="L1059" s="45" t="s">
        <v>31</v>
      </c>
      <c r="M1059" s="92" t="s">
        <v>71</v>
      </c>
      <c r="N1059" s="45" t="s">
        <v>31</v>
      </c>
      <c r="O1059" s="45" t="s">
        <v>31</v>
      </c>
      <c r="P1059" s="45" t="s">
        <v>30</v>
      </c>
      <c r="Q1059" s="45" t="s">
        <v>30</v>
      </c>
      <c r="R1059" s="45" t="s">
        <v>31</v>
      </c>
      <c r="S1059" s="45" t="s">
        <v>31</v>
      </c>
      <c r="T1059" s="45" t="s">
        <v>30</v>
      </c>
      <c r="U1059" s="32" t="s">
        <v>31</v>
      </c>
      <c r="V1059" s="45" t="s">
        <v>31</v>
      </c>
      <c r="W1059" s="62" t="s">
        <v>51</v>
      </c>
      <c r="AB1059" s="32" t="s">
        <v>31</v>
      </c>
      <c r="AC1059" s="32" t="s">
        <v>30</v>
      </c>
      <c r="AD1059" s="32" t="s">
        <v>30</v>
      </c>
      <c r="AE1059" s="32" t="s">
        <v>30</v>
      </c>
      <c r="AF1059" s="32" t="s">
        <v>65</v>
      </c>
      <c r="AH1059" s="46" t="s">
        <v>45</v>
      </c>
      <c r="AM1059" s="32" t="s">
        <v>35</v>
      </c>
      <c r="AR1059" s="23"/>
      <c r="AS1059" s="24" t="str">
        <f t="shared" si="3"/>
        <v>-:Q:-:-:-:-:-:-:-:-:-:Rm:::::-:-:-:-:size::Rn:::::Rt::::</v>
      </c>
      <c r="AT1059" s="23"/>
      <c r="AU1059" s="24" t="str">
        <f t="shared" si="4"/>
        <v>0x0C807000</v>
      </c>
      <c r="AV1059" s="25"/>
      <c r="AW1059" s="26" t="str">
        <f t="shared" si="5"/>
        <v>vst1multiple_structures_One_register_register_offset,   </v>
      </c>
      <c r="AX1059" s="26" t="str">
        <f t="shared" si="6"/>
        <v>//		vst1multiple_structures_One_register_register_offset,   	/* 0x0C807000	ST1       	Rm != 11111 */</v>
      </c>
      <c r="AY1059" s="26" t="str">
        <f t="shared" si="7"/>
        <v>//		0x0C807000,	/* ST1       	vst1multiple_structures_One_register_register_offset	Rm != 11111 */</v>
      </c>
    </row>
    <row r="1060" ht="12.75" customHeight="1">
      <c r="A1060" s="15" t="s">
        <v>1718</v>
      </c>
      <c r="B1060" s="33" t="s">
        <v>106</v>
      </c>
      <c r="C1060" s="16"/>
      <c r="D1060" s="17"/>
      <c r="E1060" s="28" t="s">
        <v>1692</v>
      </c>
      <c r="F1060" s="18" t="str">
        <f t="shared" si="8"/>
        <v>v</v>
      </c>
      <c r="G1060" s="18" t="str">
        <f t="shared" si="9"/>
        <v>multiple_structures_Register_offset</v>
      </c>
      <c r="H1060" s="18" t="s">
        <v>1680</v>
      </c>
      <c r="I1060" s="30" t="s">
        <v>1709</v>
      </c>
      <c r="J1060" s="30" t="s">
        <v>1710</v>
      </c>
      <c r="K1060" s="84"/>
      <c r="L1060" s="45" t="s">
        <v>31</v>
      </c>
      <c r="M1060" s="92" t="s">
        <v>71</v>
      </c>
      <c r="N1060" s="45" t="s">
        <v>31</v>
      </c>
      <c r="O1060" s="45" t="s">
        <v>31</v>
      </c>
      <c r="P1060" s="45" t="s">
        <v>30</v>
      </c>
      <c r="Q1060" s="45" t="s">
        <v>30</v>
      </c>
      <c r="R1060" s="45" t="s">
        <v>31</v>
      </c>
      <c r="S1060" s="45" t="s">
        <v>31</v>
      </c>
      <c r="T1060" s="45" t="s">
        <v>30</v>
      </c>
      <c r="U1060" s="32" t="s">
        <v>31</v>
      </c>
      <c r="V1060" s="45" t="s">
        <v>31</v>
      </c>
      <c r="W1060" s="62" t="s">
        <v>51</v>
      </c>
      <c r="AB1060" s="32" t="s">
        <v>30</v>
      </c>
      <c r="AC1060" s="32" t="s">
        <v>31</v>
      </c>
      <c r="AD1060" s="32" t="s">
        <v>31</v>
      </c>
      <c r="AE1060" s="32" t="s">
        <v>31</v>
      </c>
      <c r="AF1060" s="32" t="s">
        <v>65</v>
      </c>
      <c r="AH1060" s="46" t="s">
        <v>45</v>
      </c>
      <c r="AM1060" s="32" t="s">
        <v>35</v>
      </c>
      <c r="AR1060" s="23"/>
      <c r="AS1060" s="24" t="str">
        <f t="shared" si="3"/>
        <v>-:Q:-:-:-:-:-:-:-:-:-:Rm:::::-:-:-:-:size::Rn:::::Rt::::</v>
      </c>
      <c r="AT1060" s="23"/>
      <c r="AU1060" s="24" t="str">
        <f t="shared" si="4"/>
        <v>0x0C808000</v>
      </c>
      <c r="AV1060" s="25"/>
      <c r="AW1060" s="26" t="str">
        <f t="shared" si="5"/>
        <v>vst2multiple_structures_Register_offset,                </v>
      </c>
      <c r="AX1060" s="26" t="str">
        <f t="shared" si="6"/>
        <v>//		vst2multiple_structures_Register_offset,                	/* 0x0C808000	ST2       	Rm != 11111 */</v>
      </c>
      <c r="AY1060" s="26" t="str">
        <f t="shared" si="7"/>
        <v>//		0x0C808000,	/* ST2       	vst2multiple_structures_Register_offset	Rm != 11111 */</v>
      </c>
    </row>
    <row r="1061" ht="12.75" customHeight="1">
      <c r="A1061" s="9" t="s">
        <v>1719</v>
      </c>
      <c r="B1061" s="33" t="s">
        <v>106</v>
      </c>
      <c r="C1061" s="16"/>
      <c r="D1061" s="17"/>
      <c r="E1061" s="28" t="s">
        <v>1683</v>
      </c>
      <c r="F1061" s="18" t="str">
        <f t="shared" si="8"/>
        <v>v</v>
      </c>
      <c r="G1061" s="18" t="str">
        <f t="shared" si="9"/>
        <v>multiple_structures_Two_registers_register_offset</v>
      </c>
      <c r="H1061" s="18" t="s">
        <v>1680</v>
      </c>
      <c r="I1061" s="30" t="s">
        <v>1720</v>
      </c>
      <c r="J1061" s="30" t="s">
        <v>1710</v>
      </c>
      <c r="K1061" s="84"/>
      <c r="L1061" s="45" t="s">
        <v>31</v>
      </c>
      <c r="M1061" s="92" t="s">
        <v>71</v>
      </c>
      <c r="N1061" s="45" t="s">
        <v>31</v>
      </c>
      <c r="O1061" s="45" t="s">
        <v>31</v>
      </c>
      <c r="P1061" s="45" t="s">
        <v>30</v>
      </c>
      <c r="Q1061" s="45" t="s">
        <v>30</v>
      </c>
      <c r="R1061" s="45" t="s">
        <v>31</v>
      </c>
      <c r="S1061" s="45" t="s">
        <v>31</v>
      </c>
      <c r="T1061" s="45" t="s">
        <v>30</v>
      </c>
      <c r="U1061" s="32" t="s">
        <v>31</v>
      </c>
      <c r="V1061" s="45" t="s">
        <v>31</v>
      </c>
      <c r="W1061" s="62" t="s">
        <v>51</v>
      </c>
      <c r="AB1061" s="32" t="s">
        <v>30</v>
      </c>
      <c r="AC1061" s="32" t="s">
        <v>31</v>
      </c>
      <c r="AD1061" s="32" t="s">
        <v>30</v>
      </c>
      <c r="AE1061" s="32" t="s">
        <v>31</v>
      </c>
      <c r="AF1061" s="32" t="s">
        <v>65</v>
      </c>
      <c r="AH1061" s="46" t="s">
        <v>45</v>
      </c>
      <c r="AM1061" s="32" t="s">
        <v>35</v>
      </c>
      <c r="AR1061" s="23"/>
      <c r="AS1061" s="24" t="str">
        <f t="shared" si="3"/>
        <v>-:Q:-:-:-:-:-:-:-:-:-:Rm:::::-:-:-:-:size::Rn:::::Rt::::</v>
      </c>
      <c r="AT1061" s="23"/>
      <c r="AU1061" s="24" t="str">
        <f t="shared" si="4"/>
        <v>0x0C80A000</v>
      </c>
      <c r="AV1061" s="25"/>
      <c r="AW1061" s="26" t="str">
        <f t="shared" si="5"/>
        <v>vst1multiple_structures_Two_registers_register_offset,  </v>
      </c>
      <c r="AX1061" s="26" t="str">
        <f t="shared" si="6"/>
        <v>//		vst1multiple_structures_Two_registers_register_offset,  	/* 0x0C80A000	ST1       	Rm != 11111 */</v>
      </c>
      <c r="AY1061" s="26" t="str">
        <f t="shared" si="7"/>
        <v>//		0x0C80A000,	/* ST1       	vst1multiple_structures_Two_registers_register_offset	Rm != 11111 */</v>
      </c>
    </row>
    <row r="1062" ht="12.75" customHeight="1">
      <c r="A1062" s="15" t="s">
        <v>1721</v>
      </c>
      <c r="B1062" s="33" t="s">
        <v>106</v>
      </c>
      <c r="C1062" s="16"/>
      <c r="D1062" s="17"/>
      <c r="E1062" s="28" t="s">
        <v>1679</v>
      </c>
      <c r="F1062" s="18" t="str">
        <f t="shared" si="8"/>
        <v>v</v>
      </c>
      <c r="G1062" s="18" t="str">
        <f t="shared" si="9"/>
        <v>multiple_structures_Immediate_offset</v>
      </c>
      <c r="H1062" s="18" t="s">
        <v>1680</v>
      </c>
      <c r="I1062" s="30" t="s">
        <v>1722</v>
      </c>
      <c r="J1062" s="30"/>
      <c r="K1062" s="84"/>
      <c r="L1062" s="45" t="s">
        <v>31</v>
      </c>
      <c r="M1062" s="92" t="s">
        <v>71</v>
      </c>
      <c r="N1062" s="45" t="s">
        <v>31</v>
      </c>
      <c r="O1062" s="45" t="s">
        <v>31</v>
      </c>
      <c r="P1062" s="45" t="s">
        <v>30</v>
      </c>
      <c r="Q1062" s="45" t="s">
        <v>30</v>
      </c>
      <c r="R1062" s="45" t="s">
        <v>31</v>
      </c>
      <c r="S1062" s="45" t="s">
        <v>31</v>
      </c>
      <c r="T1062" s="45" t="s">
        <v>30</v>
      </c>
      <c r="U1062" s="32" t="s">
        <v>31</v>
      </c>
      <c r="V1062" s="45" t="s">
        <v>31</v>
      </c>
      <c r="W1062" s="62" t="s">
        <v>30</v>
      </c>
      <c r="X1062" s="62" t="s">
        <v>30</v>
      </c>
      <c r="Y1062" s="62" t="s">
        <v>30</v>
      </c>
      <c r="Z1062" s="62" t="s">
        <v>30</v>
      </c>
      <c r="AA1062" s="62" t="s">
        <v>30</v>
      </c>
      <c r="AB1062" s="32" t="s">
        <v>31</v>
      </c>
      <c r="AC1062" s="32" t="s">
        <v>31</v>
      </c>
      <c r="AD1062" s="32" t="s">
        <v>31</v>
      </c>
      <c r="AE1062" s="32" t="s">
        <v>31</v>
      </c>
      <c r="AF1062" s="32" t="s">
        <v>65</v>
      </c>
      <c r="AH1062" s="46" t="s">
        <v>45</v>
      </c>
      <c r="AM1062" s="32" t="s">
        <v>35</v>
      </c>
      <c r="AR1062" s="23"/>
      <c r="AS1062" s="24" t="str">
        <f t="shared" si="3"/>
        <v>-:Q:-:-:-:-:-:-:-:-:-:-:-:-:-:-:-:-:-:-:size::Rn:::::Rt::::</v>
      </c>
      <c r="AT1062" s="23"/>
      <c r="AU1062" s="24" t="str">
        <f t="shared" si="4"/>
        <v>0x0C9F0000</v>
      </c>
      <c r="AV1062" s="25"/>
      <c r="AW1062" s="26" t="str">
        <f t="shared" si="5"/>
        <v>vst4multiple_structures_Immediate_offset,               </v>
      </c>
      <c r="AX1062" s="26" t="str">
        <f t="shared" si="6"/>
        <v>//		vst4multiple_structures_Immediate_offset,               	/* 0x0C9F0000	ST4       	 */</v>
      </c>
      <c r="AY1062" s="26" t="str">
        <f t="shared" si="7"/>
        <v>//		0x0C9F0000,	/* ST4       	vst4multiple_structures_Immediate_offset	 */</v>
      </c>
    </row>
    <row r="1063" ht="12.75" customHeight="1">
      <c r="A1063" s="15" t="s">
        <v>1723</v>
      </c>
      <c r="B1063" s="33" t="s">
        <v>106</v>
      </c>
      <c r="C1063" s="16"/>
      <c r="D1063" s="17"/>
      <c r="E1063" s="28" t="s">
        <v>1683</v>
      </c>
      <c r="F1063" s="18" t="str">
        <f t="shared" si="8"/>
        <v>v</v>
      </c>
      <c r="G1063" s="18" t="str">
        <f t="shared" si="9"/>
        <v>multiple_structures_Four_registers_immediate_offset</v>
      </c>
      <c r="H1063" s="18" t="s">
        <v>1680</v>
      </c>
      <c r="I1063" s="30" t="s">
        <v>1724</v>
      </c>
      <c r="J1063" s="30"/>
      <c r="K1063" s="84"/>
      <c r="L1063" s="45" t="s">
        <v>31</v>
      </c>
      <c r="M1063" s="92" t="s">
        <v>71</v>
      </c>
      <c r="N1063" s="45" t="s">
        <v>31</v>
      </c>
      <c r="O1063" s="45" t="s">
        <v>31</v>
      </c>
      <c r="P1063" s="45" t="s">
        <v>30</v>
      </c>
      <c r="Q1063" s="45" t="s">
        <v>30</v>
      </c>
      <c r="R1063" s="45" t="s">
        <v>31</v>
      </c>
      <c r="S1063" s="45" t="s">
        <v>31</v>
      </c>
      <c r="T1063" s="45" t="s">
        <v>30</v>
      </c>
      <c r="U1063" s="32" t="s">
        <v>31</v>
      </c>
      <c r="V1063" s="45" t="s">
        <v>31</v>
      </c>
      <c r="W1063" s="62" t="s">
        <v>30</v>
      </c>
      <c r="X1063" s="62" t="s">
        <v>30</v>
      </c>
      <c r="Y1063" s="62" t="s">
        <v>30</v>
      </c>
      <c r="Z1063" s="62" t="s">
        <v>30</v>
      </c>
      <c r="AA1063" s="62" t="s">
        <v>30</v>
      </c>
      <c r="AB1063" s="32" t="s">
        <v>31</v>
      </c>
      <c r="AC1063" s="32" t="s">
        <v>31</v>
      </c>
      <c r="AD1063" s="32" t="s">
        <v>30</v>
      </c>
      <c r="AE1063" s="32" t="s">
        <v>31</v>
      </c>
      <c r="AF1063" s="32" t="s">
        <v>65</v>
      </c>
      <c r="AH1063" s="46" t="s">
        <v>45</v>
      </c>
      <c r="AM1063" s="32" t="s">
        <v>35</v>
      </c>
      <c r="AR1063" s="23"/>
      <c r="AS1063" s="24" t="str">
        <f t="shared" si="3"/>
        <v>-:Q:-:-:-:-:-:-:-:-:-:-:-:-:-:-:-:-:-:-:size::Rn:::::Rt::::</v>
      </c>
      <c r="AT1063" s="23"/>
      <c r="AU1063" s="24" t="str">
        <f t="shared" si="4"/>
        <v>0x0C9F2000</v>
      </c>
      <c r="AV1063" s="25"/>
      <c r="AW1063" s="26" t="str">
        <f t="shared" si="5"/>
        <v>vst1multiple_structures_Four_registers_immediate_offset,</v>
      </c>
      <c r="AX1063" s="26" t="str">
        <f t="shared" si="6"/>
        <v>//		vst1multiple_structures_Four_registers_immediate_offset,	/* 0x0C9F2000	ST1       	 */</v>
      </c>
      <c r="AY1063" s="26" t="str">
        <f t="shared" si="7"/>
        <v>//		0x0C9F2000,	/* ST1       	vst1multiple_structures_Four_registers_immediate_offset	 */</v>
      </c>
    </row>
    <row r="1064" ht="12.75" customHeight="1">
      <c r="A1064" s="9" t="s">
        <v>1725</v>
      </c>
      <c r="B1064" s="33" t="s">
        <v>106</v>
      </c>
      <c r="C1064" s="16"/>
      <c r="D1064" s="17"/>
      <c r="E1064" s="28" t="s">
        <v>1686</v>
      </c>
      <c r="F1064" s="18" t="str">
        <f t="shared" si="8"/>
        <v>v</v>
      </c>
      <c r="G1064" s="18" t="str">
        <f t="shared" si="9"/>
        <v>multiple_structures_Immediate_offset</v>
      </c>
      <c r="H1064" s="18" t="s">
        <v>1680</v>
      </c>
      <c r="I1064" s="30" t="s">
        <v>1722</v>
      </c>
      <c r="J1064" s="30"/>
      <c r="K1064" s="84"/>
      <c r="L1064" s="45" t="s">
        <v>31</v>
      </c>
      <c r="M1064" s="92" t="s">
        <v>71</v>
      </c>
      <c r="N1064" s="45" t="s">
        <v>31</v>
      </c>
      <c r="O1064" s="45" t="s">
        <v>31</v>
      </c>
      <c r="P1064" s="45" t="s">
        <v>30</v>
      </c>
      <c r="Q1064" s="45" t="s">
        <v>30</v>
      </c>
      <c r="R1064" s="45" t="s">
        <v>31</v>
      </c>
      <c r="S1064" s="45" t="s">
        <v>31</v>
      </c>
      <c r="T1064" s="45" t="s">
        <v>30</v>
      </c>
      <c r="U1064" s="32" t="s">
        <v>31</v>
      </c>
      <c r="V1064" s="45" t="s">
        <v>31</v>
      </c>
      <c r="W1064" s="62" t="s">
        <v>30</v>
      </c>
      <c r="X1064" s="62" t="s">
        <v>30</v>
      </c>
      <c r="Y1064" s="62" t="s">
        <v>30</v>
      </c>
      <c r="Z1064" s="62" t="s">
        <v>30</v>
      </c>
      <c r="AA1064" s="62" t="s">
        <v>30</v>
      </c>
      <c r="AB1064" s="32" t="s">
        <v>31</v>
      </c>
      <c r="AC1064" s="32" t="s">
        <v>30</v>
      </c>
      <c r="AD1064" s="32" t="s">
        <v>31</v>
      </c>
      <c r="AE1064" s="32" t="s">
        <v>31</v>
      </c>
      <c r="AF1064" s="32" t="s">
        <v>65</v>
      </c>
      <c r="AH1064" s="46" t="s">
        <v>45</v>
      </c>
      <c r="AM1064" s="32" t="s">
        <v>35</v>
      </c>
      <c r="AR1064" s="23"/>
      <c r="AS1064" s="24" t="str">
        <f t="shared" si="3"/>
        <v>-:Q:-:-:-:-:-:-:-:-:-:-:-:-:-:-:-:-:-:-:size::Rn:::::Rt::::</v>
      </c>
      <c r="AT1064" s="23"/>
      <c r="AU1064" s="24" t="str">
        <f t="shared" si="4"/>
        <v>0x0C9F4000</v>
      </c>
      <c r="AV1064" s="25"/>
      <c r="AW1064" s="26" t="str">
        <f t="shared" si="5"/>
        <v>vst3multiple_structures_Immediate_offset,               </v>
      </c>
      <c r="AX1064" s="26" t="str">
        <f t="shared" si="6"/>
        <v>//		vst3multiple_structures_Immediate_offset,               	/* 0x0C9F4000	ST3       	 */</v>
      </c>
      <c r="AY1064" s="26" t="str">
        <f t="shared" si="7"/>
        <v>//		0x0C9F4000,	/* ST3       	vst3multiple_structures_Immediate_offset	 */</v>
      </c>
    </row>
    <row r="1065" ht="12.75" customHeight="1">
      <c r="A1065" s="9" t="s">
        <v>1726</v>
      </c>
      <c r="B1065" s="33" t="s">
        <v>106</v>
      </c>
      <c r="C1065" s="16"/>
      <c r="D1065" s="17"/>
      <c r="E1065" s="28" t="s">
        <v>1683</v>
      </c>
      <c r="F1065" s="18" t="str">
        <f t="shared" si="8"/>
        <v>v</v>
      </c>
      <c r="G1065" s="18" t="str">
        <f t="shared" si="9"/>
        <v>multiple_structures_Three_registers_immediate_offset</v>
      </c>
      <c r="H1065" s="18" t="s">
        <v>1680</v>
      </c>
      <c r="I1065" s="30" t="s">
        <v>1727</v>
      </c>
      <c r="J1065" s="30"/>
      <c r="K1065" s="84"/>
      <c r="L1065" s="45" t="s">
        <v>31</v>
      </c>
      <c r="M1065" s="92" t="s">
        <v>71</v>
      </c>
      <c r="N1065" s="45" t="s">
        <v>31</v>
      </c>
      <c r="O1065" s="45" t="s">
        <v>31</v>
      </c>
      <c r="P1065" s="45" t="s">
        <v>30</v>
      </c>
      <c r="Q1065" s="45" t="s">
        <v>30</v>
      </c>
      <c r="R1065" s="45" t="s">
        <v>31</v>
      </c>
      <c r="S1065" s="45" t="s">
        <v>31</v>
      </c>
      <c r="T1065" s="45" t="s">
        <v>30</v>
      </c>
      <c r="U1065" s="32" t="s">
        <v>31</v>
      </c>
      <c r="V1065" s="45" t="s">
        <v>31</v>
      </c>
      <c r="W1065" s="62" t="s">
        <v>30</v>
      </c>
      <c r="X1065" s="62" t="s">
        <v>30</v>
      </c>
      <c r="Y1065" s="62" t="s">
        <v>30</v>
      </c>
      <c r="Z1065" s="62" t="s">
        <v>30</v>
      </c>
      <c r="AA1065" s="62" t="s">
        <v>30</v>
      </c>
      <c r="AB1065" s="32" t="s">
        <v>31</v>
      </c>
      <c r="AC1065" s="32" t="s">
        <v>30</v>
      </c>
      <c r="AD1065" s="32" t="s">
        <v>30</v>
      </c>
      <c r="AE1065" s="32" t="s">
        <v>31</v>
      </c>
      <c r="AF1065" s="32" t="s">
        <v>65</v>
      </c>
      <c r="AH1065" s="46" t="s">
        <v>45</v>
      </c>
      <c r="AM1065" s="32" t="s">
        <v>35</v>
      </c>
      <c r="AR1065" s="23"/>
      <c r="AS1065" s="24" t="str">
        <f t="shared" si="3"/>
        <v>-:Q:-:-:-:-:-:-:-:-:-:-:-:-:-:-:-:-:-:-:size::Rn:::::Rt::::</v>
      </c>
      <c r="AT1065" s="23"/>
      <c r="AU1065" s="24" t="str">
        <f t="shared" si="4"/>
        <v>0x0C9F6000</v>
      </c>
      <c r="AV1065" s="25"/>
      <c r="AW1065" s="26" t="str">
        <f t="shared" si="5"/>
        <v>vst1multiple_structures_Three_registers_immediate_offset</v>
      </c>
      <c r="AX1065" s="26" t="str">
        <f t="shared" si="6"/>
        <v>//		vst1multiple_structures_Three_registers_immediate_offset	/* 0x0C9F6000	ST1       	 */</v>
      </c>
      <c r="AY1065" s="26" t="str">
        <f t="shared" si="7"/>
        <v>//		0x0C9F6000,	/* ST1       	vst1multiple_structures_Three_registers_immediate_offset	 */</v>
      </c>
    </row>
    <row r="1066" ht="12.75" customHeight="1">
      <c r="A1066" s="15" t="s">
        <v>1728</v>
      </c>
      <c r="B1066" s="33" t="s">
        <v>106</v>
      </c>
      <c r="C1066" s="16"/>
      <c r="D1066" s="17"/>
      <c r="E1066" s="28" t="s">
        <v>1683</v>
      </c>
      <c r="F1066" s="18" t="str">
        <f t="shared" si="8"/>
        <v>v</v>
      </c>
      <c r="G1066" s="18" t="str">
        <f t="shared" si="9"/>
        <v>multiple_structures_One_register_immediate_offset</v>
      </c>
      <c r="H1066" s="18" t="s">
        <v>1680</v>
      </c>
      <c r="I1066" s="30" t="s">
        <v>1729</v>
      </c>
      <c r="J1066" s="30"/>
      <c r="K1066" s="84"/>
      <c r="L1066" s="45" t="s">
        <v>31</v>
      </c>
      <c r="M1066" s="92" t="s">
        <v>71</v>
      </c>
      <c r="N1066" s="45" t="s">
        <v>31</v>
      </c>
      <c r="O1066" s="45" t="s">
        <v>31</v>
      </c>
      <c r="P1066" s="45" t="s">
        <v>30</v>
      </c>
      <c r="Q1066" s="45" t="s">
        <v>30</v>
      </c>
      <c r="R1066" s="45" t="s">
        <v>31</v>
      </c>
      <c r="S1066" s="45" t="s">
        <v>31</v>
      </c>
      <c r="T1066" s="45" t="s">
        <v>30</v>
      </c>
      <c r="U1066" s="32" t="s">
        <v>31</v>
      </c>
      <c r="V1066" s="45" t="s">
        <v>31</v>
      </c>
      <c r="W1066" s="62" t="s">
        <v>30</v>
      </c>
      <c r="X1066" s="62" t="s">
        <v>30</v>
      </c>
      <c r="Y1066" s="62" t="s">
        <v>30</v>
      </c>
      <c r="Z1066" s="62" t="s">
        <v>30</v>
      </c>
      <c r="AA1066" s="62" t="s">
        <v>30</v>
      </c>
      <c r="AB1066" s="32" t="s">
        <v>31</v>
      </c>
      <c r="AC1066" s="32" t="s">
        <v>30</v>
      </c>
      <c r="AD1066" s="32" t="s">
        <v>30</v>
      </c>
      <c r="AE1066" s="32" t="s">
        <v>30</v>
      </c>
      <c r="AF1066" s="32" t="s">
        <v>65</v>
      </c>
      <c r="AH1066" s="46" t="s">
        <v>45</v>
      </c>
      <c r="AM1066" s="32" t="s">
        <v>35</v>
      </c>
      <c r="AR1066" s="23"/>
      <c r="AS1066" s="24" t="str">
        <f t="shared" si="3"/>
        <v>-:Q:-:-:-:-:-:-:-:-:-:-:-:-:-:-:-:-:-:-:size::Rn:::::Rt::::</v>
      </c>
      <c r="AT1066" s="23"/>
      <c r="AU1066" s="24" t="str">
        <f t="shared" si="4"/>
        <v>0x0C9F7000</v>
      </c>
      <c r="AV1066" s="25"/>
      <c r="AW1066" s="26" t="str">
        <f t="shared" si="5"/>
        <v>vst1multiple_structures_One_register_immediate_offset,  </v>
      </c>
      <c r="AX1066" s="26" t="str">
        <f t="shared" si="6"/>
        <v>//		vst1multiple_structures_One_register_immediate_offset,  	/* 0x0C9F7000	ST1       	 */</v>
      </c>
      <c r="AY1066" s="26" t="str">
        <f t="shared" si="7"/>
        <v>//		0x0C9F7000,	/* ST1       	vst1multiple_structures_One_register_immediate_offset	 */</v>
      </c>
    </row>
    <row r="1067" ht="12.75" customHeight="1">
      <c r="A1067" s="15" t="s">
        <v>1730</v>
      </c>
      <c r="B1067" s="33" t="s">
        <v>106</v>
      </c>
      <c r="C1067" s="16"/>
      <c r="D1067" s="17"/>
      <c r="E1067" s="28" t="s">
        <v>1692</v>
      </c>
      <c r="F1067" s="18" t="str">
        <f t="shared" si="8"/>
        <v>v</v>
      </c>
      <c r="G1067" s="18" t="str">
        <f t="shared" si="9"/>
        <v>multiple_structures_Immediate_offset</v>
      </c>
      <c r="H1067" s="18" t="s">
        <v>1680</v>
      </c>
      <c r="I1067" s="30" t="s">
        <v>1722</v>
      </c>
      <c r="J1067" s="30"/>
      <c r="K1067" s="84"/>
      <c r="L1067" s="45" t="s">
        <v>31</v>
      </c>
      <c r="M1067" s="92" t="s">
        <v>71</v>
      </c>
      <c r="N1067" s="45" t="s">
        <v>31</v>
      </c>
      <c r="O1067" s="45" t="s">
        <v>31</v>
      </c>
      <c r="P1067" s="45" t="s">
        <v>30</v>
      </c>
      <c r="Q1067" s="45" t="s">
        <v>30</v>
      </c>
      <c r="R1067" s="45" t="s">
        <v>31</v>
      </c>
      <c r="S1067" s="45" t="s">
        <v>31</v>
      </c>
      <c r="T1067" s="45" t="s">
        <v>30</v>
      </c>
      <c r="U1067" s="32" t="s">
        <v>31</v>
      </c>
      <c r="V1067" s="45" t="s">
        <v>31</v>
      </c>
      <c r="W1067" s="62" t="s">
        <v>30</v>
      </c>
      <c r="X1067" s="62" t="s">
        <v>30</v>
      </c>
      <c r="Y1067" s="62" t="s">
        <v>30</v>
      </c>
      <c r="Z1067" s="62" t="s">
        <v>30</v>
      </c>
      <c r="AA1067" s="62" t="s">
        <v>30</v>
      </c>
      <c r="AB1067" s="32" t="s">
        <v>30</v>
      </c>
      <c r="AC1067" s="32" t="s">
        <v>31</v>
      </c>
      <c r="AD1067" s="32" t="s">
        <v>31</v>
      </c>
      <c r="AE1067" s="32" t="s">
        <v>31</v>
      </c>
      <c r="AF1067" s="32" t="s">
        <v>65</v>
      </c>
      <c r="AH1067" s="46" t="s">
        <v>45</v>
      </c>
      <c r="AM1067" s="32" t="s">
        <v>35</v>
      </c>
      <c r="AR1067" s="23"/>
      <c r="AS1067" s="24" t="str">
        <f t="shared" si="3"/>
        <v>-:Q:-:-:-:-:-:-:-:-:-:-:-:-:-:-:-:-:-:-:size::Rn:::::Rt::::</v>
      </c>
      <c r="AT1067" s="23"/>
      <c r="AU1067" s="24" t="str">
        <f t="shared" si="4"/>
        <v>0x0C9F8000</v>
      </c>
      <c r="AV1067" s="25"/>
      <c r="AW1067" s="26" t="str">
        <f t="shared" si="5"/>
        <v>vst2multiple_structures_Immediate_offset,               </v>
      </c>
      <c r="AX1067" s="26" t="str">
        <f t="shared" si="6"/>
        <v>//		vst2multiple_structures_Immediate_offset,               	/* 0x0C9F8000	ST2       	 */</v>
      </c>
      <c r="AY1067" s="26" t="str">
        <f t="shared" si="7"/>
        <v>//		0x0C9F8000,	/* ST2       	vst2multiple_structures_Immediate_offset	 */</v>
      </c>
    </row>
    <row r="1068" ht="12.75" customHeight="1">
      <c r="A1068" s="9" t="s">
        <v>1731</v>
      </c>
      <c r="B1068" s="33" t="s">
        <v>106</v>
      </c>
      <c r="C1068" s="16"/>
      <c r="D1068" s="17"/>
      <c r="E1068" s="28" t="s">
        <v>1683</v>
      </c>
      <c r="F1068" s="18" t="str">
        <f t="shared" si="8"/>
        <v>v</v>
      </c>
      <c r="G1068" s="18" t="str">
        <f t="shared" si="9"/>
        <v>multiple_structures_Two_registers_immediate_offset</v>
      </c>
      <c r="H1068" s="18" t="s">
        <v>1680</v>
      </c>
      <c r="I1068" s="30" t="s">
        <v>1732</v>
      </c>
      <c r="J1068" s="30"/>
      <c r="K1068" s="84"/>
      <c r="L1068" s="45" t="s">
        <v>31</v>
      </c>
      <c r="M1068" s="92" t="s">
        <v>71</v>
      </c>
      <c r="N1068" s="45" t="s">
        <v>31</v>
      </c>
      <c r="O1068" s="45" t="s">
        <v>31</v>
      </c>
      <c r="P1068" s="45" t="s">
        <v>30</v>
      </c>
      <c r="Q1068" s="45" t="s">
        <v>30</v>
      </c>
      <c r="R1068" s="45" t="s">
        <v>31</v>
      </c>
      <c r="S1068" s="45" t="s">
        <v>31</v>
      </c>
      <c r="T1068" s="45" t="s">
        <v>30</v>
      </c>
      <c r="U1068" s="32" t="s">
        <v>31</v>
      </c>
      <c r="V1068" s="45" t="s">
        <v>31</v>
      </c>
      <c r="W1068" s="62" t="s">
        <v>30</v>
      </c>
      <c r="X1068" s="62" t="s">
        <v>30</v>
      </c>
      <c r="Y1068" s="62" t="s">
        <v>30</v>
      </c>
      <c r="Z1068" s="62" t="s">
        <v>30</v>
      </c>
      <c r="AA1068" s="62" t="s">
        <v>30</v>
      </c>
      <c r="AB1068" s="32" t="s">
        <v>30</v>
      </c>
      <c r="AC1068" s="32" t="s">
        <v>31</v>
      </c>
      <c r="AD1068" s="32" t="s">
        <v>30</v>
      </c>
      <c r="AE1068" s="32" t="s">
        <v>31</v>
      </c>
      <c r="AF1068" s="32" t="s">
        <v>65</v>
      </c>
      <c r="AH1068" s="46" t="s">
        <v>45</v>
      </c>
      <c r="AM1068" s="32" t="s">
        <v>35</v>
      </c>
      <c r="AR1068" s="23"/>
      <c r="AS1068" s="24" t="str">
        <f t="shared" si="3"/>
        <v>-:Q:-:-:-:-:-:-:-:-:-:-:-:-:-:-:-:-:-:-:size::Rn:::::Rt::::</v>
      </c>
      <c r="AT1068" s="23"/>
      <c r="AU1068" s="24" t="str">
        <f t="shared" si="4"/>
        <v>0x0C9FA000</v>
      </c>
      <c r="AV1068" s="25"/>
      <c r="AW1068" s="26" t="str">
        <f t="shared" si="5"/>
        <v>vst1multiple_structures_Two_registers_immediate_offset, </v>
      </c>
      <c r="AX1068" s="26" t="str">
        <f t="shared" si="6"/>
        <v>//		vst1multiple_structures_Two_registers_immediate_offset, 	/* 0x0C9FA000	ST1       	 */</v>
      </c>
      <c r="AY1068" s="26" t="str">
        <f t="shared" si="7"/>
        <v>//		0x0C9FA000,	/* ST1       	vst1multiple_structures_Two_registers_immediate_offset	 */</v>
      </c>
    </row>
    <row r="1069" ht="12.75" customHeight="1">
      <c r="A1069" s="15" t="s">
        <v>1733</v>
      </c>
      <c r="B1069" s="33" t="s">
        <v>106</v>
      </c>
      <c r="C1069" s="16"/>
      <c r="D1069" s="17"/>
      <c r="E1069" s="28" t="s">
        <v>1696</v>
      </c>
      <c r="F1069" s="18" t="str">
        <f t="shared" si="8"/>
        <v>v</v>
      </c>
      <c r="G1069" s="18" t="str">
        <f t="shared" si="9"/>
        <v>multiple_structures_Register_offset</v>
      </c>
      <c r="H1069" s="18" t="s">
        <v>1680</v>
      </c>
      <c r="I1069" s="30" t="s">
        <v>1709</v>
      </c>
      <c r="J1069" s="30" t="s">
        <v>1710</v>
      </c>
      <c r="K1069" s="84"/>
      <c r="L1069" s="45" t="s">
        <v>31</v>
      </c>
      <c r="M1069" s="92" t="s">
        <v>71</v>
      </c>
      <c r="N1069" s="45" t="s">
        <v>31</v>
      </c>
      <c r="O1069" s="45" t="s">
        <v>31</v>
      </c>
      <c r="P1069" s="45" t="s">
        <v>30</v>
      </c>
      <c r="Q1069" s="45" t="s">
        <v>30</v>
      </c>
      <c r="R1069" s="45" t="s">
        <v>31</v>
      </c>
      <c r="S1069" s="45" t="s">
        <v>31</v>
      </c>
      <c r="T1069" s="45" t="s">
        <v>30</v>
      </c>
      <c r="U1069" s="32" t="s">
        <v>30</v>
      </c>
      <c r="V1069" s="45" t="s">
        <v>31</v>
      </c>
      <c r="W1069" s="62" t="s">
        <v>51</v>
      </c>
      <c r="AB1069" s="32" t="s">
        <v>31</v>
      </c>
      <c r="AC1069" s="32" t="s">
        <v>31</v>
      </c>
      <c r="AD1069" s="32" t="s">
        <v>31</v>
      </c>
      <c r="AE1069" s="32" t="s">
        <v>31</v>
      </c>
      <c r="AF1069" s="32" t="s">
        <v>65</v>
      </c>
      <c r="AH1069" s="46" t="s">
        <v>45</v>
      </c>
      <c r="AM1069" s="32" t="s">
        <v>35</v>
      </c>
      <c r="AR1069" s="23"/>
      <c r="AS1069" s="24" t="str">
        <f t="shared" si="3"/>
        <v>-:Q:-:-:-:-:-:-:-:-:-:Rm:::::-:-:-:-:size::Rn:::::Rt::::</v>
      </c>
      <c r="AT1069" s="23"/>
      <c r="AU1069" s="24" t="str">
        <f t="shared" si="4"/>
        <v>0x0CC00000</v>
      </c>
      <c r="AV1069" s="25"/>
      <c r="AW1069" s="26" t="str">
        <f t="shared" si="5"/>
        <v>vld4multiple_structures_Register_offset,                </v>
      </c>
      <c r="AX1069" s="26" t="str">
        <f t="shared" si="6"/>
        <v>//		vld4multiple_structures_Register_offset,                	/* 0x0CC00000	LD4       	Rm != 11111 */</v>
      </c>
      <c r="AY1069" s="26" t="str">
        <f t="shared" si="7"/>
        <v>//		0x0CC00000,	/* LD4       	vld4multiple_structures_Register_offset	Rm != 11111 */</v>
      </c>
    </row>
    <row r="1070" ht="12.75" customHeight="1">
      <c r="A1070" s="15" t="s">
        <v>1734</v>
      </c>
      <c r="B1070" s="33" t="s">
        <v>106</v>
      </c>
      <c r="C1070" s="16"/>
      <c r="D1070" s="17"/>
      <c r="E1070" s="28" t="s">
        <v>1698</v>
      </c>
      <c r="F1070" s="18" t="str">
        <f t="shared" si="8"/>
        <v>v</v>
      </c>
      <c r="G1070" s="18" t="str">
        <f t="shared" si="9"/>
        <v>multiple_structures_Four_registers_register_offset</v>
      </c>
      <c r="H1070" s="18" t="s">
        <v>1680</v>
      </c>
      <c r="I1070" s="30" t="s">
        <v>1712</v>
      </c>
      <c r="J1070" s="30" t="s">
        <v>1710</v>
      </c>
      <c r="K1070" s="84"/>
      <c r="L1070" s="45" t="s">
        <v>31</v>
      </c>
      <c r="M1070" s="92" t="s">
        <v>71</v>
      </c>
      <c r="N1070" s="45" t="s">
        <v>31</v>
      </c>
      <c r="O1070" s="45" t="s">
        <v>31</v>
      </c>
      <c r="P1070" s="45" t="s">
        <v>30</v>
      </c>
      <c r="Q1070" s="45" t="s">
        <v>30</v>
      </c>
      <c r="R1070" s="45" t="s">
        <v>31</v>
      </c>
      <c r="S1070" s="45" t="s">
        <v>31</v>
      </c>
      <c r="T1070" s="45" t="s">
        <v>30</v>
      </c>
      <c r="U1070" s="32" t="s">
        <v>30</v>
      </c>
      <c r="V1070" s="45" t="s">
        <v>31</v>
      </c>
      <c r="W1070" s="62" t="s">
        <v>51</v>
      </c>
      <c r="AB1070" s="32" t="s">
        <v>31</v>
      </c>
      <c r="AC1070" s="32" t="s">
        <v>31</v>
      </c>
      <c r="AD1070" s="32" t="s">
        <v>30</v>
      </c>
      <c r="AE1070" s="32" t="s">
        <v>31</v>
      </c>
      <c r="AF1070" s="32" t="s">
        <v>65</v>
      </c>
      <c r="AH1070" s="46" t="s">
        <v>45</v>
      </c>
      <c r="AM1070" s="32" t="s">
        <v>35</v>
      </c>
      <c r="AR1070" s="23"/>
      <c r="AS1070" s="24" t="str">
        <f t="shared" si="3"/>
        <v>-:Q:-:-:-:-:-:-:-:-:-:Rm:::::-:-:-:-:size::Rn:::::Rt::::</v>
      </c>
      <c r="AT1070" s="23"/>
      <c r="AU1070" s="24" t="str">
        <f t="shared" si="4"/>
        <v>0x0CC02000</v>
      </c>
      <c r="AV1070" s="25"/>
      <c r="AW1070" s="26" t="str">
        <f t="shared" si="5"/>
        <v>vld1multiple_structures_Four_registers_register_offset, </v>
      </c>
      <c r="AX1070" s="26" t="str">
        <f t="shared" si="6"/>
        <v>//		vld1multiple_structures_Four_registers_register_offset, 	/* 0x0CC02000	LD1       	Rm != 11111 */</v>
      </c>
      <c r="AY1070" s="26" t="str">
        <f t="shared" si="7"/>
        <v>//		0x0CC02000,	/* LD1       	vld1multiple_structures_Four_registers_register_offset	Rm != 11111 */</v>
      </c>
    </row>
    <row r="1071" ht="12.75" customHeight="1">
      <c r="A1071" s="9" t="s">
        <v>1735</v>
      </c>
      <c r="B1071" s="33" t="s">
        <v>106</v>
      </c>
      <c r="C1071" s="16"/>
      <c r="D1071" s="17"/>
      <c r="E1071" s="28" t="s">
        <v>1700</v>
      </c>
      <c r="F1071" s="18" t="str">
        <f t="shared" si="8"/>
        <v>v</v>
      </c>
      <c r="G1071" s="18" t="str">
        <f t="shared" si="9"/>
        <v>multiple_structures_Register_offset</v>
      </c>
      <c r="H1071" s="18" t="s">
        <v>1680</v>
      </c>
      <c r="I1071" s="30" t="s">
        <v>1709</v>
      </c>
      <c r="J1071" s="30" t="s">
        <v>1710</v>
      </c>
      <c r="K1071" s="84"/>
      <c r="L1071" s="45" t="s">
        <v>31</v>
      </c>
      <c r="M1071" s="92" t="s">
        <v>71</v>
      </c>
      <c r="N1071" s="45" t="s">
        <v>31</v>
      </c>
      <c r="O1071" s="45" t="s">
        <v>31</v>
      </c>
      <c r="P1071" s="45" t="s">
        <v>30</v>
      </c>
      <c r="Q1071" s="45" t="s">
        <v>30</v>
      </c>
      <c r="R1071" s="45" t="s">
        <v>31</v>
      </c>
      <c r="S1071" s="45" t="s">
        <v>31</v>
      </c>
      <c r="T1071" s="45" t="s">
        <v>30</v>
      </c>
      <c r="U1071" s="32" t="s">
        <v>30</v>
      </c>
      <c r="V1071" s="45" t="s">
        <v>31</v>
      </c>
      <c r="W1071" s="62" t="s">
        <v>51</v>
      </c>
      <c r="AB1071" s="32" t="s">
        <v>31</v>
      </c>
      <c r="AC1071" s="32" t="s">
        <v>30</v>
      </c>
      <c r="AD1071" s="32" t="s">
        <v>31</v>
      </c>
      <c r="AE1071" s="32" t="s">
        <v>31</v>
      </c>
      <c r="AF1071" s="32" t="s">
        <v>65</v>
      </c>
      <c r="AH1071" s="46" t="s">
        <v>45</v>
      </c>
      <c r="AM1071" s="32" t="s">
        <v>35</v>
      </c>
      <c r="AR1071" s="23"/>
      <c r="AS1071" s="24" t="str">
        <f t="shared" si="3"/>
        <v>-:Q:-:-:-:-:-:-:-:-:-:Rm:::::-:-:-:-:size::Rn:::::Rt::::</v>
      </c>
      <c r="AT1071" s="23"/>
      <c r="AU1071" s="24" t="str">
        <f t="shared" si="4"/>
        <v>0x0CC04000</v>
      </c>
      <c r="AV1071" s="25"/>
      <c r="AW1071" s="26" t="str">
        <f t="shared" si="5"/>
        <v>vld3multiple_structures_Register_offset,                </v>
      </c>
      <c r="AX1071" s="26" t="str">
        <f t="shared" si="6"/>
        <v>//		vld3multiple_structures_Register_offset,                	/* 0x0CC04000	LD3       	Rm != 11111 */</v>
      </c>
      <c r="AY1071" s="26" t="str">
        <f t="shared" si="7"/>
        <v>//		0x0CC04000,	/* LD3       	vld3multiple_structures_Register_offset	Rm != 11111 */</v>
      </c>
    </row>
    <row r="1072" ht="12.75" customHeight="1">
      <c r="A1072" s="9" t="s">
        <v>1736</v>
      </c>
      <c r="B1072" s="33" t="s">
        <v>106</v>
      </c>
      <c r="C1072" s="16"/>
      <c r="D1072" s="17"/>
      <c r="E1072" s="28" t="s">
        <v>1698</v>
      </c>
      <c r="F1072" s="18" t="str">
        <f t="shared" si="8"/>
        <v>v</v>
      </c>
      <c r="G1072" s="18" t="str">
        <f t="shared" si="9"/>
        <v>multiple_structures_Three_registers_register_offset</v>
      </c>
      <c r="H1072" s="18" t="s">
        <v>1680</v>
      </c>
      <c r="I1072" s="30" t="s">
        <v>1715</v>
      </c>
      <c r="J1072" s="30" t="s">
        <v>1710</v>
      </c>
      <c r="K1072" s="84"/>
      <c r="L1072" s="45" t="s">
        <v>31</v>
      </c>
      <c r="M1072" s="92" t="s">
        <v>71</v>
      </c>
      <c r="N1072" s="45" t="s">
        <v>31</v>
      </c>
      <c r="O1072" s="45" t="s">
        <v>31</v>
      </c>
      <c r="P1072" s="45" t="s">
        <v>30</v>
      </c>
      <c r="Q1072" s="45" t="s">
        <v>30</v>
      </c>
      <c r="R1072" s="45" t="s">
        <v>31</v>
      </c>
      <c r="S1072" s="45" t="s">
        <v>31</v>
      </c>
      <c r="T1072" s="45" t="s">
        <v>30</v>
      </c>
      <c r="U1072" s="32" t="s">
        <v>30</v>
      </c>
      <c r="V1072" s="45" t="s">
        <v>31</v>
      </c>
      <c r="W1072" s="62" t="s">
        <v>51</v>
      </c>
      <c r="AB1072" s="32" t="s">
        <v>31</v>
      </c>
      <c r="AC1072" s="32" t="s">
        <v>30</v>
      </c>
      <c r="AD1072" s="32" t="s">
        <v>30</v>
      </c>
      <c r="AE1072" s="32" t="s">
        <v>31</v>
      </c>
      <c r="AF1072" s="32" t="s">
        <v>65</v>
      </c>
      <c r="AH1072" s="46" t="s">
        <v>45</v>
      </c>
      <c r="AM1072" s="32" t="s">
        <v>35</v>
      </c>
      <c r="AR1072" s="23"/>
      <c r="AS1072" s="24" t="str">
        <f t="shared" si="3"/>
        <v>-:Q:-:-:-:-:-:-:-:-:-:Rm:::::-:-:-:-:size::Rn:::::Rt::::</v>
      </c>
      <c r="AT1072" s="23"/>
      <c r="AU1072" s="24" t="str">
        <f t="shared" si="4"/>
        <v>0x0CC06000</v>
      </c>
      <c r="AV1072" s="25"/>
      <c r="AW1072" s="26" t="str">
        <f t="shared" si="5"/>
        <v>vld1multiple_structures_Three_registers_register_offset,</v>
      </c>
      <c r="AX1072" s="26" t="str">
        <f t="shared" si="6"/>
        <v>//		vld1multiple_structures_Three_registers_register_offset,	/* 0x0CC06000	LD1       	Rm != 11111 */</v>
      </c>
      <c r="AY1072" s="26" t="str">
        <f t="shared" si="7"/>
        <v>//		0x0CC06000,	/* LD1       	vld1multiple_structures_Three_registers_register_offset	Rm != 11111 */</v>
      </c>
    </row>
    <row r="1073" ht="12.75" customHeight="1">
      <c r="A1073" s="15" t="s">
        <v>1737</v>
      </c>
      <c r="B1073" s="33" t="s">
        <v>106</v>
      </c>
      <c r="C1073" s="16"/>
      <c r="D1073" s="17"/>
      <c r="E1073" s="28" t="s">
        <v>1698</v>
      </c>
      <c r="F1073" s="18" t="str">
        <f t="shared" si="8"/>
        <v>v</v>
      </c>
      <c r="G1073" s="18" t="str">
        <f t="shared" si="9"/>
        <v>multiple_structures_One_register_register_offset</v>
      </c>
      <c r="H1073" s="18" t="s">
        <v>1680</v>
      </c>
      <c r="I1073" s="30" t="s">
        <v>1717</v>
      </c>
      <c r="J1073" s="30" t="s">
        <v>1710</v>
      </c>
      <c r="K1073" s="84"/>
      <c r="L1073" s="45" t="s">
        <v>31</v>
      </c>
      <c r="M1073" s="92" t="s">
        <v>71</v>
      </c>
      <c r="N1073" s="45" t="s">
        <v>31</v>
      </c>
      <c r="O1073" s="45" t="s">
        <v>31</v>
      </c>
      <c r="P1073" s="45" t="s">
        <v>30</v>
      </c>
      <c r="Q1073" s="45" t="s">
        <v>30</v>
      </c>
      <c r="R1073" s="45" t="s">
        <v>31</v>
      </c>
      <c r="S1073" s="45" t="s">
        <v>31</v>
      </c>
      <c r="T1073" s="45" t="s">
        <v>30</v>
      </c>
      <c r="U1073" s="32" t="s">
        <v>30</v>
      </c>
      <c r="V1073" s="45" t="s">
        <v>31</v>
      </c>
      <c r="W1073" s="62" t="s">
        <v>51</v>
      </c>
      <c r="AB1073" s="32" t="s">
        <v>31</v>
      </c>
      <c r="AC1073" s="32" t="s">
        <v>30</v>
      </c>
      <c r="AD1073" s="32" t="s">
        <v>30</v>
      </c>
      <c r="AE1073" s="32" t="s">
        <v>30</v>
      </c>
      <c r="AF1073" s="32" t="s">
        <v>65</v>
      </c>
      <c r="AH1073" s="46" t="s">
        <v>45</v>
      </c>
      <c r="AM1073" s="32" t="s">
        <v>35</v>
      </c>
      <c r="AR1073" s="23"/>
      <c r="AS1073" s="24" t="str">
        <f t="shared" si="3"/>
        <v>-:Q:-:-:-:-:-:-:-:-:-:Rm:::::-:-:-:-:size::Rn:::::Rt::::</v>
      </c>
      <c r="AT1073" s="23"/>
      <c r="AU1073" s="24" t="str">
        <f t="shared" si="4"/>
        <v>0x0CC07000</v>
      </c>
      <c r="AV1073" s="25"/>
      <c r="AW1073" s="26" t="str">
        <f t="shared" si="5"/>
        <v>vld1multiple_structures_One_register_register_offset,   </v>
      </c>
      <c r="AX1073" s="26" t="str">
        <f t="shared" si="6"/>
        <v>//		vld1multiple_structures_One_register_register_offset,   	/* 0x0CC07000	LD1       	Rm != 11111 */</v>
      </c>
      <c r="AY1073" s="26" t="str">
        <f t="shared" si="7"/>
        <v>//		0x0CC07000,	/* LD1       	vld1multiple_structures_One_register_register_offset	Rm != 11111 */</v>
      </c>
    </row>
    <row r="1074" ht="12.75" customHeight="1">
      <c r="A1074" s="15" t="s">
        <v>1738</v>
      </c>
      <c r="B1074" s="33" t="s">
        <v>106</v>
      </c>
      <c r="C1074" s="16"/>
      <c r="D1074" s="17"/>
      <c r="E1074" s="28" t="s">
        <v>1704</v>
      </c>
      <c r="F1074" s="18" t="str">
        <f t="shared" si="8"/>
        <v>v</v>
      </c>
      <c r="G1074" s="18" t="str">
        <f t="shared" si="9"/>
        <v>multiple_structures_Register_offset</v>
      </c>
      <c r="H1074" s="18" t="s">
        <v>1680</v>
      </c>
      <c r="I1074" s="30" t="s">
        <v>1709</v>
      </c>
      <c r="J1074" s="30" t="s">
        <v>1710</v>
      </c>
      <c r="K1074" s="84"/>
      <c r="L1074" s="45" t="s">
        <v>31</v>
      </c>
      <c r="M1074" s="92" t="s">
        <v>71</v>
      </c>
      <c r="N1074" s="45" t="s">
        <v>31</v>
      </c>
      <c r="O1074" s="45" t="s">
        <v>31</v>
      </c>
      <c r="P1074" s="45" t="s">
        <v>30</v>
      </c>
      <c r="Q1074" s="45" t="s">
        <v>30</v>
      </c>
      <c r="R1074" s="45" t="s">
        <v>31</v>
      </c>
      <c r="S1074" s="45" t="s">
        <v>31</v>
      </c>
      <c r="T1074" s="45" t="s">
        <v>30</v>
      </c>
      <c r="U1074" s="32" t="s">
        <v>30</v>
      </c>
      <c r="V1074" s="45" t="s">
        <v>31</v>
      </c>
      <c r="W1074" s="62" t="s">
        <v>51</v>
      </c>
      <c r="AB1074" s="32" t="s">
        <v>30</v>
      </c>
      <c r="AC1074" s="32" t="s">
        <v>31</v>
      </c>
      <c r="AD1074" s="32" t="s">
        <v>31</v>
      </c>
      <c r="AE1074" s="32" t="s">
        <v>31</v>
      </c>
      <c r="AF1074" s="32" t="s">
        <v>65</v>
      </c>
      <c r="AH1074" s="46" t="s">
        <v>45</v>
      </c>
      <c r="AM1074" s="32" t="s">
        <v>35</v>
      </c>
      <c r="AR1074" s="23"/>
      <c r="AS1074" s="24" t="str">
        <f t="shared" si="3"/>
        <v>-:Q:-:-:-:-:-:-:-:-:-:Rm:::::-:-:-:-:size::Rn:::::Rt::::</v>
      </c>
      <c r="AT1074" s="23"/>
      <c r="AU1074" s="24" t="str">
        <f t="shared" si="4"/>
        <v>0x0CC08000</v>
      </c>
      <c r="AV1074" s="25"/>
      <c r="AW1074" s="26" t="str">
        <f t="shared" si="5"/>
        <v>vld2multiple_structures_Register_offset,                </v>
      </c>
      <c r="AX1074" s="26" t="str">
        <f t="shared" si="6"/>
        <v>//		vld2multiple_structures_Register_offset,                	/* 0x0CC08000	LD2       	Rm != 11111 */</v>
      </c>
      <c r="AY1074" s="26" t="str">
        <f t="shared" si="7"/>
        <v>//		0x0CC08000,	/* LD2       	vld2multiple_structures_Register_offset	Rm != 11111 */</v>
      </c>
    </row>
    <row r="1075" ht="12.75" customHeight="1">
      <c r="A1075" s="9" t="s">
        <v>1739</v>
      </c>
      <c r="B1075" s="33" t="s">
        <v>106</v>
      </c>
      <c r="C1075" s="16"/>
      <c r="D1075" s="17"/>
      <c r="E1075" s="28" t="s">
        <v>1698</v>
      </c>
      <c r="F1075" s="18" t="str">
        <f t="shared" si="8"/>
        <v>v</v>
      </c>
      <c r="G1075" s="18" t="str">
        <f t="shared" si="9"/>
        <v>multiple_structures_Two_registers_register_offset</v>
      </c>
      <c r="H1075" s="18" t="s">
        <v>1680</v>
      </c>
      <c r="I1075" s="30" t="s">
        <v>1720</v>
      </c>
      <c r="J1075" s="30" t="s">
        <v>1710</v>
      </c>
      <c r="K1075" s="84"/>
      <c r="L1075" s="45" t="s">
        <v>31</v>
      </c>
      <c r="M1075" s="92" t="s">
        <v>71</v>
      </c>
      <c r="N1075" s="45" t="s">
        <v>31</v>
      </c>
      <c r="O1075" s="45" t="s">
        <v>31</v>
      </c>
      <c r="P1075" s="45" t="s">
        <v>30</v>
      </c>
      <c r="Q1075" s="45" t="s">
        <v>30</v>
      </c>
      <c r="R1075" s="45" t="s">
        <v>31</v>
      </c>
      <c r="S1075" s="45" t="s">
        <v>31</v>
      </c>
      <c r="T1075" s="45" t="s">
        <v>30</v>
      </c>
      <c r="U1075" s="32" t="s">
        <v>30</v>
      </c>
      <c r="V1075" s="45" t="s">
        <v>31</v>
      </c>
      <c r="W1075" s="62" t="s">
        <v>51</v>
      </c>
      <c r="AB1075" s="32" t="s">
        <v>30</v>
      </c>
      <c r="AC1075" s="32" t="s">
        <v>31</v>
      </c>
      <c r="AD1075" s="32" t="s">
        <v>30</v>
      </c>
      <c r="AE1075" s="32" t="s">
        <v>31</v>
      </c>
      <c r="AF1075" s="32" t="s">
        <v>65</v>
      </c>
      <c r="AH1075" s="46" t="s">
        <v>45</v>
      </c>
      <c r="AM1075" s="32" t="s">
        <v>35</v>
      </c>
      <c r="AR1075" s="23"/>
      <c r="AS1075" s="24" t="str">
        <f t="shared" si="3"/>
        <v>-:Q:-:-:-:-:-:-:-:-:-:Rm:::::-:-:-:-:size::Rn:::::Rt::::</v>
      </c>
      <c r="AT1075" s="23"/>
      <c r="AU1075" s="24" t="str">
        <f t="shared" si="4"/>
        <v>0x0CC0A000</v>
      </c>
      <c r="AV1075" s="25"/>
      <c r="AW1075" s="26" t="str">
        <f t="shared" si="5"/>
        <v>vld1multiple_structures_Two_registers_register_offset,  </v>
      </c>
      <c r="AX1075" s="26" t="str">
        <f t="shared" si="6"/>
        <v>//		vld1multiple_structures_Two_registers_register_offset,  	/* 0x0CC0A000	LD1       	Rm != 11111 */</v>
      </c>
      <c r="AY1075" s="26" t="str">
        <f t="shared" si="7"/>
        <v>//		0x0CC0A000,	/* LD1       	vld1multiple_structures_Two_registers_register_offset	Rm != 11111 */</v>
      </c>
    </row>
    <row r="1076" ht="12.75" customHeight="1">
      <c r="A1076" s="15" t="s">
        <v>1740</v>
      </c>
      <c r="B1076" s="33" t="s">
        <v>106</v>
      </c>
      <c r="C1076" s="16"/>
      <c r="D1076" s="17"/>
      <c r="E1076" s="28" t="s">
        <v>1696</v>
      </c>
      <c r="F1076" s="18" t="str">
        <f t="shared" si="8"/>
        <v>v</v>
      </c>
      <c r="G1076" s="18" t="str">
        <f t="shared" si="9"/>
        <v>multiple_structures_Immediate_offset</v>
      </c>
      <c r="H1076" s="18" t="s">
        <v>1680</v>
      </c>
      <c r="I1076" s="30" t="s">
        <v>1722</v>
      </c>
      <c r="J1076" s="30"/>
      <c r="K1076" s="84"/>
      <c r="L1076" s="45" t="s">
        <v>31</v>
      </c>
      <c r="M1076" s="92" t="s">
        <v>71</v>
      </c>
      <c r="N1076" s="45" t="s">
        <v>31</v>
      </c>
      <c r="O1076" s="45" t="s">
        <v>31</v>
      </c>
      <c r="P1076" s="45" t="s">
        <v>30</v>
      </c>
      <c r="Q1076" s="45" t="s">
        <v>30</v>
      </c>
      <c r="R1076" s="45" t="s">
        <v>31</v>
      </c>
      <c r="S1076" s="45" t="s">
        <v>31</v>
      </c>
      <c r="T1076" s="45" t="s">
        <v>30</v>
      </c>
      <c r="U1076" s="32" t="s">
        <v>30</v>
      </c>
      <c r="V1076" s="45" t="s">
        <v>31</v>
      </c>
      <c r="W1076" s="62" t="s">
        <v>30</v>
      </c>
      <c r="X1076" s="62" t="s">
        <v>30</v>
      </c>
      <c r="Y1076" s="62" t="s">
        <v>30</v>
      </c>
      <c r="Z1076" s="62" t="s">
        <v>30</v>
      </c>
      <c r="AA1076" s="62" t="s">
        <v>30</v>
      </c>
      <c r="AB1076" s="32" t="s">
        <v>31</v>
      </c>
      <c r="AC1076" s="32" t="s">
        <v>31</v>
      </c>
      <c r="AD1076" s="32" t="s">
        <v>31</v>
      </c>
      <c r="AE1076" s="32" t="s">
        <v>31</v>
      </c>
      <c r="AF1076" s="32" t="s">
        <v>65</v>
      </c>
      <c r="AH1076" s="46" t="s">
        <v>45</v>
      </c>
      <c r="AM1076" s="32" t="s">
        <v>35</v>
      </c>
      <c r="AR1076" s="23"/>
      <c r="AS1076" s="24" t="str">
        <f t="shared" si="3"/>
        <v>-:Q:-:-:-:-:-:-:-:-:-:-:-:-:-:-:-:-:-:-:size::Rn:::::Rt::::</v>
      </c>
      <c r="AT1076" s="23"/>
      <c r="AU1076" s="24" t="str">
        <f t="shared" si="4"/>
        <v>0x0CDF0000</v>
      </c>
      <c r="AV1076" s="25"/>
      <c r="AW1076" s="26" t="str">
        <f t="shared" si="5"/>
        <v>vld4multiple_structures_Immediate_offset,               </v>
      </c>
      <c r="AX1076" s="26" t="str">
        <f t="shared" si="6"/>
        <v>//		vld4multiple_structures_Immediate_offset,               	/* 0x0CDF0000	LD4       	 */</v>
      </c>
      <c r="AY1076" s="26" t="str">
        <f t="shared" si="7"/>
        <v>//		0x0CDF0000,	/* LD4       	vld4multiple_structures_Immediate_offset	 */</v>
      </c>
    </row>
    <row r="1077" ht="12.75" customHeight="1">
      <c r="A1077" s="15" t="s">
        <v>1741</v>
      </c>
      <c r="B1077" s="33" t="s">
        <v>106</v>
      </c>
      <c r="C1077" s="16"/>
      <c r="D1077" s="17"/>
      <c r="E1077" s="28" t="s">
        <v>1698</v>
      </c>
      <c r="F1077" s="18" t="str">
        <f t="shared" si="8"/>
        <v>v</v>
      </c>
      <c r="G1077" s="18" t="str">
        <f t="shared" si="9"/>
        <v>multiple_structures_Four_registers_immediate_offset</v>
      </c>
      <c r="H1077" s="18" t="s">
        <v>1680</v>
      </c>
      <c r="I1077" s="30" t="s">
        <v>1724</v>
      </c>
      <c r="J1077" s="30"/>
      <c r="K1077" s="84"/>
      <c r="L1077" s="45" t="s">
        <v>31</v>
      </c>
      <c r="M1077" s="92" t="s">
        <v>71</v>
      </c>
      <c r="N1077" s="45" t="s">
        <v>31</v>
      </c>
      <c r="O1077" s="45" t="s">
        <v>31</v>
      </c>
      <c r="P1077" s="45" t="s">
        <v>30</v>
      </c>
      <c r="Q1077" s="45" t="s">
        <v>30</v>
      </c>
      <c r="R1077" s="45" t="s">
        <v>31</v>
      </c>
      <c r="S1077" s="45" t="s">
        <v>31</v>
      </c>
      <c r="T1077" s="45" t="s">
        <v>30</v>
      </c>
      <c r="U1077" s="32" t="s">
        <v>30</v>
      </c>
      <c r="V1077" s="45" t="s">
        <v>31</v>
      </c>
      <c r="W1077" s="62" t="s">
        <v>30</v>
      </c>
      <c r="X1077" s="62" t="s">
        <v>30</v>
      </c>
      <c r="Y1077" s="62" t="s">
        <v>30</v>
      </c>
      <c r="Z1077" s="62" t="s">
        <v>30</v>
      </c>
      <c r="AA1077" s="62" t="s">
        <v>30</v>
      </c>
      <c r="AB1077" s="32" t="s">
        <v>31</v>
      </c>
      <c r="AC1077" s="32" t="s">
        <v>31</v>
      </c>
      <c r="AD1077" s="32" t="s">
        <v>30</v>
      </c>
      <c r="AE1077" s="32" t="s">
        <v>31</v>
      </c>
      <c r="AF1077" s="32" t="s">
        <v>65</v>
      </c>
      <c r="AH1077" s="46" t="s">
        <v>45</v>
      </c>
      <c r="AM1077" s="32" t="s">
        <v>35</v>
      </c>
      <c r="AR1077" s="23"/>
      <c r="AS1077" s="24" t="str">
        <f t="shared" si="3"/>
        <v>-:Q:-:-:-:-:-:-:-:-:-:-:-:-:-:-:-:-:-:-:size::Rn:::::Rt::::</v>
      </c>
      <c r="AT1077" s="23"/>
      <c r="AU1077" s="24" t="str">
        <f t="shared" si="4"/>
        <v>0x0CDF2000</v>
      </c>
      <c r="AV1077" s="25"/>
      <c r="AW1077" s="26" t="str">
        <f t="shared" si="5"/>
        <v>vld1multiple_structures_Four_registers_immediate_offset,</v>
      </c>
      <c r="AX1077" s="26" t="str">
        <f t="shared" si="6"/>
        <v>//		vld1multiple_structures_Four_registers_immediate_offset,	/* 0x0CDF2000	LD1       	 */</v>
      </c>
      <c r="AY1077" s="26" t="str">
        <f t="shared" si="7"/>
        <v>//		0x0CDF2000,	/* LD1       	vld1multiple_structures_Four_registers_immediate_offset	 */</v>
      </c>
    </row>
    <row r="1078" ht="12.75" customHeight="1">
      <c r="A1078" s="9" t="s">
        <v>1742</v>
      </c>
      <c r="B1078" s="33" t="s">
        <v>106</v>
      </c>
      <c r="C1078" s="16"/>
      <c r="D1078" s="17"/>
      <c r="E1078" s="28" t="s">
        <v>1700</v>
      </c>
      <c r="F1078" s="18" t="str">
        <f t="shared" si="8"/>
        <v>v</v>
      </c>
      <c r="G1078" s="18" t="str">
        <f t="shared" si="9"/>
        <v>multiple_structures_Immediate_offset</v>
      </c>
      <c r="H1078" s="18" t="s">
        <v>1680</v>
      </c>
      <c r="I1078" s="30" t="s">
        <v>1722</v>
      </c>
      <c r="J1078" s="30"/>
      <c r="K1078" s="84"/>
      <c r="L1078" s="45" t="s">
        <v>31</v>
      </c>
      <c r="M1078" s="92" t="s">
        <v>71</v>
      </c>
      <c r="N1078" s="45" t="s">
        <v>31</v>
      </c>
      <c r="O1078" s="45" t="s">
        <v>31</v>
      </c>
      <c r="P1078" s="45" t="s">
        <v>30</v>
      </c>
      <c r="Q1078" s="45" t="s">
        <v>30</v>
      </c>
      <c r="R1078" s="45" t="s">
        <v>31</v>
      </c>
      <c r="S1078" s="45" t="s">
        <v>31</v>
      </c>
      <c r="T1078" s="45" t="s">
        <v>30</v>
      </c>
      <c r="U1078" s="32" t="s">
        <v>30</v>
      </c>
      <c r="V1078" s="45" t="s">
        <v>31</v>
      </c>
      <c r="W1078" s="62" t="s">
        <v>30</v>
      </c>
      <c r="X1078" s="62" t="s">
        <v>30</v>
      </c>
      <c r="Y1078" s="62" t="s">
        <v>30</v>
      </c>
      <c r="Z1078" s="62" t="s">
        <v>30</v>
      </c>
      <c r="AA1078" s="62" t="s">
        <v>30</v>
      </c>
      <c r="AB1078" s="32" t="s">
        <v>31</v>
      </c>
      <c r="AC1078" s="32" t="s">
        <v>30</v>
      </c>
      <c r="AD1078" s="32" t="s">
        <v>31</v>
      </c>
      <c r="AE1078" s="32" t="s">
        <v>31</v>
      </c>
      <c r="AF1078" s="32" t="s">
        <v>65</v>
      </c>
      <c r="AH1078" s="46" t="s">
        <v>45</v>
      </c>
      <c r="AM1078" s="32" t="s">
        <v>35</v>
      </c>
      <c r="AR1078" s="23"/>
      <c r="AS1078" s="24" t="str">
        <f t="shared" si="3"/>
        <v>-:Q:-:-:-:-:-:-:-:-:-:-:-:-:-:-:-:-:-:-:size::Rn:::::Rt::::</v>
      </c>
      <c r="AT1078" s="23"/>
      <c r="AU1078" s="24" t="str">
        <f t="shared" si="4"/>
        <v>0x0CDF4000</v>
      </c>
      <c r="AV1078" s="25"/>
      <c r="AW1078" s="26" t="str">
        <f t="shared" si="5"/>
        <v>vld3multiple_structures_Immediate_offset,               </v>
      </c>
      <c r="AX1078" s="26" t="str">
        <f t="shared" si="6"/>
        <v>//		vld3multiple_structures_Immediate_offset,               	/* 0x0CDF4000	LD3       	 */</v>
      </c>
      <c r="AY1078" s="26" t="str">
        <f t="shared" si="7"/>
        <v>//		0x0CDF4000,	/* LD3       	vld3multiple_structures_Immediate_offset	 */</v>
      </c>
    </row>
    <row r="1079" ht="12.75" customHeight="1">
      <c r="A1079" s="9" t="s">
        <v>1743</v>
      </c>
      <c r="B1079" s="33" t="s">
        <v>106</v>
      </c>
      <c r="C1079" s="16"/>
      <c r="D1079" s="17"/>
      <c r="E1079" s="28" t="s">
        <v>1698</v>
      </c>
      <c r="F1079" s="18" t="str">
        <f t="shared" si="8"/>
        <v>v</v>
      </c>
      <c r="G1079" s="18" t="str">
        <f t="shared" si="9"/>
        <v>multiple_structures_Three_registers_immediate_offset</v>
      </c>
      <c r="H1079" s="18" t="s">
        <v>1680</v>
      </c>
      <c r="I1079" s="30" t="s">
        <v>1727</v>
      </c>
      <c r="J1079" s="30"/>
      <c r="K1079" s="84"/>
      <c r="L1079" s="45" t="s">
        <v>31</v>
      </c>
      <c r="M1079" s="92" t="s">
        <v>71</v>
      </c>
      <c r="N1079" s="45" t="s">
        <v>31</v>
      </c>
      <c r="O1079" s="45" t="s">
        <v>31</v>
      </c>
      <c r="P1079" s="45" t="s">
        <v>30</v>
      </c>
      <c r="Q1079" s="45" t="s">
        <v>30</v>
      </c>
      <c r="R1079" s="45" t="s">
        <v>31</v>
      </c>
      <c r="S1079" s="45" t="s">
        <v>31</v>
      </c>
      <c r="T1079" s="45" t="s">
        <v>30</v>
      </c>
      <c r="U1079" s="32" t="s">
        <v>30</v>
      </c>
      <c r="V1079" s="45" t="s">
        <v>31</v>
      </c>
      <c r="W1079" s="62" t="s">
        <v>30</v>
      </c>
      <c r="X1079" s="62" t="s">
        <v>30</v>
      </c>
      <c r="Y1079" s="62" t="s">
        <v>30</v>
      </c>
      <c r="Z1079" s="62" t="s">
        <v>30</v>
      </c>
      <c r="AA1079" s="62" t="s">
        <v>30</v>
      </c>
      <c r="AB1079" s="32" t="s">
        <v>31</v>
      </c>
      <c r="AC1079" s="32" t="s">
        <v>30</v>
      </c>
      <c r="AD1079" s="32" t="s">
        <v>30</v>
      </c>
      <c r="AE1079" s="32" t="s">
        <v>31</v>
      </c>
      <c r="AF1079" s="32" t="s">
        <v>65</v>
      </c>
      <c r="AH1079" s="46" t="s">
        <v>45</v>
      </c>
      <c r="AM1079" s="32" t="s">
        <v>35</v>
      </c>
      <c r="AR1079" s="23"/>
      <c r="AS1079" s="24" t="str">
        <f t="shared" si="3"/>
        <v>-:Q:-:-:-:-:-:-:-:-:-:-:-:-:-:-:-:-:-:-:size::Rn:::::Rt::::</v>
      </c>
      <c r="AT1079" s="23"/>
      <c r="AU1079" s="24" t="str">
        <f t="shared" si="4"/>
        <v>0x0CDF6000</v>
      </c>
      <c r="AV1079" s="25"/>
      <c r="AW1079" s="26" t="str">
        <f t="shared" si="5"/>
        <v>vld1multiple_structures_Three_registers_immediate_offset</v>
      </c>
      <c r="AX1079" s="26" t="str">
        <f t="shared" si="6"/>
        <v>//		vld1multiple_structures_Three_registers_immediate_offset	/* 0x0CDF6000	LD1       	 */</v>
      </c>
      <c r="AY1079" s="26" t="str">
        <f t="shared" si="7"/>
        <v>//		0x0CDF6000,	/* LD1       	vld1multiple_structures_Three_registers_immediate_offset	 */</v>
      </c>
    </row>
    <row r="1080" ht="12.75" customHeight="1">
      <c r="A1080" s="15" t="s">
        <v>1744</v>
      </c>
      <c r="B1080" s="33" t="s">
        <v>106</v>
      </c>
      <c r="C1080" s="16"/>
      <c r="D1080" s="17"/>
      <c r="E1080" s="28" t="s">
        <v>1698</v>
      </c>
      <c r="F1080" s="18" t="str">
        <f t="shared" si="8"/>
        <v>v</v>
      </c>
      <c r="G1080" s="18" t="str">
        <f t="shared" si="9"/>
        <v>multiple_structures_One_register_immediate_offset</v>
      </c>
      <c r="H1080" s="18" t="s">
        <v>1680</v>
      </c>
      <c r="I1080" s="30" t="s">
        <v>1729</v>
      </c>
      <c r="J1080" s="30"/>
      <c r="K1080" s="84"/>
      <c r="L1080" s="45" t="s">
        <v>31</v>
      </c>
      <c r="M1080" s="92" t="s">
        <v>71</v>
      </c>
      <c r="N1080" s="45" t="s">
        <v>31</v>
      </c>
      <c r="O1080" s="45" t="s">
        <v>31</v>
      </c>
      <c r="P1080" s="45" t="s">
        <v>30</v>
      </c>
      <c r="Q1080" s="45" t="s">
        <v>30</v>
      </c>
      <c r="R1080" s="45" t="s">
        <v>31</v>
      </c>
      <c r="S1080" s="45" t="s">
        <v>31</v>
      </c>
      <c r="T1080" s="45" t="s">
        <v>30</v>
      </c>
      <c r="U1080" s="32" t="s">
        <v>30</v>
      </c>
      <c r="V1080" s="45" t="s">
        <v>31</v>
      </c>
      <c r="W1080" s="62" t="s">
        <v>30</v>
      </c>
      <c r="X1080" s="62" t="s">
        <v>30</v>
      </c>
      <c r="Y1080" s="62" t="s">
        <v>30</v>
      </c>
      <c r="Z1080" s="62" t="s">
        <v>30</v>
      </c>
      <c r="AA1080" s="62" t="s">
        <v>30</v>
      </c>
      <c r="AB1080" s="32" t="s">
        <v>31</v>
      </c>
      <c r="AC1080" s="32" t="s">
        <v>30</v>
      </c>
      <c r="AD1080" s="32" t="s">
        <v>30</v>
      </c>
      <c r="AE1080" s="32" t="s">
        <v>30</v>
      </c>
      <c r="AF1080" s="32" t="s">
        <v>65</v>
      </c>
      <c r="AH1080" s="46" t="s">
        <v>45</v>
      </c>
      <c r="AM1080" s="32" t="s">
        <v>35</v>
      </c>
      <c r="AR1080" s="23"/>
      <c r="AS1080" s="24" t="str">
        <f t="shared" si="3"/>
        <v>-:Q:-:-:-:-:-:-:-:-:-:-:-:-:-:-:-:-:-:-:size::Rn:::::Rt::::</v>
      </c>
      <c r="AT1080" s="23"/>
      <c r="AU1080" s="24" t="str">
        <f t="shared" si="4"/>
        <v>0x0CDF7000</v>
      </c>
      <c r="AV1080" s="25"/>
      <c r="AW1080" s="26" t="str">
        <f t="shared" si="5"/>
        <v>vld1multiple_structures_One_register_immediate_offset,  </v>
      </c>
      <c r="AX1080" s="26" t="str">
        <f t="shared" si="6"/>
        <v>//		vld1multiple_structures_One_register_immediate_offset,  	/* 0x0CDF7000	LD1       	 */</v>
      </c>
      <c r="AY1080" s="26" t="str">
        <f t="shared" si="7"/>
        <v>//		0x0CDF7000,	/* LD1       	vld1multiple_structures_One_register_immediate_offset	 */</v>
      </c>
    </row>
    <row r="1081" ht="12.75" customHeight="1">
      <c r="A1081" s="15" t="s">
        <v>1745</v>
      </c>
      <c r="B1081" s="33" t="s">
        <v>106</v>
      </c>
      <c r="C1081" s="16"/>
      <c r="D1081" s="17"/>
      <c r="E1081" s="28" t="s">
        <v>1704</v>
      </c>
      <c r="F1081" s="18" t="str">
        <f t="shared" si="8"/>
        <v>v</v>
      </c>
      <c r="G1081" s="18" t="str">
        <f t="shared" si="9"/>
        <v>multiple_structures_Immediate_offset</v>
      </c>
      <c r="H1081" s="18" t="s">
        <v>1680</v>
      </c>
      <c r="I1081" s="30" t="s">
        <v>1722</v>
      </c>
      <c r="J1081" s="30"/>
      <c r="K1081" s="84"/>
      <c r="L1081" s="45" t="s">
        <v>31</v>
      </c>
      <c r="M1081" s="92" t="s">
        <v>71</v>
      </c>
      <c r="N1081" s="45" t="s">
        <v>31</v>
      </c>
      <c r="O1081" s="45" t="s">
        <v>31</v>
      </c>
      <c r="P1081" s="45" t="s">
        <v>30</v>
      </c>
      <c r="Q1081" s="45" t="s">
        <v>30</v>
      </c>
      <c r="R1081" s="45" t="s">
        <v>31</v>
      </c>
      <c r="S1081" s="45" t="s">
        <v>31</v>
      </c>
      <c r="T1081" s="45" t="s">
        <v>30</v>
      </c>
      <c r="U1081" s="32" t="s">
        <v>30</v>
      </c>
      <c r="V1081" s="45" t="s">
        <v>31</v>
      </c>
      <c r="W1081" s="62" t="s">
        <v>30</v>
      </c>
      <c r="X1081" s="62" t="s">
        <v>30</v>
      </c>
      <c r="Y1081" s="62" t="s">
        <v>30</v>
      </c>
      <c r="Z1081" s="62" t="s">
        <v>30</v>
      </c>
      <c r="AA1081" s="62" t="s">
        <v>30</v>
      </c>
      <c r="AB1081" s="32" t="s">
        <v>30</v>
      </c>
      <c r="AC1081" s="32" t="s">
        <v>31</v>
      </c>
      <c r="AD1081" s="32" t="s">
        <v>31</v>
      </c>
      <c r="AE1081" s="32" t="s">
        <v>31</v>
      </c>
      <c r="AF1081" s="32" t="s">
        <v>65</v>
      </c>
      <c r="AH1081" s="46" t="s">
        <v>45</v>
      </c>
      <c r="AM1081" s="32" t="s">
        <v>35</v>
      </c>
      <c r="AR1081" s="23"/>
      <c r="AS1081" s="24" t="str">
        <f t="shared" si="3"/>
        <v>-:Q:-:-:-:-:-:-:-:-:-:-:-:-:-:-:-:-:-:-:size::Rn:::::Rt::::</v>
      </c>
      <c r="AT1081" s="23"/>
      <c r="AU1081" s="24" t="str">
        <f t="shared" si="4"/>
        <v>0x0CDF8000</v>
      </c>
      <c r="AV1081" s="25"/>
      <c r="AW1081" s="26" t="str">
        <f t="shared" si="5"/>
        <v>vld2multiple_structures_Immediate_offset,               </v>
      </c>
      <c r="AX1081" s="26" t="str">
        <f t="shared" si="6"/>
        <v>//		vld2multiple_structures_Immediate_offset,               	/* 0x0CDF8000	LD2       	 */</v>
      </c>
      <c r="AY1081" s="26" t="str">
        <f t="shared" si="7"/>
        <v>//		0x0CDF8000,	/* LD2       	vld2multiple_structures_Immediate_offset	 */</v>
      </c>
    </row>
    <row r="1082" ht="12.75" customHeight="1">
      <c r="A1082" s="9" t="s">
        <v>1746</v>
      </c>
      <c r="B1082" s="33" t="s">
        <v>106</v>
      </c>
      <c r="C1082" s="16"/>
      <c r="D1082" s="17"/>
      <c r="E1082" s="28" t="s">
        <v>1698</v>
      </c>
      <c r="F1082" s="18" t="str">
        <f t="shared" si="8"/>
        <v>v</v>
      </c>
      <c r="G1082" s="18" t="str">
        <f t="shared" si="9"/>
        <v>multiple_structures_Two_registers_immediate_offset</v>
      </c>
      <c r="H1082" s="18" t="s">
        <v>1680</v>
      </c>
      <c r="I1082" s="30" t="s">
        <v>1732</v>
      </c>
      <c r="J1082" s="30"/>
      <c r="K1082" s="84"/>
      <c r="L1082" s="45" t="s">
        <v>31</v>
      </c>
      <c r="M1082" s="92" t="s">
        <v>71</v>
      </c>
      <c r="N1082" s="45" t="s">
        <v>31</v>
      </c>
      <c r="O1082" s="45" t="s">
        <v>31</v>
      </c>
      <c r="P1082" s="45" t="s">
        <v>30</v>
      </c>
      <c r="Q1082" s="45" t="s">
        <v>30</v>
      </c>
      <c r="R1082" s="45" t="s">
        <v>31</v>
      </c>
      <c r="S1082" s="45" t="s">
        <v>31</v>
      </c>
      <c r="T1082" s="45" t="s">
        <v>30</v>
      </c>
      <c r="U1082" s="32" t="s">
        <v>30</v>
      </c>
      <c r="V1082" s="45" t="s">
        <v>31</v>
      </c>
      <c r="W1082" s="62" t="s">
        <v>30</v>
      </c>
      <c r="X1082" s="62" t="s">
        <v>30</v>
      </c>
      <c r="Y1082" s="62" t="s">
        <v>30</v>
      </c>
      <c r="Z1082" s="62" t="s">
        <v>30</v>
      </c>
      <c r="AA1082" s="62" t="s">
        <v>30</v>
      </c>
      <c r="AB1082" s="32" t="s">
        <v>30</v>
      </c>
      <c r="AC1082" s="32" t="s">
        <v>31</v>
      </c>
      <c r="AD1082" s="32" t="s">
        <v>30</v>
      </c>
      <c r="AE1082" s="32" t="s">
        <v>31</v>
      </c>
      <c r="AF1082" s="32" t="s">
        <v>65</v>
      </c>
      <c r="AH1082" s="46" t="s">
        <v>45</v>
      </c>
      <c r="AM1082" s="32" t="s">
        <v>35</v>
      </c>
      <c r="AR1082" s="23"/>
      <c r="AS1082" s="24" t="str">
        <f t="shared" si="3"/>
        <v>-:Q:-:-:-:-:-:-:-:-:-:-:-:-:-:-:-:-:-:-:size::Rn:::::Rt::::</v>
      </c>
      <c r="AT1082" s="23"/>
      <c r="AU1082" s="24" t="str">
        <f t="shared" si="4"/>
        <v>0x0CDFA000</v>
      </c>
      <c r="AV1082" s="25"/>
      <c r="AW1082" s="26" t="str">
        <f t="shared" si="5"/>
        <v>vld1multiple_structures_Two_registers_immediate_offset, </v>
      </c>
      <c r="AX1082" s="26" t="str">
        <f t="shared" si="6"/>
        <v>//		vld1multiple_structures_Two_registers_immediate_offset, 	/* 0x0CDFA000	LD1       	 */</v>
      </c>
      <c r="AY1082" s="26" t="str">
        <f t="shared" si="7"/>
        <v>//		0x0CDFA000,	/* LD1       	vld1multiple_structures_Two_registers_immediate_offset	 */</v>
      </c>
    </row>
    <row r="1083" ht="12.75" customHeight="1">
      <c r="A1083" s="15" t="s">
        <v>1747</v>
      </c>
      <c r="B1083" s="33" t="s">
        <v>106</v>
      </c>
      <c r="C1083" s="16"/>
      <c r="D1083" s="17" t="s">
        <v>1748</v>
      </c>
      <c r="F1083" s="18" t="str">
        <f t="shared" si="8"/>
        <v/>
      </c>
      <c r="G1083" s="18" t="str">
        <f t="shared" si="9"/>
        <v/>
      </c>
      <c r="H1083" s="19"/>
      <c r="I1083" s="20"/>
      <c r="J1083" s="20"/>
      <c r="K1083" s="21"/>
      <c r="L1083" s="22" t="s">
        <v>31</v>
      </c>
      <c r="M1083" s="38" t="s">
        <v>71</v>
      </c>
      <c r="N1083" s="22" t="s">
        <v>31</v>
      </c>
      <c r="O1083" s="22" t="s">
        <v>31</v>
      </c>
      <c r="P1083" s="39" t="s">
        <v>30</v>
      </c>
      <c r="Q1083" s="22" t="s">
        <v>30</v>
      </c>
      <c r="R1083" s="39" t="s">
        <v>31</v>
      </c>
      <c r="S1083" s="22" t="s">
        <v>30</v>
      </c>
      <c r="T1083" s="22" t="s">
        <v>31</v>
      </c>
      <c r="U1083" s="38" t="s">
        <v>66</v>
      </c>
      <c r="V1083" s="38" t="s">
        <v>1749</v>
      </c>
      <c r="W1083" s="22" t="s">
        <v>31</v>
      </c>
      <c r="X1083" s="22" t="s">
        <v>31</v>
      </c>
      <c r="Y1083" s="22" t="s">
        <v>31</v>
      </c>
      <c r="Z1083" s="22" t="s">
        <v>31</v>
      </c>
      <c r="AA1083" s="22" t="s">
        <v>31</v>
      </c>
      <c r="AB1083" s="38" t="s">
        <v>642</v>
      </c>
      <c r="AE1083" s="38" t="s">
        <v>52</v>
      </c>
      <c r="AF1083" s="38" t="s">
        <v>65</v>
      </c>
      <c r="AH1083" s="40" t="s">
        <v>45</v>
      </c>
      <c r="AM1083" s="38" t="s">
        <v>35</v>
      </c>
      <c r="AR1083" s="23"/>
      <c r="AS1083" s="24" t="str">
        <f t="shared" si="3"/>
        <v/>
      </c>
      <c r="AT1083" s="23"/>
      <c r="AU1083" s="24" t="str">
        <f t="shared" si="4"/>
        <v/>
      </c>
      <c r="AV1083" s="25"/>
      <c r="AW1083" s="26" t="str">
        <f t="shared" si="5"/>
        <v/>
      </c>
      <c r="AX1083" s="26" t="str">
        <f t="shared" si="6"/>
        <v>	/* AdvSIMD load/store single structure */</v>
      </c>
      <c r="AY1083" s="26" t="str">
        <f t="shared" si="7"/>
        <v>	/* AdvSIMD load/store single structure */</v>
      </c>
    </row>
    <row r="1084" ht="12.75" customHeight="1">
      <c r="A1084" s="15" t="s">
        <v>1750</v>
      </c>
      <c r="B1084" s="33" t="s">
        <v>106</v>
      </c>
      <c r="C1084" s="16"/>
      <c r="D1084" s="17"/>
      <c r="E1084" s="28" t="s">
        <v>1683</v>
      </c>
      <c r="F1084" s="18" t="str">
        <f t="shared" si="8"/>
        <v>v</v>
      </c>
      <c r="G1084" s="18" t="str">
        <f t="shared" si="9"/>
        <v>single_structure_8_bit</v>
      </c>
      <c r="H1084" s="18" t="s">
        <v>1751</v>
      </c>
      <c r="I1084" s="30" t="s">
        <v>1580</v>
      </c>
      <c r="J1084" s="30"/>
      <c r="K1084" s="84"/>
      <c r="L1084" s="45" t="s">
        <v>31</v>
      </c>
      <c r="M1084" s="32" t="s">
        <v>71</v>
      </c>
      <c r="N1084" s="45" t="s">
        <v>31</v>
      </c>
      <c r="O1084" s="45" t="s">
        <v>31</v>
      </c>
      <c r="P1084" s="45" t="s">
        <v>30</v>
      </c>
      <c r="Q1084" s="45" t="s">
        <v>30</v>
      </c>
      <c r="R1084" s="45" t="s">
        <v>31</v>
      </c>
      <c r="S1084" s="45" t="s">
        <v>30</v>
      </c>
      <c r="T1084" s="45" t="s">
        <v>31</v>
      </c>
      <c r="U1084" s="32" t="s">
        <v>31</v>
      </c>
      <c r="V1084" s="32" t="s">
        <v>31</v>
      </c>
      <c r="W1084" s="45" t="s">
        <v>31</v>
      </c>
      <c r="X1084" s="45" t="s">
        <v>31</v>
      </c>
      <c r="Y1084" s="45" t="s">
        <v>31</v>
      </c>
      <c r="Z1084" s="45" t="s">
        <v>31</v>
      </c>
      <c r="AA1084" s="45" t="s">
        <v>31</v>
      </c>
      <c r="AB1084" s="32" t="s">
        <v>31</v>
      </c>
      <c r="AC1084" s="32" t="s">
        <v>31</v>
      </c>
      <c r="AD1084" s="32" t="s">
        <v>31</v>
      </c>
      <c r="AE1084" s="32" t="s">
        <v>33</v>
      </c>
      <c r="AF1084" s="32" t="s">
        <v>33</v>
      </c>
      <c r="AG1084" s="32" t="s">
        <v>33</v>
      </c>
      <c r="AH1084" s="46" t="s">
        <v>45</v>
      </c>
      <c r="AM1084" s="32" t="s">
        <v>35</v>
      </c>
      <c r="AR1084" s="23"/>
      <c r="AS1084" s="24" t="str">
        <f t="shared" si="3"/>
        <v>-:Q:-:-:-:-:-:-:-:-:-:-:-:-:-:-:-:-:-:-:-:-:Rn:::::Rt::::</v>
      </c>
      <c r="AT1084" s="23"/>
      <c r="AU1084" s="24" t="str">
        <f t="shared" si="4"/>
        <v>0x0D000000</v>
      </c>
      <c r="AV1084" s="25"/>
      <c r="AW1084" s="26" t="str">
        <f t="shared" si="5"/>
        <v>vst1single_structure_8_bit,                             </v>
      </c>
      <c r="AX1084" s="26" t="str">
        <f t="shared" si="6"/>
        <v>//		vst1single_structure_8_bit,                             	/* 0x0D000000	ST1       	 */</v>
      </c>
      <c r="AY1084" s="26" t="str">
        <f t="shared" si="7"/>
        <v>//		0x0D000000,	/* ST1       	vst1single_structure_8_bit	 */</v>
      </c>
    </row>
    <row r="1085" ht="12.75" customHeight="1">
      <c r="A1085" s="9" t="s">
        <v>1752</v>
      </c>
      <c r="B1085" s="33" t="s">
        <v>106</v>
      </c>
      <c r="C1085" s="16"/>
      <c r="D1085" s="17"/>
      <c r="E1085" s="28" t="s">
        <v>1686</v>
      </c>
      <c r="F1085" s="18" t="str">
        <f t="shared" si="8"/>
        <v>v</v>
      </c>
      <c r="G1085" s="18" t="str">
        <f t="shared" si="9"/>
        <v>single_structure_8_bit</v>
      </c>
      <c r="H1085" s="18" t="s">
        <v>1751</v>
      </c>
      <c r="I1085" s="30" t="s">
        <v>1580</v>
      </c>
      <c r="J1085" s="30"/>
      <c r="K1085" s="84"/>
      <c r="L1085" s="45" t="s">
        <v>31</v>
      </c>
      <c r="M1085" s="32" t="s">
        <v>71</v>
      </c>
      <c r="N1085" s="45" t="s">
        <v>31</v>
      </c>
      <c r="O1085" s="45" t="s">
        <v>31</v>
      </c>
      <c r="P1085" s="45" t="s">
        <v>30</v>
      </c>
      <c r="Q1085" s="45" t="s">
        <v>30</v>
      </c>
      <c r="R1085" s="45" t="s">
        <v>31</v>
      </c>
      <c r="S1085" s="45" t="s">
        <v>30</v>
      </c>
      <c r="T1085" s="45" t="s">
        <v>31</v>
      </c>
      <c r="U1085" s="32" t="s">
        <v>31</v>
      </c>
      <c r="V1085" s="32" t="s">
        <v>31</v>
      </c>
      <c r="W1085" s="45" t="s">
        <v>31</v>
      </c>
      <c r="X1085" s="45" t="s">
        <v>31</v>
      </c>
      <c r="Y1085" s="45" t="s">
        <v>31</v>
      </c>
      <c r="Z1085" s="45" t="s">
        <v>31</v>
      </c>
      <c r="AA1085" s="45" t="s">
        <v>31</v>
      </c>
      <c r="AB1085" s="32" t="s">
        <v>31</v>
      </c>
      <c r="AC1085" s="32" t="s">
        <v>31</v>
      </c>
      <c r="AD1085" s="32" t="s">
        <v>30</v>
      </c>
      <c r="AE1085" s="32" t="s">
        <v>33</v>
      </c>
      <c r="AF1085" s="32" t="s">
        <v>33</v>
      </c>
      <c r="AG1085" s="32" t="s">
        <v>33</v>
      </c>
      <c r="AH1085" s="46" t="s">
        <v>45</v>
      </c>
      <c r="AM1085" s="32" t="s">
        <v>35</v>
      </c>
      <c r="AR1085" s="23"/>
      <c r="AS1085" s="24" t="str">
        <f t="shared" si="3"/>
        <v>-:Q:-:-:-:-:-:-:-:-:-:-:-:-:-:-:-:-:-:-:-:-:Rn:::::Rt::::</v>
      </c>
      <c r="AT1085" s="23"/>
      <c r="AU1085" s="24" t="str">
        <f t="shared" si="4"/>
        <v>0x0D002000</v>
      </c>
      <c r="AV1085" s="25"/>
      <c r="AW1085" s="26" t="str">
        <f t="shared" si="5"/>
        <v>vst3single_structure_8_bit,                             </v>
      </c>
      <c r="AX1085" s="26" t="str">
        <f t="shared" si="6"/>
        <v>//		vst3single_structure_8_bit,                             	/* 0x0D002000	ST3       	 */</v>
      </c>
      <c r="AY1085" s="26" t="str">
        <f t="shared" si="7"/>
        <v>//		0x0D002000,	/* ST3       	vst3single_structure_8_bit	 */</v>
      </c>
    </row>
    <row r="1086" ht="12.75" customHeight="1">
      <c r="A1086" s="9" t="s">
        <v>1753</v>
      </c>
      <c r="B1086" s="33" t="s">
        <v>106</v>
      </c>
      <c r="C1086" s="16"/>
      <c r="D1086" s="17"/>
      <c r="E1086" s="28" t="s">
        <v>1683</v>
      </c>
      <c r="F1086" s="18" t="str">
        <f t="shared" si="8"/>
        <v>v</v>
      </c>
      <c r="G1086" s="18" t="str">
        <f t="shared" si="9"/>
        <v>single_structure_16_bit</v>
      </c>
      <c r="H1086" s="18" t="s">
        <v>1751</v>
      </c>
      <c r="I1086" s="30" t="s">
        <v>1576</v>
      </c>
      <c r="J1086" s="30"/>
      <c r="K1086" s="84"/>
      <c r="L1086" s="45" t="s">
        <v>31</v>
      </c>
      <c r="M1086" s="32" t="s">
        <v>71</v>
      </c>
      <c r="N1086" s="45" t="s">
        <v>31</v>
      </c>
      <c r="O1086" s="45" t="s">
        <v>31</v>
      </c>
      <c r="P1086" s="45" t="s">
        <v>30</v>
      </c>
      <c r="Q1086" s="45" t="s">
        <v>30</v>
      </c>
      <c r="R1086" s="45" t="s">
        <v>31</v>
      </c>
      <c r="S1086" s="45" t="s">
        <v>30</v>
      </c>
      <c r="T1086" s="45" t="s">
        <v>31</v>
      </c>
      <c r="U1086" s="32" t="s">
        <v>31</v>
      </c>
      <c r="V1086" s="32" t="s">
        <v>31</v>
      </c>
      <c r="W1086" s="45" t="s">
        <v>31</v>
      </c>
      <c r="X1086" s="45" t="s">
        <v>31</v>
      </c>
      <c r="Y1086" s="45" t="s">
        <v>31</v>
      </c>
      <c r="Z1086" s="45" t="s">
        <v>31</v>
      </c>
      <c r="AA1086" s="45" t="s">
        <v>31</v>
      </c>
      <c r="AB1086" s="32" t="s">
        <v>31</v>
      </c>
      <c r="AC1086" s="32" t="s">
        <v>30</v>
      </c>
      <c r="AD1086" s="32" t="s">
        <v>31</v>
      </c>
      <c r="AE1086" s="32" t="s">
        <v>33</v>
      </c>
      <c r="AF1086" s="32" t="s">
        <v>33</v>
      </c>
      <c r="AG1086" s="32" t="s">
        <v>31</v>
      </c>
      <c r="AH1086" s="46" t="s">
        <v>45</v>
      </c>
      <c r="AM1086" s="32" t="s">
        <v>35</v>
      </c>
      <c r="AR1086" s="23"/>
      <c r="AS1086" s="24" t="str">
        <f t="shared" si="3"/>
        <v>-:Q:-:-:-:-:-:-:-:-:-:-:-:-:-:-:-:-:-:-:-:-:Rn:::::Rt::::</v>
      </c>
      <c r="AT1086" s="23"/>
      <c r="AU1086" s="24" t="str">
        <f t="shared" si="4"/>
        <v>0x0D004000</v>
      </c>
      <c r="AV1086" s="25"/>
      <c r="AW1086" s="26" t="str">
        <f t="shared" si="5"/>
        <v>vst1single_structure_16_bit,                            </v>
      </c>
      <c r="AX1086" s="26" t="str">
        <f t="shared" si="6"/>
        <v>//		vst1single_structure_16_bit,                            	/* 0x0D004000	ST1       	 */</v>
      </c>
      <c r="AY1086" s="26" t="str">
        <f t="shared" si="7"/>
        <v>//		0x0D004000,	/* ST1       	vst1single_structure_16_bit	 */</v>
      </c>
    </row>
    <row r="1087" ht="12.75" customHeight="1">
      <c r="A1087" s="15" t="s">
        <v>1754</v>
      </c>
      <c r="B1087" s="33" t="s">
        <v>106</v>
      </c>
      <c r="C1087" s="16"/>
      <c r="D1087" s="17"/>
      <c r="E1087" s="28" t="s">
        <v>1686</v>
      </c>
      <c r="F1087" s="18" t="str">
        <f t="shared" si="8"/>
        <v>v</v>
      </c>
      <c r="G1087" s="18" t="str">
        <f t="shared" si="9"/>
        <v>single_structure_16_bit</v>
      </c>
      <c r="H1087" s="18" t="s">
        <v>1751</v>
      </c>
      <c r="I1087" s="30" t="s">
        <v>1576</v>
      </c>
      <c r="J1087" s="30"/>
      <c r="K1087" s="84"/>
      <c r="L1087" s="45" t="s">
        <v>31</v>
      </c>
      <c r="M1087" s="32" t="s">
        <v>71</v>
      </c>
      <c r="N1087" s="45" t="s">
        <v>31</v>
      </c>
      <c r="O1087" s="45" t="s">
        <v>31</v>
      </c>
      <c r="P1087" s="45" t="s">
        <v>30</v>
      </c>
      <c r="Q1087" s="45" t="s">
        <v>30</v>
      </c>
      <c r="R1087" s="45" t="s">
        <v>31</v>
      </c>
      <c r="S1087" s="45" t="s">
        <v>30</v>
      </c>
      <c r="T1087" s="45" t="s">
        <v>31</v>
      </c>
      <c r="U1087" s="32" t="s">
        <v>31</v>
      </c>
      <c r="V1087" s="32" t="s">
        <v>31</v>
      </c>
      <c r="W1087" s="45" t="s">
        <v>31</v>
      </c>
      <c r="X1087" s="45" t="s">
        <v>31</v>
      </c>
      <c r="Y1087" s="45" t="s">
        <v>31</v>
      </c>
      <c r="Z1087" s="45" t="s">
        <v>31</v>
      </c>
      <c r="AA1087" s="45" t="s">
        <v>31</v>
      </c>
      <c r="AB1087" s="32" t="s">
        <v>31</v>
      </c>
      <c r="AC1087" s="32" t="s">
        <v>30</v>
      </c>
      <c r="AD1087" s="32" t="s">
        <v>30</v>
      </c>
      <c r="AE1087" s="32" t="s">
        <v>33</v>
      </c>
      <c r="AF1087" s="32" t="s">
        <v>33</v>
      </c>
      <c r="AG1087" s="32" t="s">
        <v>31</v>
      </c>
      <c r="AH1087" s="46" t="s">
        <v>45</v>
      </c>
      <c r="AM1087" s="32" t="s">
        <v>35</v>
      </c>
      <c r="AR1087" s="23"/>
      <c r="AS1087" s="24" t="str">
        <f t="shared" si="3"/>
        <v>-:Q:-:-:-:-:-:-:-:-:-:-:-:-:-:-:-:-:-:-:-:-:Rn:::::Rt::::</v>
      </c>
      <c r="AT1087" s="23"/>
      <c r="AU1087" s="24" t="str">
        <f t="shared" si="4"/>
        <v>0x0D006000</v>
      </c>
      <c r="AV1087" s="25"/>
      <c r="AW1087" s="26" t="str">
        <f t="shared" si="5"/>
        <v>vst3single_structure_16_bit,                            </v>
      </c>
      <c r="AX1087" s="26" t="str">
        <f t="shared" si="6"/>
        <v>//		vst3single_structure_16_bit,                            	/* 0x0D006000	ST3       	 */</v>
      </c>
      <c r="AY1087" s="26" t="str">
        <f t="shared" si="7"/>
        <v>//		0x0D006000,	/* ST3       	vst3single_structure_16_bit	 */</v>
      </c>
    </row>
    <row r="1088" ht="12.75" customHeight="1">
      <c r="A1088" s="15" t="s">
        <v>1755</v>
      </c>
      <c r="B1088" s="33" t="s">
        <v>106</v>
      </c>
      <c r="C1088" s="16"/>
      <c r="D1088" s="17"/>
      <c r="E1088" s="28" t="s">
        <v>1683</v>
      </c>
      <c r="F1088" s="18" t="str">
        <f t="shared" si="8"/>
        <v>v</v>
      </c>
      <c r="G1088" s="18" t="str">
        <f t="shared" si="9"/>
        <v>single_structure_32_bit</v>
      </c>
      <c r="H1088" s="18" t="s">
        <v>1751</v>
      </c>
      <c r="I1088" s="30" t="s">
        <v>1527</v>
      </c>
      <c r="J1088" s="30"/>
      <c r="K1088" s="84"/>
      <c r="L1088" s="45" t="s">
        <v>31</v>
      </c>
      <c r="M1088" s="32" t="s">
        <v>71</v>
      </c>
      <c r="N1088" s="45" t="s">
        <v>31</v>
      </c>
      <c r="O1088" s="45" t="s">
        <v>31</v>
      </c>
      <c r="P1088" s="45" t="s">
        <v>30</v>
      </c>
      <c r="Q1088" s="45" t="s">
        <v>30</v>
      </c>
      <c r="R1088" s="45" t="s">
        <v>31</v>
      </c>
      <c r="S1088" s="45" t="s">
        <v>30</v>
      </c>
      <c r="T1088" s="45" t="s">
        <v>31</v>
      </c>
      <c r="U1088" s="32" t="s">
        <v>31</v>
      </c>
      <c r="V1088" s="32" t="s">
        <v>31</v>
      </c>
      <c r="W1088" s="45" t="s">
        <v>31</v>
      </c>
      <c r="X1088" s="45" t="s">
        <v>31</v>
      </c>
      <c r="Y1088" s="45" t="s">
        <v>31</v>
      </c>
      <c r="Z1088" s="45" t="s">
        <v>31</v>
      </c>
      <c r="AA1088" s="45" t="s">
        <v>31</v>
      </c>
      <c r="AB1088" s="32" t="s">
        <v>30</v>
      </c>
      <c r="AC1088" s="32" t="s">
        <v>31</v>
      </c>
      <c r="AD1088" s="32" t="s">
        <v>31</v>
      </c>
      <c r="AE1088" s="32" t="s">
        <v>33</v>
      </c>
      <c r="AF1088" s="32" t="s">
        <v>31</v>
      </c>
      <c r="AG1088" s="32" t="s">
        <v>31</v>
      </c>
      <c r="AH1088" s="46" t="s">
        <v>45</v>
      </c>
      <c r="AM1088" s="32" t="s">
        <v>35</v>
      </c>
      <c r="AR1088" s="23"/>
      <c r="AS1088" s="24" t="str">
        <f t="shared" si="3"/>
        <v>-:Q:-:-:-:-:-:-:-:-:-:-:-:-:-:-:-:-:-:-:-:-:Rn:::::Rt::::</v>
      </c>
      <c r="AT1088" s="23"/>
      <c r="AU1088" s="24" t="str">
        <f t="shared" si="4"/>
        <v>0x0D008000</v>
      </c>
      <c r="AV1088" s="25"/>
      <c r="AW1088" s="26" t="str">
        <f t="shared" si="5"/>
        <v>vst1single_structure_32_bit,                            </v>
      </c>
      <c r="AX1088" s="26" t="str">
        <f t="shared" si="6"/>
        <v>//		vst1single_structure_32_bit,                            	/* 0x0D008000	ST1       	 */</v>
      </c>
      <c r="AY1088" s="26" t="str">
        <f t="shared" si="7"/>
        <v>//		0x0D008000,	/* ST1       	vst1single_structure_32_bit	 */</v>
      </c>
    </row>
    <row r="1089" ht="12.75" customHeight="1">
      <c r="A1089" s="9" t="s">
        <v>1756</v>
      </c>
      <c r="B1089" s="33" t="s">
        <v>106</v>
      </c>
      <c r="C1089" s="16"/>
      <c r="D1089" s="17"/>
      <c r="E1089" s="28" t="s">
        <v>1683</v>
      </c>
      <c r="F1089" s="18" t="str">
        <f t="shared" si="8"/>
        <v>v</v>
      </c>
      <c r="G1089" s="18" t="str">
        <f t="shared" si="9"/>
        <v>single_structure_64_bit</v>
      </c>
      <c r="H1089" s="18" t="s">
        <v>1751</v>
      </c>
      <c r="I1089" s="30" t="s">
        <v>1533</v>
      </c>
      <c r="J1089" s="30"/>
      <c r="K1089" s="84"/>
      <c r="L1089" s="45" t="s">
        <v>31</v>
      </c>
      <c r="M1089" s="32" t="s">
        <v>71</v>
      </c>
      <c r="N1089" s="45" t="s">
        <v>31</v>
      </c>
      <c r="O1089" s="45" t="s">
        <v>31</v>
      </c>
      <c r="P1089" s="45" t="s">
        <v>30</v>
      </c>
      <c r="Q1089" s="45" t="s">
        <v>30</v>
      </c>
      <c r="R1089" s="45" t="s">
        <v>31</v>
      </c>
      <c r="S1089" s="45" t="s">
        <v>30</v>
      </c>
      <c r="T1089" s="45" t="s">
        <v>31</v>
      </c>
      <c r="U1089" s="32" t="s">
        <v>31</v>
      </c>
      <c r="V1089" s="32" t="s">
        <v>31</v>
      </c>
      <c r="W1089" s="45" t="s">
        <v>31</v>
      </c>
      <c r="X1089" s="45" t="s">
        <v>31</v>
      </c>
      <c r="Y1089" s="45" t="s">
        <v>31</v>
      </c>
      <c r="Z1089" s="45" t="s">
        <v>31</v>
      </c>
      <c r="AA1089" s="45" t="s">
        <v>31</v>
      </c>
      <c r="AB1089" s="32" t="s">
        <v>30</v>
      </c>
      <c r="AC1089" s="32" t="s">
        <v>31</v>
      </c>
      <c r="AD1089" s="32" t="s">
        <v>31</v>
      </c>
      <c r="AE1089" s="32" t="s">
        <v>31</v>
      </c>
      <c r="AF1089" s="32" t="s">
        <v>31</v>
      </c>
      <c r="AG1089" s="32" t="s">
        <v>30</v>
      </c>
      <c r="AH1089" s="46" t="s">
        <v>45</v>
      </c>
      <c r="AM1089" s="32" t="s">
        <v>35</v>
      </c>
      <c r="AR1089" s="23"/>
      <c r="AS1089" s="24" t="str">
        <f t="shared" si="3"/>
        <v>-:Q:-:-:-:-:-:-:-:-:-:-:-:-:-:-:-:-:-:-:-:-:Rn:::::Rt::::</v>
      </c>
      <c r="AT1089" s="23"/>
      <c r="AU1089" s="24" t="str">
        <f t="shared" si="4"/>
        <v>0x0D008400</v>
      </c>
      <c r="AV1089" s="25"/>
      <c r="AW1089" s="26" t="str">
        <f t="shared" si="5"/>
        <v>vst1single_structure_64_bit,                            </v>
      </c>
      <c r="AX1089" s="26" t="str">
        <f t="shared" si="6"/>
        <v>//		vst1single_structure_64_bit,                            	/* 0x0D008400	ST1       	 */</v>
      </c>
      <c r="AY1089" s="26" t="str">
        <f t="shared" si="7"/>
        <v>//		0x0D008400,	/* ST1       	vst1single_structure_64_bit	 */</v>
      </c>
    </row>
    <row r="1090" ht="12.75" customHeight="1">
      <c r="A1090" s="15" t="s">
        <v>1757</v>
      </c>
      <c r="B1090" s="33" t="s">
        <v>106</v>
      </c>
      <c r="C1090" s="16"/>
      <c r="D1090" s="17"/>
      <c r="E1090" s="28" t="s">
        <v>1686</v>
      </c>
      <c r="F1090" s="18" t="str">
        <f t="shared" si="8"/>
        <v>v</v>
      </c>
      <c r="G1090" s="18" t="str">
        <f t="shared" si="9"/>
        <v>single_structure_32_bit</v>
      </c>
      <c r="H1090" s="18" t="s">
        <v>1751</v>
      </c>
      <c r="I1090" s="30" t="s">
        <v>1527</v>
      </c>
      <c r="J1090" s="30"/>
      <c r="K1090" s="84"/>
      <c r="L1090" s="45" t="s">
        <v>31</v>
      </c>
      <c r="M1090" s="32" t="s">
        <v>71</v>
      </c>
      <c r="N1090" s="45" t="s">
        <v>31</v>
      </c>
      <c r="O1090" s="45" t="s">
        <v>31</v>
      </c>
      <c r="P1090" s="45" t="s">
        <v>30</v>
      </c>
      <c r="Q1090" s="45" t="s">
        <v>30</v>
      </c>
      <c r="R1090" s="45" t="s">
        <v>31</v>
      </c>
      <c r="S1090" s="45" t="s">
        <v>30</v>
      </c>
      <c r="T1090" s="45" t="s">
        <v>31</v>
      </c>
      <c r="U1090" s="32" t="s">
        <v>31</v>
      </c>
      <c r="V1090" s="32" t="s">
        <v>31</v>
      </c>
      <c r="W1090" s="45" t="s">
        <v>31</v>
      </c>
      <c r="X1090" s="45" t="s">
        <v>31</v>
      </c>
      <c r="Y1090" s="45" t="s">
        <v>31</v>
      </c>
      <c r="Z1090" s="45" t="s">
        <v>31</v>
      </c>
      <c r="AA1090" s="45" t="s">
        <v>31</v>
      </c>
      <c r="AB1090" s="32" t="s">
        <v>30</v>
      </c>
      <c r="AC1090" s="32" t="s">
        <v>31</v>
      </c>
      <c r="AD1090" s="32" t="s">
        <v>30</v>
      </c>
      <c r="AE1090" s="32" t="s">
        <v>33</v>
      </c>
      <c r="AF1090" s="32" t="s">
        <v>31</v>
      </c>
      <c r="AG1090" s="32" t="s">
        <v>31</v>
      </c>
      <c r="AH1090" s="46" t="s">
        <v>45</v>
      </c>
      <c r="AM1090" s="32" t="s">
        <v>35</v>
      </c>
      <c r="AR1090" s="23"/>
      <c r="AS1090" s="24" t="str">
        <f t="shared" si="3"/>
        <v>-:Q:-:-:-:-:-:-:-:-:-:-:-:-:-:-:-:-:-:-:-:-:Rn:::::Rt::::</v>
      </c>
      <c r="AT1090" s="23"/>
      <c r="AU1090" s="24" t="str">
        <f t="shared" si="4"/>
        <v>0x0D00A000</v>
      </c>
      <c r="AV1090" s="25"/>
      <c r="AW1090" s="26" t="str">
        <f t="shared" si="5"/>
        <v>vst3single_structure_32_bit,                            </v>
      </c>
      <c r="AX1090" s="26" t="str">
        <f t="shared" si="6"/>
        <v>//		vst3single_structure_32_bit,                            	/* 0x0D00A000	ST3       	 */</v>
      </c>
      <c r="AY1090" s="26" t="str">
        <f t="shared" si="7"/>
        <v>//		0x0D00A000,	/* ST3       	vst3single_structure_32_bit	 */</v>
      </c>
    </row>
    <row r="1091" ht="12.75" customHeight="1">
      <c r="A1091" s="15" t="s">
        <v>1758</v>
      </c>
      <c r="B1091" s="33" t="s">
        <v>106</v>
      </c>
      <c r="C1091" s="16"/>
      <c r="D1091" s="17"/>
      <c r="E1091" s="28" t="s">
        <v>1686</v>
      </c>
      <c r="F1091" s="18" t="str">
        <f t="shared" si="8"/>
        <v>v</v>
      </c>
      <c r="G1091" s="18" t="str">
        <f t="shared" si="9"/>
        <v>single_structure_64_bit</v>
      </c>
      <c r="H1091" s="18" t="s">
        <v>1751</v>
      </c>
      <c r="I1091" s="30" t="s">
        <v>1533</v>
      </c>
      <c r="J1091" s="30"/>
      <c r="K1091" s="84"/>
      <c r="L1091" s="45" t="s">
        <v>31</v>
      </c>
      <c r="M1091" s="32" t="s">
        <v>71</v>
      </c>
      <c r="N1091" s="45" t="s">
        <v>31</v>
      </c>
      <c r="O1091" s="45" t="s">
        <v>31</v>
      </c>
      <c r="P1091" s="45" t="s">
        <v>30</v>
      </c>
      <c r="Q1091" s="45" t="s">
        <v>30</v>
      </c>
      <c r="R1091" s="45" t="s">
        <v>31</v>
      </c>
      <c r="S1091" s="45" t="s">
        <v>30</v>
      </c>
      <c r="T1091" s="45" t="s">
        <v>31</v>
      </c>
      <c r="U1091" s="32" t="s">
        <v>31</v>
      </c>
      <c r="V1091" s="32" t="s">
        <v>31</v>
      </c>
      <c r="W1091" s="45" t="s">
        <v>31</v>
      </c>
      <c r="X1091" s="45" t="s">
        <v>31</v>
      </c>
      <c r="Y1091" s="45" t="s">
        <v>31</v>
      </c>
      <c r="Z1091" s="45" t="s">
        <v>31</v>
      </c>
      <c r="AA1091" s="45" t="s">
        <v>31</v>
      </c>
      <c r="AB1091" s="32" t="s">
        <v>30</v>
      </c>
      <c r="AC1091" s="32" t="s">
        <v>31</v>
      </c>
      <c r="AD1091" s="32" t="s">
        <v>30</v>
      </c>
      <c r="AE1091" s="32" t="s">
        <v>31</v>
      </c>
      <c r="AF1091" s="32" t="s">
        <v>31</v>
      </c>
      <c r="AG1091" s="32" t="s">
        <v>30</v>
      </c>
      <c r="AH1091" s="46" t="s">
        <v>45</v>
      </c>
      <c r="AM1091" s="32" t="s">
        <v>35</v>
      </c>
      <c r="AR1091" s="23"/>
      <c r="AS1091" s="24" t="str">
        <f t="shared" si="3"/>
        <v>-:Q:-:-:-:-:-:-:-:-:-:-:-:-:-:-:-:-:-:-:-:-:Rn:::::Rt::::</v>
      </c>
      <c r="AT1091" s="23"/>
      <c r="AU1091" s="24" t="str">
        <f t="shared" si="4"/>
        <v>0x0D00A400</v>
      </c>
      <c r="AV1091" s="25"/>
      <c r="AW1091" s="26" t="str">
        <f t="shared" si="5"/>
        <v>vst3single_structure_64_bit,                            </v>
      </c>
      <c r="AX1091" s="26" t="str">
        <f t="shared" si="6"/>
        <v>//		vst3single_structure_64_bit,                            	/* 0x0D00A400	ST3       	 */</v>
      </c>
      <c r="AY1091" s="26" t="str">
        <f t="shared" si="7"/>
        <v>//		0x0D00A400,	/* ST3       	vst3single_structure_64_bit	 */</v>
      </c>
    </row>
    <row r="1092" ht="12.75" customHeight="1">
      <c r="A1092" s="9" t="s">
        <v>1759</v>
      </c>
      <c r="B1092" s="33" t="s">
        <v>106</v>
      </c>
      <c r="C1092" s="16"/>
      <c r="D1092" s="17"/>
      <c r="E1092" s="28" t="s">
        <v>1692</v>
      </c>
      <c r="F1092" s="18" t="str">
        <f t="shared" si="8"/>
        <v>v</v>
      </c>
      <c r="G1092" s="18" t="str">
        <f t="shared" si="9"/>
        <v>single_structure_8_bit</v>
      </c>
      <c r="H1092" s="18" t="s">
        <v>1751</v>
      </c>
      <c r="I1092" s="30" t="s">
        <v>1580</v>
      </c>
      <c r="J1092" s="30"/>
      <c r="K1092" s="84"/>
      <c r="L1092" s="45" t="s">
        <v>31</v>
      </c>
      <c r="M1092" s="32" t="s">
        <v>71</v>
      </c>
      <c r="N1092" s="45" t="s">
        <v>31</v>
      </c>
      <c r="O1092" s="45" t="s">
        <v>31</v>
      </c>
      <c r="P1092" s="45" t="s">
        <v>30</v>
      </c>
      <c r="Q1092" s="45" t="s">
        <v>30</v>
      </c>
      <c r="R1092" s="45" t="s">
        <v>31</v>
      </c>
      <c r="S1092" s="45" t="s">
        <v>30</v>
      </c>
      <c r="T1092" s="45" t="s">
        <v>31</v>
      </c>
      <c r="U1092" s="32" t="s">
        <v>31</v>
      </c>
      <c r="V1092" s="32" t="s">
        <v>30</v>
      </c>
      <c r="W1092" s="45" t="s">
        <v>31</v>
      </c>
      <c r="X1092" s="45" t="s">
        <v>31</v>
      </c>
      <c r="Y1092" s="45" t="s">
        <v>31</v>
      </c>
      <c r="Z1092" s="45" t="s">
        <v>31</v>
      </c>
      <c r="AA1092" s="45" t="s">
        <v>31</v>
      </c>
      <c r="AB1092" s="32" t="s">
        <v>31</v>
      </c>
      <c r="AC1092" s="32" t="s">
        <v>31</v>
      </c>
      <c r="AD1092" s="32" t="s">
        <v>31</v>
      </c>
      <c r="AE1092" s="32" t="s">
        <v>33</v>
      </c>
      <c r="AF1092" s="32" t="s">
        <v>33</v>
      </c>
      <c r="AG1092" s="32" t="s">
        <v>33</v>
      </c>
      <c r="AH1092" s="46" t="s">
        <v>45</v>
      </c>
      <c r="AM1092" s="32" t="s">
        <v>35</v>
      </c>
      <c r="AR1092" s="23"/>
      <c r="AS1092" s="24" t="str">
        <f t="shared" si="3"/>
        <v>-:Q:-:-:-:-:-:-:-:-:-:-:-:-:-:-:-:-:-:-:-:-:Rn:::::Rt::::</v>
      </c>
      <c r="AT1092" s="23"/>
      <c r="AU1092" s="24" t="str">
        <f t="shared" si="4"/>
        <v>0x0D200000</v>
      </c>
      <c r="AV1092" s="25"/>
      <c r="AW1092" s="26" t="str">
        <f t="shared" si="5"/>
        <v>vst2single_structure_8_bit,                             </v>
      </c>
      <c r="AX1092" s="26" t="str">
        <f t="shared" si="6"/>
        <v>//		vst2single_structure_8_bit,                             	/* 0x0D200000	ST2       	 */</v>
      </c>
      <c r="AY1092" s="26" t="str">
        <f t="shared" si="7"/>
        <v>//		0x0D200000,	/* ST2       	vst2single_structure_8_bit	 */</v>
      </c>
    </row>
    <row r="1093" ht="12.75" customHeight="1">
      <c r="A1093" s="9" t="s">
        <v>1760</v>
      </c>
      <c r="B1093" s="33" t="s">
        <v>106</v>
      </c>
      <c r="C1093" s="16"/>
      <c r="D1093" s="17"/>
      <c r="E1093" s="28" t="s">
        <v>1679</v>
      </c>
      <c r="F1093" s="18" t="str">
        <f t="shared" si="8"/>
        <v>v</v>
      </c>
      <c r="G1093" s="18" t="str">
        <f t="shared" si="9"/>
        <v>single_structure_8_bit</v>
      </c>
      <c r="H1093" s="18" t="s">
        <v>1751</v>
      </c>
      <c r="I1093" s="30" t="s">
        <v>1580</v>
      </c>
      <c r="J1093" s="30"/>
      <c r="K1093" s="84"/>
      <c r="L1093" s="45" t="s">
        <v>31</v>
      </c>
      <c r="M1093" s="32" t="s">
        <v>71</v>
      </c>
      <c r="N1093" s="45" t="s">
        <v>31</v>
      </c>
      <c r="O1093" s="45" t="s">
        <v>31</v>
      </c>
      <c r="P1093" s="45" t="s">
        <v>30</v>
      </c>
      <c r="Q1093" s="45" t="s">
        <v>30</v>
      </c>
      <c r="R1093" s="45" t="s">
        <v>31</v>
      </c>
      <c r="S1093" s="45" t="s">
        <v>30</v>
      </c>
      <c r="T1093" s="45" t="s">
        <v>31</v>
      </c>
      <c r="U1093" s="32" t="s">
        <v>31</v>
      </c>
      <c r="V1093" s="32" t="s">
        <v>30</v>
      </c>
      <c r="W1093" s="45" t="s">
        <v>31</v>
      </c>
      <c r="X1093" s="45" t="s">
        <v>31</v>
      </c>
      <c r="Y1093" s="45" t="s">
        <v>31</v>
      </c>
      <c r="Z1093" s="45" t="s">
        <v>31</v>
      </c>
      <c r="AA1093" s="45" t="s">
        <v>31</v>
      </c>
      <c r="AB1093" s="32" t="s">
        <v>31</v>
      </c>
      <c r="AC1093" s="32" t="s">
        <v>31</v>
      </c>
      <c r="AD1093" s="32" t="s">
        <v>30</v>
      </c>
      <c r="AE1093" s="32" t="s">
        <v>33</v>
      </c>
      <c r="AF1093" s="32" t="s">
        <v>33</v>
      </c>
      <c r="AG1093" s="32" t="s">
        <v>33</v>
      </c>
      <c r="AH1093" s="46" t="s">
        <v>45</v>
      </c>
      <c r="AM1093" s="32" t="s">
        <v>35</v>
      </c>
      <c r="AR1093" s="23"/>
      <c r="AS1093" s="24" t="str">
        <f t="shared" si="3"/>
        <v>-:Q:-:-:-:-:-:-:-:-:-:-:-:-:-:-:-:-:-:-:-:-:Rn:::::Rt::::</v>
      </c>
      <c r="AT1093" s="23"/>
      <c r="AU1093" s="24" t="str">
        <f t="shared" si="4"/>
        <v>0x0D202000</v>
      </c>
      <c r="AV1093" s="25"/>
      <c r="AW1093" s="26" t="str">
        <f t="shared" si="5"/>
        <v>vst4single_structure_8_bit,                             </v>
      </c>
      <c r="AX1093" s="26" t="str">
        <f t="shared" si="6"/>
        <v>//		vst4single_structure_8_bit,                             	/* 0x0D202000	ST4       	 */</v>
      </c>
      <c r="AY1093" s="26" t="str">
        <f t="shared" si="7"/>
        <v>//		0x0D202000,	/* ST4       	vst4single_structure_8_bit	 */</v>
      </c>
    </row>
    <row r="1094" ht="12.75" customHeight="1">
      <c r="A1094" s="15" t="s">
        <v>1761</v>
      </c>
      <c r="B1094" s="33" t="s">
        <v>106</v>
      </c>
      <c r="C1094" s="16"/>
      <c r="D1094" s="17"/>
      <c r="E1094" s="28" t="s">
        <v>1692</v>
      </c>
      <c r="F1094" s="18" t="str">
        <f t="shared" si="8"/>
        <v>v</v>
      </c>
      <c r="G1094" s="18" t="str">
        <f t="shared" si="9"/>
        <v>single_structure_16_bit</v>
      </c>
      <c r="H1094" s="18" t="s">
        <v>1751</v>
      </c>
      <c r="I1094" s="30" t="s">
        <v>1576</v>
      </c>
      <c r="J1094" s="30"/>
      <c r="K1094" s="84"/>
      <c r="L1094" s="45" t="s">
        <v>31</v>
      </c>
      <c r="M1094" s="32" t="s">
        <v>71</v>
      </c>
      <c r="N1094" s="45" t="s">
        <v>31</v>
      </c>
      <c r="O1094" s="45" t="s">
        <v>31</v>
      </c>
      <c r="P1094" s="45" t="s">
        <v>30</v>
      </c>
      <c r="Q1094" s="45" t="s">
        <v>30</v>
      </c>
      <c r="R1094" s="45" t="s">
        <v>31</v>
      </c>
      <c r="S1094" s="45" t="s">
        <v>30</v>
      </c>
      <c r="T1094" s="45" t="s">
        <v>31</v>
      </c>
      <c r="U1094" s="32" t="s">
        <v>31</v>
      </c>
      <c r="V1094" s="32" t="s">
        <v>30</v>
      </c>
      <c r="W1094" s="45" t="s">
        <v>31</v>
      </c>
      <c r="X1094" s="45" t="s">
        <v>31</v>
      </c>
      <c r="Y1094" s="45" t="s">
        <v>31</v>
      </c>
      <c r="Z1094" s="45" t="s">
        <v>31</v>
      </c>
      <c r="AA1094" s="45" t="s">
        <v>31</v>
      </c>
      <c r="AB1094" s="32" t="s">
        <v>31</v>
      </c>
      <c r="AC1094" s="32" t="s">
        <v>30</v>
      </c>
      <c r="AD1094" s="32" t="s">
        <v>31</v>
      </c>
      <c r="AE1094" s="32" t="s">
        <v>33</v>
      </c>
      <c r="AF1094" s="32" t="s">
        <v>33</v>
      </c>
      <c r="AG1094" s="32" t="s">
        <v>31</v>
      </c>
      <c r="AH1094" s="46" t="s">
        <v>45</v>
      </c>
      <c r="AM1094" s="32" t="s">
        <v>35</v>
      </c>
      <c r="AR1094" s="23"/>
      <c r="AS1094" s="24" t="str">
        <f t="shared" si="3"/>
        <v>-:Q:-:-:-:-:-:-:-:-:-:-:-:-:-:-:-:-:-:-:-:-:Rn:::::Rt::::</v>
      </c>
      <c r="AT1094" s="23"/>
      <c r="AU1094" s="24" t="str">
        <f t="shared" si="4"/>
        <v>0x0D204000</v>
      </c>
      <c r="AV1094" s="25"/>
      <c r="AW1094" s="26" t="str">
        <f t="shared" si="5"/>
        <v>vst2single_structure_16_bit,                            </v>
      </c>
      <c r="AX1094" s="26" t="str">
        <f t="shared" si="6"/>
        <v>//		vst2single_structure_16_bit,                            	/* 0x0D204000	ST2       	 */</v>
      </c>
      <c r="AY1094" s="26" t="str">
        <f t="shared" si="7"/>
        <v>//		0x0D204000,	/* ST2       	vst2single_structure_16_bit	 */</v>
      </c>
    </row>
    <row r="1095" ht="12.75" customHeight="1">
      <c r="A1095" s="15" t="s">
        <v>1762</v>
      </c>
      <c r="B1095" s="33" t="s">
        <v>106</v>
      </c>
      <c r="C1095" s="16"/>
      <c r="D1095" s="17"/>
      <c r="E1095" s="28" t="s">
        <v>1679</v>
      </c>
      <c r="F1095" s="18" t="str">
        <f t="shared" si="8"/>
        <v>v</v>
      </c>
      <c r="G1095" s="18" t="str">
        <f t="shared" si="9"/>
        <v>single_structure_16_bit</v>
      </c>
      <c r="H1095" s="18" t="s">
        <v>1751</v>
      </c>
      <c r="I1095" s="30" t="s">
        <v>1576</v>
      </c>
      <c r="J1095" s="30"/>
      <c r="K1095" s="84"/>
      <c r="L1095" s="45" t="s">
        <v>31</v>
      </c>
      <c r="M1095" s="32" t="s">
        <v>71</v>
      </c>
      <c r="N1095" s="45" t="s">
        <v>31</v>
      </c>
      <c r="O1095" s="45" t="s">
        <v>31</v>
      </c>
      <c r="P1095" s="45" t="s">
        <v>30</v>
      </c>
      <c r="Q1095" s="45" t="s">
        <v>30</v>
      </c>
      <c r="R1095" s="45" t="s">
        <v>31</v>
      </c>
      <c r="S1095" s="45" t="s">
        <v>30</v>
      </c>
      <c r="T1095" s="45" t="s">
        <v>31</v>
      </c>
      <c r="U1095" s="32" t="s">
        <v>31</v>
      </c>
      <c r="V1095" s="32" t="s">
        <v>30</v>
      </c>
      <c r="W1095" s="45" t="s">
        <v>31</v>
      </c>
      <c r="X1095" s="45" t="s">
        <v>31</v>
      </c>
      <c r="Y1095" s="45" t="s">
        <v>31</v>
      </c>
      <c r="Z1095" s="45" t="s">
        <v>31</v>
      </c>
      <c r="AA1095" s="45" t="s">
        <v>31</v>
      </c>
      <c r="AB1095" s="32" t="s">
        <v>31</v>
      </c>
      <c r="AC1095" s="32" t="s">
        <v>30</v>
      </c>
      <c r="AD1095" s="32" t="s">
        <v>30</v>
      </c>
      <c r="AE1095" s="32" t="s">
        <v>33</v>
      </c>
      <c r="AF1095" s="32" t="s">
        <v>33</v>
      </c>
      <c r="AG1095" s="32" t="s">
        <v>31</v>
      </c>
      <c r="AH1095" s="46" t="s">
        <v>45</v>
      </c>
      <c r="AM1095" s="32" t="s">
        <v>35</v>
      </c>
      <c r="AR1095" s="23"/>
      <c r="AS1095" s="24" t="str">
        <f t="shared" si="3"/>
        <v>-:Q:-:-:-:-:-:-:-:-:-:-:-:-:-:-:-:-:-:-:-:-:Rn:::::Rt::::</v>
      </c>
      <c r="AT1095" s="23"/>
      <c r="AU1095" s="24" t="str">
        <f t="shared" si="4"/>
        <v>0x0D206000</v>
      </c>
      <c r="AV1095" s="25"/>
      <c r="AW1095" s="26" t="str">
        <f t="shared" si="5"/>
        <v>vst4single_structure_16_bit,                            </v>
      </c>
      <c r="AX1095" s="26" t="str">
        <f t="shared" si="6"/>
        <v>//		vst4single_structure_16_bit,                            	/* 0x0D206000	ST4       	 */</v>
      </c>
      <c r="AY1095" s="26" t="str">
        <f t="shared" si="7"/>
        <v>//		0x0D206000,	/* ST4       	vst4single_structure_16_bit	 */</v>
      </c>
    </row>
    <row r="1096" ht="12.75" customHeight="1">
      <c r="A1096" s="9" t="s">
        <v>1763</v>
      </c>
      <c r="B1096" s="33" t="s">
        <v>106</v>
      </c>
      <c r="C1096" s="16"/>
      <c r="D1096" s="17"/>
      <c r="E1096" s="28" t="s">
        <v>1692</v>
      </c>
      <c r="F1096" s="18" t="str">
        <f t="shared" si="8"/>
        <v>v</v>
      </c>
      <c r="G1096" s="18" t="str">
        <f t="shared" si="9"/>
        <v>single_structure_32_bit</v>
      </c>
      <c r="H1096" s="18" t="s">
        <v>1751</v>
      </c>
      <c r="I1096" s="30" t="s">
        <v>1527</v>
      </c>
      <c r="J1096" s="30"/>
      <c r="K1096" s="84"/>
      <c r="L1096" s="45" t="s">
        <v>31</v>
      </c>
      <c r="M1096" s="32" t="s">
        <v>71</v>
      </c>
      <c r="N1096" s="45" t="s">
        <v>31</v>
      </c>
      <c r="O1096" s="45" t="s">
        <v>31</v>
      </c>
      <c r="P1096" s="45" t="s">
        <v>30</v>
      </c>
      <c r="Q1096" s="45" t="s">
        <v>30</v>
      </c>
      <c r="R1096" s="45" t="s">
        <v>31</v>
      </c>
      <c r="S1096" s="45" t="s">
        <v>30</v>
      </c>
      <c r="T1096" s="45" t="s">
        <v>31</v>
      </c>
      <c r="U1096" s="32" t="s">
        <v>31</v>
      </c>
      <c r="V1096" s="32" t="s">
        <v>30</v>
      </c>
      <c r="W1096" s="45" t="s">
        <v>31</v>
      </c>
      <c r="X1096" s="45" t="s">
        <v>31</v>
      </c>
      <c r="Y1096" s="45" t="s">
        <v>31</v>
      </c>
      <c r="Z1096" s="45" t="s">
        <v>31</v>
      </c>
      <c r="AA1096" s="45" t="s">
        <v>31</v>
      </c>
      <c r="AB1096" s="32" t="s">
        <v>30</v>
      </c>
      <c r="AC1096" s="32" t="s">
        <v>31</v>
      </c>
      <c r="AD1096" s="32" t="s">
        <v>31</v>
      </c>
      <c r="AE1096" s="32" t="s">
        <v>33</v>
      </c>
      <c r="AF1096" s="32" t="s">
        <v>31</v>
      </c>
      <c r="AG1096" s="32" t="s">
        <v>31</v>
      </c>
      <c r="AH1096" s="46" t="s">
        <v>45</v>
      </c>
      <c r="AM1096" s="32" t="s">
        <v>35</v>
      </c>
      <c r="AR1096" s="23"/>
      <c r="AS1096" s="24" t="str">
        <f t="shared" si="3"/>
        <v>-:Q:-:-:-:-:-:-:-:-:-:-:-:-:-:-:-:-:-:-:-:-:Rn:::::Rt::::</v>
      </c>
      <c r="AT1096" s="23"/>
      <c r="AU1096" s="24" t="str">
        <f t="shared" si="4"/>
        <v>0x0D208000</v>
      </c>
      <c r="AV1096" s="25"/>
      <c r="AW1096" s="26" t="str">
        <f t="shared" si="5"/>
        <v>vst2single_structure_32_bit,                            </v>
      </c>
      <c r="AX1096" s="26" t="str">
        <f t="shared" si="6"/>
        <v>//		vst2single_structure_32_bit,                            	/* 0x0D208000	ST2       	 */</v>
      </c>
      <c r="AY1096" s="26" t="str">
        <f t="shared" si="7"/>
        <v>//		0x0D208000,	/* ST2       	vst2single_structure_32_bit	 */</v>
      </c>
    </row>
    <row r="1097" ht="12.75" customHeight="1">
      <c r="A1097" s="15" t="s">
        <v>1764</v>
      </c>
      <c r="B1097" s="33" t="s">
        <v>106</v>
      </c>
      <c r="C1097" s="16"/>
      <c r="D1097" s="17"/>
      <c r="E1097" s="28" t="s">
        <v>1692</v>
      </c>
      <c r="F1097" s="18" t="str">
        <f t="shared" si="8"/>
        <v>v</v>
      </c>
      <c r="G1097" s="18" t="str">
        <f t="shared" si="9"/>
        <v>single_structure_64_bit</v>
      </c>
      <c r="H1097" s="18" t="s">
        <v>1751</v>
      </c>
      <c r="I1097" s="30" t="s">
        <v>1533</v>
      </c>
      <c r="J1097" s="30"/>
      <c r="K1097" s="84"/>
      <c r="L1097" s="45" t="s">
        <v>31</v>
      </c>
      <c r="M1097" s="32" t="s">
        <v>71</v>
      </c>
      <c r="N1097" s="45" t="s">
        <v>31</v>
      </c>
      <c r="O1097" s="45" t="s">
        <v>31</v>
      </c>
      <c r="P1097" s="45" t="s">
        <v>30</v>
      </c>
      <c r="Q1097" s="45" t="s">
        <v>30</v>
      </c>
      <c r="R1097" s="45" t="s">
        <v>31</v>
      </c>
      <c r="S1097" s="45" t="s">
        <v>30</v>
      </c>
      <c r="T1097" s="45" t="s">
        <v>31</v>
      </c>
      <c r="U1097" s="32" t="s">
        <v>31</v>
      </c>
      <c r="V1097" s="32" t="s">
        <v>30</v>
      </c>
      <c r="W1097" s="45" t="s">
        <v>31</v>
      </c>
      <c r="X1097" s="45" t="s">
        <v>31</v>
      </c>
      <c r="Y1097" s="45" t="s">
        <v>31</v>
      </c>
      <c r="Z1097" s="45" t="s">
        <v>31</v>
      </c>
      <c r="AA1097" s="45" t="s">
        <v>31</v>
      </c>
      <c r="AB1097" s="32" t="s">
        <v>30</v>
      </c>
      <c r="AC1097" s="32" t="s">
        <v>31</v>
      </c>
      <c r="AD1097" s="32" t="s">
        <v>31</v>
      </c>
      <c r="AE1097" s="32" t="s">
        <v>31</v>
      </c>
      <c r="AF1097" s="32" t="s">
        <v>31</v>
      </c>
      <c r="AG1097" s="32" t="s">
        <v>30</v>
      </c>
      <c r="AH1097" s="46" t="s">
        <v>45</v>
      </c>
      <c r="AM1097" s="32" t="s">
        <v>35</v>
      </c>
      <c r="AR1097" s="23"/>
      <c r="AS1097" s="24" t="str">
        <f t="shared" si="3"/>
        <v>-:Q:-:-:-:-:-:-:-:-:-:-:-:-:-:-:-:-:-:-:-:-:Rn:::::Rt::::</v>
      </c>
      <c r="AT1097" s="23"/>
      <c r="AU1097" s="24" t="str">
        <f t="shared" si="4"/>
        <v>0x0D208400</v>
      </c>
      <c r="AV1097" s="25"/>
      <c r="AW1097" s="26" t="str">
        <f t="shared" si="5"/>
        <v>vst2single_structure_64_bit,                            </v>
      </c>
      <c r="AX1097" s="26" t="str">
        <f t="shared" si="6"/>
        <v>//		vst2single_structure_64_bit,                            	/* 0x0D208400	ST2       	 */</v>
      </c>
      <c r="AY1097" s="26" t="str">
        <f t="shared" si="7"/>
        <v>//		0x0D208400,	/* ST2       	vst2single_structure_64_bit	 */</v>
      </c>
    </row>
    <row r="1098" ht="12.75" customHeight="1">
      <c r="A1098" s="15" t="s">
        <v>1765</v>
      </c>
      <c r="B1098" s="33" t="s">
        <v>106</v>
      </c>
      <c r="C1098" s="16"/>
      <c r="D1098" s="17"/>
      <c r="E1098" s="28" t="s">
        <v>1679</v>
      </c>
      <c r="F1098" s="18" t="str">
        <f t="shared" si="8"/>
        <v>v</v>
      </c>
      <c r="G1098" s="18" t="str">
        <f t="shared" si="9"/>
        <v>single_structure_32_bit</v>
      </c>
      <c r="H1098" s="18" t="s">
        <v>1751</v>
      </c>
      <c r="I1098" s="30" t="s">
        <v>1527</v>
      </c>
      <c r="J1098" s="30"/>
      <c r="K1098" s="84"/>
      <c r="L1098" s="45" t="s">
        <v>31</v>
      </c>
      <c r="M1098" s="32" t="s">
        <v>71</v>
      </c>
      <c r="N1098" s="45" t="s">
        <v>31</v>
      </c>
      <c r="O1098" s="45" t="s">
        <v>31</v>
      </c>
      <c r="P1098" s="45" t="s">
        <v>30</v>
      </c>
      <c r="Q1098" s="45" t="s">
        <v>30</v>
      </c>
      <c r="R1098" s="45" t="s">
        <v>31</v>
      </c>
      <c r="S1098" s="45" t="s">
        <v>30</v>
      </c>
      <c r="T1098" s="45" t="s">
        <v>31</v>
      </c>
      <c r="U1098" s="32" t="s">
        <v>31</v>
      </c>
      <c r="V1098" s="32" t="s">
        <v>30</v>
      </c>
      <c r="W1098" s="45" t="s">
        <v>31</v>
      </c>
      <c r="X1098" s="45" t="s">
        <v>31</v>
      </c>
      <c r="Y1098" s="45" t="s">
        <v>31</v>
      </c>
      <c r="Z1098" s="45" t="s">
        <v>31</v>
      </c>
      <c r="AA1098" s="45" t="s">
        <v>31</v>
      </c>
      <c r="AB1098" s="32" t="s">
        <v>30</v>
      </c>
      <c r="AC1098" s="32" t="s">
        <v>31</v>
      </c>
      <c r="AD1098" s="32" t="s">
        <v>30</v>
      </c>
      <c r="AE1098" s="32" t="s">
        <v>33</v>
      </c>
      <c r="AF1098" s="32" t="s">
        <v>31</v>
      </c>
      <c r="AG1098" s="32" t="s">
        <v>31</v>
      </c>
      <c r="AH1098" s="46" t="s">
        <v>45</v>
      </c>
      <c r="AM1098" s="32" t="s">
        <v>35</v>
      </c>
      <c r="AR1098" s="23"/>
      <c r="AS1098" s="24" t="str">
        <f t="shared" si="3"/>
        <v>-:Q:-:-:-:-:-:-:-:-:-:-:-:-:-:-:-:-:-:-:-:-:Rn:::::Rt::::</v>
      </c>
      <c r="AT1098" s="23"/>
      <c r="AU1098" s="24" t="str">
        <f t="shared" si="4"/>
        <v>0x0D20A000</v>
      </c>
      <c r="AV1098" s="25"/>
      <c r="AW1098" s="26" t="str">
        <f t="shared" si="5"/>
        <v>vst4single_structure_32_bit,                            </v>
      </c>
      <c r="AX1098" s="26" t="str">
        <f t="shared" si="6"/>
        <v>//		vst4single_structure_32_bit,                            	/* 0x0D20A000	ST4       	 */</v>
      </c>
      <c r="AY1098" s="26" t="str">
        <f t="shared" si="7"/>
        <v>//		0x0D20A000,	/* ST4       	vst4single_structure_32_bit	 */</v>
      </c>
    </row>
    <row r="1099" ht="12.75" customHeight="1">
      <c r="A1099" s="9" t="s">
        <v>1766</v>
      </c>
      <c r="B1099" s="33" t="s">
        <v>106</v>
      </c>
      <c r="C1099" s="16"/>
      <c r="D1099" s="17"/>
      <c r="E1099" s="28" t="s">
        <v>1679</v>
      </c>
      <c r="F1099" s="18" t="str">
        <f t="shared" si="8"/>
        <v>v</v>
      </c>
      <c r="G1099" s="18" t="str">
        <f t="shared" si="9"/>
        <v>single_structure_64_bit</v>
      </c>
      <c r="H1099" s="18" t="s">
        <v>1751</v>
      </c>
      <c r="I1099" s="30" t="s">
        <v>1533</v>
      </c>
      <c r="J1099" s="30"/>
      <c r="K1099" s="84"/>
      <c r="L1099" s="45" t="s">
        <v>31</v>
      </c>
      <c r="M1099" s="32" t="s">
        <v>71</v>
      </c>
      <c r="N1099" s="45" t="s">
        <v>31</v>
      </c>
      <c r="O1099" s="45" t="s">
        <v>31</v>
      </c>
      <c r="P1099" s="45" t="s">
        <v>30</v>
      </c>
      <c r="Q1099" s="45" t="s">
        <v>30</v>
      </c>
      <c r="R1099" s="45" t="s">
        <v>31</v>
      </c>
      <c r="S1099" s="45" t="s">
        <v>30</v>
      </c>
      <c r="T1099" s="45" t="s">
        <v>31</v>
      </c>
      <c r="U1099" s="32" t="s">
        <v>31</v>
      </c>
      <c r="V1099" s="32" t="s">
        <v>30</v>
      </c>
      <c r="W1099" s="45" t="s">
        <v>31</v>
      </c>
      <c r="X1099" s="45" t="s">
        <v>31</v>
      </c>
      <c r="Y1099" s="45" t="s">
        <v>31</v>
      </c>
      <c r="Z1099" s="45" t="s">
        <v>31</v>
      </c>
      <c r="AA1099" s="45" t="s">
        <v>31</v>
      </c>
      <c r="AB1099" s="32" t="s">
        <v>30</v>
      </c>
      <c r="AC1099" s="32" t="s">
        <v>31</v>
      </c>
      <c r="AD1099" s="32" t="s">
        <v>30</v>
      </c>
      <c r="AE1099" s="32" t="s">
        <v>31</v>
      </c>
      <c r="AF1099" s="32" t="s">
        <v>31</v>
      </c>
      <c r="AG1099" s="32" t="s">
        <v>30</v>
      </c>
      <c r="AH1099" s="46" t="s">
        <v>45</v>
      </c>
      <c r="AM1099" s="32" t="s">
        <v>35</v>
      </c>
      <c r="AR1099" s="23"/>
      <c r="AS1099" s="24" t="str">
        <f t="shared" si="3"/>
        <v>-:Q:-:-:-:-:-:-:-:-:-:-:-:-:-:-:-:-:-:-:-:-:Rn:::::Rt::::</v>
      </c>
      <c r="AT1099" s="23"/>
      <c r="AU1099" s="24" t="str">
        <f t="shared" si="4"/>
        <v>0x0D20A400</v>
      </c>
      <c r="AV1099" s="25"/>
      <c r="AW1099" s="26" t="str">
        <f t="shared" si="5"/>
        <v>vst4single_structure_64_bit,                            </v>
      </c>
      <c r="AX1099" s="26" t="str">
        <f t="shared" si="6"/>
        <v>//		vst4single_structure_64_bit,                            	/* 0x0D20A400	ST4       	 */</v>
      </c>
      <c r="AY1099" s="26" t="str">
        <f t="shared" si="7"/>
        <v>//		0x0D20A400,	/* ST4       	vst4single_structure_64_bit	 */</v>
      </c>
    </row>
    <row r="1100" ht="12.75" customHeight="1">
      <c r="A1100" s="9" t="s">
        <v>1767</v>
      </c>
      <c r="B1100" s="33" t="s">
        <v>106</v>
      </c>
      <c r="C1100" s="16"/>
      <c r="D1100" s="17"/>
      <c r="E1100" s="28" t="s">
        <v>1698</v>
      </c>
      <c r="F1100" s="18" t="str">
        <f t="shared" si="8"/>
        <v>v</v>
      </c>
      <c r="G1100" s="18" t="str">
        <f t="shared" si="9"/>
        <v>single_structure_8_bit</v>
      </c>
      <c r="H1100" s="18" t="s">
        <v>1751</v>
      </c>
      <c r="I1100" s="30" t="s">
        <v>1580</v>
      </c>
      <c r="J1100" s="30"/>
      <c r="K1100" s="84"/>
      <c r="L1100" s="45" t="s">
        <v>31</v>
      </c>
      <c r="M1100" s="32" t="s">
        <v>71</v>
      </c>
      <c r="N1100" s="45" t="s">
        <v>31</v>
      </c>
      <c r="O1100" s="45" t="s">
        <v>31</v>
      </c>
      <c r="P1100" s="45" t="s">
        <v>30</v>
      </c>
      <c r="Q1100" s="45" t="s">
        <v>30</v>
      </c>
      <c r="R1100" s="45" t="s">
        <v>31</v>
      </c>
      <c r="S1100" s="45" t="s">
        <v>30</v>
      </c>
      <c r="T1100" s="45" t="s">
        <v>31</v>
      </c>
      <c r="U1100" s="32" t="s">
        <v>30</v>
      </c>
      <c r="V1100" s="32" t="s">
        <v>31</v>
      </c>
      <c r="W1100" s="45" t="s">
        <v>31</v>
      </c>
      <c r="X1100" s="45" t="s">
        <v>31</v>
      </c>
      <c r="Y1100" s="45" t="s">
        <v>31</v>
      </c>
      <c r="Z1100" s="45" t="s">
        <v>31</v>
      </c>
      <c r="AA1100" s="45" t="s">
        <v>31</v>
      </c>
      <c r="AB1100" s="32" t="s">
        <v>31</v>
      </c>
      <c r="AC1100" s="32" t="s">
        <v>31</v>
      </c>
      <c r="AD1100" s="32" t="s">
        <v>31</v>
      </c>
      <c r="AE1100" s="32" t="s">
        <v>33</v>
      </c>
      <c r="AF1100" s="32" t="s">
        <v>33</v>
      </c>
      <c r="AG1100" s="32" t="s">
        <v>33</v>
      </c>
      <c r="AH1100" s="46" t="s">
        <v>45</v>
      </c>
      <c r="AM1100" s="32" t="s">
        <v>35</v>
      </c>
      <c r="AR1100" s="23"/>
      <c r="AS1100" s="24" t="str">
        <f t="shared" si="3"/>
        <v>-:Q:-:-:-:-:-:-:-:-:-:-:-:-:-:-:-:-:-:-:-:-:Rn:::::Rt::::</v>
      </c>
      <c r="AT1100" s="23"/>
      <c r="AU1100" s="24" t="str">
        <f t="shared" si="4"/>
        <v>0x0D400000</v>
      </c>
      <c r="AV1100" s="25"/>
      <c r="AW1100" s="26" t="str">
        <f t="shared" si="5"/>
        <v>vld1single_structure_8_bit,                             </v>
      </c>
      <c r="AX1100" s="26" t="str">
        <f t="shared" si="6"/>
        <v>//		vld1single_structure_8_bit,                             	/* 0x0D400000	LD1       	 */</v>
      </c>
      <c r="AY1100" s="26" t="str">
        <f t="shared" si="7"/>
        <v>//		0x0D400000,	/* LD1       	vld1single_structure_8_bit	 */</v>
      </c>
    </row>
    <row r="1101" ht="12.75" customHeight="1">
      <c r="A1101" s="15" t="s">
        <v>1768</v>
      </c>
      <c r="B1101" s="33" t="s">
        <v>106</v>
      </c>
      <c r="C1101" s="16"/>
      <c r="D1101" s="17"/>
      <c r="E1101" s="28" t="s">
        <v>1700</v>
      </c>
      <c r="F1101" s="18" t="str">
        <f t="shared" si="8"/>
        <v>v</v>
      </c>
      <c r="G1101" s="18" t="str">
        <f t="shared" si="9"/>
        <v>single_structure_8_bit</v>
      </c>
      <c r="H1101" s="18" t="s">
        <v>1751</v>
      </c>
      <c r="I1101" s="30" t="s">
        <v>1580</v>
      </c>
      <c r="J1101" s="30"/>
      <c r="K1101" s="84"/>
      <c r="L1101" s="45" t="s">
        <v>31</v>
      </c>
      <c r="M1101" s="32" t="s">
        <v>71</v>
      </c>
      <c r="N1101" s="45" t="s">
        <v>31</v>
      </c>
      <c r="O1101" s="45" t="s">
        <v>31</v>
      </c>
      <c r="P1101" s="45" t="s">
        <v>30</v>
      </c>
      <c r="Q1101" s="45" t="s">
        <v>30</v>
      </c>
      <c r="R1101" s="45" t="s">
        <v>31</v>
      </c>
      <c r="S1101" s="45" t="s">
        <v>30</v>
      </c>
      <c r="T1101" s="45" t="s">
        <v>31</v>
      </c>
      <c r="U1101" s="32" t="s">
        <v>30</v>
      </c>
      <c r="V1101" s="32" t="s">
        <v>31</v>
      </c>
      <c r="W1101" s="45" t="s">
        <v>31</v>
      </c>
      <c r="X1101" s="45" t="s">
        <v>31</v>
      </c>
      <c r="Y1101" s="45" t="s">
        <v>31</v>
      </c>
      <c r="Z1101" s="45" t="s">
        <v>31</v>
      </c>
      <c r="AA1101" s="45" t="s">
        <v>31</v>
      </c>
      <c r="AB1101" s="32" t="s">
        <v>31</v>
      </c>
      <c r="AC1101" s="32" t="s">
        <v>31</v>
      </c>
      <c r="AD1101" s="32" t="s">
        <v>30</v>
      </c>
      <c r="AE1101" s="32" t="s">
        <v>33</v>
      </c>
      <c r="AF1101" s="32" t="s">
        <v>33</v>
      </c>
      <c r="AG1101" s="32" t="s">
        <v>33</v>
      </c>
      <c r="AH1101" s="46" t="s">
        <v>45</v>
      </c>
      <c r="AM1101" s="32" t="s">
        <v>35</v>
      </c>
      <c r="AR1101" s="23"/>
      <c r="AS1101" s="24" t="str">
        <f t="shared" si="3"/>
        <v>-:Q:-:-:-:-:-:-:-:-:-:-:-:-:-:-:-:-:-:-:-:-:Rn:::::Rt::::</v>
      </c>
      <c r="AT1101" s="23"/>
      <c r="AU1101" s="24" t="str">
        <f t="shared" si="4"/>
        <v>0x0D402000</v>
      </c>
      <c r="AV1101" s="25"/>
      <c r="AW1101" s="26" t="str">
        <f t="shared" si="5"/>
        <v>vld3single_structure_8_bit,                             </v>
      </c>
      <c r="AX1101" s="26" t="str">
        <f t="shared" si="6"/>
        <v>//		vld3single_structure_8_bit,                             	/* 0x0D402000	LD3       	 */</v>
      </c>
      <c r="AY1101" s="26" t="str">
        <f t="shared" si="7"/>
        <v>//		0x0D402000,	/* LD3       	vld3single_structure_8_bit	 */</v>
      </c>
    </row>
    <row r="1102" ht="12.75" customHeight="1">
      <c r="A1102" s="15" t="s">
        <v>1769</v>
      </c>
      <c r="B1102" s="33" t="s">
        <v>106</v>
      </c>
      <c r="C1102" s="16"/>
      <c r="D1102" s="17"/>
      <c r="E1102" s="28" t="s">
        <v>1698</v>
      </c>
      <c r="F1102" s="18" t="str">
        <f t="shared" si="8"/>
        <v>v</v>
      </c>
      <c r="G1102" s="18" t="str">
        <f t="shared" si="9"/>
        <v>single_structure_16_bit</v>
      </c>
      <c r="H1102" s="18" t="s">
        <v>1751</v>
      </c>
      <c r="I1102" s="30" t="s">
        <v>1576</v>
      </c>
      <c r="J1102" s="30"/>
      <c r="K1102" s="84"/>
      <c r="L1102" s="45" t="s">
        <v>31</v>
      </c>
      <c r="M1102" s="32" t="s">
        <v>71</v>
      </c>
      <c r="N1102" s="45" t="s">
        <v>31</v>
      </c>
      <c r="O1102" s="45" t="s">
        <v>31</v>
      </c>
      <c r="P1102" s="45" t="s">
        <v>30</v>
      </c>
      <c r="Q1102" s="45" t="s">
        <v>30</v>
      </c>
      <c r="R1102" s="45" t="s">
        <v>31</v>
      </c>
      <c r="S1102" s="45" t="s">
        <v>30</v>
      </c>
      <c r="T1102" s="45" t="s">
        <v>31</v>
      </c>
      <c r="U1102" s="32" t="s">
        <v>30</v>
      </c>
      <c r="V1102" s="32" t="s">
        <v>31</v>
      </c>
      <c r="W1102" s="45" t="s">
        <v>31</v>
      </c>
      <c r="X1102" s="45" t="s">
        <v>31</v>
      </c>
      <c r="Y1102" s="45" t="s">
        <v>31</v>
      </c>
      <c r="Z1102" s="45" t="s">
        <v>31</v>
      </c>
      <c r="AA1102" s="45" t="s">
        <v>31</v>
      </c>
      <c r="AB1102" s="32" t="s">
        <v>31</v>
      </c>
      <c r="AC1102" s="32" t="s">
        <v>30</v>
      </c>
      <c r="AD1102" s="32" t="s">
        <v>31</v>
      </c>
      <c r="AE1102" s="32" t="s">
        <v>33</v>
      </c>
      <c r="AF1102" s="32" t="s">
        <v>33</v>
      </c>
      <c r="AG1102" s="32" t="s">
        <v>31</v>
      </c>
      <c r="AH1102" s="46" t="s">
        <v>45</v>
      </c>
      <c r="AM1102" s="32" t="s">
        <v>35</v>
      </c>
      <c r="AR1102" s="23"/>
      <c r="AS1102" s="24" t="str">
        <f t="shared" si="3"/>
        <v>-:Q:-:-:-:-:-:-:-:-:-:-:-:-:-:-:-:-:-:-:-:-:Rn:::::Rt::::</v>
      </c>
      <c r="AT1102" s="23"/>
      <c r="AU1102" s="24" t="str">
        <f t="shared" si="4"/>
        <v>0x0D404000</v>
      </c>
      <c r="AV1102" s="25"/>
      <c r="AW1102" s="26" t="str">
        <f t="shared" si="5"/>
        <v>vld1single_structure_16_bit,                            </v>
      </c>
      <c r="AX1102" s="26" t="str">
        <f t="shared" si="6"/>
        <v>//		vld1single_structure_16_bit,                            	/* 0x0D404000	LD1       	 */</v>
      </c>
      <c r="AY1102" s="26" t="str">
        <f t="shared" si="7"/>
        <v>//		0x0D404000,	/* LD1       	vld1single_structure_16_bit	 */</v>
      </c>
    </row>
    <row r="1103" ht="12.75" customHeight="1">
      <c r="A1103" s="9" t="s">
        <v>1770</v>
      </c>
      <c r="B1103" s="33" t="s">
        <v>106</v>
      </c>
      <c r="C1103" s="16"/>
      <c r="D1103" s="17"/>
      <c r="E1103" s="28" t="s">
        <v>1700</v>
      </c>
      <c r="F1103" s="18" t="str">
        <f t="shared" si="8"/>
        <v>v</v>
      </c>
      <c r="G1103" s="18" t="str">
        <f t="shared" si="9"/>
        <v>single_structure_16_bit</v>
      </c>
      <c r="H1103" s="18" t="s">
        <v>1751</v>
      </c>
      <c r="I1103" s="30" t="s">
        <v>1576</v>
      </c>
      <c r="J1103" s="30"/>
      <c r="K1103" s="84"/>
      <c r="L1103" s="45" t="s">
        <v>31</v>
      </c>
      <c r="M1103" s="32" t="s">
        <v>71</v>
      </c>
      <c r="N1103" s="45" t="s">
        <v>31</v>
      </c>
      <c r="O1103" s="45" t="s">
        <v>31</v>
      </c>
      <c r="P1103" s="45" t="s">
        <v>30</v>
      </c>
      <c r="Q1103" s="45" t="s">
        <v>30</v>
      </c>
      <c r="R1103" s="45" t="s">
        <v>31</v>
      </c>
      <c r="S1103" s="45" t="s">
        <v>30</v>
      </c>
      <c r="T1103" s="45" t="s">
        <v>31</v>
      </c>
      <c r="U1103" s="32" t="s">
        <v>30</v>
      </c>
      <c r="V1103" s="32" t="s">
        <v>31</v>
      </c>
      <c r="W1103" s="45" t="s">
        <v>31</v>
      </c>
      <c r="X1103" s="45" t="s">
        <v>31</v>
      </c>
      <c r="Y1103" s="45" t="s">
        <v>31</v>
      </c>
      <c r="Z1103" s="45" t="s">
        <v>31</v>
      </c>
      <c r="AA1103" s="45" t="s">
        <v>31</v>
      </c>
      <c r="AB1103" s="32" t="s">
        <v>31</v>
      </c>
      <c r="AC1103" s="32" t="s">
        <v>30</v>
      </c>
      <c r="AD1103" s="32" t="s">
        <v>30</v>
      </c>
      <c r="AE1103" s="32" t="s">
        <v>33</v>
      </c>
      <c r="AF1103" s="32" t="s">
        <v>33</v>
      </c>
      <c r="AG1103" s="32" t="s">
        <v>31</v>
      </c>
      <c r="AH1103" s="46" t="s">
        <v>45</v>
      </c>
      <c r="AM1103" s="32" t="s">
        <v>35</v>
      </c>
      <c r="AR1103" s="23"/>
      <c r="AS1103" s="24" t="str">
        <f t="shared" si="3"/>
        <v>-:Q:-:-:-:-:-:-:-:-:-:-:-:-:-:-:-:-:-:-:-:-:Rn:::::Rt::::</v>
      </c>
      <c r="AT1103" s="23"/>
      <c r="AU1103" s="24" t="str">
        <f t="shared" si="4"/>
        <v>0x0D406000</v>
      </c>
      <c r="AV1103" s="25"/>
      <c r="AW1103" s="26" t="str">
        <f t="shared" si="5"/>
        <v>vld3single_structure_16_bit,                            </v>
      </c>
      <c r="AX1103" s="26" t="str">
        <f t="shared" si="6"/>
        <v>//		vld3single_structure_16_bit,                            	/* 0x0D406000	LD3       	 */</v>
      </c>
      <c r="AY1103" s="26" t="str">
        <f t="shared" si="7"/>
        <v>//		0x0D406000,	/* LD3       	vld3single_structure_16_bit	 */</v>
      </c>
    </row>
    <row r="1104" ht="12.75" customHeight="1">
      <c r="A1104" s="15" t="s">
        <v>1771</v>
      </c>
      <c r="B1104" s="33" t="s">
        <v>106</v>
      </c>
      <c r="C1104" s="16"/>
      <c r="D1104" s="17"/>
      <c r="E1104" s="28" t="s">
        <v>1698</v>
      </c>
      <c r="F1104" s="18" t="str">
        <f t="shared" si="8"/>
        <v>v</v>
      </c>
      <c r="G1104" s="18" t="str">
        <f t="shared" si="9"/>
        <v>single_structure_32_bit</v>
      </c>
      <c r="H1104" s="18" t="s">
        <v>1751</v>
      </c>
      <c r="I1104" s="30" t="s">
        <v>1527</v>
      </c>
      <c r="J1104" s="30"/>
      <c r="K1104" s="84"/>
      <c r="L1104" s="45" t="s">
        <v>31</v>
      </c>
      <c r="M1104" s="32" t="s">
        <v>71</v>
      </c>
      <c r="N1104" s="45" t="s">
        <v>31</v>
      </c>
      <c r="O1104" s="45" t="s">
        <v>31</v>
      </c>
      <c r="P1104" s="45" t="s">
        <v>30</v>
      </c>
      <c r="Q1104" s="45" t="s">
        <v>30</v>
      </c>
      <c r="R1104" s="45" t="s">
        <v>31</v>
      </c>
      <c r="S1104" s="45" t="s">
        <v>30</v>
      </c>
      <c r="T1104" s="45" t="s">
        <v>31</v>
      </c>
      <c r="U1104" s="32" t="s">
        <v>30</v>
      </c>
      <c r="V1104" s="32" t="s">
        <v>31</v>
      </c>
      <c r="W1104" s="45" t="s">
        <v>31</v>
      </c>
      <c r="X1104" s="45" t="s">
        <v>31</v>
      </c>
      <c r="Y1104" s="45" t="s">
        <v>31</v>
      </c>
      <c r="Z1104" s="45" t="s">
        <v>31</v>
      </c>
      <c r="AA1104" s="45" t="s">
        <v>31</v>
      </c>
      <c r="AB1104" s="32" t="s">
        <v>30</v>
      </c>
      <c r="AC1104" s="32" t="s">
        <v>31</v>
      </c>
      <c r="AD1104" s="32" t="s">
        <v>31</v>
      </c>
      <c r="AE1104" s="32" t="s">
        <v>33</v>
      </c>
      <c r="AF1104" s="32" t="s">
        <v>31</v>
      </c>
      <c r="AG1104" s="32" t="s">
        <v>31</v>
      </c>
      <c r="AH1104" s="46" t="s">
        <v>45</v>
      </c>
      <c r="AM1104" s="32" t="s">
        <v>35</v>
      </c>
      <c r="AR1104" s="23"/>
      <c r="AS1104" s="24" t="str">
        <f t="shared" si="3"/>
        <v>-:Q:-:-:-:-:-:-:-:-:-:-:-:-:-:-:-:-:-:-:-:-:Rn:::::Rt::::</v>
      </c>
      <c r="AT1104" s="23"/>
      <c r="AU1104" s="24" t="str">
        <f t="shared" si="4"/>
        <v>0x0D408000</v>
      </c>
      <c r="AV1104" s="25"/>
      <c r="AW1104" s="26" t="str">
        <f t="shared" si="5"/>
        <v>vld1single_structure_32_bit,                            </v>
      </c>
      <c r="AX1104" s="26" t="str">
        <f t="shared" si="6"/>
        <v>//		vld1single_structure_32_bit,                            	/* 0x0D408000	LD1       	 */</v>
      </c>
      <c r="AY1104" s="26" t="str">
        <f t="shared" si="7"/>
        <v>//		0x0D408000,	/* LD1       	vld1single_structure_32_bit	 */</v>
      </c>
    </row>
    <row r="1105" ht="12.75" customHeight="1">
      <c r="A1105" s="15" t="s">
        <v>1772</v>
      </c>
      <c r="B1105" s="33" t="s">
        <v>106</v>
      </c>
      <c r="C1105" s="16"/>
      <c r="D1105" s="17"/>
      <c r="E1105" s="28" t="s">
        <v>1698</v>
      </c>
      <c r="F1105" s="18" t="str">
        <f t="shared" si="8"/>
        <v>v</v>
      </c>
      <c r="G1105" s="18" t="str">
        <f t="shared" si="9"/>
        <v>single_structure_64_bit</v>
      </c>
      <c r="H1105" s="18" t="s">
        <v>1751</v>
      </c>
      <c r="I1105" s="30" t="s">
        <v>1533</v>
      </c>
      <c r="J1105" s="30"/>
      <c r="K1105" s="84"/>
      <c r="L1105" s="45" t="s">
        <v>31</v>
      </c>
      <c r="M1105" s="32" t="s">
        <v>71</v>
      </c>
      <c r="N1105" s="45" t="s">
        <v>31</v>
      </c>
      <c r="O1105" s="45" t="s">
        <v>31</v>
      </c>
      <c r="P1105" s="45" t="s">
        <v>30</v>
      </c>
      <c r="Q1105" s="45" t="s">
        <v>30</v>
      </c>
      <c r="R1105" s="45" t="s">
        <v>31</v>
      </c>
      <c r="S1105" s="45" t="s">
        <v>30</v>
      </c>
      <c r="T1105" s="45" t="s">
        <v>31</v>
      </c>
      <c r="U1105" s="32" t="s">
        <v>30</v>
      </c>
      <c r="V1105" s="32" t="s">
        <v>31</v>
      </c>
      <c r="W1105" s="45" t="s">
        <v>31</v>
      </c>
      <c r="X1105" s="45" t="s">
        <v>31</v>
      </c>
      <c r="Y1105" s="45" t="s">
        <v>31</v>
      </c>
      <c r="Z1105" s="45" t="s">
        <v>31</v>
      </c>
      <c r="AA1105" s="45" t="s">
        <v>31</v>
      </c>
      <c r="AB1105" s="32" t="s">
        <v>30</v>
      </c>
      <c r="AC1105" s="32" t="s">
        <v>31</v>
      </c>
      <c r="AD1105" s="32" t="s">
        <v>31</v>
      </c>
      <c r="AE1105" s="32" t="s">
        <v>31</v>
      </c>
      <c r="AF1105" s="32" t="s">
        <v>31</v>
      </c>
      <c r="AG1105" s="32" t="s">
        <v>30</v>
      </c>
      <c r="AH1105" s="46" t="s">
        <v>45</v>
      </c>
      <c r="AM1105" s="32" t="s">
        <v>35</v>
      </c>
      <c r="AR1105" s="23"/>
      <c r="AS1105" s="24" t="str">
        <f t="shared" si="3"/>
        <v>-:Q:-:-:-:-:-:-:-:-:-:-:-:-:-:-:-:-:-:-:-:-:Rn:::::Rt::::</v>
      </c>
      <c r="AT1105" s="23"/>
      <c r="AU1105" s="24" t="str">
        <f t="shared" si="4"/>
        <v>0x0D408400</v>
      </c>
      <c r="AV1105" s="25"/>
      <c r="AW1105" s="26" t="str">
        <f t="shared" si="5"/>
        <v>vld1single_structure_64_bit,                            </v>
      </c>
      <c r="AX1105" s="26" t="str">
        <f t="shared" si="6"/>
        <v>//		vld1single_structure_64_bit,                            	/* 0x0D408400	LD1       	 */</v>
      </c>
      <c r="AY1105" s="26" t="str">
        <f t="shared" si="7"/>
        <v>//		0x0D408400,	/* LD1       	vld1single_structure_64_bit	 */</v>
      </c>
    </row>
    <row r="1106" ht="12.75" customHeight="1">
      <c r="A1106" s="9" t="s">
        <v>1773</v>
      </c>
      <c r="B1106" s="33" t="s">
        <v>106</v>
      </c>
      <c r="C1106" s="16"/>
      <c r="D1106" s="17"/>
      <c r="E1106" s="28" t="s">
        <v>1700</v>
      </c>
      <c r="F1106" s="18" t="str">
        <f t="shared" si="8"/>
        <v>v</v>
      </c>
      <c r="G1106" s="18" t="str">
        <f t="shared" si="9"/>
        <v>single_structure_32_bit</v>
      </c>
      <c r="H1106" s="18" t="s">
        <v>1751</v>
      </c>
      <c r="I1106" s="30" t="s">
        <v>1527</v>
      </c>
      <c r="J1106" s="30"/>
      <c r="K1106" s="84"/>
      <c r="L1106" s="45" t="s">
        <v>31</v>
      </c>
      <c r="M1106" s="32" t="s">
        <v>71</v>
      </c>
      <c r="N1106" s="45" t="s">
        <v>31</v>
      </c>
      <c r="O1106" s="45" t="s">
        <v>31</v>
      </c>
      <c r="P1106" s="45" t="s">
        <v>30</v>
      </c>
      <c r="Q1106" s="45" t="s">
        <v>30</v>
      </c>
      <c r="R1106" s="45" t="s">
        <v>31</v>
      </c>
      <c r="S1106" s="45" t="s">
        <v>30</v>
      </c>
      <c r="T1106" s="45" t="s">
        <v>31</v>
      </c>
      <c r="U1106" s="32" t="s">
        <v>30</v>
      </c>
      <c r="V1106" s="32" t="s">
        <v>31</v>
      </c>
      <c r="W1106" s="45" t="s">
        <v>31</v>
      </c>
      <c r="X1106" s="45" t="s">
        <v>31</v>
      </c>
      <c r="Y1106" s="45" t="s">
        <v>31</v>
      </c>
      <c r="Z1106" s="45" t="s">
        <v>31</v>
      </c>
      <c r="AA1106" s="45" t="s">
        <v>31</v>
      </c>
      <c r="AB1106" s="32" t="s">
        <v>30</v>
      </c>
      <c r="AC1106" s="32" t="s">
        <v>31</v>
      </c>
      <c r="AD1106" s="32" t="s">
        <v>30</v>
      </c>
      <c r="AE1106" s="32" t="s">
        <v>33</v>
      </c>
      <c r="AF1106" s="32" t="s">
        <v>31</v>
      </c>
      <c r="AG1106" s="32" t="s">
        <v>31</v>
      </c>
      <c r="AH1106" s="46" t="s">
        <v>45</v>
      </c>
      <c r="AM1106" s="32" t="s">
        <v>35</v>
      </c>
      <c r="AR1106" s="23"/>
      <c r="AS1106" s="24" t="str">
        <f t="shared" si="3"/>
        <v>-:Q:-:-:-:-:-:-:-:-:-:-:-:-:-:-:-:-:-:-:-:-:Rn:::::Rt::::</v>
      </c>
      <c r="AT1106" s="23"/>
      <c r="AU1106" s="24" t="str">
        <f t="shared" si="4"/>
        <v>0x0D40A000</v>
      </c>
      <c r="AV1106" s="25"/>
      <c r="AW1106" s="26" t="str">
        <f t="shared" si="5"/>
        <v>vld3single_structure_32_bit,                            </v>
      </c>
      <c r="AX1106" s="26" t="str">
        <f t="shared" si="6"/>
        <v>//		vld3single_structure_32_bit,                            	/* 0x0D40A000	LD3       	 */</v>
      </c>
      <c r="AY1106" s="26" t="str">
        <f t="shared" si="7"/>
        <v>//		0x0D40A000,	/* LD3       	vld3single_structure_32_bit	 */</v>
      </c>
    </row>
    <row r="1107" ht="12.75" customHeight="1">
      <c r="A1107" s="9" t="s">
        <v>1774</v>
      </c>
      <c r="B1107" s="33" t="s">
        <v>106</v>
      </c>
      <c r="C1107" s="16"/>
      <c r="D1107" s="17"/>
      <c r="E1107" s="28" t="s">
        <v>1700</v>
      </c>
      <c r="F1107" s="18" t="str">
        <f t="shared" si="8"/>
        <v>v</v>
      </c>
      <c r="G1107" s="18" t="str">
        <f t="shared" si="9"/>
        <v>single_structure_64_bit</v>
      </c>
      <c r="H1107" s="18" t="s">
        <v>1751</v>
      </c>
      <c r="I1107" s="30" t="s">
        <v>1533</v>
      </c>
      <c r="J1107" s="30"/>
      <c r="K1107" s="84"/>
      <c r="L1107" s="45" t="s">
        <v>31</v>
      </c>
      <c r="M1107" s="32" t="s">
        <v>71</v>
      </c>
      <c r="N1107" s="45" t="s">
        <v>31</v>
      </c>
      <c r="O1107" s="45" t="s">
        <v>31</v>
      </c>
      <c r="P1107" s="45" t="s">
        <v>30</v>
      </c>
      <c r="Q1107" s="45" t="s">
        <v>30</v>
      </c>
      <c r="R1107" s="45" t="s">
        <v>31</v>
      </c>
      <c r="S1107" s="45" t="s">
        <v>30</v>
      </c>
      <c r="T1107" s="45" t="s">
        <v>31</v>
      </c>
      <c r="U1107" s="32" t="s">
        <v>30</v>
      </c>
      <c r="V1107" s="32" t="s">
        <v>31</v>
      </c>
      <c r="W1107" s="45" t="s">
        <v>31</v>
      </c>
      <c r="X1107" s="45" t="s">
        <v>31</v>
      </c>
      <c r="Y1107" s="45" t="s">
        <v>31</v>
      </c>
      <c r="Z1107" s="45" t="s">
        <v>31</v>
      </c>
      <c r="AA1107" s="45" t="s">
        <v>31</v>
      </c>
      <c r="AB1107" s="32" t="s">
        <v>30</v>
      </c>
      <c r="AC1107" s="32" t="s">
        <v>31</v>
      </c>
      <c r="AD1107" s="32" t="s">
        <v>30</v>
      </c>
      <c r="AE1107" s="32" t="s">
        <v>31</v>
      </c>
      <c r="AF1107" s="32" t="s">
        <v>31</v>
      </c>
      <c r="AG1107" s="32" t="s">
        <v>30</v>
      </c>
      <c r="AH1107" s="46" t="s">
        <v>45</v>
      </c>
      <c r="AM1107" s="32" t="s">
        <v>35</v>
      </c>
      <c r="AR1107" s="23"/>
      <c r="AS1107" s="24" t="str">
        <f t="shared" si="3"/>
        <v>-:Q:-:-:-:-:-:-:-:-:-:-:-:-:-:-:-:-:-:-:-:-:Rn:::::Rt::::</v>
      </c>
      <c r="AT1107" s="23"/>
      <c r="AU1107" s="24" t="str">
        <f t="shared" si="4"/>
        <v>0x0D40A400</v>
      </c>
      <c r="AV1107" s="25"/>
      <c r="AW1107" s="26" t="str">
        <f t="shared" si="5"/>
        <v>vld3single_structure_64_bit,                            </v>
      </c>
      <c r="AX1107" s="26" t="str">
        <f t="shared" si="6"/>
        <v>//		vld3single_structure_64_bit,                            	/* 0x0D40A400	LD3       	 */</v>
      </c>
      <c r="AY1107" s="26" t="str">
        <f t="shared" si="7"/>
        <v>//		0x0D40A400,	/* LD3       	vld3single_structure_64_bit	 */</v>
      </c>
    </row>
    <row r="1108" ht="12.75" customHeight="1">
      <c r="A1108" s="15" t="s">
        <v>1775</v>
      </c>
      <c r="B1108" s="33" t="s">
        <v>106</v>
      </c>
      <c r="C1108" s="16"/>
      <c r="D1108" s="17"/>
      <c r="E1108" s="28" t="s">
        <v>1776</v>
      </c>
      <c r="F1108" s="18" t="str">
        <f t="shared" si="8"/>
        <v>v</v>
      </c>
      <c r="G1108" s="18" t="str">
        <f t="shared" si="9"/>
        <v>No_offset</v>
      </c>
      <c r="H1108" s="19"/>
      <c r="I1108" s="30" t="s">
        <v>1681</v>
      </c>
      <c r="J1108" s="30"/>
      <c r="K1108" s="84"/>
      <c r="L1108" s="45" t="s">
        <v>31</v>
      </c>
      <c r="M1108" s="32" t="s">
        <v>71</v>
      </c>
      <c r="N1108" s="45" t="s">
        <v>31</v>
      </c>
      <c r="O1108" s="45" t="s">
        <v>31</v>
      </c>
      <c r="P1108" s="45" t="s">
        <v>30</v>
      </c>
      <c r="Q1108" s="45" t="s">
        <v>30</v>
      </c>
      <c r="R1108" s="45" t="s">
        <v>31</v>
      </c>
      <c r="S1108" s="45" t="s">
        <v>30</v>
      </c>
      <c r="T1108" s="45" t="s">
        <v>31</v>
      </c>
      <c r="U1108" s="32" t="s">
        <v>30</v>
      </c>
      <c r="V1108" s="32" t="s">
        <v>31</v>
      </c>
      <c r="W1108" s="45" t="s">
        <v>31</v>
      </c>
      <c r="X1108" s="45" t="s">
        <v>31</v>
      </c>
      <c r="Y1108" s="45" t="s">
        <v>31</v>
      </c>
      <c r="Z1108" s="45" t="s">
        <v>31</v>
      </c>
      <c r="AA1108" s="45" t="s">
        <v>31</v>
      </c>
      <c r="AB1108" s="32" t="s">
        <v>30</v>
      </c>
      <c r="AC1108" s="32" t="s">
        <v>30</v>
      </c>
      <c r="AD1108" s="32" t="s">
        <v>31</v>
      </c>
      <c r="AE1108" s="32" t="s">
        <v>31</v>
      </c>
      <c r="AF1108" s="32" t="s">
        <v>33</v>
      </c>
      <c r="AG1108" s="32" t="s">
        <v>33</v>
      </c>
      <c r="AH1108" s="46" t="s">
        <v>45</v>
      </c>
      <c r="AM1108" s="32" t="s">
        <v>35</v>
      </c>
      <c r="AR1108" s="23"/>
      <c r="AS1108" s="24" t="str">
        <f t="shared" si="3"/>
        <v>-:Q:-:-:-:-:-:-:-:-:-:-:-:-:-:-:-:-:-:-:-:-:Rn:::::Rt::::</v>
      </c>
      <c r="AT1108" s="23"/>
      <c r="AU1108" s="24" t="str">
        <f t="shared" si="4"/>
        <v>0x0D40C000</v>
      </c>
      <c r="AV1108" s="25"/>
      <c r="AW1108" s="26" t="str">
        <f t="shared" si="5"/>
        <v>vld1rNo_offset,                                         </v>
      </c>
      <c r="AX1108" s="26" t="str">
        <f t="shared" si="6"/>
        <v>//		vld1rNo_offset,                                         	/* 0x0D40C000	LD1R      	 */</v>
      </c>
      <c r="AY1108" s="26" t="str">
        <f t="shared" si="7"/>
        <v>//		0x0D40C000,	/* LD1R      	vld1rNo_offset	 */</v>
      </c>
    </row>
    <row r="1109" ht="12.75" customHeight="1">
      <c r="A1109" s="15" t="s">
        <v>1777</v>
      </c>
      <c r="B1109" s="33" t="s">
        <v>106</v>
      </c>
      <c r="C1109" s="16"/>
      <c r="D1109" s="17"/>
      <c r="E1109" s="28" t="s">
        <v>1778</v>
      </c>
      <c r="F1109" s="18" t="str">
        <f t="shared" si="8"/>
        <v>v</v>
      </c>
      <c r="G1109" s="18" t="str">
        <f t="shared" si="9"/>
        <v>No_offset</v>
      </c>
      <c r="H1109" s="19"/>
      <c r="I1109" s="30" t="s">
        <v>1681</v>
      </c>
      <c r="J1109" s="30"/>
      <c r="K1109" s="84"/>
      <c r="L1109" s="45" t="s">
        <v>31</v>
      </c>
      <c r="M1109" s="32" t="s">
        <v>71</v>
      </c>
      <c r="N1109" s="45" t="s">
        <v>31</v>
      </c>
      <c r="O1109" s="45" t="s">
        <v>31</v>
      </c>
      <c r="P1109" s="45" t="s">
        <v>30</v>
      </c>
      <c r="Q1109" s="45" t="s">
        <v>30</v>
      </c>
      <c r="R1109" s="45" t="s">
        <v>31</v>
      </c>
      <c r="S1109" s="45" t="s">
        <v>30</v>
      </c>
      <c r="T1109" s="45" t="s">
        <v>31</v>
      </c>
      <c r="U1109" s="32" t="s">
        <v>30</v>
      </c>
      <c r="V1109" s="32" t="s">
        <v>31</v>
      </c>
      <c r="W1109" s="45" t="s">
        <v>31</v>
      </c>
      <c r="X1109" s="45" t="s">
        <v>31</v>
      </c>
      <c r="Y1109" s="45" t="s">
        <v>31</v>
      </c>
      <c r="Z1109" s="45" t="s">
        <v>31</v>
      </c>
      <c r="AA1109" s="45" t="s">
        <v>31</v>
      </c>
      <c r="AB1109" s="32" t="s">
        <v>30</v>
      </c>
      <c r="AC1109" s="32" t="s">
        <v>30</v>
      </c>
      <c r="AD1109" s="32" t="s">
        <v>30</v>
      </c>
      <c r="AE1109" s="32" t="s">
        <v>31</v>
      </c>
      <c r="AF1109" s="32" t="s">
        <v>33</v>
      </c>
      <c r="AG1109" s="32" t="s">
        <v>33</v>
      </c>
      <c r="AH1109" s="46" t="s">
        <v>45</v>
      </c>
      <c r="AM1109" s="32" t="s">
        <v>35</v>
      </c>
      <c r="AR1109" s="23"/>
      <c r="AS1109" s="24" t="str">
        <f t="shared" si="3"/>
        <v>-:Q:-:-:-:-:-:-:-:-:-:-:-:-:-:-:-:-:-:-:-:-:Rn:::::Rt::::</v>
      </c>
      <c r="AT1109" s="23"/>
      <c r="AU1109" s="24" t="str">
        <f t="shared" si="4"/>
        <v>0x0D40E000</v>
      </c>
      <c r="AV1109" s="25"/>
      <c r="AW1109" s="26" t="str">
        <f t="shared" si="5"/>
        <v>vld3rNo_offset,                                         </v>
      </c>
      <c r="AX1109" s="26" t="str">
        <f t="shared" si="6"/>
        <v>//		vld3rNo_offset,                                         	/* 0x0D40E000	LD3R      	 */</v>
      </c>
      <c r="AY1109" s="26" t="str">
        <f t="shared" si="7"/>
        <v>//		0x0D40E000,	/* LD3R      	vld3rNo_offset	 */</v>
      </c>
    </row>
    <row r="1110" ht="12.75" customHeight="1">
      <c r="A1110" s="9" t="s">
        <v>1779</v>
      </c>
      <c r="B1110" s="33" t="s">
        <v>106</v>
      </c>
      <c r="C1110" s="16"/>
      <c r="D1110" s="17"/>
      <c r="E1110" s="28" t="s">
        <v>1704</v>
      </c>
      <c r="F1110" s="18" t="str">
        <f t="shared" si="8"/>
        <v>v</v>
      </c>
      <c r="G1110" s="18" t="str">
        <f t="shared" si="9"/>
        <v>single_structure_8_bit</v>
      </c>
      <c r="H1110" s="18" t="s">
        <v>1751</v>
      </c>
      <c r="I1110" s="30" t="s">
        <v>1580</v>
      </c>
      <c r="J1110" s="30"/>
      <c r="K1110" s="84"/>
      <c r="L1110" s="45" t="s">
        <v>31</v>
      </c>
      <c r="M1110" s="32" t="s">
        <v>71</v>
      </c>
      <c r="N1110" s="45" t="s">
        <v>31</v>
      </c>
      <c r="O1110" s="45" t="s">
        <v>31</v>
      </c>
      <c r="P1110" s="45" t="s">
        <v>30</v>
      </c>
      <c r="Q1110" s="45" t="s">
        <v>30</v>
      </c>
      <c r="R1110" s="45" t="s">
        <v>31</v>
      </c>
      <c r="S1110" s="45" t="s">
        <v>30</v>
      </c>
      <c r="T1110" s="45" t="s">
        <v>31</v>
      </c>
      <c r="U1110" s="32" t="s">
        <v>30</v>
      </c>
      <c r="V1110" s="32" t="s">
        <v>30</v>
      </c>
      <c r="W1110" s="45" t="s">
        <v>31</v>
      </c>
      <c r="X1110" s="45" t="s">
        <v>31</v>
      </c>
      <c r="Y1110" s="45" t="s">
        <v>31</v>
      </c>
      <c r="Z1110" s="45" t="s">
        <v>31</v>
      </c>
      <c r="AA1110" s="45" t="s">
        <v>31</v>
      </c>
      <c r="AB1110" s="32" t="s">
        <v>31</v>
      </c>
      <c r="AC1110" s="32" t="s">
        <v>31</v>
      </c>
      <c r="AD1110" s="32" t="s">
        <v>31</v>
      </c>
      <c r="AE1110" s="32" t="s">
        <v>33</v>
      </c>
      <c r="AF1110" s="32" t="s">
        <v>33</v>
      </c>
      <c r="AG1110" s="32" t="s">
        <v>33</v>
      </c>
      <c r="AH1110" s="46" t="s">
        <v>45</v>
      </c>
      <c r="AM1110" s="32" t="s">
        <v>35</v>
      </c>
      <c r="AR1110" s="23"/>
      <c r="AS1110" s="24" t="str">
        <f t="shared" si="3"/>
        <v>-:Q:-:-:-:-:-:-:-:-:-:-:-:-:-:-:-:-:-:-:-:-:Rn:::::Rt::::</v>
      </c>
      <c r="AT1110" s="23"/>
      <c r="AU1110" s="24" t="str">
        <f t="shared" si="4"/>
        <v>0x0D600000</v>
      </c>
      <c r="AV1110" s="25"/>
      <c r="AW1110" s="26" t="str">
        <f t="shared" si="5"/>
        <v>vld2single_structure_8_bit,                             </v>
      </c>
      <c r="AX1110" s="26" t="str">
        <f t="shared" si="6"/>
        <v>//		vld2single_structure_8_bit,                             	/* 0x0D600000	LD2       	 */</v>
      </c>
      <c r="AY1110" s="26" t="str">
        <f t="shared" si="7"/>
        <v>//		0x0D600000,	/* LD2       	vld2single_structure_8_bit	 */</v>
      </c>
    </row>
    <row r="1111" ht="12.75" customHeight="1">
      <c r="A1111" s="15" t="s">
        <v>1780</v>
      </c>
      <c r="B1111" s="33" t="s">
        <v>106</v>
      </c>
      <c r="C1111" s="16"/>
      <c r="D1111" s="17"/>
      <c r="E1111" s="28" t="s">
        <v>1696</v>
      </c>
      <c r="F1111" s="18" t="str">
        <f t="shared" si="8"/>
        <v>v</v>
      </c>
      <c r="G1111" s="18" t="str">
        <f t="shared" si="9"/>
        <v>single_structure_8_bit</v>
      </c>
      <c r="H1111" s="18" t="s">
        <v>1751</v>
      </c>
      <c r="I1111" s="30" t="s">
        <v>1580</v>
      </c>
      <c r="J1111" s="30"/>
      <c r="K1111" s="84"/>
      <c r="L1111" s="45" t="s">
        <v>31</v>
      </c>
      <c r="M1111" s="32" t="s">
        <v>71</v>
      </c>
      <c r="N1111" s="45" t="s">
        <v>31</v>
      </c>
      <c r="O1111" s="45" t="s">
        <v>31</v>
      </c>
      <c r="P1111" s="45" t="s">
        <v>30</v>
      </c>
      <c r="Q1111" s="45" t="s">
        <v>30</v>
      </c>
      <c r="R1111" s="45" t="s">
        <v>31</v>
      </c>
      <c r="S1111" s="45" t="s">
        <v>30</v>
      </c>
      <c r="T1111" s="45" t="s">
        <v>31</v>
      </c>
      <c r="U1111" s="32" t="s">
        <v>30</v>
      </c>
      <c r="V1111" s="32" t="s">
        <v>30</v>
      </c>
      <c r="W1111" s="45" t="s">
        <v>31</v>
      </c>
      <c r="X1111" s="45" t="s">
        <v>31</v>
      </c>
      <c r="Y1111" s="45" t="s">
        <v>31</v>
      </c>
      <c r="Z1111" s="45" t="s">
        <v>31</v>
      </c>
      <c r="AA1111" s="45" t="s">
        <v>31</v>
      </c>
      <c r="AB1111" s="32" t="s">
        <v>31</v>
      </c>
      <c r="AC1111" s="32" t="s">
        <v>31</v>
      </c>
      <c r="AD1111" s="32" t="s">
        <v>30</v>
      </c>
      <c r="AE1111" s="32" t="s">
        <v>33</v>
      </c>
      <c r="AF1111" s="32" t="s">
        <v>33</v>
      </c>
      <c r="AG1111" s="32" t="s">
        <v>33</v>
      </c>
      <c r="AH1111" s="46" t="s">
        <v>45</v>
      </c>
      <c r="AM1111" s="32" t="s">
        <v>35</v>
      </c>
      <c r="AR1111" s="23"/>
      <c r="AS1111" s="24" t="str">
        <f t="shared" si="3"/>
        <v>-:Q:-:-:-:-:-:-:-:-:-:-:-:-:-:-:-:-:-:-:-:-:Rn:::::Rt::::</v>
      </c>
      <c r="AT1111" s="23"/>
      <c r="AU1111" s="24" t="str">
        <f t="shared" si="4"/>
        <v>0x0D602000</v>
      </c>
      <c r="AV1111" s="25"/>
      <c r="AW1111" s="26" t="str">
        <f t="shared" si="5"/>
        <v>vld4single_structure_8_bit,                             </v>
      </c>
      <c r="AX1111" s="26" t="str">
        <f t="shared" si="6"/>
        <v>//		vld4single_structure_8_bit,                             	/* 0x0D602000	LD4       	 */</v>
      </c>
      <c r="AY1111" s="26" t="str">
        <f t="shared" si="7"/>
        <v>//		0x0D602000,	/* LD4       	vld4single_structure_8_bit	 */</v>
      </c>
    </row>
    <row r="1112" ht="12.75" customHeight="1">
      <c r="A1112" s="15" t="s">
        <v>1781</v>
      </c>
      <c r="B1112" s="33" t="s">
        <v>106</v>
      </c>
      <c r="C1112" s="16"/>
      <c r="D1112" s="17"/>
      <c r="E1112" s="28" t="s">
        <v>1704</v>
      </c>
      <c r="F1112" s="18" t="str">
        <f t="shared" si="8"/>
        <v>v</v>
      </c>
      <c r="G1112" s="18" t="str">
        <f t="shared" si="9"/>
        <v>single_structure_16_bit</v>
      </c>
      <c r="H1112" s="18" t="s">
        <v>1751</v>
      </c>
      <c r="I1112" s="30" t="s">
        <v>1576</v>
      </c>
      <c r="J1112" s="30"/>
      <c r="K1112" s="84"/>
      <c r="L1112" s="45" t="s">
        <v>31</v>
      </c>
      <c r="M1112" s="32" t="s">
        <v>71</v>
      </c>
      <c r="N1112" s="45" t="s">
        <v>31</v>
      </c>
      <c r="O1112" s="45" t="s">
        <v>31</v>
      </c>
      <c r="P1112" s="45" t="s">
        <v>30</v>
      </c>
      <c r="Q1112" s="45" t="s">
        <v>30</v>
      </c>
      <c r="R1112" s="45" t="s">
        <v>31</v>
      </c>
      <c r="S1112" s="45" t="s">
        <v>30</v>
      </c>
      <c r="T1112" s="45" t="s">
        <v>31</v>
      </c>
      <c r="U1112" s="32" t="s">
        <v>30</v>
      </c>
      <c r="V1112" s="32" t="s">
        <v>30</v>
      </c>
      <c r="W1112" s="45" t="s">
        <v>31</v>
      </c>
      <c r="X1112" s="45" t="s">
        <v>31</v>
      </c>
      <c r="Y1112" s="45" t="s">
        <v>31</v>
      </c>
      <c r="Z1112" s="45" t="s">
        <v>31</v>
      </c>
      <c r="AA1112" s="45" t="s">
        <v>31</v>
      </c>
      <c r="AB1112" s="32" t="s">
        <v>31</v>
      </c>
      <c r="AC1112" s="32" t="s">
        <v>30</v>
      </c>
      <c r="AD1112" s="32" t="s">
        <v>31</v>
      </c>
      <c r="AE1112" s="32" t="s">
        <v>33</v>
      </c>
      <c r="AF1112" s="32" t="s">
        <v>33</v>
      </c>
      <c r="AG1112" s="32" t="s">
        <v>31</v>
      </c>
      <c r="AH1112" s="46" t="s">
        <v>45</v>
      </c>
      <c r="AM1112" s="32" t="s">
        <v>35</v>
      </c>
      <c r="AR1112" s="23"/>
      <c r="AS1112" s="24" t="str">
        <f t="shared" si="3"/>
        <v>-:Q:-:-:-:-:-:-:-:-:-:-:-:-:-:-:-:-:-:-:-:-:Rn:::::Rt::::</v>
      </c>
      <c r="AT1112" s="23"/>
      <c r="AU1112" s="24" t="str">
        <f t="shared" si="4"/>
        <v>0x0D604000</v>
      </c>
      <c r="AV1112" s="25"/>
      <c r="AW1112" s="26" t="str">
        <f t="shared" si="5"/>
        <v>vld2single_structure_16_bit,                            </v>
      </c>
      <c r="AX1112" s="26" t="str">
        <f t="shared" si="6"/>
        <v>//		vld2single_structure_16_bit,                            	/* 0x0D604000	LD2       	 */</v>
      </c>
      <c r="AY1112" s="26" t="str">
        <f t="shared" si="7"/>
        <v>//		0x0D604000,	/* LD2       	vld2single_structure_16_bit	 */</v>
      </c>
    </row>
    <row r="1113" ht="12.75" customHeight="1">
      <c r="A1113" s="9" t="s">
        <v>1782</v>
      </c>
      <c r="B1113" s="33" t="s">
        <v>106</v>
      </c>
      <c r="C1113" s="16"/>
      <c r="D1113" s="17"/>
      <c r="E1113" s="28" t="s">
        <v>1696</v>
      </c>
      <c r="F1113" s="18" t="str">
        <f t="shared" si="8"/>
        <v>v</v>
      </c>
      <c r="G1113" s="18" t="str">
        <f t="shared" si="9"/>
        <v>single_structure_16_bit</v>
      </c>
      <c r="H1113" s="18" t="s">
        <v>1751</v>
      </c>
      <c r="I1113" s="30" t="s">
        <v>1576</v>
      </c>
      <c r="J1113" s="30"/>
      <c r="K1113" s="84"/>
      <c r="L1113" s="45" t="s">
        <v>31</v>
      </c>
      <c r="M1113" s="32" t="s">
        <v>71</v>
      </c>
      <c r="N1113" s="45" t="s">
        <v>31</v>
      </c>
      <c r="O1113" s="45" t="s">
        <v>31</v>
      </c>
      <c r="P1113" s="45" t="s">
        <v>30</v>
      </c>
      <c r="Q1113" s="45" t="s">
        <v>30</v>
      </c>
      <c r="R1113" s="45" t="s">
        <v>31</v>
      </c>
      <c r="S1113" s="45" t="s">
        <v>30</v>
      </c>
      <c r="T1113" s="45" t="s">
        <v>31</v>
      </c>
      <c r="U1113" s="32" t="s">
        <v>30</v>
      </c>
      <c r="V1113" s="32" t="s">
        <v>30</v>
      </c>
      <c r="W1113" s="45" t="s">
        <v>31</v>
      </c>
      <c r="X1113" s="45" t="s">
        <v>31</v>
      </c>
      <c r="Y1113" s="45" t="s">
        <v>31</v>
      </c>
      <c r="Z1113" s="45" t="s">
        <v>31</v>
      </c>
      <c r="AA1113" s="45" t="s">
        <v>31</v>
      </c>
      <c r="AB1113" s="32" t="s">
        <v>31</v>
      </c>
      <c r="AC1113" s="32" t="s">
        <v>30</v>
      </c>
      <c r="AD1113" s="32" t="s">
        <v>30</v>
      </c>
      <c r="AE1113" s="32" t="s">
        <v>33</v>
      </c>
      <c r="AF1113" s="32" t="s">
        <v>33</v>
      </c>
      <c r="AG1113" s="32" t="s">
        <v>31</v>
      </c>
      <c r="AH1113" s="46" t="s">
        <v>45</v>
      </c>
      <c r="AM1113" s="32" t="s">
        <v>35</v>
      </c>
      <c r="AR1113" s="23"/>
      <c r="AS1113" s="24" t="str">
        <f t="shared" si="3"/>
        <v>-:Q:-:-:-:-:-:-:-:-:-:-:-:-:-:-:-:-:-:-:-:-:Rn:::::Rt::::</v>
      </c>
      <c r="AT1113" s="23"/>
      <c r="AU1113" s="24" t="str">
        <f t="shared" si="4"/>
        <v>0x0D606000</v>
      </c>
      <c r="AV1113" s="25"/>
      <c r="AW1113" s="26" t="str">
        <f t="shared" si="5"/>
        <v>vld4single_structure_16_bit,                            </v>
      </c>
      <c r="AX1113" s="26" t="str">
        <f t="shared" si="6"/>
        <v>//		vld4single_structure_16_bit,                            	/* 0x0D606000	LD4       	 */</v>
      </c>
      <c r="AY1113" s="26" t="str">
        <f t="shared" si="7"/>
        <v>//		0x0D606000,	/* LD4       	vld4single_structure_16_bit	 */</v>
      </c>
    </row>
    <row r="1114" ht="12.75" customHeight="1">
      <c r="A1114" s="9" t="s">
        <v>1783</v>
      </c>
      <c r="B1114" s="33" t="s">
        <v>106</v>
      </c>
      <c r="C1114" s="16"/>
      <c r="D1114" s="17"/>
      <c r="E1114" s="28" t="s">
        <v>1704</v>
      </c>
      <c r="F1114" s="18" t="str">
        <f t="shared" si="8"/>
        <v>v</v>
      </c>
      <c r="G1114" s="18" t="str">
        <f t="shared" si="9"/>
        <v>single_structure_32_bit</v>
      </c>
      <c r="H1114" s="18" t="s">
        <v>1751</v>
      </c>
      <c r="I1114" s="30" t="s">
        <v>1527</v>
      </c>
      <c r="J1114" s="30"/>
      <c r="K1114" s="84"/>
      <c r="L1114" s="45" t="s">
        <v>31</v>
      </c>
      <c r="M1114" s="32" t="s">
        <v>71</v>
      </c>
      <c r="N1114" s="45" t="s">
        <v>31</v>
      </c>
      <c r="O1114" s="45" t="s">
        <v>31</v>
      </c>
      <c r="P1114" s="45" t="s">
        <v>30</v>
      </c>
      <c r="Q1114" s="45" t="s">
        <v>30</v>
      </c>
      <c r="R1114" s="45" t="s">
        <v>31</v>
      </c>
      <c r="S1114" s="45" t="s">
        <v>30</v>
      </c>
      <c r="T1114" s="45" t="s">
        <v>31</v>
      </c>
      <c r="U1114" s="32" t="s">
        <v>30</v>
      </c>
      <c r="V1114" s="32" t="s">
        <v>30</v>
      </c>
      <c r="W1114" s="45" t="s">
        <v>31</v>
      </c>
      <c r="X1114" s="45" t="s">
        <v>31</v>
      </c>
      <c r="Y1114" s="45" t="s">
        <v>31</v>
      </c>
      <c r="Z1114" s="45" t="s">
        <v>31</v>
      </c>
      <c r="AA1114" s="45" t="s">
        <v>31</v>
      </c>
      <c r="AB1114" s="32" t="s">
        <v>30</v>
      </c>
      <c r="AC1114" s="32" t="s">
        <v>31</v>
      </c>
      <c r="AD1114" s="32" t="s">
        <v>31</v>
      </c>
      <c r="AE1114" s="32" t="s">
        <v>33</v>
      </c>
      <c r="AF1114" s="32" t="s">
        <v>31</v>
      </c>
      <c r="AG1114" s="32" t="s">
        <v>31</v>
      </c>
      <c r="AH1114" s="46" t="s">
        <v>45</v>
      </c>
      <c r="AM1114" s="32" t="s">
        <v>35</v>
      </c>
      <c r="AR1114" s="23"/>
      <c r="AS1114" s="24" t="str">
        <f t="shared" si="3"/>
        <v>-:Q:-:-:-:-:-:-:-:-:-:-:-:-:-:-:-:-:-:-:-:-:Rn:::::Rt::::</v>
      </c>
      <c r="AT1114" s="23"/>
      <c r="AU1114" s="24" t="str">
        <f t="shared" si="4"/>
        <v>0x0D608000</v>
      </c>
      <c r="AV1114" s="25"/>
      <c r="AW1114" s="26" t="str">
        <f t="shared" si="5"/>
        <v>vld2single_structure_32_bit,                            </v>
      </c>
      <c r="AX1114" s="26" t="str">
        <f t="shared" si="6"/>
        <v>//		vld2single_structure_32_bit,                            	/* 0x0D608000	LD2       	 */</v>
      </c>
      <c r="AY1114" s="26" t="str">
        <f t="shared" si="7"/>
        <v>//		0x0D608000,	/* LD2       	vld2single_structure_32_bit	 */</v>
      </c>
    </row>
    <row r="1115" ht="12.75" customHeight="1">
      <c r="A1115" s="15" t="s">
        <v>1784</v>
      </c>
      <c r="B1115" s="33" t="s">
        <v>106</v>
      </c>
      <c r="C1115" s="16"/>
      <c r="D1115" s="17"/>
      <c r="E1115" s="28" t="s">
        <v>1704</v>
      </c>
      <c r="F1115" s="18" t="str">
        <f t="shared" si="8"/>
        <v>v</v>
      </c>
      <c r="G1115" s="18" t="str">
        <f t="shared" si="9"/>
        <v>single_structure_64_bit</v>
      </c>
      <c r="H1115" s="18" t="s">
        <v>1751</v>
      </c>
      <c r="I1115" s="30" t="s">
        <v>1533</v>
      </c>
      <c r="J1115" s="30"/>
      <c r="K1115" s="84"/>
      <c r="L1115" s="45" t="s">
        <v>31</v>
      </c>
      <c r="M1115" s="32" t="s">
        <v>71</v>
      </c>
      <c r="N1115" s="45" t="s">
        <v>31</v>
      </c>
      <c r="O1115" s="45" t="s">
        <v>31</v>
      </c>
      <c r="P1115" s="45" t="s">
        <v>30</v>
      </c>
      <c r="Q1115" s="45" t="s">
        <v>30</v>
      </c>
      <c r="R1115" s="45" t="s">
        <v>31</v>
      </c>
      <c r="S1115" s="45" t="s">
        <v>30</v>
      </c>
      <c r="T1115" s="45" t="s">
        <v>31</v>
      </c>
      <c r="U1115" s="32" t="s">
        <v>30</v>
      </c>
      <c r="V1115" s="32" t="s">
        <v>30</v>
      </c>
      <c r="W1115" s="45" t="s">
        <v>31</v>
      </c>
      <c r="X1115" s="45" t="s">
        <v>31</v>
      </c>
      <c r="Y1115" s="45" t="s">
        <v>31</v>
      </c>
      <c r="Z1115" s="45" t="s">
        <v>31</v>
      </c>
      <c r="AA1115" s="45" t="s">
        <v>31</v>
      </c>
      <c r="AB1115" s="32" t="s">
        <v>30</v>
      </c>
      <c r="AC1115" s="32" t="s">
        <v>31</v>
      </c>
      <c r="AD1115" s="32" t="s">
        <v>31</v>
      </c>
      <c r="AE1115" s="32" t="s">
        <v>31</v>
      </c>
      <c r="AF1115" s="32" t="s">
        <v>31</v>
      </c>
      <c r="AG1115" s="32" t="s">
        <v>30</v>
      </c>
      <c r="AH1115" s="46" t="s">
        <v>45</v>
      </c>
      <c r="AM1115" s="32" t="s">
        <v>35</v>
      </c>
      <c r="AR1115" s="23"/>
      <c r="AS1115" s="24" t="str">
        <f t="shared" si="3"/>
        <v>-:Q:-:-:-:-:-:-:-:-:-:-:-:-:-:-:-:-:-:-:-:-:Rn:::::Rt::::</v>
      </c>
      <c r="AT1115" s="23"/>
      <c r="AU1115" s="24" t="str">
        <f t="shared" si="4"/>
        <v>0x0D608400</v>
      </c>
      <c r="AV1115" s="25"/>
      <c r="AW1115" s="26" t="str">
        <f t="shared" si="5"/>
        <v>vld2single_structure_64_bit,                            </v>
      </c>
      <c r="AX1115" s="26" t="str">
        <f t="shared" si="6"/>
        <v>//		vld2single_structure_64_bit,                            	/* 0x0D608400	LD2       	 */</v>
      </c>
      <c r="AY1115" s="26" t="str">
        <f t="shared" si="7"/>
        <v>//		0x0D608400,	/* LD2       	vld2single_structure_64_bit	 */</v>
      </c>
    </row>
    <row r="1116" ht="12.75" customHeight="1">
      <c r="A1116" s="15" t="s">
        <v>1785</v>
      </c>
      <c r="B1116" s="33" t="s">
        <v>106</v>
      </c>
      <c r="C1116" s="16"/>
      <c r="D1116" s="17"/>
      <c r="E1116" s="28" t="s">
        <v>1696</v>
      </c>
      <c r="F1116" s="18" t="str">
        <f t="shared" si="8"/>
        <v>v</v>
      </c>
      <c r="G1116" s="18" t="str">
        <f t="shared" si="9"/>
        <v>single_structure_32_bit</v>
      </c>
      <c r="H1116" s="18" t="s">
        <v>1751</v>
      </c>
      <c r="I1116" s="30" t="s">
        <v>1527</v>
      </c>
      <c r="J1116" s="30"/>
      <c r="K1116" s="84"/>
      <c r="L1116" s="45" t="s">
        <v>31</v>
      </c>
      <c r="M1116" s="32" t="s">
        <v>71</v>
      </c>
      <c r="N1116" s="45" t="s">
        <v>31</v>
      </c>
      <c r="O1116" s="45" t="s">
        <v>31</v>
      </c>
      <c r="P1116" s="45" t="s">
        <v>30</v>
      </c>
      <c r="Q1116" s="45" t="s">
        <v>30</v>
      </c>
      <c r="R1116" s="45" t="s">
        <v>31</v>
      </c>
      <c r="S1116" s="45" t="s">
        <v>30</v>
      </c>
      <c r="T1116" s="45" t="s">
        <v>31</v>
      </c>
      <c r="U1116" s="32" t="s">
        <v>30</v>
      </c>
      <c r="V1116" s="32" t="s">
        <v>30</v>
      </c>
      <c r="W1116" s="45" t="s">
        <v>31</v>
      </c>
      <c r="X1116" s="45" t="s">
        <v>31</v>
      </c>
      <c r="Y1116" s="45" t="s">
        <v>31</v>
      </c>
      <c r="Z1116" s="45" t="s">
        <v>31</v>
      </c>
      <c r="AA1116" s="45" t="s">
        <v>31</v>
      </c>
      <c r="AB1116" s="32" t="s">
        <v>30</v>
      </c>
      <c r="AC1116" s="32" t="s">
        <v>31</v>
      </c>
      <c r="AD1116" s="32" t="s">
        <v>30</v>
      </c>
      <c r="AE1116" s="32" t="s">
        <v>33</v>
      </c>
      <c r="AF1116" s="32" t="s">
        <v>31</v>
      </c>
      <c r="AG1116" s="32" t="s">
        <v>31</v>
      </c>
      <c r="AH1116" s="46" t="s">
        <v>45</v>
      </c>
      <c r="AM1116" s="32" t="s">
        <v>35</v>
      </c>
      <c r="AR1116" s="23"/>
      <c r="AS1116" s="24" t="str">
        <f t="shared" si="3"/>
        <v>-:Q:-:-:-:-:-:-:-:-:-:-:-:-:-:-:-:-:-:-:-:-:Rn:::::Rt::::</v>
      </c>
      <c r="AT1116" s="23"/>
      <c r="AU1116" s="24" t="str">
        <f t="shared" si="4"/>
        <v>0x0D60A000</v>
      </c>
      <c r="AV1116" s="25"/>
      <c r="AW1116" s="26" t="str">
        <f t="shared" si="5"/>
        <v>vld4single_structure_32_bit,                            </v>
      </c>
      <c r="AX1116" s="26" t="str">
        <f t="shared" si="6"/>
        <v>//		vld4single_structure_32_bit,                            	/* 0x0D60A000	LD4       	 */</v>
      </c>
      <c r="AY1116" s="26" t="str">
        <f t="shared" si="7"/>
        <v>//		0x0D60A000,	/* LD4       	vld4single_structure_32_bit	 */</v>
      </c>
    </row>
    <row r="1117" ht="12.75" customHeight="1">
      <c r="A1117" s="9" t="s">
        <v>1786</v>
      </c>
      <c r="B1117" s="33" t="s">
        <v>106</v>
      </c>
      <c r="C1117" s="16"/>
      <c r="D1117" s="17"/>
      <c r="E1117" s="28" t="s">
        <v>1696</v>
      </c>
      <c r="F1117" s="18" t="str">
        <f t="shared" si="8"/>
        <v>v</v>
      </c>
      <c r="G1117" s="18" t="str">
        <f t="shared" si="9"/>
        <v>single_structure_64_bit</v>
      </c>
      <c r="H1117" s="18" t="s">
        <v>1751</v>
      </c>
      <c r="I1117" s="30" t="s">
        <v>1533</v>
      </c>
      <c r="J1117" s="30"/>
      <c r="K1117" s="84"/>
      <c r="L1117" s="45" t="s">
        <v>31</v>
      </c>
      <c r="M1117" s="32" t="s">
        <v>71</v>
      </c>
      <c r="N1117" s="45" t="s">
        <v>31</v>
      </c>
      <c r="O1117" s="45" t="s">
        <v>31</v>
      </c>
      <c r="P1117" s="45" t="s">
        <v>30</v>
      </c>
      <c r="Q1117" s="45" t="s">
        <v>30</v>
      </c>
      <c r="R1117" s="45" t="s">
        <v>31</v>
      </c>
      <c r="S1117" s="45" t="s">
        <v>30</v>
      </c>
      <c r="T1117" s="45" t="s">
        <v>31</v>
      </c>
      <c r="U1117" s="32" t="s">
        <v>30</v>
      </c>
      <c r="V1117" s="32" t="s">
        <v>30</v>
      </c>
      <c r="W1117" s="45" t="s">
        <v>31</v>
      </c>
      <c r="X1117" s="45" t="s">
        <v>31</v>
      </c>
      <c r="Y1117" s="45" t="s">
        <v>31</v>
      </c>
      <c r="Z1117" s="45" t="s">
        <v>31</v>
      </c>
      <c r="AA1117" s="45" t="s">
        <v>31</v>
      </c>
      <c r="AB1117" s="32" t="s">
        <v>30</v>
      </c>
      <c r="AC1117" s="32" t="s">
        <v>31</v>
      </c>
      <c r="AD1117" s="32" t="s">
        <v>30</v>
      </c>
      <c r="AE1117" s="32" t="s">
        <v>31</v>
      </c>
      <c r="AF1117" s="32" t="s">
        <v>31</v>
      </c>
      <c r="AG1117" s="32" t="s">
        <v>30</v>
      </c>
      <c r="AH1117" s="46" t="s">
        <v>45</v>
      </c>
      <c r="AM1117" s="32" t="s">
        <v>35</v>
      </c>
      <c r="AR1117" s="23"/>
      <c r="AS1117" s="24" t="str">
        <f t="shared" si="3"/>
        <v>-:Q:-:-:-:-:-:-:-:-:-:-:-:-:-:-:-:-:-:-:-:-:Rn:::::Rt::::</v>
      </c>
      <c r="AT1117" s="23"/>
      <c r="AU1117" s="24" t="str">
        <f t="shared" si="4"/>
        <v>0x0D60A400</v>
      </c>
      <c r="AV1117" s="25"/>
      <c r="AW1117" s="26" t="str">
        <f t="shared" si="5"/>
        <v>vld4single_structure_64_bit,                            </v>
      </c>
      <c r="AX1117" s="26" t="str">
        <f t="shared" si="6"/>
        <v>//		vld4single_structure_64_bit,                            	/* 0x0D60A400	LD4       	 */</v>
      </c>
      <c r="AY1117" s="26" t="str">
        <f t="shared" si="7"/>
        <v>//		0x0D60A400,	/* LD4       	vld4single_structure_64_bit	 */</v>
      </c>
    </row>
    <row r="1118" ht="12.75" customHeight="1">
      <c r="A1118" s="15" t="s">
        <v>1787</v>
      </c>
      <c r="B1118" s="33" t="s">
        <v>106</v>
      </c>
      <c r="C1118" s="16"/>
      <c r="D1118" s="17"/>
      <c r="E1118" s="28" t="s">
        <v>1788</v>
      </c>
      <c r="F1118" s="18" t="str">
        <f t="shared" si="8"/>
        <v>v</v>
      </c>
      <c r="G1118" s="18" t="str">
        <f t="shared" si="9"/>
        <v>No_offset</v>
      </c>
      <c r="H1118" s="19"/>
      <c r="I1118" s="30" t="s">
        <v>1681</v>
      </c>
      <c r="J1118" s="30"/>
      <c r="K1118" s="84"/>
      <c r="L1118" s="45" t="s">
        <v>31</v>
      </c>
      <c r="M1118" s="32" t="s">
        <v>71</v>
      </c>
      <c r="N1118" s="45" t="s">
        <v>31</v>
      </c>
      <c r="O1118" s="45" t="s">
        <v>31</v>
      </c>
      <c r="P1118" s="45" t="s">
        <v>30</v>
      </c>
      <c r="Q1118" s="45" t="s">
        <v>30</v>
      </c>
      <c r="R1118" s="45" t="s">
        <v>31</v>
      </c>
      <c r="S1118" s="45" t="s">
        <v>30</v>
      </c>
      <c r="T1118" s="45" t="s">
        <v>31</v>
      </c>
      <c r="U1118" s="32" t="s">
        <v>30</v>
      </c>
      <c r="V1118" s="32" t="s">
        <v>30</v>
      </c>
      <c r="W1118" s="45" t="s">
        <v>31</v>
      </c>
      <c r="X1118" s="45" t="s">
        <v>31</v>
      </c>
      <c r="Y1118" s="45" t="s">
        <v>31</v>
      </c>
      <c r="Z1118" s="45" t="s">
        <v>31</v>
      </c>
      <c r="AA1118" s="45" t="s">
        <v>31</v>
      </c>
      <c r="AB1118" s="32" t="s">
        <v>30</v>
      </c>
      <c r="AC1118" s="32" t="s">
        <v>30</v>
      </c>
      <c r="AD1118" s="32" t="s">
        <v>31</v>
      </c>
      <c r="AE1118" s="32" t="s">
        <v>31</v>
      </c>
      <c r="AF1118" s="32" t="s">
        <v>33</v>
      </c>
      <c r="AG1118" s="32" t="s">
        <v>33</v>
      </c>
      <c r="AH1118" s="46" t="s">
        <v>45</v>
      </c>
      <c r="AM1118" s="32" t="s">
        <v>35</v>
      </c>
      <c r="AR1118" s="23"/>
      <c r="AS1118" s="24" t="str">
        <f t="shared" si="3"/>
        <v>-:Q:-:-:-:-:-:-:-:-:-:-:-:-:-:-:-:-:-:-:-:-:Rn:::::Rt::::</v>
      </c>
      <c r="AT1118" s="23"/>
      <c r="AU1118" s="24" t="str">
        <f t="shared" si="4"/>
        <v>0x0D60C000</v>
      </c>
      <c r="AV1118" s="25"/>
      <c r="AW1118" s="26" t="str">
        <f t="shared" si="5"/>
        <v>vld2rNo_offset,                                         </v>
      </c>
      <c r="AX1118" s="26" t="str">
        <f t="shared" si="6"/>
        <v>//		vld2rNo_offset,                                         	/* 0x0D60C000	LD2R      	 */</v>
      </c>
      <c r="AY1118" s="26" t="str">
        <f t="shared" si="7"/>
        <v>//		0x0D60C000,	/* LD2R      	vld2rNo_offset	 */</v>
      </c>
    </row>
    <row r="1119" ht="12.75" customHeight="1">
      <c r="A1119" s="15" t="s">
        <v>1789</v>
      </c>
      <c r="B1119" s="33" t="s">
        <v>106</v>
      </c>
      <c r="C1119" s="16"/>
      <c r="D1119" s="17"/>
      <c r="E1119" s="28" t="s">
        <v>1790</v>
      </c>
      <c r="F1119" s="18" t="str">
        <f t="shared" si="8"/>
        <v>v</v>
      </c>
      <c r="G1119" s="18" t="str">
        <f t="shared" si="9"/>
        <v>No_offset</v>
      </c>
      <c r="H1119" s="19"/>
      <c r="I1119" s="30" t="s">
        <v>1681</v>
      </c>
      <c r="J1119" s="30"/>
      <c r="K1119" s="84"/>
      <c r="L1119" s="45" t="s">
        <v>31</v>
      </c>
      <c r="M1119" s="32" t="s">
        <v>71</v>
      </c>
      <c r="N1119" s="45" t="s">
        <v>31</v>
      </c>
      <c r="O1119" s="45" t="s">
        <v>31</v>
      </c>
      <c r="P1119" s="45" t="s">
        <v>30</v>
      </c>
      <c r="Q1119" s="45" t="s">
        <v>30</v>
      </c>
      <c r="R1119" s="45" t="s">
        <v>31</v>
      </c>
      <c r="S1119" s="45" t="s">
        <v>30</v>
      </c>
      <c r="T1119" s="45" t="s">
        <v>31</v>
      </c>
      <c r="U1119" s="32" t="s">
        <v>30</v>
      </c>
      <c r="V1119" s="32" t="s">
        <v>30</v>
      </c>
      <c r="W1119" s="45" t="s">
        <v>31</v>
      </c>
      <c r="X1119" s="45" t="s">
        <v>31</v>
      </c>
      <c r="Y1119" s="45" t="s">
        <v>31</v>
      </c>
      <c r="Z1119" s="45" t="s">
        <v>31</v>
      </c>
      <c r="AA1119" s="45" t="s">
        <v>31</v>
      </c>
      <c r="AB1119" s="32" t="s">
        <v>30</v>
      </c>
      <c r="AC1119" s="32" t="s">
        <v>30</v>
      </c>
      <c r="AD1119" s="32" t="s">
        <v>30</v>
      </c>
      <c r="AE1119" s="32" t="s">
        <v>31</v>
      </c>
      <c r="AF1119" s="32" t="s">
        <v>33</v>
      </c>
      <c r="AG1119" s="32" t="s">
        <v>33</v>
      </c>
      <c r="AH1119" s="46" t="s">
        <v>45</v>
      </c>
      <c r="AM1119" s="32" t="s">
        <v>35</v>
      </c>
      <c r="AR1119" s="23"/>
      <c r="AS1119" s="24" t="str">
        <f t="shared" si="3"/>
        <v>-:Q:-:-:-:-:-:-:-:-:-:-:-:-:-:-:-:-:-:-:-:-:Rn:::::Rt::::</v>
      </c>
      <c r="AT1119" s="23"/>
      <c r="AU1119" s="24" t="str">
        <f t="shared" si="4"/>
        <v>0x0D60E000</v>
      </c>
      <c r="AV1119" s="25"/>
      <c r="AW1119" s="26" t="str">
        <f t="shared" si="5"/>
        <v>vld4rNo_offset,                                         </v>
      </c>
      <c r="AX1119" s="26" t="str">
        <f t="shared" si="6"/>
        <v>//		vld4rNo_offset,                                         	/* 0x0D60E000	LD4R      	 */</v>
      </c>
      <c r="AY1119" s="26" t="str">
        <f t="shared" si="7"/>
        <v>//		0x0D60E000,	/* LD4R      	vld4rNo_offset	 */</v>
      </c>
    </row>
    <row r="1120" ht="12.75" customHeight="1">
      <c r="A1120" s="9" t="s">
        <v>1791</v>
      </c>
      <c r="B1120" s="33" t="s">
        <v>106</v>
      </c>
      <c r="C1120" s="16"/>
      <c r="D1120" s="17" t="s">
        <v>1792</v>
      </c>
      <c r="F1120" s="18" t="str">
        <f t="shared" si="8"/>
        <v/>
      </c>
      <c r="G1120" s="18" t="str">
        <f t="shared" si="9"/>
        <v/>
      </c>
      <c r="H1120" s="19"/>
      <c r="I1120" s="20"/>
      <c r="J1120" s="20"/>
      <c r="K1120" s="21"/>
      <c r="L1120" s="22" t="s">
        <v>31</v>
      </c>
      <c r="M1120" s="38" t="s">
        <v>71</v>
      </c>
      <c r="N1120" s="22" t="s">
        <v>31</v>
      </c>
      <c r="O1120" s="22" t="s">
        <v>31</v>
      </c>
      <c r="P1120" s="39" t="s">
        <v>30</v>
      </c>
      <c r="Q1120" s="22" t="s">
        <v>30</v>
      </c>
      <c r="R1120" s="39" t="s">
        <v>31</v>
      </c>
      <c r="S1120" s="22" t="s">
        <v>30</v>
      </c>
      <c r="T1120" s="22" t="s">
        <v>30</v>
      </c>
      <c r="U1120" s="38" t="s">
        <v>66</v>
      </c>
      <c r="V1120" s="38" t="s">
        <v>1749</v>
      </c>
      <c r="W1120" s="62" t="s">
        <v>51</v>
      </c>
      <c r="AB1120" s="38" t="s">
        <v>642</v>
      </c>
      <c r="AE1120" s="38" t="s">
        <v>52</v>
      </c>
      <c r="AF1120" s="38" t="s">
        <v>65</v>
      </c>
      <c r="AH1120" s="40" t="s">
        <v>45</v>
      </c>
      <c r="AM1120" s="38" t="s">
        <v>35</v>
      </c>
      <c r="AR1120" s="23"/>
      <c r="AS1120" s="24" t="str">
        <f t="shared" si="3"/>
        <v/>
      </c>
      <c r="AT1120" s="23"/>
      <c r="AU1120" s="24" t="str">
        <f t="shared" si="4"/>
        <v/>
      </c>
      <c r="AV1120" s="25"/>
      <c r="AW1120" s="26" t="str">
        <f t="shared" si="5"/>
        <v/>
      </c>
      <c r="AX1120" s="26" t="str">
        <f t="shared" si="6"/>
        <v>	/* AdvSIMD load/store single structure (post-indexed) */</v>
      </c>
      <c r="AY1120" s="26" t="str">
        <f t="shared" si="7"/>
        <v>	/* AdvSIMD load/store single structure (post-indexed) */</v>
      </c>
    </row>
    <row r="1121" ht="12.75" customHeight="1">
      <c r="A1121" s="9" t="s">
        <v>1793</v>
      </c>
      <c r="B1121" s="33" t="s">
        <v>106</v>
      </c>
      <c r="C1121" s="16"/>
      <c r="D1121" s="17"/>
      <c r="E1121" s="28" t="s">
        <v>1683</v>
      </c>
      <c r="F1121" s="18" t="str">
        <f t="shared" si="8"/>
        <v>v</v>
      </c>
      <c r="G1121" s="18" t="str">
        <f t="shared" si="9"/>
        <v>single_structure_8_bit_register_offset</v>
      </c>
      <c r="H1121" s="18" t="s">
        <v>1751</v>
      </c>
      <c r="I1121" s="30" t="s">
        <v>1794</v>
      </c>
      <c r="J1121" s="30" t="s">
        <v>1710</v>
      </c>
      <c r="K1121" s="84"/>
      <c r="L1121" s="45" t="s">
        <v>31</v>
      </c>
      <c r="M1121" s="61" t="s">
        <v>71</v>
      </c>
      <c r="N1121" s="45" t="s">
        <v>31</v>
      </c>
      <c r="O1121" s="45" t="s">
        <v>31</v>
      </c>
      <c r="P1121" s="45" t="s">
        <v>30</v>
      </c>
      <c r="Q1121" s="45" t="s">
        <v>30</v>
      </c>
      <c r="R1121" s="45" t="s">
        <v>31</v>
      </c>
      <c r="S1121" s="45" t="s">
        <v>30</v>
      </c>
      <c r="T1121" s="45" t="s">
        <v>30</v>
      </c>
      <c r="U1121" s="32" t="s">
        <v>31</v>
      </c>
      <c r="V1121" s="32" t="s">
        <v>31</v>
      </c>
      <c r="W1121" s="62" t="s">
        <v>51</v>
      </c>
      <c r="AB1121" s="32" t="s">
        <v>31</v>
      </c>
      <c r="AC1121" s="32" t="s">
        <v>31</v>
      </c>
      <c r="AD1121" s="32" t="s">
        <v>31</v>
      </c>
      <c r="AE1121" s="32" t="s">
        <v>33</v>
      </c>
      <c r="AF1121" s="32" t="s">
        <v>33</v>
      </c>
      <c r="AG1121" s="32" t="s">
        <v>33</v>
      </c>
      <c r="AH1121" s="46" t="s">
        <v>45</v>
      </c>
      <c r="AM1121" s="32" t="s">
        <v>35</v>
      </c>
      <c r="AR1121" s="23"/>
      <c r="AS1121" s="24" t="str">
        <f t="shared" si="3"/>
        <v>-:Q:-:-:-:-:-:-:-:-:-:Rm:::::-:-:-:-:-:-:Rn:::::Rt::::</v>
      </c>
      <c r="AT1121" s="23"/>
      <c r="AU1121" s="24" t="str">
        <f t="shared" si="4"/>
        <v>0x0D800000</v>
      </c>
      <c r="AV1121" s="25"/>
      <c r="AW1121" s="26" t="str">
        <f t="shared" si="5"/>
        <v>vst1single_structure_8_bit_register_offset,             </v>
      </c>
      <c r="AX1121" s="26" t="str">
        <f t="shared" si="6"/>
        <v>//		vst1single_structure_8_bit_register_offset,             	/* 0x0D800000	ST1       	Rm != 11111 */</v>
      </c>
      <c r="AY1121" s="26" t="str">
        <f t="shared" si="7"/>
        <v>//		0x0D800000,	/* ST1       	vst1single_structure_8_bit_register_offset	Rm != 11111 */</v>
      </c>
    </row>
    <row r="1122" ht="12.75" customHeight="1">
      <c r="A1122" s="15" t="s">
        <v>1795</v>
      </c>
      <c r="B1122" s="33" t="s">
        <v>106</v>
      </c>
      <c r="C1122" s="16"/>
      <c r="D1122" s="17"/>
      <c r="E1122" s="28" t="s">
        <v>1686</v>
      </c>
      <c r="F1122" s="18" t="str">
        <f t="shared" si="8"/>
        <v>v</v>
      </c>
      <c r="G1122" s="18" t="str">
        <f t="shared" si="9"/>
        <v>single_structure_8_bit_register_offset</v>
      </c>
      <c r="H1122" s="18" t="s">
        <v>1751</v>
      </c>
      <c r="I1122" s="30" t="s">
        <v>1794</v>
      </c>
      <c r="J1122" s="30" t="s">
        <v>1710</v>
      </c>
      <c r="K1122" s="84"/>
      <c r="L1122" s="45" t="s">
        <v>31</v>
      </c>
      <c r="M1122" s="61" t="s">
        <v>71</v>
      </c>
      <c r="N1122" s="45" t="s">
        <v>31</v>
      </c>
      <c r="O1122" s="45" t="s">
        <v>31</v>
      </c>
      <c r="P1122" s="45" t="s">
        <v>30</v>
      </c>
      <c r="Q1122" s="45" t="s">
        <v>30</v>
      </c>
      <c r="R1122" s="45" t="s">
        <v>31</v>
      </c>
      <c r="S1122" s="45" t="s">
        <v>30</v>
      </c>
      <c r="T1122" s="45" t="s">
        <v>30</v>
      </c>
      <c r="U1122" s="32" t="s">
        <v>31</v>
      </c>
      <c r="V1122" s="32" t="s">
        <v>31</v>
      </c>
      <c r="W1122" s="62" t="s">
        <v>51</v>
      </c>
      <c r="AB1122" s="32" t="s">
        <v>31</v>
      </c>
      <c r="AC1122" s="32" t="s">
        <v>31</v>
      </c>
      <c r="AD1122" s="32" t="s">
        <v>30</v>
      </c>
      <c r="AE1122" s="32" t="s">
        <v>33</v>
      </c>
      <c r="AF1122" s="32" t="s">
        <v>33</v>
      </c>
      <c r="AG1122" s="32" t="s">
        <v>33</v>
      </c>
      <c r="AH1122" s="46" t="s">
        <v>45</v>
      </c>
      <c r="AM1122" s="32" t="s">
        <v>35</v>
      </c>
      <c r="AR1122" s="23"/>
      <c r="AS1122" s="24" t="str">
        <f t="shared" si="3"/>
        <v>-:Q:-:-:-:-:-:-:-:-:-:Rm:::::-:-:-:-:-:-:Rn:::::Rt::::</v>
      </c>
      <c r="AT1122" s="23"/>
      <c r="AU1122" s="24" t="str">
        <f t="shared" si="4"/>
        <v>0x0D802000</v>
      </c>
      <c r="AV1122" s="25"/>
      <c r="AW1122" s="26" t="str">
        <f t="shared" si="5"/>
        <v>vst3single_structure_8_bit_register_offset,             </v>
      </c>
      <c r="AX1122" s="26" t="str">
        <f t="shared" si="6"/>
        <v>//		vst3single_structure_8_bit_register_offset,             	/* 0x0D802000	ST3       	Rm != 11111 */</v>
      </c>
      <c r="AY1122" s="26" t="str">
        <f t="shared" si="7"/>
        <v>//		0x0D802000,	/* ST3       	vst3single_structure_8_bit_register_offset	Rm != 11111 */</v>
      </c>
    </row>
    <row r="1123" ht="12.75" customHeight="1">
      <c r="A1123" s="15" t="s">
        <v>1796</v>
      </c>
      <c r="B1123" s="33" t="s">
        <v>106</v>
      </c>
      <c r="C1123" s="16"/>
      <c r="D1123" s="17"/>
      <c r="E1123" s="28" t="s">
        <v>1683</v>
      </c>
      <c r="F1123" s="18" t="str">
        <f t="shared" si="8"/>
        <v>v</v>
      </c>
      <c r="G1123" s="18" t="str">
        <f t="shared" si="9"/>
        <v>single_structure_16_bit_register_offset</v>
      </c>
      <c r="H1123" s="18" t="s">
        <v>1751</v>
      </c>
      <c r="I1123" s="30" t="s">
        <v>1797</v>
      </c>
      <c r="J1123" s="30" t="s">
        <v>1710</v>
      </c>
      <c r="K1123" s="84"/>
      <c r="L1123" s="45" t="s">
        <v>31</v>
      </c>
      <c r="M1123" s="61" t="s">
        <v>71</v>
      </c>
      <c r="N1123" s="45" t="s">
        <v>31</v>
      </c>
      <c r="O1123" s="45" t="s">
        <v>31</v>
      </c>
      <c r="P1123" s="45" t="s">
        <v>30</v>
      </c>
      <c r="Q1123" s="45" t="s">
        <v>30</v>
      </c>
      <c r="R1123" s="45" t="s">
        <v>31</v>
      </c>
      <c r="S1123" s="45" t="s">
        <v>30</v>
      </c>
      <c r="T1123" s="45" t="s">
        <v>30</v>
      </c>
      <c r="U1123" s="32" t="s">
        <v>31</v>
      </c>
      <c r="V1123" s="32" t="s">
        <v>31</v>
      </c>
      <c r="W1123" s="62" t="s">
        <v>51</v>
      </c>
      <c r="AB1123" s="32" t="s">
        <v>31</v>
      </c>
      <c r="AC1123" s="32" t="s">
        <v>30</v>
      </c>
      <c r="AD1123" s="32" t="s">
        <v>31</v>
      </c>
      <c r="AE1123" s="32" t="s">
        <v>33</v>
      </c>
      <c r="AF1123" s="32" t="s">
        <v>33</v>
      </c>
      <c r="AG1123" s="32" t="s">
        <v>31</v>
      </c>
      <c r="AH1123" s="46" t="s">
        <v>45</v>
      </c>
      <c r="AM1123" s="32" t="s">
        <v>35</v>
      </c>
      <c r="AR1123" s="23"/>
      <c r="AS1123" s="24" t="str">
        <f t="shared" si="3"/>
        <v>-:Q:-:-:-:-:-:-:-:-:-:Rm:::::-:-:-:-:-:-:Rn:::::Rt::::</v>
      </c>
      <c r="AT1123" s="23"/>
      <c r="AU1123" s="24" t="str">
        <f t="shared" si="4"/>
        <v>0x0D804000</v>
      </c>
      <c r="AV1123" s="25"/>
      <c r="AW1123" s="26" t="str">
        <f t="shared" si="5"/>
        <v>vst1single_structure_16_bit_register_offset,            </v>
      </c>
      <c r="AX1123" s="26" t="str">
        <f t="shared" si="6"/>
        <v>//		vst1single_structure_16_bit_register_offset,            	/* 0x0D804000	ST1       	Rm != 11111 */</v>
      </c>
      <c r="AY1123" s="26" t="str">
        <f t="shared" si="7"/>
        <v>//		0x0D804000,	/* ST1       	vst1single_structure_16_bit_register_offset	Rm != 11111 */</v>
      </c>
    </row>
    <row r="1124" ht="12.75" customHeight="1">
      <c r="A1124" s="9" t="s">
        <v>1798</v>
      </c>
      <c r="B1124" s="33" t="s">
        <v>106</v>
      </c>
      <c r="C1124" s="16"/>
      <c r="D1124" s="17"/>
      <c r="E1124" s="28" t="s">
        <v>1686</v>
      </c>
      <c r="F1124" s="18" t="str">
        <f t="shared" si="8"/>
        <v>v</v>
      </c>
      <c r="G1124" s="18" t="str">
        <f t="shared" si="9"/>
        <v>single_structure_16_bit_register_offset</v>
      </c>
      <c r="H1124" s="18" t="s">
        <v>1751</v>
      </c>
      <c r="I1124" s="30" t="s">
        <v>1797</v>
      </c>
      <c r="J1124" s="30" t="s">
        <v>1710</v>
      </c>
      <c r="K1124" s="84"/>
      <c r="L1124" s="45" t="s">
        <v>31</v>
      </c>
      <c r="M1124" s="61" t="s">
        <v>71</v>
      </c>
      <c r="N1124" s="45" t="s">
        <v>31</v>
      </c>
      <c r="O1124" s="45" t="s">
        <v>31</v>
      </c>
      <c r="P1124" s="45" t="s">
        <v>30</v>
      </c>
      <c r="Q1124" s="45" t="s">
        <v>30</v>
      </c>
      <c r="R1124" s="45" t="s">
        <v>31</v>
      </c>
      <c r="S1124" s="45" t="s">
        <v>30</v>
      </c>
      <c r="T1124" s="45" t="s">
        <v>30</v>
      </c>
      <c r="U1124" s="32" t="s">
        <v>31</v>
      </c>
      <c r="V1124" s="32" t="s">
        <v>31</v>
      </c>
      <c r="W1124" s="62" t="s">
        <v>51</v>
      </c>
      <c r="AB1124" s="32" t="s">
        <v>31</v>
      </c>
      <c r="AC1124" s="32" t="s">
        <v>30</v>
      </c>
      <c r="AD1124" s="32" t="s">
        <v>30</v>
      </c>
      <c r="AE1124" s="32" t="s">
        <v>33</v>
      </c>
      <c r="AF1124" s="32" t="s">
        <v>33</v>
      </c>
      <c r="AG1124" s="32" t="s">
        <v>31</v>
      </c>
      <c r="AH1124" s="46" t="s">
        <v>45</v>
      </c>
      <c r="AM1124" s="32" t="s">
        <v>35</v>
      </c>
      <c r="AR1124" s="23"/>
      <c r="AS1124" s="24" t="str">
        <f t="shared" si="3"/>
        <v>-:Q:-:-:-:-:-:-:-:-:-:Rm:::::-:-:-:-:-:-:Rn:::::Rt::::</v>
      </c>
      <c r="AT1124" s="23"/>
      <c r="AU1124" s="24" t="str">
        <f t="shared" si="4"/>
        <v>0x0D806000</v>
      </c>
      <c r="AV1124" s="25"/>
      <c r="AW1124" s="26" t="str">
        <f t="shared" si="5"/>
        <v>vst3single_structure_16_bit_register_offset,            </v>
      </c>
      <c r="AX1124" s="26" t="str">
        <f t="shared" si="6"/>
        <v>//		vst3single_structure_16_bit_register_offset,            	/* 0x0D806000	ST3       	Rm != 11111 */</v>
      </c>
      <c r="AY1124" s="26" t="str">
        <f t="shared" si="7"/>
        <v>//		0x0D806000,	/* ST3       	vst3single_structure_16_bit_register_offset	Rm != 11111 */</v>
      </c>
    </row>
    <row r="1125" ht="12.75" customHeight="1">
      <c r="A1125" s="15" t="s">
        <v>1799</v>
      </c>
      <c r="B1125" s="33" t="s">
        <v>106</v>
      </c>
      <c r="C1125" s="16"/>
      <c r="D1125" s="17"/>
      <c r="E1125" s="28" t="s">
        <v>1683</v>
      </c>
      <c r="F1125" s="18" t="str">
        <f t="shared" si="8"/>
        <v>v</v>
      </c>
      <c r="G1125" s="18" t="str">
        <f t="shared" si="9"/>
        <v>single_structure_32_bit_register_offset</v>
      </c>
      <c r="H1125" s="18" t="s">
        <v>1751</v>
      </c>
      <c r="I1125" s="30" t="s">
        <v>1800</v>
      </c>
      <c r="J1125" s="30" t="s">
        <v>1710</v>
      </c>
      <c r="K1125" s="84"/>
      <c r="L1125" s="45" t="s">
        <v>31</v>
      </c>
      <c r="M1125" s="61" t="s">
        <v>71</v>
      </c>
      <c r="N1125" s="45" t="s">
        <v>31</v>
      </c>
      <c r="O1125" s="45" t="s">
        <v>31</v>
      </c>
      <c r="P1125" s="45" t="s">
        <v>30</v>
      </c>
      <c r="Q1125" s="45" t="s">
        <v>30</v>
      </c>
      <c r="R1125" s="45" t="s">
        <v>31</v>
      </c>
      <c r="S1125" s="45" t="s">
        <v>30</v>
      </c>
      <c r="T1125" s="45" t="s">
        <v>30</v>
      </c>
      <c r="U1125" s="32" t="s">
        <v>31</v>
      </c>
      <c r="V1125" s="32" t="s">
        <v>31</v>
      </c>
      <c r="W1125" s="62" t="s">
        <v>51</v>
      </c>
      <c r="AB1125" s="32" t="s">
        <v>30</v>
      </c>
      <c r="AC1125" s="32" t="s">
        <v>31</v>
      </c>
      <c r="AD1125" s="32" t="s">
        <v>31</v>
      </c>
      <c r="AE1125" s="32" t="s">
        <v>33</v>
      </c>
      <c r="AF1125" s="32" t="s">
        <v>31</v>
      </c>
      <c r="AG1125" s="32" t="s">
        <v>31</v>
      </c>
      <c r="AH1125" s="46" t="s">
        <v>45</v>
      </c>
      <c r="AM1125" s="32" t="s">
        <v>35</v>
      </c>
      <c r="AR1125" s="23"/>
      <c r="AS1125" s="24" t="str">
        <f t="shared" si="3"/>
        <v>-:Q:-:-:-:-:-:-:-:-:-:Rm:::::-:-:-:-:-:-:Rn:::::Rt::::</v>
      </c>
      <c r="AT1125" s="23"/>
      <c r="AU1125" s="24" t="str">
        <f t="shared" si="4"/>
        <v>0x0D808000</v>
      </c>
      <c r="AV1125" s="25"/>
      <c r="AW1125" s="26" t="str">
        <f t="shared" si="5"/>
        <v>vst1single_structure_32_bit_register_offset,            </v>
      </c>
      <c r="AX1125" s="26" t="str">
        <f t="shared" si="6"/>
        <v>//		vst1single_structure_32_bit_register_offset,            	/* 0x0D808000	ST1       	Rm != 11111 */</v>
      </c>
      <c r="AY1125" s="26" t="str">
        <f t="shared" si="7"/>
        <v>//		0x0D808000,	/* ST1       	vst1single_structure_32_bit_register_offset	Rm != 11111 */</v>
      </c>
    </row>
    <row r="1126" ht="12.75" customHeight="1">
      <c r="A1126" s="15" t="s">
        <v>1801</v>
      </c>
      <c r="B1126" s="33" t="s">
        <v>106</v>
      </c>
      <c r="C1126" s="16"/>
      <c r="D1126" s="17"/>
      <c r="E1126" s="28" t="s">
        <v>1683</v>
      </c>
      <c r="F1126" s="18" t="str">
        <f t="shared" si="8"/>
        <v>v</v>
      </c>
      <c r="G1126" s="18" t="str">
        <f t="shared" si="9"/>
        <v>single_structure_64_bit_register_offset</v>
      </c>
      <c r="H1126" s="18" t="s">
        <v>1751</v>
      </c>
      <c r="I1126" s="30" t="s">
        <v>1802</v>
      </c>
      <c r="J1126" s="30" t="s">
        <v>1710</v>
      </c>
      <c r="K1126" s="84"/>
      <c r="L1126" s="45" t="s">
        <v>31</v>
      </c>
      <c r="M1126" s="61" t="s">
        <v>71</v>
      </c>
      <c r="N1126" s="45" t="s">
        <v>31</v>
      </c>
      <c r="O1126" s="45" t="s">
        <v>31</v>
      </c>
      <c r="P1126" s="45" t="s">
        <v>30</v>
      </c>
      <c r="Q1126" s="45" t="s">
        <v>30</v>
      </c>
      <c r="R1126" s="45" t="s">
        <v>31</v>
      </c>
      <c r="S1126" s="45" t="s">
        <v>30</v>
      </c>
      <c r="T1126" s="45" t="s">
        <v>30</v>
      </c>
      <c r="U1126" s="32" t="s">
        <v>31</v>
      </c>
      <c r="V1126" s="32" t="s">
        <v>31</v>
      </c>
      <c r="W1126" s="62" t="s">
        <v>51</v>
      </c>
      <c r="AB1126" s="32" t="s">
        <v>30</v>
      </c>
      <c r="AC1126" s="32" t="s">
        <v>31</v>
      </c>
      <c r="AD1126" s="32" t="s">
        <v>31</v>
      </c>
      <c r="AE1126" s="32" t="s">
        <v>31</v>
      </c>
      <c r="AF1126" s="32" t="s">
        <v>31</v>
      </c>
      <c r="AG1126" s="32" t="s">
        <v>30</v>
      </c>
      <c r="AH1126" s="46" t="s">
        <v>45</v>
      </c>
      <c r="AM1126" s="32" t="s">
        <v>35</v>
      </c>
      <c r="AR1126" s="23"/>
      <c r="AS1126" s="24" t="str">
        <f t="shared" si="3"/>
        <v>-:Q:-:-:-:-:-:-:-:-:-:Rm:::::-:-:-:-:-:-:Rn:::::Rt::::</v>
      </c>
      <c r="AT1126" s="23"/>
      <c r="AU1126" s="24" t="str">
        <f t="shared" si="4"/>
        <v>0x0D808400</v>
      </c>
      <c r="AV1126" s="25"/>
      <c r="AW1126" s="26" t="str">
        <f t="shared" si="5"/>
        <v>vst1single_structure_64_bit_register_offset,            </v>
      </c>
      <c r="AX1126" s="26" t="str">
        <f t="shared" si="6"/>
        <v>//		vst1single_structure_64_bit_register_offset,            	/* 0x0D808400	ST1       	Rm != 11111 */</v>
      </c>
      <c r="AY1126" s="26" t="str">
        <f t="shared" si="7"/>
        <v>//		0x0D808400,	/* ST1       	vst1single_structure_64_bit_register_offset	Rm != 11111 */</v>
      </c>
    </row>
    <row r="1127" ht="12.75" customHeight="1">
      <c r="A1127" s="9" t="s">
        <v>1803</v>
      </c>
      <c r="B1127" s="33" t="s">
        <v>106</v>
      </c>
      <c r="C1127" s="16"/>
      <c r="D1127" s="17"/>
      <c r="E1127" s="28" t="s">
        <v>1686</v>
      </c>
      <c r="F1127" s="18" t="str">
        <f t="shared" si="8"/>
        <v>v</v>
      </c>
      <c r="G1127" s="18" t="str">
        <f t="shared" si="9"/>
        <v>single_structure_32_bit_register_offset</v>
      </c>
      <c r="H1127" s="18" t="s">
        <v>1751</v>
      </c>
      <c r="I1127" s="30" t="s">
        <v>1800</v>
      </c>
      <c r="J1127" s="30" t="s">
        <v>1710</v>
      </c>
      <c r="K1127" s="84"/>
      <c r="L1127" s="45" t="s">
        <v>31</v>
      </c>
      <c r="M1127" s="61" t="s">
        <v>71</v>
      </c>
      <c r="N1127" s="45" t="s">
        <v>31</v>
      </c>
      <c r="O1127" s="45" t="s">
        <v>31</v>
      </c>
      <c r="P1127" s="45" t="s">
        <v>30</v>
      </c>
      <c r="Q1127" s="45" t="s">
        <v>30</v>
      </c>
      <c r="R1127" s="45" t="s">
        <v>31</v>
      </c>
      <c r="S1127" s="45" t="s">
        <v>30</v>
      </c>
      <c r="T1127" s="45" t="s">
        <v>30</v>
      </c>
      <c r="U1127" s="32" t="s">
        <v>31</v>
      </c>
      <c r="V1127" s="32" t="s">
        <v>31</v>
      </c>
      <c r="W1127" s="62" t="s">
        <v>51</v>
      </c>
      <c r="AB1127" s="32" t="s">
        <v>30</v>
      </c>
      <c r="AC1127" s="32" t="s">
        <v>31</v>
      </c>
      <c r="AD1127" s="32" t="s">
        <v>30</v>
      </c>
      <c r="AE1127" s="32" t="s">
        <v>33</v>
      </c>
      <c r="AF1127" s="32" t="s">
        <v>31</v>
      </c>
      <c r="AG1127" s="32" t="s">
        <v>31</v>
      </c>
      <c r="AH1127" s="46" t="s">
        <v>45</v>
      </c>
      <c r="AM1127" s="32" t="s">
        <v>35</v>
      </c>
      <c r="AR1127" s="23"/>
      <c r="AS1127" s="24" t="str">
        <f t="shared" si="3"/>
        <v>-:Q:-:-:-:-:-:-:-:-:-:Rm:::::-:-:-:-:-:-:Rn:::::Rt::::</v>
      </c>
      <c r="AT1127" s="23"/>
      <c r="AU1127" s="24" t="str">
        <f t="shared" si="4"/>
        <v>0x0D80A000</v>
      </c>
      <c r="AV1127" s="25"/>
      <c r="AW1127" s="26" t="str">
        <f t="shared" si="5"/>
        <v>vst3single_structure_32_bit_register_offset,            </v>
      </c>
      <c r="AX1127" s="26" t="str">
        <f t="shared" si="6"/>
        <v>//		vst3single_structure_32_bit_register_offset,            	/* 0x0D80A000	ST3       	Rm != 11111 */</v>
      </c>
      <c r="AY1127" s="26" t="str">
        <f t="shared" si="7"/>
        <v>//		0x0D80A000,	/* ST3       	vst3single_structure_32_bit_register_offset	Rm != 11111 */</v>
      </c>
    </row>
    <row r="1128" ht="12.75" customHeight="1">
      <c r="A1128" s="9" t="s">
        <v>1804</v>
      </c>
      <c r="B1128" s="33" t="s">
        <v>106</v>
      </c>
      <c r="C1128" s="16"/>
      <c r="D1128" s="17"/>
      <c r="E1128" s="28" t="s">
        <v>1686</v>
      </c>
      <c r="F1128" s="18" t="str">
        <f t="shared" si="8"/>
        <v>v</v>
      </c>
      <c r="G1128" s="18" t="str">
        <f t="shared" si="9"/>
        <v>single_structure_64_bit_register_offset</v>
      </c>
      <c r="H1128" s="18" t="s">
        <v>1751</v>
      </c>
      <c r="I1128" s="30" t="s">
        <v>1802</v>
      </c>
      <c r="J1128" s="30" t="s">
        <v>1710</v>
      </c>
      <c r="K1128" s="84"/>
      <c r="L1128" s="45" t="s">
        <v>31</v>
      </c>
      <c r="M1128" s="61" t="s">
        <v>71</v>
      </c>
      <c r="N1128" s="45" t="s">
        <v>31</v>
      </c>
      <c r="O1128" s="45" t="s">
        <v>31</v>
      </c>
      <c r="P1128" s="45" t="s">
        <v>30</v>
      </c>
      <c r="Q1128" s="45" t="s">
        <v>30</v>
      </c>
      <c r="R1128" s="45" t="s">
        <v>31</v>
      </c>
      <c r="S1128" s="45" t="s">
        <v>30</v>
      </c>
      <c r="T1128" s="45" t="s">
        <v>30</v>
      </c>
      <c r="U1128" s="32" t="s">
        <v>31</v>
      </c>
      <c r="V1128" s="32" t="s">
        <v>31</v>
      </c>
      <c r="W1128" s="62" t="s">
        <v>51</v>
      </c>
      <c r="AB1128" s="32" t="s">
        <v>30</v>
      </c>
      <c r="AC1128" s="32" t="s">
        <v>31</v>
      </c>
      <c r="AD1128" s="32" t="s">
        <v>30</v>
      </c>
      <c r="AE1128" s="32" t="s">
        <v>31</v>
      </c>
      <c r="AF1128" s="32" t="s">
        <v>31</v>
      </c>
      <c r="AG1128" s="32" t="s">
        <v>30</v>
      </c>
      <c r="AH1128" s="46" t="s">
        <v>45</v>
      </c>
      <c r="AM1128" s="32" t="s">
        <v>35</v>
      </c>
      <c r="AR1128" s="23"/>
      <c r="AS1128" s="24" t="str">
        <f t="shared" si="3"/>
        <v>-:Q:-:-:-:-:-:-:-:-:-:Rm:::::-:-:-:-:-:-:Rn:::::Rt::::</v>
      </c>
      <c r="AT1128" s="23"/>
      <c r="AU1128" s="24" t="str">
        <f t="shared" si="4"/>
        <v>0x0D80A400</v>
      </c>
      <c r="AV1128" s="25"/>
      <c r="AW1128" s="26" t="str">
        <f t="shared" si="5"/>
        <v>vst3single_structure_64_bit_register_offset,            </v>
      </c>
      <c r="AX1128" s="26" t="str">
        <f t="shared" si="6"/>
        <v>//		vst3single_structure_64_bit_register_offset,            	/* 0x0D80A400	ST3       	Rm != 11111 */</v>
      </c>
      <c r="AY1128" s="26" t="str">
        <f t="shared" si="7"/>
        <v>//		0x0D80A400,	/* ST3       	vst3single_structure_64_bit_register_offset	Rm != 11111 */</v>
      </c>
    </row>
    <row r="1129" ht="12.75" customHeight="1">
      <c r="A1129" s="15" t="s">
        <v>1805</v>
      </c>
      <c r="B1129" s="33" t="s">
        <v>106</v>
      </c>
      <c r="C1129" s="16"/>
      <c r="D1129" s="17"/>
      <c r="E1129" s="28" t="s">
        <v>1683</v>
      </c>
      <c r="F1129" s="18" t="str">
        <f t="shared" si="8"/>
        <v>v</v>
      </c>
      <c r="G1129" s="18" t="str">
        <f t="shared" si="9"/>
        <v>single_structure_8_bit_immediate_offset</v>
      </c>
      <c r="H1129" s="18" t="s">
        <v>1751</v>
      </c>
      <c r="I1129" s="30" t="s">
        <v>1806</v>
      </c>
      <c r="J1129" s="30"/>
      <c r="K1129" s="84"/>
      <c r="L1129" s="45" t="s">
        <v>31</v>
      </c>
      <c r="M1129" s="61" t="s">
        <v>71</v>
      </c>
      <c r="N1129" s="45" t="s">
        <v>31</v>
      </c>
      <c r="O1129" s="45" t="s">
        <v>31</v>
      </c>
      <c r="P1129" s="45" t="s">
        <v>30</v>
      </c>
      <c r="Q1129" s="45" t="s">
        <v>30</v>
      </c>
      <c r="R1129" s="45" t="s">
        <v>31</v>
      </c>
      <c r="S1129" s="45" t="s">
        <v>30</v>
      </c>
      <c r="T1129" s="45" t="s">
        <v>30</v>
      </c>
      <c r="U1129" s="32" t="s">
        <v>31</v>
      </c>
      <c r="V1129" s="32" t="s">
        <v>31</v>
      </c>
      <c r="W1129" s="62" t="s">
        <v>30</v>
      </c>
      <c r="X1129" s="62" t="s">
        <v>30</v>
      </c>
      <c r="Y1129" s="62" t="s">
        <v>30</v>
      </c>
      <c r="Z1129" s="62" t="s">
        <v>30</v>
      </c>
      <c r="AA1129" s="62" t="s">
        <v>30</v>
      </c>
      <c r="AB1129" s="32" t="s">
        <v>31</v>
      </c>
      <c r="AC1129" s="32" t="s">
        <v>31</v>
      </c>
      <c r="AD1129" s="32" t="s">
        <v>31</v>
      </c>
      <c r="AE1129" s="32" t="s">
        <v>33</v>
      </c>
      <c r="AF1129" s="32" t="s">
        <v>33</v>
      </c>
      <c r="AG1129" s="32" t="s">
        <v>33</v>
      </c>
      <c r="AH1129" s="46" t="s">
        <v>45</v>
      </c>
      <c r="AM1129" s="32" t="s">
        <v>35</v>
      </c>
      <c r="AR1129" s="23"/>
      <c r="AS1129" s="24" t="str">
        <f t="shared" si="3"/>
        <v>-:Q:-:-:-:-:-:-:-:-:-:-:-:-:-:-:-:-:-:-:-:-:Rn:::::Rt::::</v>
      </c>
      <c r="AT1129" s="23"/>
      <c r="AU1129" s="24" t="str">
        <f t="shared" si="4"/>
        <v>0x0D9F0000</v>
      </c>
      <c r="AV1129" s="25"/>
      <c r="AW1129" s="26" t="str">
        <f t="shared" si="5"/>
        <v>vst1single_structure_8_bit_immediate_offset,            </v>
      </c>
      <c r="AX1129" s="26" t="str">
        <f t="shared" si="6"/>
        <v>//		vst1single_structure_8_bit_immediate_offset,            	/* 0x0D9F0000	ST1       	 */</v>
      </c>
      <c r="AY1129" s="26" t="str">
        <f t="shared" si="7"/>
        <v>//		0x0D9F0000,	/* ST1       	vst1single_structure_8_bit_immediate_offset	 */</v>
      </c>
    </row>
    <row r="1130" ht="12.75" customHeight="1">
      <c r="A1130" s="15" t="s">
        <v>1807</v>
      </c>
      <c r="B1130" s="33" t="s">
        <v>106</v>
      </c>
      <c r="C1130" s="16"/>
      <c r="D1130" s="17"/>
      <c r="E1130" s="28" t="s">
        <v>1686</v>
      </c>
      <c r="F1130" s="18" t="str">
        <f t="shared" si="8"/>
        <v>v</v>
      </c>
      <c r="G1130" s="18" t="str">
        <f t="shared" si="9"/>
        <v>single_structure_8_bit_immediate_offset</v>
      </c>
      <c r="H1130" s="18" t="s">
        <v>1751</v>
      </c>
      <c r="I1130" s="30" t="s">
        <v>1806</v>
      </c>
      <c r="J1130" s="30"/>
      <c r="K1130" s="84"/>
      <c r="L1130" s="45" t="s">
        <v>31</v>
      </c>
      <c r="M1130" s="61" t="s">
        <v>71</v>
      </c>
      <c r="N1130" s="45" t="s">
        <v>31</v>
      </c>
      <c r="O1130" s="45" t="s">
        <v>31</v>
      </c>
      <c r="P1130" s="45" t="s">
        <v>30</v>
      </c>
      <c r="Q1130" s="45" t="s">
        <v>30</v>
      </c>
      <c r="R1130" s="45" t="s">
        <v>31</v>
      </c>
      <c r="S1130" s="45" t="s">
        <v>30</v>
      </c>
      <c r="T1130" s="45" t="s">
        <v>30</v>
      </c>
      <c r="U1130" s="32" t="s">
        <v>31</v>
      </c>
      <c r="V1130" s="32" t="s">
        <v>31</v>
      </c>
      <c r="W1130" s="62" t="s">
        <v>30</v>
      </c>
      <c r="X1130" s="62" t="s">
        <v>30</v>
      </c>
      <c r="Y1130" s="62" t="s">
        <v>30</v>
      </c>
      <c r="Z1130" s="62" t="s">
        <v>30</v>
      </c>
      <c r="AA1130" s="62" t="s">
        <v>30</v>
      </c>
      <c r="AB1130" s="32" t="s">
        <v>31</v>
      </c>
      <c r="AC1130" s="32" t="s">
        <v>31</v>
      </c>
      <c r="AD1130" s="32" t="s">
        <v>30</v>
      </c>
      <c r="AE1130" s="32" t="s">
        <v>33</v>
      </c>
      <c r="AF1130" s="32" t="s">
        <v>33</v>
      </c>
      <c r="AG1130" s="32" t="s">
        <v>33</v>
      </c>
      <c r="AH1130" s="46" t="s">
        <v>45</v>
      </c>
      <c r="AM1130" s="32" t="s">
        <v>35</v>
      </c>
      <c r="AR1130" s="23"/>
      <c r="AS1130" s="24" t="str">
        <f t="shared" si="3"/>
        <v>-:Q:-:-:-:-:-:-:-:-:-:-:-:-:-:-:-:-:-:-:-:-:Rn:::::Rt::::</v>
      </c>
      <c r="AT1130" s="23"/>
      <c r="AU1130" s="24" t="str">
        <f t="shared" si="4"/>
        <v>0x0D9F2000</v>
      </c>
      <c r="AV1130" s="25"/>
      <c r="AW1130" s="26" t="str">
        <f t="shared" si="5"/>
        <v>vst3single_structure_8_bit_immediate_offset,            </v>
      </c>
      <c r="AX1130" s="26" t="str">
        <f t="shared" si="6"/>
        <v>//		vst3single_structure_8_bit_immediate_offset,            	/* 0x0D9F2000	ST3       	 */</v>
      </c>
      <c r="AY1130" s="26" t="str">
        <f t="shared" si="7"/>
        <v>//		0x0D9F2000,	/* ST3       	vst3single_structure_8_bit_immediate_offset	 */</v>
      </c>
    </row>
    <row r="1131" ht="12.75" customHeight="1">
      <c r="A1131" s="9" t="s">
        <v>1808</v>
      </c>
      <c r="B1131" s="33" t="s">
        <v>106</v>
      </c>
      <c r="C1131" s="16"/>
      <c r="D1131" s="17"/>
      <c r="E1131" s="28" t="s">
        <v>1683</v>
      </c>
      <c r="F1131" s="18" t="str">
        <f t="shared" si="8"/>
        <v>v</v>
      </c>
      <c r="G1131" s="18" t="str">
        <f t="shared" si="9"/>
        <v>single_structure_16_bit_immediate_offset</v>
      </c>
      <c r="H1131" s="18" t="s">
        <v>1751</v>
      </c>
      <c r="I1131" s="30" t="s">
        <v>1809</v>
      </c>
      <c r="J1131" s="30"/>
      <c r="K1131" s="84"/>
      <c r="L1131" s="45" t="s">
        <v>31</v>
      </c>
      <c r="M1131" s="61" t="s">
        <v>71</v>
      </c>
      <c r="N1131" s="45" t="s">
        <v>31</v>
      </c>
      <c r="O1131" s="45" t="s">
        <v>31</v>
      </c>
      <c r="P1131" s="45" t="s">
        <v>30</v>
      </c>
      <c r="Q1131" s="45" t="s">
        <v>30</v>
      </c>
      <c r="R1131" s="45" t="s">
        <v>31</v>
      </c>
      <c r="S1131" s="45" t="s">
        <v>30</v>
      </c>
      <c r="T1131" s="45" t="s">
        <v>30</v>
      </c>
      <c r="U1131" s="32" t="s">
        <v>31</v>
      </c>
      <c r="V1131" s="32" t="s">
        <v>31</v>
      </c>
      <c r="W1131" s="62" t="s">
        <v>30</v>
      </c>
      <c r="X1131" s="62" t="s">
        <v>30</v>
      </c>
      <c r="Y1131" s="62" t="s">
        <v>30</v>
      </c>
      <c r="Z1131" s="62" t="s">
        <v>30</v>
      </c>
      <c r="AA1131" s="62" t="s">
        <v>30</v>
      </c>
      <c r="AB1131" s="32" t="s">
        <v>31</v>
      </c>
      <c r="AC1131" s="32" t="s">
        <v>30</v>
      </c>
      <c r="AD1131" s="32" t="s">
        <v>31</v>
      </c>
      <c r="AE1131" s="32" t="s">
        <v>33</v>
      </c>
      <c r="AF1131" s="32" t="s">
        <v>33</v>
      </c>
      <c r="AG1131" s="32" t="s">
        <v>31</v>
      </c>
      <c r="AH1131" s="46" t="s">
        <v>45</v>
      </c>
      <c r="AM1131" s="32" t="s">
        <v>35</v>
      </c>
      <c r="AR1131" s="23"/>
      <c r="AS1131" s="24" t="str">
        <f t="shared" si="3"/>
        <v>-:Q:-:-:-:-:-:-:-:-:-:-:-:-:-:-:-:-:-:-:-:-:Rn:::::Rt::::</v>
      </c>
      <c r="AT1131" s="23"/>
      <c r="AU1131" s="24" t="str">
        <f t="shared" si="4"/>
        <v>0x0D9F4000</v>
      </c>
      <c r="AV1131" s="25"/>
      <c r="AW1131" s="26" t="str">
        <f t="shared" si="5"/>
        <v>vst1single_structure_16_bit_immediate_offset,           </v>
      </c>
      <c r="AX1131" s="26" t="str">
        <f t="shared" si="6"/>
        <v>//		vst1single_structure_16_bit_immediate_offset,           	/* 0x0D9F4000	ST1       	 */</v>
      </c>
      <c r="AY1131" s="26" t="str">
        <f t="shared" si="7"/>
        <v>//		0x0D9F4000,	/* ST1       	vst1single_structure_16_bit_immediate_offset	 */</v>
      </c>
    </row>
    <row r="1132" ht="12.75" customHeight="1">
      <c r="A1132" s="15" t="s">
        <v>1810</v>
      </c>
      <c r="B1132" s="33" t="s">
        <v>106</v>
      </c>
      <c r="C1132" s="16"/>
      <c r="D1132" s="17"/>
      <c r="E1132" s="28" t="s">
        <v>1686</v>
      </c>
      <c r="F1132" s="18" t="str">
        <f t="shared" si="8"/>
        <v>v</v>
      </c>
      <c r="G1132" s="18" t="str">
        <f t="shared" si="9"/>
        <v>single_structure_16_bit_immediate_offset</v>
      </c>
      <c r="H1132" s="18" t="s">
        <v>1751</v>
      </c>
      <c r="I1132" s="30" t="s">
        <v>1809</v>
      </c>
      <c r="J1132" s="30"/>
      <c r="K1132" s="84"/>
      <c r="L1132" s="45" t="s">
        <v>31</v>
      </c>
      <c r="M1132" s="61" t="s">
        <v>71</v>
      </c>
      <c r="N1132" s="45" t="s">
        <v>31</v>
      </c>
      <c r="O1132" s="45" t="s">
        <v>31</v>
      </c>
      <c r="P1132" s="45" t="s">
        <v>30</v>
      </c>
      <c r="Q1132" s="45" t="s">
        <v>30</v>
      </c>
      <c r="R1132" s="45" t="s">
        <v>31</v>
      </c>
      <c r="S1132" s="45" t="s">
        <v>30</v>
      </c>
      <c r="T1132" s="45" t="s">
        <v>30</v>
      </c>
      <c r="U1132" s="32" t="s">
        <v>31</v>
      </c>
      <c r="V1132" s="32" t="s">
        <v>31</v>
      </c>
      <c r="W1132" s="62" t="s">
        <v>30</v>
      </c>
      <c r="X1132" s="62" t="s">
        <v>30</v>
      </c>
      <c r="Y1132" s="62" t="s">
        <v>30</v>
      </c>
      <c r="Z1132" s="62" t="s">
        <v>30</v>
      </c>
      <c r="AA1132" s="62" t="s">
        <v>30</v>
      </c>
      <c r="AB1132" s="32" t="s">
        <v>31</v>
      </c>
      <c r="AC1132" s="32" t="s">
        <v>30</v>
      </c>
      <c r="AD1132" s="32" t="s">
        <v>30</v>
      </c>
      <c r="AE1132" s="32" t="s">
        <v>33</v>
      </c>
      <c r="AF1132" s="32" t="s">
        <v>33</v>
      </c>
      <c r="AG1132" s="32" t="s">
        <v>31</v>
      </c>
      <c r="AH1132" s="46" t="s">
        <v>45</v>
      </c>
      <c r="AM1132" s="32" t="s">
        <v>35</v>
      </c>
      <c r="AR1132" s="23"/>
      <c r="AS1132" s="24" t="str">
        <f t="shared" si="3"/>
        <v>-:Q:-:-:-:-:-:-:-:-:-:-:-:-:-:-:-:-:-:-:-:-:Rn:::::Rt::::</v>
      </c>
      <c r="AT1132" s="23"/>
      <c r="AU1132" s="24" t="str">
        <f t="shared" si="4"/>
        <v>0x0D9F6000</v>
      </c>
      <c r="AV1132" s="25"/>
      <c r="AW1132" s="26" t="str">
        <f t="shared" si="5"/>
        <v>vst3single_structure_16_bit_immediate_offset,           </v>
      </c>
      <c r="AX1132" s="26" t="str">
        <f t="shared" si="6"/>
        <v>//		vst3single_structure_16_bit_immediate_offset,           	/* 0x0D9F6000	ST3       	 */</v>
      </c>
      <c r="AY1132" s="26" t="str">
        <f t="shared" si="7"/>
        <v>//		0x0D9F6000,	/* ST3       	vst3single_structure_16_bit_immediate_offset	 */</v>
      </c>
    </row>
    <row r="1133" ht="12.75" customHeight="1">
      <c r="A1133" s="15" t="s">
        <v>1811</v>
      </c>
      <c r="B1133" s="33" t="s">
        <v>106</v>
      </c>
      <c r="C1133" s="16"/>
      <c r="D1133" s="17"/>
      <c r="E1133" s="28" t="s">
        <v>1683</v>
      </c>
      <c r="F1133" s="18" t="str">
        <f t="shared" si="8"/>
        <v>v</v>
      </c>
      <c r="G1133" s="18" t="str">
        <f t="shared" si="9"/>
        <v>single_structure_32_bit_immediate_offset</v>
      </c>
      <c r="H1133" s="18" t="s">
        <v>1751</v>
      </c>
      <c r="I1133" s="30" t="s">
        <v>1812</v>
      </c>
      <c r="J1133" s="30"/>
      <c r="K1133" s="84"/>
      <c r="L1133" s="45" t="s">
        <v>31</v>
      </c>
      <c r="M1133" s="61" t="s">
        <v>71</v>
      </c>
      <c r="N1133" s="45" t="s">
        <v>31</v>
      </c>
      <c r="O1133" s="45" t="s">
        <v>31</v>
      </c>
      <c r="P1133" s="45" t="s">
        <v>30</v>
      </c>
      <c r="Q1133" s="45" t="s">
        <v>30</v>
      </c>
      <c r="R1133" s="45" t="s">
        <v>31</v>
      </c>
      <c r="S1133" s="45" t="s">
        <v>30</v>
      </c>
      <c r="T1133" s="45" t="s">
        <v>30</v>
      </c>
      <c r="U1133" s="32" t="s">
        <v>31</v>
      </c>
      <c r="V1133" s="32" t="s">
        <v>31</v>
      </c>
      <c r="W1133" s="62" t="s">
        <v>30</v>
      </c>
      <c r="X1133" s="62" t="s">
        <v>30</v>
      </c>
      <c r="Y1133" s="62" t="s">
        <v>30</v>
      </c>
      <c r="Z1133" s="62" t="s">
        <v>30</v>
      </c>
      <c r="AA1133" s="62" t="s">
        <v>30</v>
      </c>
      <c r="AB1133" s="32" t="s">
        <v>30</v>
      </c>
      <c r="AC1133" s="32" t="s">
        <v>31</v>
      </c>
      <c r="AD1133" s="32" t="s">
        <v>31</v>
      </c>
      <c r="AE1133" s="32" t="s">
        <v>33</v>
      </c>
      <c r="AF1133" s="32" t="s">
        <v>31</v>
      </c>
      <c r="AG1133" s="32" t="s">
        <v>31</v>
      </c>
      <c r="AH1133" s="46" t="s">
        <v>45</v>
      </c>
      <c r="AM1133" s="32" t="s">
        <v>35</v>
      </c>
      <c r="AR1133" s="23"/>
      <c r="AS1133" s="24" t="str">
        <f t="shared" si="3"/>
        <v>-:Q:-:-:-:-:-:-:-:-:-:-:-:-:-:-:-:-:-:-:-:-:Rn:::::Rt::::</v>
      </c>
      <c r="AT1133" s="23"/>
      <c r="AU1133" s="24" t="str">
        <f t="shared" si="4"/>
        <v>0x0D9F8000</v>
      </c>
      <c r="AV1133" s="25"/>
      <c r="AW1133" s="26" t="str">
        <f t="shared" si="5"/>
        <v>vst1single_structure_32_bit_immediate_offset,           </v>
      </c>
      <c r="AX1133" s="26" t="str">
        <f t="shared" si="6"/>
        <v>//		vst1single_structure_32_bit_immediate_offset,           	/* 0x0D9F8000	ST1       	 */</v>
      </c>
      <c r="AY1133" s="26" t="str">
        <f t="shared" si="7"/>
        <v>//		0x0D9F8000,	/* ST1       	vst1single_structure_32_bit_immediate_offset	 */</v>
      </c>
    </row>
    <row r="1134" ht="12.75" customHeight="1">
      <c r="A1134" s="9" t="s">
        <v>1813</v>
      </c>
      <c r="B1134" s="33" t="s">
        <v>106</v>
      </c>
      <c r="C1134" s="16"/>
      <c r="D1134" s="17"/>
      <c r="E1134" s="28" t="s">
        <v>1683</v>
      </c>
      <c r="F1134" s="18" t="str">
        <f t="shared" si="8"/>
        <v>v</v>
      </c>
      <c r="G1134" s="18" t="str">
        <f t="shared" si="9"/>
        <v>single_structure_64_bit_immediate_offset</v>
      </c>
      <c r="H1134" s="18" t="s">
        <v>1751</v>
      </c>
      <c r="I1134" s="30" t="s">
        <v>1814</v>
      </c>
      <c r="J1134" s="30"/>
      <c r="K1134" s="84"/>
      <c r="L1134" s="45" t="s">
        <v>31</v>
      </c>
      <c r="M1134" s="61" t="s">
        <v>71</v>
      </c>
      <c r="N1134" s="45" t="s">
        <v>31</v>
      </c>
      <c r="O1134" s="45" t="s">
        <v>31</v>
      </c>
      <c r="P1134" s="45" t="s">
        <v>30</v>
      </c>
      <c r="Q1134" s="45" t="s">
        <v>30</v>
      </c>
      <c r="R1134" s="45" t="s">
        <v>31</v>
      </c>
      <c r="S1134" s="45" t="s">
        <v>30</v>
      </c>
      <c r="T1134" s="45" t="s">
        <v>30</v>
      </c>
      <c r="U1134" s="32" t="s">
        <v>31</v>
      </c>
      <c r="V1134" s="32" t="s">
        <v>31</v>
      </c>
      <c r="W1134" s="62" t="s">
        <v>30</v>
      </c>
      <c r="X1134" s="62" t="s">
        <v>30</v>
      </c>
      <c r="Y1134" s="62" t="s">
        <v>30</v>
      </c>
      <c r="Z1134" s="62" t="s">
        <v>30</v>
      </c>
      <c r="AA1134" s="62" t="s">
        <v>30</v>
      </c>
      <c r="AB1134" s="32" t="s">
        <v>30</v>
      </c>
      <c r="AC1134" s="32" t="s">
        <v>31</v>
      </c>
      <c r="AD1134" s="32" t="s">
        <v>31</v>
      </c>
      <c r="AE1134" s="32" t="s">
        <v>31</v>
      </c>
      <c r="AF1134" s="32" t="s">
        <v>31</v>
      </c>
      <c r="AG1134" s="32" t="s">
        <v>30</v>
      </c>
      <c r="AH1134" s="46" t="s">
        <v>45</v>
      </c>
      <c r="AM1134" s="32" t="s">
        <v>35</v>
      </c>
      <c r="AR1134" s="23"/>
      <c r="AS1134" s="24" t="str">
        <f t="shared" si="3"/>
        <v>-:Q:-:-:-:-:-:-:-:-:-:-:-:-:-:-:-:-:-:-:-:-:Rn:::::Rt::::</v>
      </c>
      <c r="AT1134" s="23"/>
      <c r="AU1134" s="24" t="str">
        <f t="shared" si="4"/>
        <v>0x0D9F8400</v>
      </c>
      <c r="AV1134" s="25"/>
      <c r="AW1134" s="26" t="str">
        <f t="shared" si="5"/>
        <v>vst1single_structure_64_bit_immediate_offset,           </v>
      </c>
      <c r="AX1134" s="26" t="str">
        <f t="shared" si="6"/>
        <v>//		vst1single_structure_64_bit_immediate_offset,           	/* 0x0D9F8400	ST1       	 */</v>
      </c>
      <c r="AY1134" s="26" t="str">
        <f t="shared" si="7"/>
        <v>//		0x0D9F8400,	/* ST1       	vst1single_structure_64_bit_immediate_offset	 */</v>
      </c>
    </row>
    <row r="1135" ht="12.75" customHeight="1">
      <c r="A1135" s="9" t="s">
        <v>1815</v>
      </c>
      <c r="B1135" s="33" t="s">
        <v>106</v>
      </c>
      <c r="C1135" s="16"/>
      <c r="D1135" s="17"/>
      <c r="E1135" s="28" t="s">
        <v>1686</v>
      </c>
      <c r="F1135" s="18" t="str">
        <f t="shared" si="8"/>
        <v>v</v>
      </c>
      <c r="G1135" s="18" t="str">
        <f t="shared" si="9"/>
        <v>single_structure_32_bit_immediate_offset</v>
      </c>
      <c r="H1135" s="18" t="s">
        <v>1751</v>
      </c>
      <c r="I1135" s="30" t="s">
        <v>1812</v>
      </c>
      <c r="J1135" s="30"/>
      <c r="K1135" s="84"/>
      <c r="L1135" s="45" t="s">
        <v>31</v>
      </c>
      <c r="M1135" s="61" t="s">
        <v>71</v>
      </c>
      <c r="N1135" s="45" t="s">
        <v>31</v>
      </c>
      <c r="O1135" s="45" t="s">
        <v>31</v>
      </c>
      <c r="P1135" s="45" t="s">
        <v>30</v>
      </c>
      <c r="Q1135" s="45" t="s">
        <v>30</v>
      </c>
      <c r="R1135" s="45" t="s">
        <v>31</v>
      </c>
      <c r="S1135" s="45" t="s">
        <v>30</v>
      </c>
      <c r="T1135" s="45" t="s">
        <v>30</v>
      </c>
      <c r="U1135" s="32" t="s">
        <v>31</v>
      </c>
      <c r="V1135" s="32" t="s">
        <v>31</v>
      </c>
      <c r="W1135" s="62" t="s">
        <v>30</v>
      </c>
      <c r="X1135" s="62" t="s">
        <v>30</v>
      </c>
      <c r="Y1135" s="62" t="s">
        <v>30</v>
      </c>
      <c r="Z1135" s="62" t="s">
        <v>30</v>
      </c>
      <c r="AA1135" s="62" t="s">
        <v>30</v>
      </c>
      <c r="AB1135" s="32" t="s">
        <v>30</v>
      </c>
      <c r="AC1135" s="32" t="s">
        <v>31</v>
      </c>
      <c r="AD1135" s="32" t="s">
        <v>30</v>
      </c>
      <c r="AE1135" s="32" t="s">
        <v>33</v>
      </c>
      <c r="AF1135" s="32" t="s">
        <v>31</v>
      </c>
      <c r="AG1135" s="32" t="s">
        <v>31</v>
      </c>
      <c r="AH1135" s="46" t="s">
        <v>45</v>
      </c>
      <c r="AM1135" s="32" t="s">
        <v>35</v>
      </c>
      <c r="AR1135" s="23"/>
      <c r="AS1135" s="24" t="str">
        <f t="shared" si="3"/>
        <v>-:Q:-:-:-:-:-:-:-:-:-:-:-:-:-:-:-:-:-:-:-:-:Rn:::::Rt::::</v>
      </c>
      <c r="AT1135" s="23"/>
      <c r="AU1135" s="24" t="str">
        <f t="shared" si="4"/>
        <v>0x0D9FA000</v>
      </c>
      <c r="AV1135" s="25"/>
      <c r="AW1135" s="26" t="str">
        <f t="shared" si="5"/>
        <v>vst3single_structure_32_bit_immediate_offset,           </v>
      </c>
      <c r="AX1135" s="26" t="str">
        <f t="shared" si="6"/>
        <v>//		vst3single_structure_32_bit_immediate_offset,           	/* 0x0D9FA000	ST3       	 */</v>
      </c>
      <c r="AY1135" s="26" t="str">
        <f t="shared" si="7"/>
        <v>//		0x0D9FA000,	/* ST3       	vst3single_structure_32_bit_immediate_offset	 */</v>
      </c>
    </row>
    <row r="1136" ht="12.75" customHeight="1">
      <c r="A1136" s="15" t="s">
        <v>1816</v>
      </c>
      <c r="B1136" s="33" t="s">
        <v>106</v>
      </c>
      <c r="C1136" s="16"/>
      <c r="D1136" s="17"/>
      <c r="E1136" s="28" t="s">
        <v>1686</v>
      </c>
      <c r="F1136" s="18" t="str">
        <f t="shared" si="8"/>
        <v>v</v>
      </c>
      <c r="G1136" s="18" t="str">
        <f t="shared" si="9"/>
        <v>single_structure_64_bit_immediate_offset</v>
      </c>
      <c r="H1136" s="18" t="s">
        <v>1751</v>
      </c>
      <c r="I1136" s="30" t="s">
        <v>1814</v>
      </c>
      <c r="J1136" s="30"/>
      <c r="K1136" s="84"/>
      <c r="L1136" s="45" t="s">
        <v>31</v>
      </c>
      <c r="M1136" s="61" t="s">
        <v>71</v>
      </c>
      <c r="N1136" s="45" t="s">
        <v>31</v>
      </c>
      <c r="O1136" s="45" t="s">
        <v>31</v>
      </c>
      <c r="P1136" s="45" t="s">
        <v>30</v>
      </c>
      <c r="Q1136" s="45" t="s">
        <v>30</v>
      </c>
      <c r="R1136" s="45" t="s">
        <v>31</v>
      </c>
      <c r="S1136" s="45" t="s">
        <v>30</v>
      </c>
      <c r="T1136" s="45" t="s">
        <v>30</v>
      </c>
      <c r="U1136" s="32" t="s">
        <v>31</v>
      </c>
      <c r="V1136" s="32" t="s">
        <v>31</v>
      </c>
      <c r="W1136" s="62" t="s">
        <v>30</v>
      </c>
      <c r="X1136" s="62" t="s">
        <v>30</v>
      </c>
      <c r="Y1136" s="62" t="s">
        <v>30</v>
      </c>
      <c r="Z1136" s="62" t="s">
        <v>30</v>
      </c>
      <c r="AA1136" s="62" t="s">
        <v>30</v>
      </c>
      <c r="AB1136" s="32" t="s">
        <v>30</v>
      </c>
      <c r="AC1136" s="32" t="s">
        <v>31</v>
      </c>
      <c r="AD1136" s="32" t="s">
        <v>30</v>
      </c>
      <c r="AE1136" s="32" t="s">
        <v>31</v>
      </c>
      <c r="AF1136" s="32" t="s">
        <v>31</v>
      </c>
      <c r="AG1136" s="32" t="s">
        <v>30</v>
      </c>
      <c r="AH1136" s="46" t="s">
        <v>45</v>
      </c>
      <c r="AM1136" s="32" t="s">
        <v>35</v>
      </c>
      <c r="AR1136" s="23"/>
      <c r="AS1136" s="24" t="str">
        <f t="shared" si="3"/>
        <v>-:Q:-:-:-:-:-:-:-:-:-:-:-:-:-:-:-:-:-:-:-:-:Rn:::::Rt::::</v>
      </c>
      <c r="AT1136" s="23"/>
      <c r="AU1136" s="24" t="str">
        <f t="shared" si="4"/>
        <v>0x0D9FA400</v>
      </c>
      <c r="AV1136" s="25"/>
      <c r="AW1136" s="26" t="str">
        <f t="shared" si="5"/>
        <v>vst3single_structure_64_bit_immediate_offset,           </v>
      </c>
      <c r="AX1136" s="26" t="str">
        <f t="shared" si="6"/>
        <v>//		vst3single_structure_64_bit_immediate_offset,           	/* 0x0D9FA400	ST3       	 */</v>
      </c>
      <c r="AY1136" s="26" t="str">
        <f t="shared" si="7"/>
        <v>//		0x0D9FA400,	/* ST3       	vst3single_structure_64_bit_immediate_offset	 */</v>
      </c>
    </row>
    <row r="1137" ht="12.75" customHeight="1">
      <c r="A1137" s="15" t="s">
        <v>1817</v>
      </c>
      <c r="B1137" s="33" t="s">
        <v>106</v>
      </c>
      <c r="C1137" s="16"/>
      <c r="D1137" s="17"/>
      <c r="E1137" s="28" t="s">
        <v>1692</v>
      </c>
      <c r="F1137" s="18" t="str">
        <f t="shared" si="8"/>
        <v>v</v>
      </c>
      <c r="G1137" s="18" t="str">
        <f t="shared" si="9"/>
        <v>single_structure_8_bit_register_offset</v>
      </c>
      <c r="H1137" s="18" t="s">
        <v>1751</v>
      </c>
      <c r="I1137" s="30" t="s">
        <v>1794</v>
      </c>
      <c r="J1137" s="30" t="s">
        <v>1710</v>
      </c>
      <c r="K1137" s="84"/>
      <c r="L1137" s="45" t="s">
        <v>31</v>
      </c>
      <c r="M1137" s="61" t="s">
        <v>71</v>
      </c>
      <c r="N1137" s="45" t="s">
        <v>31</v>
      </c>
      <c r="O1137" s="45" t="s">
        <v>31</v>
      </c>
      <c r="P1137" s="45" t="s">
        <v>30</v>
      </c>
      <c r="Q1137" s="45" t="s">
        <v>30</v>
      </c>
      <c r="R1137" s="45" t="s">
        <v>31</v>
      </c>
      <c r="S1137" s="45" t="s">
        <v>30</v>
      </c>
      <c r="T1137" s="45" t="s">
        <v>30</v>
      </c>
      <c r="U1137" s="32" t="s">
        <v>31</v>
      </c>
      <c r="V1137" s="32" t="s">
        <v>30</v>
      </c>
      <c r="W1137" s="62" t="s">
        <v>51</v>
      </c>
      <c r="AB1137" s="32" t="s">
        <v>31</v>
      </c>
      <c r="AC1137" s="32" t="s">
        <v>31</v>
      </c>
      <c r="AD1137" s="32" t="s">
        <v>31</v>
      </c>
      <c r="AE1137" s="32" t="s">
        <v>33</v>
      </c>
      <c r="AF1137" s="32" t="s">
        <v>33</v>
      </c>
      <c r="AG1137" s="32" t="s">
        <v>33</v>
      </c>
      <c r="AH1137" s="46" t="s">
        <v>45</v>
      </c>
      <c r="AM1137" s="32" t="s">
        <v>35</v>
      </c>
      <c r="AR1137" s="23"/>
      <c r="AS1137" s="24" t="str">
        <f t="shared" si="3"/>
        <v>-:Q:-:-:-:-:-:-:-:-:-:Rm:::::-:-:-:-:-:-:Rn:::::Rt::::</v>
      </c>
      <c r="AT1137" s="23"/>
      <c r="AU1137" s="24" t="str">
        <f t="shared" si="4"/>
        <v>0x0DA00000</v>
      </c>
      <c r="AV1137" s="25"/>
      <c r="AW1137" s="26" t="str">
        <f t="shared" si="5"/>
        <v>vst2single_structure_8_bit_register_offset,             </v>
      </c>
      <c r="AX1137" s="26" t="str">
        <f t="shared" si="6"/>
        <v>//		vst2single_structure_8_bit_register_offset,             	/* 0x0DA00000	ST2       	Rm != 11111 */</v>
      </c>
      <c r="AY1137" s="26" t="str">
        <f t="shared" si="7"/>
        <v>//		0x0DA00000,	/* ST2       	vst2single_structure_8_bit_register_offset	Rm != 11111 */</v>
      </c>
    </row>
    <row r="1138" ht="12.75" customHeight="1">
      <c r="A1138" s="9" t="s">
        <v>1818</v>
      </c>
      <c r="B1138" s="33" t="s">
        <v>106</v>
      </c>
      <c r="C1138" s="16"/>
      <c r="D1138" s="17"/>
      <c r="E1138" s="28" t="s">
        <v>1679</v>
      </c>
      <c r="F1138" s="18" t="str">
        <f t="shared" si="8"/>
        <v>v</v>
      </c>
      <c r="G1138" s="18" t="str">
        <f t="shared" si="9"/>
        <v>single_structure_8_bit_register_offset</v>
      </c>
      <c r="H1138" s="18" t="s">
        <v>1751</v>
      </c>
      <c r="I1138" s="30" t="s">
        <v>1794</v>
      </c>
      <c r="J1138" s="30" t="s">
        <v>1710</v>
      </c>
      <c r="K1138" s="84"/>
      <c r="L1138" s="45" t="s">
        <v>31</v>
      </c>
      <c r="M1138" s="61" t="s">
        <v>71</v>
      </c>
      <c r="N1138" s="45" t="s">
        <v>31</v>
      </c>
      <c r="O1138" s="45" t="s">
        <v>31</v>
      </c>
      <c r="P1138" s="45" t="s">
        <v>30</v>
      </c>
      <c r="Q1138" s="45" t="s">
        <v>30</v>
      </c>
      <c r="R1138" s="45" t="s">
        <v>31</v>
      </c>
      <c r="S1138" s="45" t="s">
        <v>30</v>
      </c>
      <c r="T1138" s="45" t="s">
        <v>30</v>
      </c>
      <c r="U1138" s="32" t="s">
        <v>31</v>
      </c>
      <c r="V1138" s="32" t="s">
        <v>30</v>
      </c>
      <c r="W1138" s="62" t="s">
        <v>51</v>
      </c>
      <c r="AB1138" s="32" t="s">
        <v>31</v>
      </c>
      <c r="AC1138" s="32" t="s">
        <v>31</v>
      </c>
      <c r="AD1138" s="32" t="s">
        <v>30</v>
      </c>
      <c r="AE1138" s="32" t="s">
        <v>33</v>
      </c>
      <c r="AF1138" s="32" t="s">
        <v>33</v>
      </c>
      <c r="AG1138" s="32" t="s">
        <v>33</v>
      </c>
      <c r="AH1138" s="46" t="s">
        <v>45</v>
      </c>
      <c r="AM1138" s="32" t="s">
        <v>35</v>
      </c>
      <c r="AR1138" s="23"/>
      <c r="AS1138" s="24" t="str">
        <f t="shared" si="3"/>
        <v>-:Q:-:-:-:-:-:-:-:-:-:Rm:::::-:-:-:-:-:-:Rn:::::Rt::::</v>
      </c>
      <c r="AT1138" s="23"/>
      <c r="AU1138" s="24" t="str">
        <f t="shared" si="4"/>
        <v>0x0DA02000</v>
      </c>
      <c r="AV1138" s="25"/>
      <c r="AW1138" s="26" t="str">
        <f t="shared" si="5"/>
        <v>vst4single_structure_8_bit_register_offset,             </v>
      </c>
      <c r="AX1138" s="26" t="str">
        <f t="shared" si="6"/>
        <v>//		vst4single_structure_8_bit_register_offset,             	/* 0x0DA02000	ST4       	Rm != 11111 */</v>
      </c>
      <c r="AY1138" s="26" t="str">
        <f t="shared" si="7"/>
        <v>//		0x0DA02000,	/* ST4       	vst4single_structure_8_bit_register_offset	Rm != 11111 */</v>
      </c>
    </row>
    <row r="1139" ht="12.75" customHeight="1">
      <c r="A1139" s="15" t="s">
        <v>1819</v>
      </c>
      <c r="B1139" s="33" t="s">
        <v>106</v>
      </c>
      <c r="C1139" s="16"/>
      <c r="D1139" s="17"/>
      <c r="E1139" s="28" t="s">
        <v>1692</v>
      </c>
      <c r="F1139" s="18" t="str">
        <f t="shared" si="8"/>
        <v>v</v>
      </c>
      <c r="G1139" s="18" t="str">
        <f t="shared" si="9"/>
        <v>single_structure_16_bit_register_offset</v>
      </c>
      <c r="H1139" s="18" t="s">
        <v>1751</v>
      </c>
      <c r="I1139" s="30" t="s">
        <v>1797</v>
      </c>
      <c r="J1139" s="30" t="s">
        <v>1710</v>
      </c>
      <c r="K1139" s="84"/>
      <c r="L1139" s="45" t="s">
        <v>31</v>
      </c>
      <c r="M1139" s="61" t="s">
        <v>71</v>
      </c>
      <c r="N1139" s="45" t="s">
        <v>31</v>
      </c>
      <c r="O1139" s="45" t="s">
        <v>31</v>
      </c>
      <c r="P1139" s="45" t="s">
        <v>30</v>
      </c>
      <c r="Q1139" s="45" t="s">
        <v>30</v>
      </c>
      <c r="R1139" s="45" t="s">
        <v>31</v>
      </c>
      <c r="S1139" s="45" t="s">
        <v>30</v>
      </c>
      <c r="T1139" s="45" t="s">
        <v>30</v>
      </c>
      <c r="U1139" s="32" t="s">
        <v>31</v>
      </c>
      <c r="V1139" s="32" t="s">
        <v>30</v>
      </c>
      <c r="W1139" s="62" t="s">
        <v>51</v>
      </c>
      <c r="AB1139" s="32" t="s">
        <v>31</v>
      </c>
      <c r="AC1139" s="32" t="s">
        <v>30</v>
      </c>
      <c r="AD1139" s="32" t="s">
        <v>31</v>
      </c>
      <c r="AE1139" s="32" t="s">
        <v>33</v>
      </c>
      <c r="AF1139" s="32" t="s">
        <v>33</v>
      </c>
      <c r="AG1139" s="32" t="s">
        <v>31</v>
      </c>
      <c r="AH1139" s="46" t="s">
        <v>45</v>
      </c>
      <c r="AM1139" s="32" t="s">
        <v>35</v>
      </c>
      <c r="AR1139" s="23"/>
      <c r="AS1139" s="24" t="str">
        <f t="shared" si="3"/>
        <v>-:Q:-:-:-:-:-:-:-:-:-:Rm:::::-:-:-:-:-:-:Rn:::::Rt::::</v>
      </c>
      <c r="AT1139" s="23"/>
      <c r="AU1139" s="24" t="str">
        <f t="shared" si="4"/>
        <v>0x0DA04000</v>
      </c>
      <c r="AV1139" s="25"/>
      <c r="AW1139" s="26" t="str">
        <f t="shared" si="5"/>
        <v>vst2single_structure_16_bit_register_offset,            </v>
      </c>
      <c r="AX1139" s="26" t="str">
        <f t="shared" si="6"/>
        <v>//		vst2single_structure_16_bit_register_offset,            	/* 0x0DA04000	ST2       	Rm != 11111 */</v>
      </c>
      <c r="AY1139" s="26" t="str">
        <f t="shared" si="7"/>
        <v>//		0x0DA04000,	/* ST2       	vst2single_structure_16_bit_register_offset	Rm != 11111 */</v>
      </c>
    </row>
    <row r="1140" ht="12.75" customHeight="1">
      <c r="A1140" s="15" t="s">
        <v>1820</v>
      </c>
      <c r="B1140" s="33" t="s">
        <v>106</v>
      </c>
      <c r="C1140" s="16"/>
      <c r="D1140" s="17"/>
      <c r="E1140" s="28" t="s">
        <v>1679</v>
      </c>
      <c r="F1140" s="18" t="str">
        <f t="shared" si="8"/>
        <v>v</v>
      </c>
      <c r="G1140" s="18" t="str">
        <f t="shared" si="9"/>
        <v>single_structure_16_bit_register_offset</v>
      </c>
      <c r="H1140" s="18" t="s">
        <v>1751</v>
      </c>
      <c r="I1140" s="30" t="s">
        <v>1797</v>
      </c>
      <c r="J1140" s="30" t="s">
        <v>1710</v>
      </c>
      <c r="K1140" s="84"/>
      <c r="L1140" s="45" t="s">
        <v>31</v>
      </c>
      <c r="M1140" s="61" t="s">
        <v>71</v>
      </c>
      <c r="N1140" s="45" t="s">
        <v>31</v>
      </c>
      <c r="O1140" s="45" t="s">
        <v>31</v>
      </c>
      <c r="P1140" s="45" t="s">
        <v>30</v>
      </c>
      <c r="Q1140" s="45" t="s">
        <v>30</v>
      </c>
      <c r="R1140" s="45" t="s">
        <v>31</v>
      </c>
      <c r="S1140" s="45" t="s">
        <v>30</v>
      </c>
      <c r="T1140" s="45" t="s">
        <v>30</v>
      </c>
      <c r="U1140" s="32" t="s">
        <v>31</v>
      </c>
      <c r="V1140" s="32" t="s">
        <v>30</v>
      </c>
      <c r="W1140" s="62" t="s">
        <v>51</v>
      </c>
      <c r="AB1140" s="32" t="s">
        <v>31</v>
      </c>
      <c r="AC1140" s="32" t="s">
        <v>30</v>
      </c>
      <c r="AD1140" s="32" t="s">
        <v>30</v>
      </c>
      <c r="AE1140" s="32" t="s">
        <v>33</v>
      </c>
      <c r="AF1140" s="32" t="s">
        <v>33</v>
      </c>
      <c r="AG1140" s="32" t="s">
        <v>31</v>
      </c>
      <c r="AH1140" s="46" t="s">
        <v>45</v>
      </c>
      <c r="AM1140" s="32" t="s">
        <v>35</v>
      </c>
      <c r="AR1140" s="23"/>
      <c r="AS1140" s="24" t="str">
        <f t="shared" si="3"/>
        <v>-:Q:-:-:-:-:-:-:-:-:-:Rm:::::-:-:-:-:-:-:Rn:::::Rt::::</v>
      </c>
      <c r="AT1140" s="23"/>
      <c r="AU1140" s="24" t="str">
        <f t="shared" si="4"/>
        <v>0x0DA06000</v>
      </c>
      <c r="AV1140" s="25"/>
      <c r="AW1140" s="26" t="str">
        <f t="shared" si="5"/>
        <v>vst4single_structure_16_bit_register_offset,            </v>
      </c>
      <c r="AX1140" s="26" t="str">
        <f t="shared" si="6"/>
        <v>//		vst4single_structure_16_bit_register_offset,            	/* 0x0DA06000	ST4       	Rm != 11111 */</v>
      </c>
      <c r="AY1140" s="26" t="str">
        <f t="shared" si="7"/>
        <v>//		0x0DA06000,	/* ST4       	vst4single_structure_16_bit_register_offset	Rm != 11111 */</v>
      </c>
    </row>
    <row r="1141" ht="12.75" customHeight="1">
      <c r="A1141" s="9" t="s">
        <v>1821</v>
      </c>
      <c r="B1141" s="33" t="s">
        <v>106</v>
      </c>
      <c r="C1141" s="16"/>
      <c r="D1141" s="17"/>
      <c r="E1141" s="28" t="s">
        <v>1692</v>
      </c>
      <c r="F1141" s="18" t="str">
        <f t="shared" si="8"/>
        <v>v</v>
      </c>
      <c r="G1141" s="18" t="str">
        <f t="shared" si="9"/>
        <v>single_structure_32_bit_register_offset</v>
      </c>
      <c r="H1141" s="18" t="s">
        <v>1751</v>
      </c>
      <c r="I1141" s="30" t="s">
        <v>1800</v>
      </c>
      <c r="J1141" s="30" t="s">
        <v>1710</v>
      </c>
      <c r="K1141" s="84"/>
      <c r="L1141" s="45" t="s">
        <v>31</v>
      </c>
      <c r="M1141" s="61" t="s">
        <v>71</v>
      </c>
      <c r="N1141" s="45" t="s">
        <v>31</v>
      </c>
      <c r="O1141" s="45" t="s">
        <v>31</v>
      </c>
      <c r="P1141" s="45" t="s">
        <v>30</v>
      </c>
      <c r="Q1141" s="45" t="s">
        <v>30</v>
      </c>
      <c r="R1141" s="45" t="s">
        <v>31</v>
      </c>
      <c r="S1141" s="45" t="s">
        <v>30</v>
      </c>
      <c r="T1141" s="45" t="s">
        <v>30</v>
      </c>
      <c r="U1141" s="32" t="s">
        <v>31</v>
      </c>
      <c r="V1141" s="32" t="s">
        <v>30</v>
      </c>
      <c r="W1141" s="62" t="s">
        <v>51</v>
      </c>
      <c r="AB1141" s="32" t="s">
        <v>30</v>
      </c>
      <c r="AC1141" s="32" t="s">
        <v>31</v>
      </c>
      <c r="AD1141" s="32" t="s">
        <v>31</v>
      </c>
      <c r="AE1141" s="32" t="s">
        <v>33</v>
      </c>
      <c r="AF1141" s="32" t="s">
        <v>31</v>
      </c>
      <c r="AG1141" s="32" t="s">
        <v>31</v>
      </c>
      <c r="AH1141" s="46" t="s">
        <v>45</v>
      </c>
      <c r="AM1141" s="32" t="s">
        <v>35</v>
      </c>
      <c r="AR1141" s="23"/>
      <c r="AS1141" s="24" t="str">
        <f t="shared" si="3"/>
        <v>-:Q:-:-:-:-:-:-:-:-:-:Rm:::::-:-:-:-:-:-:Rn:::::Rt::::</v>
      </c>
      <c r="AT1141" s="23"/>
      <c r="AU1141" s="24" t="str">
        <f t="shared" si="4"/>
        <v>0x0DA08000</v>
      </c>
      <c r="AV1141" s="25"/>
      <c r="AW1141" s="26" t="str">
        <f t="shared" si="5"/>
        <v>vst2single_structure_32_bit_register_offset,            </v>
      </c>
      <c r="AX1141" s="26" t="str">
        <f t="shared" si="6"/>
        <v>//		vst2single_structure_32_bit_register_offset,            	/* 0x0DA08000	ST2       	Rm != 11111 */</v>
      </c>
      <c r="AY1141" s="26" t="str">
        <f t="shared" si="7"/>
        <v>//		0x0DA08000,	/* ST2       	vst2single_structure_32_bit_register_offset	Rm != 11111 */</v>
      </c>
    </row>
    <row r="1142" ht="12.75" customHeight="1">
      <c r="A1142" s="9" t="s">
        <v>1822</v>
      </c>
      <c r="B1142" s="33" t="s">
        <v>106</v>
      </c>
      <c r="C1142" s="16"/>
      <c r="D1142" s="17"/>
      <c r="E1142" s="28" t="s">
        <v>1692</v>
      </c>
      <c r="F1142" s="18" t="str">
        <f t="shared" si="8"/>
        <v>v</v>
      </c>
      <c r="G1142" s="18" t="str">
        <f t="shared" si="9"/>
        <v>single_structure_64_bit_register_offset</v>
      </c>
      <c r="H1142" s="18" t="s">
        <v>1751</v>
      </c>
      <c r="I1142" s="30" t="s">
        <v>1802</v>
      </c>
      <c r="J1142" s="30" t="s">
        <v>1710</v>
      </c>
      <c r="K1142" s="84"/>
      <c r="L1142" s="45" t="s">
        <v>31</v>
      </c>
      <c r="M1142" s="61" t="s">
        <v>71</v>
      </c>
      <c r="N1142" s="45" t="s">
        <v>31</v>
      </c>
      <c r="O1142" s="45" t="s">
        <v>31</v>
      </c>
      <c r="P1142" s="45" t="s">
        <v>30</v>
      </c>
      <c r="Q1142" s="45" t="s">
        <v>30</v>
      </c>
      <c r="R1142" s="45" t="s">
        <v>31</v>
      </c>
      <c r="S1142" s="45" t="s">
        <v>30</v>
      </c>
      <c r="T1142" s="45" t="s">
        <v>30</v>
      </c>
      <c r="U1142" s="32" t="s">
        <v>31</v>
      </c>
      <c r="V1142" s="32" t="s">
        <v>30</v>
      </c>
      <c r="W1142" s="62" t="s">
        <v>51</v>
      </c>
      <c r="AB1142" s="32" t="s">
        <v>30</v>
      </c>
      <c r="AC1142" s="32" t="s">
        <v>31</v>
      </c>
      <c r="AD1142" s="32" t="s">
        <v>31</v>
      </c>
      <c r="AE1142" s="32" t="s">
        <v>31</v>
      </c>
      <c r="AF1142" s="32" t="s">
        <v>31</v>
      </c>
      <c r="AG1142" s="32" t="s">
        <v>30</v>
      </c>
      <c r="AH1142" s="46" t="s">
        <v>45</v>
      </c>
      <c r="AM1142" s="32" t="s">
        <v>35</v>
      </c>
      <c r="AR1142" s="23"/>
      <c r="AS1142" s="24" t="str">
        <f t="shared" si="3"/>
        <v>-:Q:-:-:-:-:-:-:-:-:-:Rm:::::-:-:-:-:-:-:Rn:::::Rt::::</v>
      </c>
      <c r="AT1142" s="23"/>
      <c r="AU1142" s="24" t="str">
        <f t="shared" si="4"/>
        <v>0x0DA08400</v>
      </c>
      <c r="AV1142" s="25"/>
      <c r="AW1142" s="26" t="str">
        <f t="shared" si="5"/>
        <v>vst2single_structure_64_bit_register_offset,            </v>
      </c>
      <c r="AX1142" s="26" t="str">
        <f t="shared" si="6"/>
        <v>//		vst2single_structure_64_bit_register_offset,            	/* 0x0DA08400	ST2       	Rm != 11111 */</v>
      </c>
      <c r="AY1142" s="26" t="str">
        <f t="shared" si="7"/>
        <v>//		0x0DA08400,	/* ST2       	vst2single_structure_64_bit_register_offset	Rm != 11111 */</v>
      </c>
    </row>
    <row r="1143" ht="12.75" customHeight="1">
      <c r="A1143" s="15" t="s">
        <v>1823</v>
      </c>
      <c r="B1143" s="33" t="s">
        <v>106</v>
      </c>
      <c r="C1143" s="16"/>
      <c r="D1143" s="17"/>
      <c r="E1143" s="28" t="s">
        <v>1679</v>
      </c>
      <c r="F1143" s="18" t="str">
        <f t="shared" si="8"/>
        <v>v</v>
      </c>
      <c r="G1143" s="18" t="str">
        <f t="shared" si="9"/>
        <v>single_structure_32_bit_register_offset</v>
      </c>
      <c r="H1143" s="18" t="s">
        <v>1751</v>
      </c>
      <c r="I1143" s="30" t="s">
        <v>1800</v>
      </c>
      <c r="J1143" s="30" t="s">
        <v>1710</v>
      </c>
      <c r="K1143" s="84"/>
      <c r="L1143" s="45" t="s">
        <v>31</v>
      </c>
      <c r="M1143" s="61" t="s">
        <v>71</v>
      </c>
      <c r="N1143" s="45" t="s">
        <v>31</v>
      </c>
      <c r="O1143" s="45" t="s">
        <v>31</v>
      </c>
      <c r="P1143" s="45" t="s">
        <v>30</v>
      </c>
      <c r="Q1143" s="45" t="s">
        <v>30</v>
      </c>
      <c r="R1143" s="45" t="s">
        <v>31</v>
      </c>
      <c r="S1143" s="45" t="s">
        <v>30</v>
      </c>
      <c r="T1143" s="45" t="s">
        <v>30</v>
      </c>
      <c r="U1143" s="32" t="s">
        <v>31</v>
      </c>
      <c r="V1143" s="32" t="s">
        <v>30</v>
      </c>
      <c r="W1143" s="62" t="s">
        <v>51</v>
      </c>
      <c r="AB1143" s="32" t="s">
        <v>30</v>
      </c>
      <c r="AC1143" s="32" t="s">
        <v>31</v>
      </c>
      <c r="AD1143" s="32" t="s">
        <v>30</v>
      </c>
      <c r="AE1143" s="32" t="s">
        <v>33</v>
      </c>
      <c r="AF1143" s="32" t="s">
        <v>31</v>
      </c>
      <c r="AG1143" s="32" t="s">
        <v>31</v>
      </c>
      <c r="AH1143" s="46" t="s">
        <v>45</v>
      </c>
      <c r="AM1143" s="32" t="s">
        <v>35</v>
      </c>
      <c r="AR1143" s="23"/>
      <c r="AS1143" s="24" t="str">
        <f t="shared" si="3"/>
        <v>-:Q:-:-:-:-:-:-:-:-:-:Rm:::::-:-:-:-:-:-:Rn:::::Rt::::</v>
      </c>
      <c r="AT1143" s="23"/>
      <c r="AU1143" s="24" t="str">
        <f t="shared" si="4"/>
        <v>0x0DA0A000</v>
      </c>
      <c r="AV1143" s="25"/>
      <c r="AW1143" s="26" t="str">
        <f t="shared" si="5"/>
        <v>vst4single_structure_32_bit_register_offset,            </v>
      </c>
      <c r="AX1143" s="26" t="str">
        <f t="shared" si="6"/>
        <v>//		vst4single_structure_32_bit_register_offset,            	/* 0x0DA0A000	ST4       	Rm != 11111 */</v>
      </c>
      <c r="AY1143" s="26" t="str">
        <f t="shared" si="7"/>
        <v>//		0x0DA0A000,	/* ST4       	vst4single_structure_32_bit_register_offset	Rm != 11111 */</v>
      </c>
    </row>
    <row r="1144" ht="12.75" customHeight="1">
      <c r="A1144" s="15" t="s">
        <v>1824</v>
      </c>
      <c r="B1144" s="33" t="s">
        <v>106</v>
      </c>
      <c r="C1144" s="16"/>
      <c r="D1144" s="17"/>
      <c r="E1144" s="28" t="s">
        <v>1679</v>
      </c>
      <c r="F1144" s="18" t="str">
        <f t="shared" si="8"/>
        <v>v</v>
      </c>
      <c r="G1144" s="18" t="str">
        <f t="shared" si="9"/>
        <v>single_structure_64_bit_register_offset</v>
      </c>
      <c r="H1144" s="18" t="s">
        <v>1751</v>
      </c>
      <c r="I1144" s="30" t="s">
        <v>1802</v>
      </c>
      <c r="J1144" s="30" t="s">
        <v>1710</v>
      </c>
      <c r="K1144" s="84"/>
      <c r="L1144" s="45" t="s">
        <v>31</v>
      </c>
      <c r="M1144" s="61" t="s">
        <v>71</v>
      </c>
      <c r="N1144" s="45" t="s">
        <v>31</v>
      </c>
      <c r="O1144" s="45" t="s">
        <v>31</v>
      </c>
      <c r="P1144" s="45" t="s">
        <v>30</v>
      </c>
      <c r="Q1144" s="45" t="s">
        <v>30</v>
      </c>
      <c r="R1144" s="45" t="s">
        <v>31</v>
      </c>
      <c r="S1144" s="45" t="s">
        <v>30</v>
      </c>
      <c r="T1144" s="45" t="s">
        <v>30</v>
      </c>
      <c r="U1144" s="32" t="s">
        <v>31</v>
      </c>
      <c r="V1144" s="32" t="s">
        <v>30</v>
      </c>
      <c r="W1144" s="62" t="s">
        <v>51</v>
      </c>
      <c r="AB1144" s="32" t="s">
        <v>30</v>
      </c>
      <c r="AC1144" s="32" t="s">
        <v>31</v>
      </c>
      <c r="AD1144" s="32" t="s">
        <v>30</v>
      </c>
      <c r="AE1144" s="32" t="s">
        <v>31</v>
      </c>
      <c r="AF1144" s="32" t="s">
        <v>31</v>
      </c>
      <c r="AG1144" s="32" t="s">
        <v>30</v>
      </c>
      <c r="AH1144" s="46" t="s">
        <v>45</v>
      </c>
      <c r="AM1144" s="32" t="s">
        <v>35</v>
      </c>
      <c r="AR1144" s="23"/>
      <c r="AS1144" s="24" t="str">
        <f t="shared" si="3"/>
        <v>-:Q:-:-:-:-:-:-:-:-:-:Rm:::::-:-:-:-:-:-:Rn:::::Rt::::</v>
      </c>
      <c r="AT1144" s="23"/>
      <c r="AU1144" s="24" t="str">
        <f t="shared" si="4"/>
        <v>0x0DA0A400</v>
      </c>
      <c r="AV1144" s="25"/>
      <c r="AW1144" s="26" t="str">
        <f t="shared" si="5"/>
        <v>vst4single_structure_64_bit_register_offset,            </v>
      </c>
      <c r="AX1144" s="26" t="str">
        <f t="shared" si="6"/>
        <v>//		vst4single_structure_64_bit_register_offset,            	/* 0x0DA0A400	ST4       	Rm != 11111 */</v>
      </c>
      <c r="AY1144" s="26" t="str">
        <f t="shared" si="7"/>
        <v>//		0x0DA0A400,	/* ST4       	vst4single_structure_64_bit_register_offset	Rm != 11111 */</v>
      </c>
    </row>
    <row r="1145" ht="12.75" customHeight="1">
      <c r="A1145" s="9" t="s">
        <v>1825</v>
      </c>
      <c r="B1145" s="33" t="s">
        <v>106</v>
      </c>
      <c r="C1145" s="16"/>
      <c r="D1145" s="17"/>
      <c r="E1145" s="28" t="s">
        <v>1692</v>
      </c>
      <c r="F1145" s="18" t="str">
        <f t="shared" si="8"/>
        <v>v</v>
      </c>
      <c r="G1145" s="18" t="str">
        <f t="shared" si="9"/>
        <v>single_structure_8_bit_immediate_offset</v>
      </c>
      <c r="H1145" s="18" t="s">
        <v>1751</v>
      </c>
      <c r="I1145" s="30" t="s">
        <v>1806</v>
      </c>
      <c r="J1145" s="30"/>
      <c r="K1145" s="84"/>
      <c r="L1145" s="45" t="s">
        <v>31</v>
      </c>
      <c r="M1145" s="61" t="s">
        <v>71</v>
      </c>
      <c r="N1145" s="45" t="s">
        <v>31</v>
      </c>
      <c r="O1145" s="45" t="s">
        <v>31</v>
      </c>
      <c r="P1145" s="45" t="s">
        <v>30</v>
      </c>
      <c r="Q1145" s="45" t="s">
        <v>30</v>
      </c>
      <c r="R1145" s="45" t="s">
        <v>31</v>
      </c>
      <c r="S1145" s="45" t="s">
        <v>30</v>
      </c>
      <c r="T1145" s="45" t="s">
        <v>30</v>
      </c>
      <c r="U1145" s="32" t="s">
        <v>31</v>
      </c>
      <c r="V1145" s="32" t="s">
        <v>30</v>
      </c>
      <c r="W1145" s="62" t="s">
        <v>30</v>
      </c>
      <c r="X1145" s="62" t="s">
        <v>30</v>
      </c>
      <c r="Y1145" s="62" t="s">
        <v>30</v>
      </c>
      <c r="Z1145" s="62" t="s">
        <v>30</v>
      </c>
      <c r="AA1145" s="62" t="s">
        <v>30</v>
      </c>
      <c r="AB1145" s="32" t="s">
        <v>31</v>
      </c>
      <c r="AC1145" s="32" t="s">
        <v>31</v>
      </c>
      <c r="AD1145" s="32" t="s">
        <v>31</v>
      </c>
      <c r="AE1145" s="32" t="s">
        <v>33</v>
      </c>
      <c r="AF1145" s="32" t="s">
        <v>33</v>
      </c>
      <c r="AG1145" s="32" t="s">
        <v>33</v>
      </c>
      <c r="AH1145" s="46" t="s">
        <v>45</v>
      </c>
      <c r="AM1145" s="32" t="s">
        <v>35</v>
      </c>
      <c r="AR1145" s="23"/>
      <c r="AS1145" s="24" t="str">
        <f t="shared" si="3"/>
        <v>-:Q:-:-:-:-:-:-:-:-:-:-:-:-:-:-:-:-:-:-:-:-:Rn:::::Rt::::</v>
      </c>
      <c r="AT1145" s="23"/>
      <c r="AU1145" s="24" t="str">
        <f t="shared" si="4"/>
        <v>0x0DBF0000</v>
      </c>
      <c r="AV1145" s="25"/>
      <c r="AW1145" s="26" t="str">
        <f t="shared" si="5"/>
        <v>vst2single_structure_8_bit_immediate_offset,            </v>
      </c>
      <c r="AX1145" s="26" t="str">
        <f t="shared" si="6"/>
        <v>//		vst2single_structure_8_bit_immediate_offset,            	/* 0x0DBF0000	ST2       	 */</v>
      </c>
      <c r="AY1145" s="26" t="str">
        <f t="shared" si="7"/>
        <v>//		0x0DBF0000,	/* ST2       	vst2single_structure_8_bit_immediate_offset	 */</v>
      </c>
    </row>
    <row r="1146" ht="12.75" customHeight="1">
      <c r="A1146" s="15" t="s">
        <v>1826</v>
      </c>
      <c r="B1146" s="33" t="s">
        <v>106</v>
      </c>
      <c r="C1146" s="16"/>
      <c r="D1146" s="17"/>
      <c r="E1146" s="28" t="s">
        <v>1679</v>
      </c>
      <c r="F1146" s="18" t="str">
        <f t="shared" si="8"/>
        <v>v</v>
      </c>
      <c r="G1146" s="18" t="str">
        <f t="shared" si="9"/>
        <v>single_structure_8_bit_immediate_offset</v>
      </c>
      <c r="H1146" s="18" t="s">
        <v>1751</v>
      </c>
      <c r="I1146" s="30" t="s">
        <v>1806</v>
      </c>
      <c r="J1146" s="30"/>
      <c r="K1146" s="84"/>
      <c r="L1146" s="45" t="s">
        <v>31</v>
      </c>
      <c r="M1146" s="61" t="s">
        <v>71</v>
      </c>
      <c r="N1146" s="45" t="s">
        <v>31</v>
      </c>
      <c r="O1146" s="45" t="s">
        <v>31</v>
      </c>
      <c r="P1146" s="45" t="s">
        <v>30</v>
      </c>
      <c r="Q1146" s="45" t="s">
        <v>30</v>
      </c>
      <c r="R1146" s="45" t="s">
        <v>31</v>
      </c>
      <c r="S1146" s="45" t="s">
        <v>30</v>
      </c>
      <c r="T1146" s="45" t="s">
        <v>30</v>
      </c>
      <c r="U1146" s="32" t="s">
        <v>31</v>
      </c>
      <c r="V1146" s="32" t="s">
        <v>30</v>
      </c>
      <c r="W1146" s="62" t="s">
        <v>30</v>
      </c>
      <c r="X1146" s="62" t="s">
        <v>30</v>
      </c>
      <c r="Y1146" s="62" t="s">
        <v>30</v>
      </c>
      <c r="Z1146" s="62" t="s">
        <v>30</v>
      </c>
      <c r="AA1146" s="62" t="s">
        <v>30</v>
      </c>
      <c r="AB1146" s="32" t="s">
        <v>31</v>
      </c>
      <c r="AC1146" s="32" t="s">
        <v>31</v>
      </c>
      <c r="AD1146" s="32" t="s">
        <v>30</v>
      </c>
      <c r="AE1146" s="32" t="s">
        <v>33</v>
      </c>
      <c r="AF1146" s="32" t="s">
        <v>33</v>
      </c>
      <c r="AG1146" s="32" t="s">
        <v>33</v>
      </c>
      <c r="AH1146" s="46" t="s">
        <v>45</v>
      </c>
      <c r="AM1146" s="32" t="s">
        <v>35</v>
      </c>
      <c r="AR1146" s="23"/>
      <c r="AS1146" s="24" t="str">
        <f t="shared" si="3"/>
        <v>-:Q:-:-:-:-:-:-:-:-:-:-:-:-:-:-:-:-:-:-:-:-:Rn:::::Rt::::</v>
      </c>
      <c r="AT1146" s="23"/>
      <c r="AU1146" s="24" t="str">
        <f t="shared" si="4"/>
        <v>0x0DBF2000</v>
      </c>
      <c r="AV1146" s="25"/>
      <c r="AW1146" s="26" t="str">
        <f t="shared" si="5"/>
        <v>vst4single_structure_8_bit_immediate_offset,            </v>
      </c>
      <c r="AX1146" s="26" t="str">
        <f t="shared" si="6"/>
        <v>//		vst4single_structure_8_bit_immediate_offset,            	/* 0x0DBF2000	ST4       	 */</v>
      </c>
      <c r="AY1146" s="26" t="str">
        <f t="shared" si="7"/>
        <v>//		0x0DBF2000,	/* ST4       	vst4single_structure_8_bit_immediate_offset	 */</v>
      </c>
    </row>
    <row r="1147" ht="12.75" customHeight="1">
      <c r="A1147" s="15" t="s">
        <v>1827</v>
      </c>
      <c r="B1147" s="33" t="s">
        <v>106</v>
      </c>
      <c r="C1147" s="16"/>
      <c r="D1147" s="17"/>
      <c r="E1147" s="28" t="s">
        <v>1692</v>
      </c>
      <c r="F1147" s="18" t="str">
        <f t="shared" si="8"/>
        <v>v</v>
      </c>
      <c r="G1147" s="18" t="str">
        <f t="shared" si="9"/>
        <v>single_structure_16_bit_immediate_offset</v>
      </c>
      <c r="H1147" s="18" t="s">
        <v>1751</v>
      </c>
      <c r="I1147" s="30" t="s">
        <v>1809</v>
      </c>
      <c r="J1147" s="30"/>
      <c r="K1147" s="84"/>
      <c r="L1147" s="45" t="s">
        <v>31</v>
      </c>
      <c r="M1147" s="61" t="s">
        <v>71</v>
      </c>
      <c r="N1147" s="45" t="s">
        <v>31</v>
      </c>
      <c r="O1147" s="45" t="s">
        <v>31</v>
      </c>
      <c r="P1147" s="45" t="s">
        <v>30</v>
      </c>
      <c r="Q1147" s="45" t="s">
        <v>30</v>
      </c>
      <c r="R1147" s="45" t="s">
        <v>31</v>
      </c>
      <c r="S1147" s="45" t="s">
        <v>30</v>
      </c>
      <c r="T1147" s="45" t="s">
        <v>30</v>
      </c>
      <c r="U1147" s="32" t="s">
        <v>31</v>
      </c>
      <c r="V1147" s="32" t="s">
        <v>30</v>
      </c>
      <c r="W1147" s="62" t="s">
        <v>30</v>
      </c>
      <c r="X1147" s="62" t="s">
        <v>30</v>
      </c>
      <c r="Y1147" s="62" t="s">
        <v>30</v>
      </c>
      <c r="Z1147" s="62" t="s">
        <v>30</v>
      </c>
      <c r="AA1147" s="62" t="s">
        <v>30</v>
      </c>
      <c r="AB1147" s="32" t="s">
        <v>31</v>
      </c>
      <c r="AC1147" s="32" t="s">
        <v>30</v>
      </c>
      <c r="AD1147" s="32" t="s">
        <v>31</v>
      </c>
      <c r="AE1147" s="32" t="s">
        <v>33</v>
      </c>
      <c r="AF1147" s="32" t="s">
        <v>33</v>
      </c>
      <c r="AG1147" s="32" t="s">
        <v>31</v>
      </c>
      <c r="AH1147" s="46" t="s">
        <v>45</v>
      </c>
      <c r="AM1147" s="32" t="s">
        <v>35</v>
      </c>
      <c r="AR1147" s="23"/>
      <c r="AS1147" s="24" t="str">
        <f t="shared" si="3"/>
        <v>-:Q:-:-:-:-:-:-:-:-:-:-:-:-:-:-:-:-:-:-:-:-:Rn:::::Rt::::</v>
      </c>
      <c r="AT1147" s="23"/>
      <c r="AU1147" s="24" t="str">
        <f t="shared" si="4"/>
        <v>0x0DBF4000</v>
      </c>
      <c r="AV1147" s="25"/>
      <c r="AW1147" s="26" t="str">
        <f t="shared" si="5"/>
        <v>vst2single_structure_16_bit_immediate_offset,           </v>
      </c>
      <c r="AX1147" s="26" t="str">
        <f t="shared" si="6"/>
        <v>//		vst2single_structure_16_bit_immediate_offset,           	/* 0x0DBF4000	ST2       	 */</v>
      </c>
      <c r="AY1147" s="26" t="str">
        <f t="shared" si="7"/>
        <v>//		0x0DBF4000,	/* ST2       	vst2single_structure_16_bit_immediate_offset	 */</v>
      </c>
    </row>
    <row r="1148" ht="12.75" customHeight="1">
      <c r="A1148" s="9" t="s">
        <v>1828</v>
      </c>
      <c r="B1148" s="33" t="s">
        <v>106</v>
      </c>
      <c r="C1148" s="16"/>
      <c r="D1148" s="17"/>
      <c r="E1148" s="28" t="s">
        <v>1679</v>
      </c>
      <c r="F1148" s="18" t="str">
        <f t="shared" si="8"/>
        <v>v</v>
      </c>
      <c r="G1148" s="18" t="str">
        <f t="shared" si="9"/>
        <v>single_structure_16_bit_immediate_offset</v>
      </c>
      <c r="H1148" s="18" t="s">
        <v>1751</v>
      </c>
      <c r="I1148" s="30" t="s">
        <v>1809</v>
      </c>
      <c r="J1148" s="30"/>
      <c r="K1148" s="84"/>
      <c r="L1148" s="45" t="s">
        <v>31</v>
      </c>
      <c r="M1148" s="61" t="s">
        <v>71</v>
      </c>
      <c r="N1148" s="45" t="s">
        <v>31</v>
      </c>
      <c r="O1148" s="45" t="s">
        <v>31</v>
      </c>
      <c r="P1148" s="45" t="s">
        <v>30</v>
      </c>
      <c r="Q1148" s="45" t="s">
        <v>30</v>
      </c>
      <c r="R1148" s="45" t="s">
        <v>31</v>
      </c>
      <c r="S1148" s="45" t="s">
        <v>30</v>
      </c>
      <c r="T1148" s="45" t="s">
        <v>30</v>
      </c>
      <c r="U1148" s="32" t="s">
        <v>31</v>
      </c>
      <c r="V1148" s="32" t="s">
        <v>30</v>
      </c>
      <c r="W1148" s="62" t="s">
        <v>30</v>
      </c>
      <c r="X1148" s="62" t="s">
        <v>30</v>
      </c>
      <c r="Y1148" s="62" t="s">
        <v>30</v>
      </c>
      <c r="Z1148" s="62" t="s">
        <v>30</v>
      </c>
      <c r="AA1148" s="62" t="s">
        <v>30</v>
      </c>
      <c r="AB1148" s="32" t="s">
        <v>31</v>
      </c>
      <c r="AC1148" s="32" t="s">
        <v>30</v>
      </c>
      <c r="AD1148" s="32" t="s">
        <v>30</v>
      </c>
      <c r="AE1148" s="32" t="s">
        <v>33</v>
      </c>
      <c r="AF1148" s="32" t="s">
        <v>33</v>
      </c>
      <c r="AG1148" s="32" t="s">
        <v>31</v>
      </c>
      <c r="AH1148" s="46" t="s">
        <v>45</v>
      </c>
      <c r="AM1148" s="32" t="s">
        <v>35</v>
      </c>
      <c r="AR1148" s="23"/>
      <c r="AS1148" s="24" t="str">
        <f t="shared" si="3"/>
        <v>-:Q:-:-:-:-:-:-:-:-:-:-:-:-:-:-:-:-:-:-:-:-:Rn:::::Rt::::</v>
      </c>
      <c r="AT1148" s="23"/>
      <c r="AU1148" s="24" t="str">
        <f t="shared" si="4"/>
        <v>0x0DBF6000</v>
      </c>
      <c r="AV1148" s="25"/>
      <c r="AW1148" s="26" t="str">
        <f t="shared" si="5"/>
        <v>vst4single_structure_16_bit_immediate_offset,           </v>
      </c>
      <c r="AX1148" s="26" t="str">
        <f t="shared" si="6"/>
        <v>//		vst4single_structure_16_bit_immediate_offset,           	/* 0x0DBF6000	ST4       	 */</v>
      </c>
      <c r="AY1148" s="26" t="str">
        <f t="shared" si="7"/>
        <v>//		0x0DBF6000,	/* ST4       	vst4single_structure_16_bit_immediate_offset	 */</v>
      </c>
    </row>
    <row r="1149" ht="12.75" customHeight="1">
      <c r="A1149" s="9" t="s">
        <v>1829</v>
      </c>
      <c r="B1149" s="33" t="s">
        <v>106</v>
      </c>
      <c r="C1149" s="16"/>
      <c r="D1149" s="17"/>
      <c r="E1149" s="28" t="s">
        <v>1692</v>
      </c>
      <c r="F1149" s="18" t="str">
        <f t="shared" si="8"/>
        <v>v</v>
      </c>
      <c r="G1149" s="18" t="str">
        <f t="shared" si="9"/>
        <v>single_structure_32_bit_immediate_offset</v>
      </c>
      <c r="H1149" s="18" t="s">
        <v>1751</v>
      </c>
      <c r="I1149" s="30" t="s">
        <v>1812</v>
      </c>
      <c r="J1149" s="30"/>
      <c r="K1149" s="84"/>
      <c r="L1149" s="45" t="s">
        <v>31</v>
      </c>
      <c r="M1149" s="61" t="s">
        <v>71</v>
      </c>
      <c r="N1149" s="45" t="s">
        <v>31</v>
      </c>
      <c r="O1149" s="45" t="s">
        <v>31</v>
      </c>
      <c r="P1149" s="45" t="s">
        <v>30</v>
      </c>
      <c r="Q1149" s="45" t="s">
        <v>30</v>
      </c>
      <c r="R1149" s="45" t="s">
        <v>31</v>
      </c>
      <c r="S1149" s="45" t="s">
        <v>30</v>
      </c>
      <c r="T1149" s="45" t="s">
        <v>30</v>
      </c>
      <c r="U1149" s="32" t="s">
        <v>31</v>
      </c>
      <c r="V1149" s="32" t="s">
        <v>30</v>
      </c>
      <c r="W1149" s="62" t="s">
        <v>30</v>
      </c>
      <c r="X1149" s="62" t="s">
        <v>30</v>
      </c>
      <c r="Y1149" s="62" t="s">
        <v>30</v>
      </c>
      <c r="Z1149" s="62" t="s">
        <v>30</v>
      </c>
      <c r="AA1149" s="62" t="s">
        <v>30</v>
      </c>
      <c r="AB1149" s="32" t="s">
        <v>30</v>
      </c>
      <c r="AC1149" s="32" t="s">
        <v>31</v>
      </c>
      <c r="AD1149" s="32" t="s">
        <v>31</v>
      </c>
      <c r="AE1149" s="32" t="s">
        <v>33</v>
      </c>
      <c r="AF1149" s="32" t="s">
        <v>31</v>
      </c>
      <c r="AG1149" s="32" t="s">
        <v>31</v>
      </c>
      <c r="AH1149" s="46" t="s">
        <v>45</v>
      </c>
      <c r="AM1149" s="32" t="s">
        <v>35</v>
      </c>
      <c r="AR1149" s="23"/>
      <c r="AS1149" s="24" t="str">
        <f t="shared" si="3"/>
        <v>-:Q:-:-:-:-:-:-:-:-:-:-:-:-:-:-:-:-:-:-:-:-:Rn:::::Rt::::</v>
      </c>
      <c r="AT1149" s="23"/>
      <c r="AU1149" s="24" t="str">
        <f t="shared" si="4"/>
        <v>0x0DBF8000</v>
      </c>
      <c r="AV1149" s="25"/>
      <c r="AW1149" s="26" t="str">
        <f t="shared" si="5"/>
        <v>vst2single_structure_32_bit_immediate_offset,           </v>
      </c>
      <c r="AX1149" s="26" t="str">
        <f t="shared" si="6"/>
        <v>//		vst2single_structure_32_bit_immediate_offset,           	/* 0x0DBF8000	ST2       	 */</v>
      </c>
      <c r="AY1149" s="26" t="str">
        <f t="shared" si="7"/>
        <v>//		0x0DBF8000,	/* ST2       	vst2single_structure_32_bit_immediate_offset	 */</v>
      </c>
    </row>
    <row r="1150" ht="12.75" customHeight="1">
      <c r="A1150" s="15" t="s">
        <v>1830</v>
      </c>
      <c r="B1150" s="33" t="s">
        <v>106</v>
      </c>
      <c r="C1150" s="16"/>
      <c r="D1150" s="17"/>
      <c r="E1150" s="28" t="s">
        <v>1692</v>
      </c>
      <c r="F1150" s="18" t="str">
        <f t="shared" si="8"/>
        <v>v</v>
      </c>
      <c r="G1150" s="18" t="str">
        <f t="shared" si="9"/>
        <v>single_structure_64_bit_immediate_offset</v>
      </c>
      <c r="H1150" s="18" t="s">
        <v>1751</v>
      </c>
      <c r="I1150" s="30" t="s">
        <v>1814</v>
      </c>
      <c r="J1150" s="30"/>
      <c r="K1150" s="84"/>
      <c r="L1150" s="45" t="s">
        <v>31</v>
      </c>
      <c r="M1150" s="61" t="s">
        <v>71</v>
      </c>
      <c r="N1150" s="45" t="s">
        <v>31</v>
      </c>
      <c r="O1150" s="45" t="s">
        <v>31</v>
      </c>
      <c r="P1150" s="45" t="s">
        <v>30</v>
      </c>
      <c r="Q1150" s="45" t="s">
        <v>30</v>
      </c>
      <c r="R1150" s="45" t="s">
        <v>31</v>
      </c>
      <c r="S1150" s="45" t="s">
        <v>30</v>
      </c>
      <c r="T1150" s="45" t="s">
        <v>30</v>
      </c>
      <c r="U1150" s="32" t="s">
        <v>31</v>
      </c>
      <c r="V1150" s="32" t="s">
        <v>30</v>
      </c>
      <c r="W1150" s="62" t="s">
        <v>30</v>
      </c>
      <c r="X1150" s="62" t="s">
        <v>30</v>
      </c>
      <c r="Y1150" s="62" t="s">
        <v>30</v>
      </c>
      <c r="Z1150" s="62" t="s">
        <v>30</v>
      </c>
      <c r="AA1150" s="62" t="s">
        <v>30</v>
      </c>
      <c r="AB1150" s="32" t="s">
        <v>30</v>
      </c>
      <c r="AC1150" s="32" t="s">
        <v>31</v>
      </c>
      <c r="AD1150" s="32" t="s">
        <v>31</v>
      </c>
      <c r="AE1150" s="32" t="s">
        <v>31</v>
      </c>
      <c r="AF1150" s="32" t="s">
        <v>31</v>
      </c>
      <c r="AG1150" s="32" t="s">
        <v>30</v>
      </c>
      <c r="AH1150" s="46" t="s">
        <v>45</v>
      </c>
      <c r="AM1150" s="32" t="s">
        <v>35</v>
      </c>
      <c r="AR1150" s="23"/>
      <c r="AS1150" s="24" t="str">
        <f t="shared" si="3"/>
        <v>-:Q:-:-:-:-:-:-:-:-:-:-:-:-:-:-:-:-:-:-:-:-:Rn:::::Rt::::</v>
      </c>
      <c r="AT1150" s="23"/>
      <c r="AU1150" s="24" t="str">
        <f t="shared" si="4"/>
        <v>0x0DBF8400</v>
      </c>
      <c r="AV1150" s="25"/>
      <c r="AW1150" s="26" t="str">
        <f t="shared" si="5"/>
        <v>vst2single_structure_64_bit_immediate_offset,           </v>
      </c>
      <c r="AX1150" s="26" t="str">
        <f t="shared" si="6"/>
        <v>//		vst2single_structure_64_bit_immediate_offset,           	/* 0x0DBF8400	ST2       	 */</v>
      </c>
      <c r="AY1150" s="26" t="str">
        <f t="shared" si="7"/>
        <v>//		0x0DBF8400,	/* ST2       	vst2single_structure_64_bit_immediate_offset	 */</v>
      </c>
    </row>
    <row r="1151" ht="12.75" customHeight="1">
      <c r="A1151" s="15" t="s">
        <v>1831</v>
      </c>
      <c r="B1151" s="33" t="s">
        <v>106</v>
      </c>
      <c r="C1151" s="16"/>
      <c r="D1151" s="17"/>
      <c r="E1151" s="28" t="s">
        <v>1679</v>
      </c>
      <c r="F1151" s="18" t="str">
        <f t="shared" si="8"/>
        <v>v</v>
      </c>
      <c r="G1151" s="18" t="str">
        <f t="shared" si="9"/>
        <v>single_structure_32_bit_immediate_offset</v>
      </c>
      <c r="H1151" s="18" t="s">
        <v>1751</v>
      </c>
      <c r="I1151" s="30" t="s">
        <v>1812</v>
      </c>
      <c r="J1151" s="30"/>
      <c r="K1151" s="84"/>
      <c r="L1151" s="45" t="s">
        <v>31</v>
      </c>
      <c r="M1151" s="61" t="s">
        <v>71</v>
      </c>
      <c r="N1151" s="45" t="s">
        <v>31</v>
      </c>
      <c r="O1151" s="45" t="s">
        <v>31</v>
      </c>
      <c r="P1151" s="45" t="s">
        <v>30</v>
      </c>
      <c r="Q1151" s="45" t="s">
        <v>30</v>
      </c>
      <c r="R1151" s="45" t="s">
        <v>31</v>
      </c>
      <c r="S1151" s="45" t="s">
        <v>30</v>
      </c>
      <c r="T1151" s="45" t="s">
        <v>30</v>
      </c>
      <c r="U1151" s="32" t="s">
        <v>31</v>
      </c>
      <c r="V1151" s="32" t="s">
        <v>30</v>
      </c>
      <c r="W1151" s="62" t="s">
        <v>30</v>
      </c>
      <c r="X1151" s="62" t="s">
        <v>30</v>
      </c>
      <c r="Y1151" s="62" t="s">
        <v>30</v>
      </c>
      <c r="Z1151" s="62" t="s">
        <v>30</v>
      </c>
      <c r="AA1151" s="62" t="s">
        <v>30</v>
      </c>
      <c r="AB1151" s="32" t="s">
        <v>30</v>
      </c>
      <c r="AC1151" s="32" t="s">
        <v>31</v>
      </c>
      <c r="AD1151" s="32" t="s">
        <v>30</v>
      </c>
      <c r="AE1151" s="32" t="s">
        <v>33</v>
      </c>
      <c r="AF1151" s="32" t="s">
        <v>31</v>
      </c>
      <c r="AG1151" s="32" t="s">
        <v>31</v>
      </c>
      <c r="AH1151" s="46" t="s">
        <v>45</v>
      </c>
      <c r="AM1151" s="32" t="s">
        <v>35</v>
      </c>
      <c r="AR1151" s="23"/>
      <c r="AS1151" s="24" t="str">
        <f t="shared" si="3"/>
        <v>-:Q:-:-:-:-:-:-:-:-:-:-:-:-:-:-:-:-:-:-:-:-:Rn:::::Rt::::</v>
      </c>
      <c r="AT1151" s="23"/>
      <c r="AU1151" s="24" t="str">
        <f t="shared" si="4"/>
        <v>0x0DBFA000</v>
      </c>
      <c r="AV1151" s="25"/>
      <c r="AW1151" s="26" t="str">
        <f t="shared" si="5"/>
        <v>vst4single_structure_32_bit_immediate_offset,           </v>
      </c>
      <c r="AX1151" s="26" t="str">
        <f t="shared" si="6"/>
        <v>//		vst4single_structure_32_bit_immediate_offset,           	/* 0x0DBFA000	ST4       	 */</v>
      </c>
      <c r="AY1151" s="26" t="str">
        <f t="shared" si="7"/>
        <v>//		0x0DBFA000,	/* ST4       	vst4single_structure_32_bit_immediate_offset	 */</v>
      </c>
    </row>
    <row r="1152" ht="12.75" customHeight="1">
      <c r="A1152" s="9" t="s">
        <v>1832</v>
      </c>
      <c r="B1152" s="33" t="s">
        <v>106</v>
      </c>
      <c r="C1152" s="16"/>
      <c r="D1152" s="17"/>
      <c r="E1152" s="28" t="s">
        <v>1679</v>
      </c>
      <c r="F1152" s="18" t="str">
        <f t="shared" si="8"/>
        <v>v</v>
      </c>
      <c r="G1152" s="18" t="str">
        <f t="shared" si="9"/>
        <v>single_structure_64_bit_immediate_offset</v>
      </c>
      <c r="H1152" s="18" t="s">
        <v>1751</v>
      </c>
      <c r="I1152" s="30" t="s">
        <v>1814</v>
      </c>
      <c r="J1152" s="30"/>
      <c r="K1152" s="84"/>
      <c r="L1152" s="45" t="s">
        <v>31</v>
      </c>
      <c r="M1152" s="61" t="s">
        <v>71</v>
      </c>
      <c r="N1152" s="45" t="s">
        <v>31</v>
      </c>
      <c r="O1152" s="45" t="s">
        <v>31</v>
      </c>
      <c r="P1152" s="45" t="s">
        <v>30</v>
      </c>
      <c r="Q1152" s="45" t="s">
        <v>30</v>
      </c>
      <c r="R1152" s="45" t="s">
        <v>31</v>
      </c>
      <c r="S1152" s="45" t="s">
        <v>30</v>
      </c>
      <c r="T1152" s="45" t="s">
        <v>30</v>
      </c>
      <c r="U1152" s="32" t="s">
        <v>31</v>
      </c>
      <c r="V1152" s="32" t="s">
        <v>30</v>
      </c>
      <c r="W1152" s="62" t="s">
        <v>30</v>
      </c>
      <c r="X1152" s="62" t="s">
        <v>30</v>
      </c>
      <c r="Y1152" s="62" t="s">
        <v>30</v>
      </c>
      <c r="Z1152" s="62" t="s">
        <v>30</v>
      </c>
      <c r="AA1152" s="62" t="s">
        <v>30</v>
      </c>
      <c r="AB1152" s="32" t="s">
        <v>30</v>
      </c>
      <c r="AC1152" s="32" t="s">
        <v>31</v>
      </c>
      <c r="AD1152" s="32" t="s">
        <v>30</v>
      </c>
      <c r="AE1152" s="32" t="s">
        <v>31</v>
      </c>
      <c r="AF1152" s="32" t="s">
        <v>31</v>
      </c>
      <c r="AG1152" s="32" t="s">
        <v>30</v>
      </c>
      <c r="AH1152" s="46" t="s">
        <v>45</v>
      </c>
      <c r="AM1152" s="32" t="s">
        <v>35</v>
      </c>
      <c r="AR1152" s="23"/>
      <c r="AS1152" s="24" t="str">
        <f t="shared" si="3"/>
        <v>-:Q:-:-:-:-:-:-:-:-:-:-:-:-:-:-:-:-:-:-:-:-:Rn:::::Rt::::</v>
      </c>
      <c r="AT1152" s="23"/>
      <c r="AU1152" s="24" t="str">
        <f t="shared" si="4"/>
        <v>0x0DBFA400</v>
      </c>
      <c r="AV1152" s="25"/>
      <c r="AW1152" s="26" t="str">
        <f t="shared" si="5"/>
        <v>vst4single_structure_64_bit_immediate_offset,           </v>
      </c>
      <c r="AX1152" s="26" t="str">
        <f t="shared" si="6"/>
        <v>//		vst4single_structure_64_bit_immediate_offset,           	/* 0x0DBFA400	ST4       	 */</v>
      </c>
      <c r="AY1152" s="26" t="str">
        <f t="shared" si="7"/>
        <v>//		0x0DBFA400,	/* ST4       	vst4single_structure_64_bit_immediate_offset	 */</v>
      </c>
    </row>
    <row r="1153" ht="12.75" customHeight="1">
      <c r="A1153" s="15" t="s">
        <v>1833</v>
      </c>
      <c r="B1153" s="33" t="s">
        <v>106</v>
      </c>
      <c r="C1153" s="16"/>
      <c r="D1153" s="17"/>
      <c r="E1153" s="28" t="s">
        <v>1698</v>
      </c>
      <c r="F1153" s="18" t="str">
        <f t="shared" si="8"/>
        <v>v</v>
      </c>
      <c r="G1153" s="18" t="str">
        <f t="shared" si="9"/>
        <v>single_structure_8_bit_register_offset</v>
      </c>
      <c r="H1153" s="18" t="s">
        <v>1751</v>
      </c>
      <c r="I1153" s="30" t="s">
        <v>1794</v>
      </c>
      <c r="J1153" s="30" t="s">
        <v>1710</v>
      </c>
      <c r="K1153" s="84"/>
      <c r="L1153" s="45" t="s">
        <v>31</v>
      </c>
      <c r="M1153" s="61" t="s">
        <v>71</v>
      </c>
      <c r="N1153" s="45" t="s">
        <v>31</v>
      </c>
      <c r="O1153" s="45" t="s">
        <v>31</v>
      </c>
      <c r="P1153" s="45" t="s">
        <v>30</v>
      </c>
      <c r="Q1153" s="45" t="s">
        <v>30</v>
      </c>
      <c r="R1153" s="45" t="s">
        <v>31</v>
      </c>
      <c r="S1153" s="45" t="s">
        <v>30</v>
      </c>
      <c r="T1153" s="45" t="s">
        <v>30</v>
      </c>
      <c r="U1153" s="32" t="s">
        <v>30</v>
      </c>
      <c r="V1153" s="32" t="s">
        <v>31</v>
      </c>
      <c r="W1153" s="62" t="s">
        <v>51</v>
      </c>
      <c r="AB1153" s="32" t="s">
        <v>31</v>
      </c>
      <c r="AC1153" s="32" t="s">
        <v>31</v>
      </c>
      <c r="AD1153" s="32" t="s">
        <v>31</v>
      </c>
      <c r="AE1153" s="32" t="s">
        <v>33</v>
      </c>
      <c r="AF1153" s="32" t="s">
        <v>33</v>
      </c>
      <c r="AG1153" s="32" t="s">
        <v>33</v>
      </c>
      <c r="AH1153" s="46" t="s">
        <v>45</v>
      </c>
      <c r="AM1153" s="32" t="s">
        <v>35</v>
      </c>
      <c r="AR1153" s="23"/>
      <c r="AS1153" s="24" t="str">
        <f t="shared" si="3"/>
        <v>-:Q:-:-:-:-:-:-:-:-:-:Rm:::::-:-:-:-:-:-:Rn:::::Rt::::</v>
      </c>
      <c r="AT1153" s="23"/>
      <c r="AU1153" s="24" t="str">
        <f t="shared" si="4"/>
        <v>0x0DC00000</v>
      </c>
      <c r="AV1153" s="25"/>
      <c r="AW1153" s="26" t="str">
        <f t="shared" si="5"/>
        <v>vld1single_structure_8_bit_register_offset,             </v>
      </c>
      <c r="AX1153" s="26" t="str">
        <f t="shared" si="6"/>
        <v>//		vld1single_structure_8_bit_register_offset,             	/* 0x0DC00000	LD1       	Rm != 11111 */</v>
      </c>
      <c r="AY1153" s="26" t="str">
        <f t="shared" si="7"/>
        <v>//		0x0DC00000,	/* LD1       	vld1single_structure_8_bit_register_offset	Rm != 11111 */</v>
      </c>
    </row>
    <row r="1154" ht="12.75" customHeight="1">
      <c r="A1154" s="15" t="s">
        <v>1834</v>
      </c>
      <c r="B1154" s="33" t="s">
        <v>106</v>
      </c>
      <c r="C1154" s="16"/>
      <c r="D1154" s="17"/>
      <c r="E1154" s="28" t="s">
        <v>1700</v>
      </c>
      <c r="F1154" s="18" t="str">
        <f t="shared" si="8"/>
        <v>v</v>
      </c>
      <c r="G1154" s="18" t="str">
        <f t="shared" si="9"/>
        <v>single_structure_8_bit_register_offset</v>
      </c>
      <c r="H1154" s="18" t="s">
        <v>1751</v>
      </c>
      <c r="I1154" s="30" t="s">
        <v>1794</v>
      </c>
      <c r="J1154" s="30" t="s">
        <v>1710</v>
      </c>
      <c r="K1154" s="84"/>
      <c r="L1154" s="45" t="s">
        <v>31</v>
      </c>
      <c r="M1154" s="61" t="s">
        <v>71</v>
      </c>
      <c r="N1154" s="45" t="s">
        <v>31</v>
      </c>
      <c r="O1154" s="45" t="s">
        <v>31</v>
      </c>
      <c r="P1154" s="45" t="s">
        <v>30</v>
      </c>
      <c r="Q1154" s="45" t="s">
        <v>30</v>
      </c>
      <c r="R1154" s="45" t="s">
        <v>31</v>
      </c>
      <c r="S1154" s="45" t="s">
        <v>30</v>
      </c>
      <c r="T1154" s="45" t="s">
        <v>30</v>
      </c>
      <c r="U1154" s="32" t="s">
        <v>30</v>
      </c>
      <c r="V1154" s="32" t="s">
        <v>31</v>
      </c>
      <c r="W1154" s="62" t="s">
        <v>51</v>
      </c>
      <c r="AB1154" s="32" t="s">
        <v>31</v>
      </c>
      <c r="AC1154" s="32" t="s">
        <v>31</v>
      </c>
      <c r="AD1154" s="32" t="s">
        <v>30</v>
      </c>
      <c r="AE1154" s="32" t="s">
        <v>33</v>
      </c>
      <c r="AF1154" s="32" t="s">
        <v>33</v>
      </c>
      <c r="AG1154" s="32" t="s">
        <v>33</v>
      </c>
      <c r="AH1154" s="46" t="s">
        <v>45</v>
      </c>
      <c r="AM1154" s="32" t="s">
        <v>35</v>
      </c>
      <c r="AR1154" s="23"/>
      <c r="AS1154" s="24" t="str">
        <f t="shared" si="3"/>
        <v>-:Q:-:-:-:-:-:-:-:-:-:Rm:::::-:-:-:-:-:-:Rn:::::Rt::::</v>
      </c>
      <c r="AT1154" s="23"/>
      <c r="AU1154" s="24" t="str">
        <f t="shared" si="4"/>
        <v>0x0DC02000</v>
      </c>
      <c r="AV1154" s="25"/>
      <c r="AW1154" s="26" t="str">
        <f t="shared" si="5"/>
        <v>vld3single_structure_8_bit_register_offset,             </v>
      </c>
      <c r="AX1154" s="26" t="str">
        <f t="shared" si="6"/>
        <v>//		vld3single_structure_8_bit_register_offset,             	/* 0x0DC02000	LD3       	Rm != 11111 */</v>
      </c>
      <c r="AY1154" s="26" t="str">
        <f t="shared" si="7"/>
        <v>//		0x0DC02000,	/* LD3       	vld3single_structure_8_bit_register_offset	Rm != 11111 */</v>
      </c>
    </row>
    <row r="1155" ht="12.75" customHeight="1">
      <c r="A1155" s="9" t="s">
        <v>1835</v>
      </c>
      <c r="B1155" s="33" t="s">
        <v>106</v>
      </c>
      <c r="C1155" s="16"/>
      <c r="D1155" s="17"/>
      <c r="E1155" s="28" t="s">
        <v>1698</v>
      </c>
      <c r="F1155" s="18" t="str">
        <f t="shared" si="8"/>
        <v>v</v>
      </c>
      <c r="G1155" s="18" t="str">
        <f t="shared" si="9"/>
        <v>single_structure_16_bit_register_offset</v>
      </c>
      <c r="H1155" s="18" t="s">
        <v>1751</v>
      </c>
      <c r="I1155" s="30" t="s">
        <v>1797</v>
      </c>
      <c r="J1155" s="30" t="s">
        <v>1710</v>
      </c>
      <c r="K1155" s="84"/>
      <c r="L1155" s="45" t="s">
        <v>31</v>
      </c>
      <c r="M1155" s="61" t="s">
        <v>71</v>
      </c>
      <c r="N1155" s="45" t="s">
        <v>31</v>
      </c>
      <c r="O1155" s="45" t="s">
        <v>31</v>
      </c>
      <c r="P1155" s="45" t="s">
        <v>30</v>
      </c>
      <c r="Q1155" s="45" t="s">
        <v>30</v>
      </c>
      <c r="R1155" s="45" t="s">
        <v>31</v>
      </c>
      <c r="S1155" s="45" t="s">
        <v>30</v>
      </c>
      <c r="T1155" s="45" t="s">
        <v>30</v>
      </c>
      <c r="U1155" s="32" t="s">
        <v>30</v>
      </c>
      <c r="V1155" s="32" t="s">
        <v>31</v>
      </c>
      <c r="W1155" s="62" t="s">
        <v>51</v>
      </c>
      <c r="AB1155" s="32" t="s">
        <v>31</v>
      </c>
      <c r="AC1155" s="32" t="s">
        <v>30</v>
      </c>
      <c r="AD1155" s="32" t="s">
        <v>31</v>
      </c>
      <c r="AE1155" s="32" t="s">
        <v>33</v>
      </c>
      <c r="AF1155" s="32" t="s">
        <v>33</v>
      </c>
      <c r="AG1155" s="32" t="s">
        <v>31</v>
      </c>
      <c r="AH1155" s="46" t="s">
        <v>45</v>
      </c>
      <c r="AM1155" s="32" t="s">
        <v>35</v>
      </c>
      <c r="AR1155" s="23"/>
      <c r="AS1155" s="24" t="str">
        <f t="shared" si="3"/>
        <v>-:Q:-:-:-:-:-:-:-:-:-:Rm:::::-:-:-:-:-:-:Rn:::::Rt::::</v>
      </c>
      <c r="AT1155" s="23"/>
      <c r="AU1155" s="24" t="str">
        <f t="shared" si="4"/>
        <v>0x0DC04000</v>
      </c>
      <c r="AV1155" s="25"/>
      <c r="AW1155" s="26" t="str">
        <f t="shared" si="5"/>
        <v>vld1single_structure_16_bit_register_offset,            </v>
      </c>
      <c r="AX1155" s="26" t="str">
        <f t="shared" si="6"/>
        <v>//		vld1single_structure_16_bit_register_offset,            	/* 0x0DC04000	LD1       	Rm != 11111 */</v>
      </c>
      <c r="AY1155" s="26" t="str">
        <f t="shared" si="7"/>
        <v>//		0x0DC04000,	/* LD1       	vld1single_structure_16_bit_register_offset	Rm != 11111 */</v>
      </c>
    </row>
    <row r="1156" ht="12.75" customHeight="1">
      <c r="A1156" s="9" t="s">
        <v>1836</v>
      </c>
      <c r="B1156" s="33" t="s">
        <v>106</v>
      </c>
      <c r="C1156" s="16"/>
      <c r="D1156" s="17"/>
      <c r="E1156" s="28" t="s">
        <v>1700</v>
      </c>
      <c r="F1156" s="18" t="str">
        <f t="shared" si="8"/>
        <v>v</v>
      </c>
      <c r="G1156" s="18" t="str">
        <f t="shared" si="9"/>
        <v>single_structure_16_bit_register_offset</v>
      </c>
      <c r="H1156" s="18" t="s">
        <v>1751</v>
      </c>
      <c r="I1156" s="30" t="s">
        <v>1797</v>
      </c>
      <c r="J1156" s="30" t="s">
        <v>1710</v>
      </c>
      <c r="K1156" s="84"/>
      <c r="L1156" s="45" t="s">
        <v>31</v>
      </c>
      <c r="M1156" s="61" t="s">
        <v>71</v>
      </c>
      <c r="N1156" s="45" t="s">
        <v>31</v>
      </c>
      <c r="O1156" s="45" t="s">
        <v>31</v>
      </c>
      <c r="P1156" s="45" t="s">
        <v>30</v>
      </c>
      <c r="Q1156" s="45" t="s">
        <v>30</v>
      </c>
      <c r="R1156" s="45" t="s">
        <v>31</v>
      </c>
      <c r="S1156" s="45" t="s">
        <v>30</v>
      </c>
      <c r="T1156" s="45" t="s">
        <v>30</v>
      </c>
      <c r="U1156" s="32" t="s">
        <v>30</v>
      </c>
      <c r="V1156" s="32" t="s">
        <v>31</v>
      </c>
      <c r="W1156" s="62" t="s">
        <v>51</v>
      </c>
      <c r="AB1156" s="32" t="s">
        <v>31</v>
      </c>
      <c r="AC1156" s="32" t="s">
        <v>30</v>
      </c>
      <c r="AD1156" s="32" t="s">
        <v>30</v>
      </c>
      <c r="AE1156" s="32" t="s">
        <v>33</v>
      </c>
      <c r="AF1156" s="32" t="s">
        <v>33</v>
      </c>
      <c r="AG1156" s="32" t="s">
        <v>31</v>
      </c>
      <c r="AH1156" s="46" t="s">
        <v>45</v>
      </c>
      <c r="AM1156" s="32" t="s">
        <v>35</v>
      </c>
      <c r="AR1156" s="23"/>
      <c r="AS1156" s="24" t="str">
        <f t="shared" si="3"/>
        <v>-:Q:-:-:-:-:-:-:-:-:-:Rm:::::-:-:-:-:-:-:Rn:::::Rt::::</v>
      </c>
      <c r="AT1156" s="23"/>
      <c r="AU1156" s="24" t="str">
        <f t="shared" si="4"/>
        <v>0x0DC06000</v>
      </c>
      <c r="AV1156" s="25"/>
      <c r="AW1156" s="26" t="str">
        <f t="shared" si="5"/>
        <v>vld3single_structure_16_bit_register_offset,            </v>
      </c>
      <c r="AX1156" s="26" t="str">
        <f t="shared" si="6"/>
        <v>//		vld3single_structure_16_bit_register_offset,            	/* 0x0DC06000	LD3       	Rm != 11111 */</v>
      </c>
      <c r="AY1156" s="26" t="str">
        <f t="shared" si="7"/>
        <v>//		0x0DC06000,	/* LD3       	vld3single_structure_16_bit_register_offset	Rm != 11111 */</v>
      </c>
    </row>
    <row r="1157" ht="12.75" customHeight="1">
      <c r="A1157" s="15" t="s">
        <v>1837</v>
      </c>
      <c r="B1157" s="33" t="s">
        <v>106</v>
      </c>
      <c r="C1157" s="16"/>
      <c r="D1157" s="17"/>
      <c r="E1157" s="28" t="s">
        <v>1698</v>
      </c>
      <c r="F1157" s="18" t="str">
        <f t="shared" si="8"/>
        <v>v</v>
      </c>
      <c r="G1157" s="18" t="str">
        <f t="shared" si="9"/>
        <v>single_structure_32_bit_register_offset</v>
      </c>
      <c r="H1157" s="18" t="s">
        <v>1751</v>
      </c>
      <c r="I1157" s="30" t="s">
        <v>1800</v>
      </c>
      <c r="J1157" s="30" t="s">
        <v>1710</v>
      </c>
      <c r="K1157" s="84"/>
      <c r="L1157" s="45" t="s">
        <v>31</v>
      </c>
      <c r="M1157" s="61" t="s">
        <v>71</v>
      </c>
      <c r="N1157" s="45" t="s">
        <v>31</v>
      </c>
      <c r="O1157" s="45" t="s">
        <v>31</v>
      </c>
      <c r="P1157" s="45" t="s">
        <v>30</v>
      </c>
      <c r="Q1157" s="45" t="s">
        <v>30</v>
      </c>
      <c r="R1157" s="45" t="s">
        <v>31</v>
      </c>
      <c r="S1157" s="45" t="s">
        <v>30</v>
      </c>
      <c r="T1157" s="45" t="s">
        <v>30</v>
      </c>
      <c r="U1157" s="32" t="s">
        <v>30</v>
      </c>
      <c r="V1157" s="32" t="s">
        <v>31</v>
      </c>
      <c r="W1157" s="62" t="s">
        <v>51</v>
      </c>
      <c r="AB1157" s="32" t="s">
        <v>30</v>
      </c>
      <c r="AC1157" s="32" t="s">
        <v>31</v>
      </c>
      <c r="AD1157" s="32" t="s">
        <v>31</v>
      </c>
      <c r="AE1157" s="32" t="s">
        <v>33</v>
      </c>
      <c r="AF1157" s="32" t="s">
        <v>31</v>
      </c>
      <c r="AG1157" s="32" t="s">
        <v>31</v>
      </c>
      <c r="AH1157" s="46" t="s">
        <v>45</v>
      </c>
      <c r="AM1157" s="32" t="s">
        <v>35</v>
      </c>
      <c r="AR1157" s="23"/>
      <c r="AS1157" s="24" t="str">
        <f t="shared" si="3"/>
        <v>-:Q:-:-:-:-:-:-:-:-:-:Rm:::::-:-:-:-:-:-:Rn:::::Rt::::</v>
      </c>
      <c r="AT1157" s="23"/>
      <c r="AU1157" s="24" t="str">
        <f t="shared" si="4"/>
        <v>0x0DC08000</v>
      </c>
      <c r="AV1157" s="25"/>
      <c r="AW1157" s="26" t="str">
        <f t="shared" si="5"/>
        <v>vld1single_structure_32_bit_register_offset,            </v>
      </c>
      <c r="AX1157" s="26" t="str">
        <f t="shared" si="6"/>
        <v>//		vld1single_structure_32_bit_register_offset,            	/* 0x0DC08000	LD1       	Rm != 11111 */</v>
      </c>
      <c r="AY1157" s="26" t="str">
        <f t="shared" si="7"/>
        <v>//		0x0DC08000,	/* LD1       	vld1single_structure_32_bit_register_offset	Rm != 11111 */</v>
      </c>
    </row>
    <row r="1158" ht="12.75" customHeight="1">
      <c r="A1158" s="15" t="s">
        <v>1838</v>
      </c>
      <c r="B1158" s="33" t="s">
        <v>106</v>
      </c>
      <c r="C1158" s="16"/>
      <c r="D1158" s="17"/>
      <c r="E1158" s="28" t="s">
        <v>1698</v>
      </c>
      <c r="F1158" s="18" t="str">
        <f t="shared" si="8"/>
        <v>v</v>
      </c>
      <c r="G1158" s="18" t="str">
        <f t="shared" si="9"/>
        <v>single_structure_64_bit_register_offset</v>
      </c>
      <c r="H1158" s="18" t="s">
        <v>1751</v>
      </c>
      <c r="I1158" s="30" t="s">
        <v>1802</v>
      </c>
      <c r="J1158" s="30" t="s">
        <v>1710</v>
      </c>
      <c r="K1158" s="84"/>
      <c r="L1158" s="45" t="s">
        <v>31</v>
      </c>
      <c r="M1158" s="61" t="s">
        <v>71</v>
      </c>
      <c r="N1158" s="45" t="s">
        <v>31</v>
      </c>
      <c r="O1158" s="45" t="s">
        <v>31</v>
      </c>
      <c r="P1158" s="45" t="s">
        <v>30</v>
      </c>
      <c r="Q1158" s="45" t="s">
        <v>30</v>
      </c>
      <c r="R1158" s="45" t="s">
        <v>31</v>
      </c>
      <c r="S1158" s="45" t="s">
        <v>30</v>
      </c>
      <c r="T1158" s="45" t="s">
        <v>30</v>
      </c>
      <c r="U1158" s="32" t="s">
        <v>30</v>
      </c>
      <c r="V1158" s="32" t="s">
        <v>31</v>
      </c>
      <c r="W1158" s="62" t="s">
        <v>51</v>
      </c>
      <c r="AB1158" s="32" t="s">
        <v>30</v>
      </c>
      <c r="AC1158" s="32" t="s">
        <v>31</v>
      </c>
      <c r="AD1158" s="32" t="s">
        <v>31</v>
      </c>
      <c r="AE1158" s="32" t="s">
        <v>31</v>
      </c>
      <c r="AF1158" s="32" t="s">
        <v>31</v>
      </c>
      <c r="AG1158" s="32" t="s">
        <v>30</v>
      </c>
      <c r="AH1158" s="46" t="s">
        <v>45</v>
      </c>
      <c r="AM1158" s="32" t="s">
        <v>35</v>
      </c>
      <c r="AR1158" s="23"/>
      <c r="AS1158" s="24" t="str">
        <f t="shared" si="3"/>
        <v>-:Q:-:-:-:-:-:-:-:-:-:Rm:::::-:-:-:-:-:-:Rn:::::Rt::::</v>
      </c>
      <c r="AT1158" s="23"/>
      <c r="AU1158" s="24" t="str">
        <f t="shared" si="4"/>
        <v>0x0DC08400</v>
      </c>
      <c r="AV1158" s="25"/>
      <c r="AW1158" s="26" t="str">
        <f t="shared" si="5"/>
        <v>vld1single_structure_64_bit_register_offset,            </v>
      </c>
      <c r="AX1158" s="26" t="str">
        <f t="shared" si="6"/>
        <v>//		vld1single_structure_64_bit_register_offset,            	/* 0x0DC08400	LD1       	Rm != 11111 */</v>
      </c>
      <c r="AY1158" s="26" t="str">
        <f t="shared" si="7"/>
        <v>//		0x0DC08400,	/* LD1       	vld1single_structure_64_bit_register_offset	Rm != 11111 */</v>
      </c>
    </row>
    <row r="1159" ht="12.75" customHeight="1">
      <c r="A1159" s="9" t="s">
        <v>1839</v>
      </c>
      <c r="B1159" s="33" t="s">
        <v>106</v>
      </c>
      <c r="C1159" s="16"/>
      <c r="D1159" s="17"/>
      <c r="E1159" s="28" t="s">
        <v>1700</v>
      </c>
      <c r="F1159" s="18" t="str">
        <f t="shared" si="8"/>
        <v>v</v>
      </c>
      <c r="G1159" s="18" t="str">
        <f t="shared" si="9"/>
        <v>single_structure_32_bit_register_offset</v>
      </c>
      <c r="H1159" s="18" t="s">
        <v>1751</v>
      </c>
      <c r="I1159" s="30" t="s">
        <v>1800</v>
      </c>
      <c r="J1159" s="30" t="s">
        <v>1710</v>
      </c>
      <c r="K1159" s="84"/>
      <c r="L1159" s="45" t="s">
        <v>31</v>
      </c>
      <c r="M1159" s="61" t="s">
        <v>71</v>
      </c>
      <c r="N1159" s="45" t="s">
        <v>31</v>
      </c>
      <c r="O1159" s="45" t="s">
        <v>31</v>
      </c>
      <c r="P1159" s="45" t="s">
        <v>30</v>
      </c>
      <c r="Q1159" s="45" t="s">
        <v>30</v>
      </c>
      <c r="R1159" s="45" t="s">
        <v>31</v>
      </c>
      <c r="S1159" s="45" t="s">
        <v>30</v>
      </c>
      <c r="T1159" s="45" t="s">
        <v>30</v>
      </c>
      <c r="U1159" s="32" t="s">
        <v>30</v>
      </c>
      <c r="V1159" s="32" t="s">
        <v>31</v>
      </c>
      <c r="W1159" s="62" t="s">
        <v>51</v>
      </c>
      <c r="AB1159" s="32" t="s">
        <v>30</v>
      </c>
      <c r="AC1159" s="32" t="s">
        <v>31</v>
      </c>
      <c r="AD1159" s="32" t="s">
        <v>30</v>
      </c>
      <c r="AE1159" s="32" t="s">
        <v>33</v>
      </c>
      <c r="AF1159" s="32" t="s">
        <v>31</v>
      </c>
      <c r="AG1159" s="32" t="s">
        <v>31</v>
      </c>
      <c r="AH1159" s="46" t="s">
        <v>45</v>
      </c>
      <c r="AM1159" s="32" t="s">
        <v>35</v>
      </c>
      <c r="AR1159" s="23"/>
      <c r="AS1159" s="24" t="str">
        <f t="shared" si="3"/>
        <v>-:Q:-:-:-:-:-:-:-:-:-:Rm:::::-:-:-:-:-:-:Rn:::::Rt::::</v>
      </c>
      <c r="AT1159" s="23"/>
      <c r="AU1159" s="24" t="str">
        <f t="shared" si="4"/>
        <v>0x0DC0A000</v>
      </c>
      <c r="AV1159" s="25"/>
      <c r="AW1159" s="26" t="str">
        <f t="shared" si="5"/>
        <v>vld3single_structure_32_bit_register_offset,            </v>
      </c>
      <c r="AX1159" s="26" t="str">
        <f t="shared" si="6"/>
        <v>//		vld3single_structure_32_bit_register_offset,            	/* 0x0DC0A000	LD3       	Rm != 11111 */</v>
      </c>
      <c r="AY1159" s="26" t="str">
        <f t="shared" si="7"/>
        <v>//		0x0DC0A000,	/* LD3       	vld3single_structure_32_bit_register_offset	Rm != 11111 */</v>
      </c>
    </row>
    <row r="1160" ht="12.75" customHeight="1">
      <c r="A1160" s="15" t="s">
        <v>1840</v>
      </c>
      <c r="B1160" s="33" t="s">
        <v>106</v>
      </c>
      <c r="C1160" s="16"/>
      <c r="D1160" s="17"/>
      <c r="E1160" s="28" t="s">
        <v>1700</v>
      </c>
      <c r="F1160" s="18" t="str">
        <f t="shared" si="8"/>
        <v>v</v>
      </c>
      <c r="G1160" s="18" t="str">
        <f t="shared" si="9"/>
        <v>single_structure_64_bit_register_offset</v>
      </c>
      <c r="H1160" s="18" t="s">
        <v>1751</v>
      </c>
      <c r="I1160" s="30" t="s">
        <v>1802</v>
      </c>
      <c r="J1160" s="30" t="s">
        <v>1710</v>
      </c>
      <c r="K1160" s="84"/>
      <c r="L1160" s="45" t="s">
        <v>31</v>
      </c>
      <c r="M1160" s="61" t="s">
        <v>71</v>
      </c>
      <c r="N1160" s="45" t="s">
        <v>31</v>
      </c>
      <c r="O1160" s="45" t="s">
        <v>31</v>
      </c>
      <c r="P1160" s="45" t="s">
        <v>30</v>
      </c>
      <c r="Q1160" s="45" t="s">
        <v>30</v>
      </c>
      <c r="R1160" s="45" t="s">
        <v>31</v>
      </c>
      <c r="S1160" s="45" t="s">
        <v>30</v>
      </c>
      <c r="T1160" s="45" t="s">
        <v>30</v>
      </c>
      <c r="U1160" s="32" t="s">
        <v>30</v>
      </c>
      <c r="V1160" s="32" t="s">
        <v>31</v>
      </c>
      <c r="W1160" s="62" t="s">
        <v>51</v>
      </c>
      <c r="AB1160" s="32" t="s">
        <v>30</v>
      </c>
      <c r="AC1160" s="32" t="s">
        <v>31</v>
      </c>
      <c r="AD1160" s="32" t="s">
        <v>30</v>
      </c>
      <c r="AE1160" s="32" t="s">
        <v>31</v>
      </c>
      <c r="AF1160" s="32" t="s">
        <v>31</v>
      </c>
      <c r="AG1160" s="32" t="s">
        <v>30</v>
      </c>
      <c r="AH1160" s="46" t="s">
        <v>45</v>
      </c>
      <c r="AM1160" s="32" t="s">
        <v>35</v>
      </c>
      <c r="AR1160" s="23"/>
      <c r="AS1160" s="24" t="str">
        <f t="shared" si="3"/>
        <v>-:Q:-:-:-:-:-:-:-:-:-:Rm:::::-:-:-:-:-:-:Rn:::::Rt::::</v>
      </c>
      <c r="AT1160" s="23"/>
      <c r="AU1160" s="24" t="str">
        <f t="shared" si="4"/>
        <v>0x0DC0A400</v>
      </c>
      <c r="AV1160" s="25"/>
      <c r="AW1160" s="26" t="str">
        <f t="shared" si="5"/>
        <v>vld3single_structure_64_bit_register_offset,            </v>
      </c>
      <c r="AX1160" s="26" t="str">
        <f t="shared" si="6"/>
        <v>//		vld3single_structure_64_bit_register_offset,            	/* 0x0DC0A400	LD3       	Rm != 11111 */</v>
      </c>
      <c r="AY1160" s="26" t="str">
        <f t="shared" si="7"/>
        <v>//		0x0DC0A400,	/* LD3       	vld3single_structure_64_bit_register_offset	Rm != 11111 */</v>
      </c>
    </row>
    <row r="1161" ht="12.75" customHeight="1">
      <c r="A1161" s="15" t="s">
        <v>1841</v>
      </c>
      <c r="B1161" s="33" t="s">
        <v>106</v>
      </c>
      <c r="C1161" s="16"/>
      <c r="D1161" s="17"/>
      <c r="E1161" s="28" t="s">
        <v>1776</v>
      </c>
      <c r="F1161" s="18" t="str">
        <f t="shared" si="8"/>
        <v>v</v>
      </c>
      <c r="G1161" s="18" t="str">
        <f t="shared" si="9"/>
        <v>Register_offset</v>
      </c>
      <c r="H1161" s="19"/>
      <c r="I1161" s="30" t="s">
        <v>1709</v>
      </c>
      <c r="J1161" s="30" t="s">
        <v>1710</v>
      </c>
      <c r="K1161" s="84"/>
      <c r="L1161" s="45" t="s">
        <v>31</v>
      </c>
      <c r="M1161" s="61" t="s">
        <v>71</v>
      </c>
      <c r="N1161" s="45" t="s">
        <v>31</v>
      </c>
      <c r="O1161" s="45" t="s">
        <v>31</v>
      </c>
      <c r="P1161" s="45" t="s">
        <v>30</v>
      </c>
      <c r="Q1161" s="45" t="s">
        <v>30</v>
      </c>
      <c r="R1161" s="45" t="s">
        <v>31</v>
      </c>
      <c r="S1161" s="45" t="s">
        <v>30</v>
      </c>
      <c r="T1161" s="45" t="s">
        <v>30</v>
      </c>
      <c r="U1161" s="32" t="s">
        <v>30</v>
      </c>
      <c r="V1161" s="32" t="s">
        <v>31</v>
      </c>
      <c r="W1161" s="62" t="s">
        <v>51</v>
      </c>
      <c r="AB1161" s="32" t="s">
        <v>30</v>
      </c>
      <c r="AC1161" s="32" t="s">
        <v>30</v>
      </c>
      <c r="AD1161" s="32" t="s">
        <v>31</v>
      </c>
      <c r="AE1161" s="32" t="s">
        <v>31</v>
      </c>
      <c r="AF1161" s="32" t="s">
        <v>33</v>
      </c>
      <c r="AG1161" s="32" t="s">
        <v>33</v>
      </c>
      <c r="AH1161" s="46" t="s">
        <v>45</v>
      </c>
      <c r="AM1161" s="32" t="s">
        <v>35</v>
      </c>
      <c r="AR1161" s="23"/>
      <c r="AS1161" s="24" t="str">
        <f t="shared" si="3"/>
        <v>-:Q:-:-:-:-:-:-:-:-:-:Rm:::::-:-:-:-:-:-:Rn:::::Rt::::</v>
      </c>
      <c r="AT1161" s="23"/>
      <c r="AU1161" s="24" t="str">
        <f t="shared" si="4"/>
        <v>0x0DC0C000</v>
      </c>
      <c r="AV1161" s="25"/>
      <c r="AW1161" s="26" t="str">
        <f t="shared" si="5"/>
        <v>vld1rRegister_offset,                                   </v>
      </c>
      <c r="AX1161" s="26" t="str">
        <f t="shared" si="6"/>
        <v>//		vld1rRegister_offset,                                   	/* 0x0DC0C000	LD1R      	Rm != 11111 */</v>
      </c>
      <c r="AY1161" s="26" t="str">
        <f t="shared" si="7"/>
        <v>//		0x0DC0C000,	/* LD1R      	vld1rRegister_offset	Rm != 11111 */</v>
      </c>
    </row>
    <row r="1162" ht="12.75" customHeight="1">
      <c r="A1162" s="9" t="s">
        <v>1842</v>
      </c>
      <c r="B1162" s="33" t="s">
        <v>106</v>
      </c>
      <c r="C1162" s="16"/>
      <c r="D1162" s="17"/>
      <c r="E1162" s="28" t="s">
        <v>1778</v>
      </c>
      <c r="F1162" s="18" t="str">
        <f t="shared" si="8"/>
        <v>v</v>
      </c>
      <c r="G1162" s="18" t="str">
        <f t="shared" si="9"/>
        <v>Register_offset</v>
      </c>
      <c r="H1162" s="19"/>
      <c r="I1162" s="30" t="s">
        <v>1709</v>
      </c>
      <c r="J1162" s="30" t="s">
        <v>1710</v>
      </c>
      <c r="K1162" s="84"/>
      <c r="L1162" s="45" t="s">
        <v>31</v>
      </c>
      <c r="M1162" s="61" t="s">
        <v>71</v>
      </c>
      <c r="N1162" s="45" t="s">
        <v>31</v>
      </c>
      <c r="O1162" s="45" t="s">
        <v>31</v>
      </c>
      <c r="P1162" s="45" t="s">
        <v>30</v>
      </c>
      <c r="Q1162" s="45" t="s">
        <v>30</v>
      </c>
      <c r="R1162" s="45" t="s">
        <v>31</v>
      </c>
      <c r="S1162" s="45" t="s">
        <v>30</v>
      </c>
      <c r="T1162" s="45" t="s">
        <v>30</v>
      </c>
      <c r="U1162" s="32" t="s">
        <v>30</v>
      </c>
      <c r="V1162" s="32" t="s">
        <v>31</v>
      </c>
      <c r="W1162" s="62" t="s">
        <v>51</v>
      </c>
      <c r="AB1162" s="32" t="s">
        <v>30</v>
      </c>
      <c r="AC1162" s="32" t="s">
        <v>30</v>
      </c>
      <c r="AD1162" s="32" t="s">
        <v>30</v>
      </c>
      <c r="AE1162" s="32" t="s">
        <v>31</v>
      </c>
      <c r="AF1162" s="32" t="s">
        <v>33</v>
      </c>
      <c r="AG1162" s="32" t="s">
        <v>33</v>
      </c>
      <c r="AH1162" s="46" t="s">
        <v>45</v>
      </c>
      <c r="AM1162" s="32" t="s">
        <v>35</v>
      </c>
      <c r="AR1162" s="23"/>
      <c r="AS1162" s="24" t="str">
        <f t="shared" si="3"/>
        <v>-:Q:-:-:-:-:-:-:-:-:-:Rm:::::-:-:-:-:-:-:Rn:::::Rt::::</v>
      </c>
      <c r="AT1162" s="23"/>
      <c r="AU1162" s="24" t="str">
        <f t="shared" si="4"/>
        <v>0x0DC0E000</v>
      </c>
      <c r="AV1162" s="25"/>
      <c r="AW1162" s="26" t="str">
        <f t="shared" si="5"/>
        <v>vld3rRegister_offset,                                   </v>
      </c>
      <c r="AX1162" s="26" t="str">
        <f t="shared" si="6"/>
        <v>//		vld3rRegister_offset,                                   	/* 0x0DC0E000	LD3R      	Rm != 11111 */</v>
      </c>
      <c r="AY1162" s="26" t="str">
        <f t="shared" si="7"/>
        <v>//		0x0DC0E000,	/* LD3R      	vld3rRegister_offset	Rm != 11111 */</v>
      </c>
    </row>
    <row r="1163" ht="12.75" customHeight="1">
      <c r="A1163" s="9" t="s">
        <v>1843</v>
      </c>
      <c r="B1163" s="33" t="s">
        <v>106</v>
      </c>
      <c r="C1163" s="16"/>
      <c r="D1163" s="17"/>
      <c r="E1163" s="28" t="s">
        <v>1698</v>
      </c>
      <c r="F1163" s="18" t="str">
        <f t="shared" si="8"/>
        <v>v</v>
      </c>
      <c r="G1163" s="18" t="str">
        <f t="shared" si="9"/>
        <v>single_structure_8_bit_immediate_offset</v>
      </c>
      <c r="H1163" s="18" t="s">
        <v>1751</v>
      </c>
      <c r="I1163" s="30" t="s">
        <v>1806</v>
      </c>
      <c r="J1163" s="30"/>
      <c r="K1163" s="84"/>
      <c r="L1163" s="45" t="s">
        <v>31</v>
      </c>
      <c r="M1163" s="61" t="s">
        <v>71</v>
      </c>
      <c r="N1163" s="45" t="s">
        <v>31</v>
      </c>
      <c r="O1163" s="45" t="s">
        <v>31</v>
      </c>
      <c r="P1163" s="45" t="s">
        <v>30</v>
      </c>
      <c r="Q1163" s="45" t="s">
        <v>30</v>
      </c>
      <c r="R1163" s="45" t="s">
        <v>31</v>
      </c>
      <c r="S1163" s="45" t="s">
        <v>30</v>
      </c>
      <c r="T1163" s="45" t="s">
        <v>30</v>
      </c>
      <c r="U1163" s="32" t="s">
        <v>30</v>
      </c>
      <c r="V1163" s="32" t="s">
        <v>31</v>
      </c>
      <c r="W1163" s="62" t="s">
        <v>30</v>
      </c>
      <c r="X1163" s="62" t="s">
        <v>30</v>
      </c>
      <c r="Y1163" s="62" t="s">
        <v>30</v>
      </c>
      <c r="Z1163" s="62" t="s">
        <v>30</v>
      </c>
      <c r="AA1163" s="62" t="s">
        <v>30</v>
      </c>
      <c r="AB1163" s="32" t="s">
        <v>31</v>
      </c>
      <c r="AC1163" s="32" t="s">
        <v>31</v>
      </c>
      <c r="AD1163" s="32" t="s">
        <v>31</v>
      </c>
      <c r="AE1163" s="32" t="s">
        <v>33</v>
      </c>
      <c r="AF1163" s="32" t="s">
        <v>33</v>
      </c>
      <c r="AG1163" s="32" t="s">
        <v>33</v>
      </c>
      <c r="AH1163" s="46" t="s">
        <v>45</v>
      </c>
      <c r="AM1163" s="32" t="s">
        <v>35</v>
      </c>
      <c r="AR1163" s="23"/>
      <c r="AS1163" s="24" t="str">
        <f t="shared" si="3"/>
        <v>-:Q:-:-:-:-:-:-:-:-:-:-:-:-:-:-:-:-:-:-:-:-:Rn:::::Rt::::</v>
      </c>
      <c r="AT1163" s="23"/>
      <c r="AU1163" s="24" t="str">
        <f t="shared" si="4"/>
        <v>0x0DDF0000</v>
      </c>
      <c r="AV1163" s="25"/>
      <c r="AW1163" s="26" t="str">
        <f t="shared" si="5"/>
        <v>vld1single_structure_8_bit_immediate_offset,            </v>
      </c>
      <c r="AX1163" s="26" t="str">
        <f t="shared" si="6"/>
        <v>//		vld1single_structure_8_bit_immediate_offset,            	/* 0x0DDF0000	LD1       	 */</v>
      </c>
      <c r="AY1163" s="26" t="str">
        <f t="shared" si="7"/>
        <v>//		0x0DDF0000,	/* LD1       	vld1single_structure_8_bit_immediate_offset	 */</v>
      </c>
    </row>
    <row r="1164" ht="12.75" customHeight="1">
      <c r="A1164" s="15" t="s">
        <v>1844</v>
      </c>
      <c r="B1164" s="33" t="s">
        <v>106</v>
      </c>
      <c r="C1164" s="16"/>
      <c r="D1164" s="17"/>
      <c r="E1164" s="28" t="s">
        <v>1700</v>
      </c>
      <c r="F1164" s="18" t="str">
        <f t="shared" si="8"/>
        <v>v</v>
      </c>
      <c r="G1164" s="18" t="str">
        <f t="shared" si="9"/>
        <v>single_structure_8_bit_immediate_offset</v>
      </c>
      <c r="H1164" s="18" t="s">
        <v>1751</v>
      </c>
      <c r="I1164" s="30" t="s">
        <v>1806</v>
      </c>
      <c r="J1164" s="30"/>
      <c r="K1164" s="84"/>
      <c r="L1164" s="45" t="s">
        <v>31</v>
      </c>
      <c r="M1164" s="61" t="s">
        <v>71</v>
      </c>
      <c r="N1164" s="45" t="s">
        <v>31</v>
      </c>
      <c r="O1164" s="45" t="s">
        <v>31</v>
      </c>
      <c r="P1164" s="45" t="s">
        <v>30</v>
      </c>
      <c r="Q1164" s="45" t="s">
        <v>30</v>
      </c>
      <c r="R1164" s="45" t="s">
        <v>31</v>
      </c>
      <c r="S1164" s="45" t="s">
        <v>30</v>
      </c>
      <c r="T1164" s="45" t="s">
        <v>30</v>
      </c>
      <c r="U1164" s="32" t="s">
        <v>30</v>
      </c>
      <c r="V1164" s="32" t="s">
        <v>31</v>
      </c>
      <c r="W1164" s="62" t="s">
        <v>30</v>
      </c>
      <c r="X1164" s="62" t="s">
        <v>30</v>
      </c>
      <c r="Y1164" s="62" t="s">
        <v>30</v>
      </c>
      <c r="Z1164" s="62" t="s">
        <v>30</v>
      </c>
      <c r="AA1164" s="62" t="s">
        <v>30</v>
      </c>
      <c r="AB1164" s="32" t="s">
        <v>31</v>
      </c>
      <c r="AC1164" s="32" t="s">
        <v>31</v>
      </c>
      <c r="AD1164" s="32" t="s">
        <v>30</v>
      </c>
      <c r="AE1164" s="32" t="s">
        <v>33</v>
      </c>
      <c r="AF1164" s="32" t="s">
        <v>33</v>
      </c>
      <c r="AG1164" s="32" t="s">
        <v>33</v>
      </c>
      <c r="AH1164" s="46" t="s">
        <v>45</v>
      </c>
      <c r="AM1164" s="32" t="s">
        <v>35</v>
      </c>
      <c r="AR1164" s="23"/>
      <c r="AS1164" s="24" t="str">
        <f t="shared" si="3"/>
        <v>-:Q:-:-:-:-:-:-:-:-:-:-:-:-:-:-:-:-:-:-:-:-:Rn:::::Rt::::</v>
      </c>
      <c r="AT1164" s="23"/>
      <c r="AU1164" s="24" t="str">
        <f t="shared" si="4"/>
        <v>0x0DDF2000</v>
      </c>
      <c r="AV1164" s="25"/>
      <c r="AW1164" s="26" t="str">
        <f t="shared" si="5"/>
        <v>vld3single_structure_8_bit_immediate_offset,            </v>
      </c>
      <c r="AX1164" s="26" t="str">
        <f t="shared" si="6"/>
        <v>//		vld3single_structure_8_bit_immediate_offset,            	/* 0x0DDF2000	LD3       	 */</v>
      </c>
      <c r="AY1164" s="26" t="str">
        <f t="shared" si="7"/>
        <v>//		0x0DDF2000,	/* LD3       	vld3single_structure_8_bit_immediate_offset	 */</v>
      </c>
    </row>
    <row r="1165" ht="12.75" customHeight="1">
      <c r="A1165" s="15" t="s">
        <v>1845</v>
      </c>
      <c r="B1165" s="33" t="s">
        <v>106</v>
      </c>
      <c r="C1165" s="16"/>
      <c r="D1165" s="17"/>
      <c r="E1165" s="28" t="s">
        <v>1698</v>
      </c>
      <c r="F1165" s="18" t="str">
        <f t="shared" si="8"/>
        <v>v</v>
      </c>
      <c r="G1165" s="18" t="str">
        <f t="shared" si="9"/>
        <v>single_structure_16_bit_immediate_offset</v>
      </c>
      <c r="H1165" s="18" t="s">
        <v>1751</v>
      </c>
      <c r="I1165" s="30" t="s">
        <v>1809</v>
      </c>
      <c r="J1165" s="30"/>
      <c r="K1165" s="84"/>
      <c r="L1165" s="45" t="s">
        <v>31</v>
      </c>
      <c r="M1165" s="61" t="s">
        <v>71</v>
      </c>
      <c r="N1165" s="45" t="s">
        <v>31</v>
      </c>
      <c r="O1165" s="45" t="s">
        <v>31</v>
      </c>
      <c r="P1165" s="45" t="s">
        <v>30</v>
      </c>
      <c r="Q1165" s="45" t="s">
        <v>30</v>
      </c>
      <c r="R1165" s="45" t="s">
        <v>31</v>
      </c>
      <c r="S1165" s="45" t="s">
        <v>30</v>
      </c>
      <c r="T1165" s="45" t="s">
        <v>30</v>
      </c>
      <c r="U1165" s="32" t="s">
        <v>30</v>
      </c>
      <c r="V1165" s="32" t="s">
        <v>31</v>
      </c>
      <c r="W1165" s="62" t="s">
        <v>30</v>
      </c>
      <c r="X1165" s="62" t="s">
        <v>30</v>
      </c>
      <c r="Y1165" s="62" t="s">
        <v>30</v>
      </c>
      <c r="Z1165" s="62" t="s">
        <v>30</v>
      </c>
      <c r="AA1165" s="62" t="s">
        <v>30</v>
      </c>
      <c r="AB1165" s="32" t="s">
        <v>31</v>
      </c>
      <c r="AC1165" s="32" t="s">
        <v>30</v>
      </c>
      <c r="AD1165" s="32" t="s">
        <v>31</v>
      </c>
      <c r="AE1165" s="32" t="s">
        <v>33</v>
      </c>
      <c r="AF1165" s="32" t="s">
        <v>33</v>
      </c>
      <c r="AG1165" s="32" t="s">
        <v>31</v>
      </c>
      <c r="AH1165" s="46" t="s">
        <v>45</v>
      </c>
      <c r="AM1165" s="32" t="s">
        <v>35</v>
      </c>
      <c r="AR1165" s="23"/>
      <c r="AS1165" s="24" t="str">
        <f t="shared" si="3"/>
        <v>-:Q:-:-:-:-:-:-:-:-:-:-:-:-:-:-:-:-:-:-:-:-:Rn:::::Rt::::</v>
      </c>
      <c r="AT1165" s="23"/>
      <c r="AU1165" s="24" t="str">
        <f t="shared" si="4"/>
        <v>0x0DDF4000</v>
      </c>
      <c r="AV1165" s="25"/>
      <c r="AW1165" s="26" t="str">
        <f t="shared" si="5"/>
        <v>vld1single_structure_16_bit_immediate_offset,           </v>
      </c>
      <c r="AX1165" s="26" t="str">
        <f t="shared" si="6"/>
        <v>//		vld1single_structure_16_bit_immediate_offset,           	/* 0x0DDF4000	LD1       	 */</v>
      </c>
      <c r="AY1165" s="26" t="str">
        <f t="shared" si="7"/>
        <v>//		0x0DDF4000,	/* LD1       	vld1single_structure_16_bit_immediate_offset	 */</v>
      </c>
    </row>
    <row r="1166" ht="12.75" customHeight="1">
      <c r="A1166" s="9" t="s">
        <v>1846</v>
      </c>
      <c r="B1166" s="33" t="s">
        <v>106</v>
      </c>
      <c r="C1166" s="16"/>
      <c r="D1166" s="17"/>
      <c r="E1166" s="28" t="s">
        <v>1700</v>
      </c>
      <c r="F1166" s="18" t="str">
        <f t="shared" si="8"/>
        <v>v</v>
      </c>
      <c r="G1166" s="18" t="str">
        <f t="shared" si="9"/>
        <v>single_structure_16_bit_immediate_offset</v>
      </c>
      <c r="H1166" s="18" t="s">
        <v>1751</v>
      </c>
      <c r="I1166" s="30" t="s">
        <v>1809</v>
      </c>
      <c r="J1166" s="30"/>
      <c r="K1166" s="84"/>
      <c r="L1166" s="45" t="s">
        <v>31</v>
      </c>
      <c r="M1166" s="61" t="s">
        <v>71</v>
      </c>
      <c r="N1166" s="45" t="s">
        <v>31</v>
      </c>
      <c r="O1166" s="45" t="s">
        <v>31</v>
      </c>
      <c r="P1166" s="45" t="s">
        <v>30</v>
      </c>
      <c r="Q1166" s="45" t="s">
        <v>30</v>
      </c>
      <c r="R1166" s="45" t="s">
        <v>31</v>
      </c>
      <c r="S1166" s="45" t="s">
        <v>30</v>
      </c>
      <c r="T1166" s="45" t="s">
        <v>30</v>
      </c>
      <c r="U1166" s="32" t="s">
        <v>30</v>
      </c>
      <c r="V1166" s="32" t="s">
        <v>31</v>
      </c>
      <c r="W1166" s="62" t="s">
        <v>30</v>
      </c>
      <c r="X1166" s="62" t="s">
        <v>30</v>
      </c>
      <c r="Y1166" s="62" t="s">
        <v>30</v>
      </c>
      <c r="Z1166" s="62" t="s">
        <v>30</v>
      </c>
      <c r="AA1166" s="62" t="s">
        <v>30</v>
      </c>
      <c r="AB1166" s="32" t="s">
        <v>31</v>
      </c>
      <c r="AC1166" s="32" t="s">
        <v>30</v>
      </c>
      <c r="AD1166" s="32" t="s">
        <v>30</v>
      </c>
      <c r="AE1166" s="32" t="s">
        <v>33</v>
      </c>
      <c r="AF1166" s="32" t="s">
        <v>33</v>
      </c>
      <c r="AG1166" s="32" t="s">
        <v>31</v>
      </c>
      <c r="AH1166" s="46" t="s">
        <v>45</v>
      </c>
      <c r="AM1166" s="32" t="s">
        <v>35</v>
      </c>
      <c r="AR1166" s="23"/>
      <c r="AS1166" s="24" t="str">
        <f t="shared" si="3"/>
        <v>-:Q:-:-:-:-:-:-:-:-:-:-:-:-:-:-:-:-:-:-:-:-:Rn:::::Rt::::</v>
      </c>
      <c r="AT1166" s="23"/>
      <c r="AU1166" s="24" t="str">
        <f t="shared" si="4"/>
        <v>0x0DDF6000</v>
      </c>
      <c r="AV1166" s="25"/>
      <c r="AW1166" s="26" t="str">
        <f t="shared" si="5"/>
        <v>vld3single_structure_16_bit_immediate_offset,           </v>
      </c>
      <c r="AX1166" s="26" t="str">
        <f t="shared" si="6"/>
        <v>//		vld3single_structure_16_bit_immediate_offset,           	/* 0x0DDF6000	LD3       	 */</v>
      </c>
      <c r="AY1166" s="26" t="str">
        <f t="shared" si="7"/>
        <v>//		0x0DDF6000,	/* LD3       	vld3single_structure_16_bit_immediate_offset	 */</v>
      </c>
    </row>
    <row r="1167" ht="12.75" customHeight="1">
      <c r="A1167" s="15" t="s">
        <v>1847</v>
      </c>
      <c r="B1167" s="33" t="s">
        <v>106</v>
      </c>
      <c r="C1167" s="16"/>
      <c r="D1167" s="17"/>
      <c r="E1167" s="28" t="s">
        <v>1698</v>
      </c>
      <c r="F1167" s="18" t="str">
        <f t="shared" si="8"/>
        <v>v</v>
      </c>
      <c r="G1167" s="18" t="str">
        <f t="shared" si="9"/>
        <v>single_structure_32_bit_immediate_offset</v>
      </c>
      <c r="H1167" s="18" t="s">
        <v>1751</v>
      </c>
      <c r="I1167" s="30" t="s">
        <v>1812</v>
      </c>
      <c r="J1167" s="30"/>
      <c r="K1167" s="84"/>
      <c r="L1167" s="45" t="s">
        <v>31</v>
      </c>
      <c r="M1167" s="61" t="s">
        <v>71</v>
      </c>
      <c r="N1167" s="45" t="s">
        <v>31</v>
      </c>
      <c r="O1167" s="45" t="s">
        <v>31</v>
      </c>
      <c r="P1167" s="45" t="s">
        <v>30</v>
      </c>
      <c r="Q1167" s="45" t="s">
        <v>30</v>
      </c>
      <c r="R1167" s="45" t="s">
        <v>31</v>
      </c>
      <c r="S1167" s="45" t="s">
        <v>30</v>
      </c>
      <c r="T1167" s="45" t="s">
        <v>30</v>
      </c>
      <c r="U1167" s="32" t="s">
        <v>30</v>
      </c>
      <c r="V1167" s="32" t="s">
        <v>31</v>
      </c>
      <c r="W1167" s="62" t="s">
        <v>30</v>
      </c>
      <c r="X1167" s="62" t="s">
        <v>30</v>
      </c>
      <c r="Y1167" s="62" t="s">
        <v>30</v>
      </c>
      <c r="Z1167" s="62" t="s">
        <v>30</v>
      </c>
      <c r="AA1167" s="62" t="s">
        <v>30</v>
      </c>
      <c r="AB1167" s="32" t="s">
        <v>30</v>
      </c>
      <c r="AC1167" s="32" t="s">
        <v>31</v>
      </c>
      <c r="AD1167" s="32" t="s">
        <v>31</v>
      </c>
      <c r="AE1167" s="32" t="s">
        <v>33</v>
      </c>
      <c r="AF1167" s="32" t="s">
        <v>31</v>
      </c>
      <c r="AG1167" s="32" t="s">
        <v>31</v>
      </c>
      <c r="AH1167" s="46" t="s">
        <v>45</v>
      </c>
      <c r="AM1167" s="32" t="s">
        <v>35</v>
      </c>
      <c r="AR1167" s="23"/>
      <c r="AS1167" s="24" t="str">
        <f t="shared" si="3"/>
        <v>-:Q:-:-:-:-:-:-:-:-:-:-:-:-:-:-:-:-:-:-:-:-:Rn:::::Rt::::</v>
      </c>
      <c r="AT1167" s="23"/>
      <c r="AU1167" s="24" t="str">
        <f t="shared" si="4"/>
        <v>0x0DDF8000</v>
      </c>
      <c r="AV1167" s="25"/>
      <c r="AW1167" s="26" t="str">
        <f t="shared" si="5"/>
        <v>vld1single_structure_32_bit_immediate_offset,           </v>
      </c>
      <c r="AX1167" s="26" t="str">
        <f t="shared" si="6"/>
        <v>//		vld1single_structure_32_bit_immediate_offset,           	/* 0x0DDF8000	LD1       	 */</v>
      </c>
      <c r="AY1167" s="26" t="str">
        <f t="shared" si="7"/>
        <v>//		0x0DDF8000,	/* LD1       	vld1single_structure_32_bit_immediate_offset	 */</v>
      </c>
    </row>
    <row r="1168" ht="12.75" customHeight="1">
      <c r="A1168" s="15" t="s">
        <v>1848</v>
      </c>
      <c r="B1168" s="33" t="s">
        <v>106</v>
      </c>
      <c r="C1168" s="16"/>
      <c r="D1168" s="17"/>
      <c r="E1168" s="28" t="s">
        <v>1698</v>
      </c>
      <c r="F1168" s="18" t="str">
        <f t="shared" si="8"/>
        <v>v</v>
      </c>
      <c r="G1168" s="18" t="str">
        <f t="shared" si="9"/>
        <v>single_structure_64_bit_immediate_offset</v>
      </c>
      <c r="H1168" s="18" t="s">
        <v>1751</v>
      </c>
      <c r="I1168" s="30" t="s">
        <v>1814</v>
      </c>
      <c r="J1168" s="30"/>
      <c r="K1168" s="84"/>
      <c r="L1168" s="45" t="s">
        <v>31</v>
      </c>
      <c r="M1168" s="61" t="s">
        <v>71</v>
      </c>
      <c r="N1168" s="45" t="s">
        <v>31</v>
      </c>
      <c r="O1168" s="45" t="s">
        <v>31</v>
      </c>
      <c r="P1168" s="45" t="s">
        <v>30</v>
      </c>
      <c r="Q1168" s="45" t="s">
        <v>30</v>
      </c>
      <c r="R1168" s="45" t="s">
        <v>31</v>
      </c>
      <c r="S1168" s="45" t="s">
        <v>30</v>
      </c>
      <c r="T1168" s="45" t="s">
        <v>30</v>
      </c>
      <c r="U1168" s="32" t="s">
        <v>30</v>
      </c>
      <c r="V1168" s="32" t="s">
        <v>31</v>
      </c>
      <c r="W1168" s="62" t="s">
        <v>30</v>
      </c>
      <c r="X1168" s="62" t="s">
        <v>30</v>
      </c>
      <c r="Y1168" s="62" t="s">
        <v>30</v>
      </c>
      <c r="Z1168" s="62" t="s">
        <v>30</v>
      </c>
      <c r="AA1168" s="62" t="s">
        <v>30</v>
      </c>
      <c r="AB1168" s="32" t="s">
        <v>30</v>
      </c>
      <c r="AC1168" s="32" t="s">
        <v>31</v>
      </c>
      <c r="AD1168" s="32" t="s">
        <v>31</v>
      </c>
      <c r="AE1168" s="32" t="s">
        <v>31</v>
      </c>
      <c r="AF1168" s="32" t="s">
        <v>31</v>
      </c>
      <c r="AG1168" s="32" t="s">
        <v>30</v>
      </c>
      <c r="AH1168" s="46" t="s">
        <v>45</v>
      </c>
      <c r="AM1168" s="32" t="s">
        <v>35</v>
      </c>
      <c r="AR1168" s="23"/>
      <c r="AS1168" s="24" t="str">
        <f t="shared" si="3"/>
        <v>-:Q:-:-:-:-:-:-:-:-:-:-:-:-:-:-:-:-:-:-:-:-:Rn:::::Rt::::</v>
      </c>
      <c r="AT1168" s="23"/>
      <c r="AU1168" s="24" t="str">
        <f t="shared" si="4"/>
        <v>0x0DDF8400</v>
      </c>
      <c r="AV1168" s="25"/>
      <c r="AW1168" s="26" t="str">
        <f t="shared" si="5"/>
        <v>vld1single_structure_64_bit_immediate_offset,           </v>
      </c>
      <c r="AX1168" s="26" t="str">
        <f t="shared" si="6"/>
        <v>//		vld1single_structure_64_bit_immediate_offset,           	/* 0x0DDF8400	LD1       	 */</v>
      </c>
      <c r="AY1168" s="26" t="str">
        <f t="shared" si="7"/>
        <v>//		0x0DDF8400,	/* LD1       	vld1single_structure_64_bit_immediate_offset	 */</v>
      </c>
    </row>
    <row r="1169" ht="12.75" customHeight="1">
      <c r="A1169" s="9" t="s">
        <v>1849</v>
      </c>
      <c r="B1169" s="33" t="s">
        <v>106</v>
      </c>
      <c r="C1169" s="16"/>
      <c r="D1169" s="17"/>
      <c r="E1169" s="28" t="s">
        <v>1700</v>
      </c>
      <c r="F1169" s="18" t="str">
        <f t="shared" si="8"/>
        <v>v</v>
      </c>
      <c r="G1169" s="18" t="str">
        <f t="shared" si="9"/>
        <v>single_structure_32_bit_immediate_offset</v>
      </c>
      <c r="H1169" s="18" t="s">
        <v>1751</v>
      </c>
      <c r="I1169" s="30" t="s">
        <v>1812</v>
      </c>
      <c r="J1169" s="30"/>
      <c r="K1169" s="84"/>
      <c r="L1169" s="45" t="s">
        <v>31</v>
      </c>
      <c r="M1169" s="61" t="s">
        <v>71</v>
      </c>
      <c r="N1169" s="45" t="s">
        <v>31</v>
      </c>
      <c r="O1169" s="45" t="s">
        <v>31</v>
      </c>
      <c r="P1169" s="45" t="s">
        <v>30</v>
      </c>
      <c r="Q1169" s="45" t="s">
        <v>30</v>
      </c>
      <c r="R1169" s="45" t="s">
        <v>31</v>
      </c>
      <c r="S1169" s="45" t="s">
        <v>30</v>
      </c>
      <c r="T1169" s="45" t="s">
        <v>30</v>
      </c>
      <c r="U1169" s="32" t="s">
        <v>30</v>
      </c>
      <c r="V1169" s="32" t="s">
        <v>31</v>
      </c>
      <c r="W1169" s="62" t="s">
        <v>30</v>
      </c>
      <c r="X1169" s="62" t="s">
        <v>30</v>
      </c>
      <c r="Y1169" s="62" t="s">
        <v>30</v>
      </c>
      <c r="Z1169" s="62" t="s">
        <v>30</v>
      </c>
      <c r="AA1169" s="62" t="s">
        <v>30</v>
      </c>
      <c r="AB1169" s="32" t="s">
        <v>30</v>
      </c>
      <c r="AC1169" s="32" t="s">
        <v>31</v>
      </c>
      <c r="AD1169" s="32" t="s">
        <v>30</v>
      </c>
      <c r="AE1169" s="32" t="s">
        <v>33</v>
      </c>
      <c r="AF1169" s="32" t="s">
        <v>31</v>
      </c>
      <c r="AG1169" s="32" t="s">
        <v>31</v>
      </c>
      <c r="AH1169" s="46" t="s">
        <v>45</v>
      </c>
      <c r="AM1169" s="32" t="s">
        <v>35</v>
      </c>
      <c r="AR1169" s="23"/>
      <c r="AS1169" s="24" t="str">
        <f t="shared" si="3"/>
        <v>-:Q:-:-:-:-:-:-:-:-:-:-:-:-:-:-:-:-:-:-:-:-:Rn:::::Rt::::</v>
      </c>
      <c r="AT1169" s="23"/>
      <c r="AU1169" s="24" t="str">
        <f t="shared" si="4"/>
        <v>0x0DDFA000</v>
      </c>
      <c r="AV1169" s="25"/>
      <c r="AW1169" s="26" t="str">
        <f t="shared" si="5"/>
        <v>vld3single_structure_32_bit_immediate_offset,           </v>
      </c>
      <c r="AX1169" s="26" t="str">
        <f t="shared" si="6"/>
        <v>//		vld3single_structure_32_bit_immediate_offset,           	/* 0x0DDFA000	LD3       	 */</v>
      </c>
      <c r="AY1169" s="26" t="str">
        <f t="shared" si="7"/>
        <v>//		0x0DDFA000,	/* LD3       	vld3single_structure_32_bit_immediate_offset	 */</v>
      </c>
    </row>
    <row r="1170" ht="12.75" customHeight="1">
      <c r="A1170" s="9" t="s">
        <v>1850</v>
      </c>
      <c r="B1170" s="33" t="s">
        <v>106</v>
      </c>
      <c r="C1170" s="16"/>
      <c r="D1170" s="17"/>
      <c r="E1170" s="28" t="s">
        <v>1700</v>
      </c>
      <c r="F1170" s="18" t="str">
        <f t="shared" si="8"/>
        <v>v</v>
      </c>
      <c r="G1170" s="18" t="str">
        <f t="shared" si="9"/>
        <v>single_structure_64_bit_immediate_offset</v>
      </c>
      <c r="H1170" s="18" t="s">
        <v>1751</v>
      </c>
      <c r="I1170" s="30" t="s">
        <v>1814</v>
      </c>
      <c r="J1170" s="30"/>
      <c r="K1170" s="84"/>
      <c r="L1170" s="45" t="s">
        <v>31</v>
      </c>
      <c r="M1170" s="61" t="s">
        <v>71</v>
      </c>
      <c r="N1170" s="45" t="s">
        <v>31</v>
      </c>
      <c r="O1170" s="45" t="s">
        <v>31</v>
      </c>
      <c r="P1170" s="45" t="s">
        <v>30</v>
      </c>
      <c r="Q1170" s="45" t="s">
        <v>30</v>
      </c>
      <c r="R1170" s="45" t="s">
        <v>31</v>
      </c>
      <c r="S1170" s="45" t="s">
        <v>30</v>
      </c>
      <c r="T1170" s="45" t="s">
        <v>30</v>
      </c>
      <c r="U1170" s="32" t="s">
        <v>30</v>
      </c>
      <c r="V1170" s="32" t="s">
        <v>31</v>
      </c>
      <c r="W1170" s="62" t="s">
        <v>30</v>
      </c>
      <c r="X1170" s="62" t="s">
        <v>30</v>
      </c>
      <c r="Y1170" s="62" t="s">
        <v>30</v>
      </c>
      <c r="Z1170" s="62" t="s">
        <v>30</v>
      </c>
      <c r="AA1170" s="62" t="s">
        <v>30</v>
      </c>
      <c r="AB1170" s="32" t="s">
        <v>30</v>
      </c>
      <c r="AC1170" s="32" t="s">
        <v>31</v>
      </c>
      <c r="AD1170" s="32" t="s">
        <v>30</v>
      </c>
      <c r="AE1170" s="32" t="s">
        <v>31</v>
      </c>
      <c r="AF1170" s="32" t="s">
        <v>31</v>
      </c>
      <c r="AG1170" s="32" t="s">
        <v>30</v>
      </c>
      <c r="AH1170" s="46" t="s">
        <v>45</v>
      </c>
      <c r="AM1170" s="32" t="s">
        <v>35</v>
      </c>
      <c r="AR1170" s="23"/>
      <c r="AS1170" s="24" t="str">
        <f t="shared" si="3"/>
        <v>-:Q:-:-:-:-:-:-:-:-:-:-:-:-:-:-:-:-:-:-:-:-:Rn:::::Rt::::</v>
      </c>
      <c r="AT1170" s="23"/>
      <c r="AU1170" s="24" t="str">
        <f t="shared" si="4"/>
        <v>0x0DDFA400</v>
      </c>
      <c r="AV1170" s="25"/>
      <c r="AW1170" s="26" t="str">
        <f t="shared" si="5"/>
        <v>vld3single_structure_64_bit_immediate_offset,           </v>
      </c>
      <c r="AX1170" s="26" t="str">
        <f t="shared" si="6"/>
        <v>//		vld3single_structure_64_bit_immediate_offset,           	/* 0x0DDFA400	LD3       	 */</v>
      </c>
      <c r="AY1170" s="26" t="str">
        <f t="shared" si="7"/>
        <v>//		0x0DDFA400,	/* LD3       	vld3single_structure_64_bit_immediate_offset	 */</v>
      </c>
    </row>
    <row r="1171" ht="12.75" customHeight="1">
      <c r="A1171" s="15" t="s">
        <v>1851</v>
      </c>
      <c r="B1171" s="33" t="s">
        <v>106</v>
      </c>
      <c r="C1171" s="16"/>
      <c r="D1171" s="17"/>
      <c r="E1171" s="28" t="s">
        <v>1776</v>
      </c>
      <c r="F1171" s="18" t="str">
        <f t="shared" si="8"/>
        <v>v</v>
      </c>
      <c r="G1171" s="18" t="str">
        <f t="shared" si="9"/>
        <v>Immediate_offset</v>
      </c>
      <c r="H1171" s="19"/>
      <c r="I1171" s="30" t="s">
        <v>1722</v>
      </c>
      <c r="J1171" s="30"/>
      <c r="K1171" s="84"/>
      <c r="L1171" s="45" t="s">
        <v>31</v>
      </c>
      <c r="M1171" s="61" t="s">
        <v>71</v>
      </c>
      <c r="N1171" s="45" t="s">
        <v>31</v>
      </c>
      <c r="O1171" s="45" t="s">
        <v>31</v>
      </c>
      <c r="P1171" s="45" t="s">
        <v>30</v>
      </c>
      <c r="Q1171" s="45" t="s">
        <v>30</v>
      </c>
      <c r="R1171" s="45" t="s">
        <v>31</v>
      </c>
      <c r="S1171" s="45" t="s">
        <v>30</v>
      </c>
      <c r="T1171" s="45" t="s">
        <v>30</v>
      </c>
      <c r="U1171" s="32" t="s">
        <v>30</v>
      </c>
      <c r="V1171" s="32" t="s">
        <v>31</v>
      </c>
      <c r="W1171" s="62" t="s">
        <v>30</v>
      </c>
      <c r="X1171" s="62" t="s">
        <v>30</v>
      </c>
      <c r="Y1171" s="62" t="s">
        <v>30</v>
      </c>
      <c r="Z1171" s="62" t="s">
        <v>30</v>
      </c>
      <c r="AA1171" s="62" t="s">
        <v>30</v>
      </c>
      <c r="AB1171" s="32" t="s">
        <v>30</v>
      </c>
      <c r="AC1171" s="32" t="s">
        <v>30</v>
      </c>
      <c r="AD1171" s="32" t="s">
        <v>31</v>
      </c>
      <c r="AE1171" s="32" t="s">
        <v>31</v>
      </c>
      <c r="AF1171" s="32" t="s">
        <v>33</v>
      </c>
      <c r="AG1171" s="32" t="s">
        <v>33</v>
      </c>
      <c r="AH1171" s="46" t="s">
        <v>45</v>
      </c>
      <c r="AM1171" s="32" t="s">
        <v>35</v>
      </c>
      <c r="AR1171" s="23"/>
      <c r="AS1171" s="24" t="str">
        <f t="shared" si="3"/>
        <v>-:Q:-:-:-:-:-:-:-:-:-:-:-:-:-:-:-:-:-:-:-:-:Rn:::::Rt::::</v>
      </c>
      <c r="AT1171" s="23"/>
      <c r="AU1171" s="24" t="str">
        <f t="shared" si="4"/>
        <v>0x0DDFC000</v>
      </c>
      <c r="AV1171" s="25"/>
      <c r="AW1171" s="26" t="str">
        <f t="shared" si="5"/>
        <v>vld1rImmediate_offset,                                  </v>
      </c>
      <c r="AX1171" s="26" t="str">
        <f t="shared" si="6"/>
        <v>//		vld1rImmediate_offset,                                  	/* 0x0DDFC000	LD1R      	 */</v>
      </c>
      <c r="AY1171" s="26" t="str">
        <f t="shared" si="7"/>
        <v>//		0x0DDFC000,	/* LD1R      	vld1rImmediate_offset	 */</v>
      </c>
    </row>
    <row r="1172" ht="12.75" customHeight="1">
      <c r="A1172" s="15" t="s">
        <v>1852</v>
      </c>
      <c r="B1172" s="33" t="s">
        <v>106</v>
      </c>
      <c r="C1172" s="16"/>
      <c r="D1172" s="17"/>
      <c r="E1172" s="28" t="s">
        <v>1778</v>
      </c>
      <c r="F1172" s="18" t="str">
        <f t="shared" si="8"/>
        <v>v</v>
      </c>
      <c r="G1172" s="18" t="str">
        <f t="shared" si="9"/>
        <v>Immediate_offset</v>
      </c>
      <c r="H1172" s="19"/>
      <c r="I1172" s="30" t="s">
        <v>1722</v>
      </c>
      <c r="J1172" s="30"/>
      <c r="K1172" s="84"/>
      <c r="L1172" s="45" t="s">
        <v>31</v>
      </c>
      <c r="M1172" s="61" t="s">
        <v>71</v>
      </c>
      <c r="N1172" s="45" t="s">
        <v>31</v>
      </c>
      <c r="O1172" s="45" t="s">
        <v>31</v>
      </c>
      <c r="P1172" s="45" t="s">
        <v>30</v>
      </c>
      <c r="Q1172" s="45" t="s">
        <v>30</v>
      </c>
      <c r="R1172" s="45" t="s">
        <v>31</v>
      </c>
      <c r="S1172" s="45" t="s">
        <v>30</v>
      </c>
      <c r="T1172" s="45" t="s">
        <v>30</v>
      </c>
      <c r="U1172" s="32" t="s">
        <v>30</v>
      </c>
      <c r="V1172" s="32" t="s">
        <v>31</v>
      </c>
      <c r="W1172" s="62" t="s">
        <v>30</v>
      </c>
      <c r="X1172" s="62" t="s">
        <v>30</v>
      </c>
      <c r="Y1172" s="62" t="s">
        <v>30</v>
      </c>
      <c r="Z1172" s="62" t="s">
        <v>30</v>
      </c>
      <c r="AA1172" s="62" t="s">
        <v>30</v>
      </c>
      <c r="AB1172" s="32" t="s">
        <v>30</v>
      </c>
      <c r="AC1172" s="32" t="s">
        <v>30</v>
      </c>
      <c r="AD1172" s="32" t="s">
        <v>30</v>
      </c>
      <c r="AE1172" s="32" t="s">
        <v>31</v>
      </c>
      <c r="AF1172" s="32" t="s">
        <v>33</v>
      </c>
      <c r="AG1172" s="32" t="s">
        <v>33</v>
      </c>
      <c r="AH1172" s="46" t="s">
        <v>45</v>
      </c>
      <c r="AM1172" s="32" t="s">
        <v>35</v>
      </c>
      <c r="AR1172" s="23"/>
      <c r="AS1172" s="24" t="str">
        <f t="shared" si="3"/>
        <v>-:Q:-:-:-:-:-:-:-:-:-:-:-:-:-:-:-:-:-:-:-:-:Rn:::::Rt::::</v>
      </c>
      <c r="AT1172" s="23"/>
      <c r="AU1172" s="24" t="str">
        <f t="shared" si="4"/>
        <v>0x0DDFE000</v>
      </c>
      <c r="AV1172" s="25"/>
      <c r="AW1172" s="26" t="str">
        <f t="shared" si="5"/>
        <v>vld3rImmediate_offset,                                  </v>
      </c>
      <c r="AX1172" s="26" t="str">
        <f t="shared" si="6"/>
        <v>//		vld3rImmediate_offset,                                  	/* 0x0DDFE000	LD3R      	 */</v>
      </c>
      <c r="AY1172" s="26" t="str">
        <f t="shared" si="7"/>
        <v>//		0x0DDFE000,	/* LD3R      	vld3rImmediate_offset	 */</v>
      </c>
    </row>
    <row r="1173" ht="12.75" customHeight="1">
      <c r="A1173" s="9" t="s">
        <v>1853</v>
      </c>
      <c r="B1173" s="33" t="s">
        <v>106</v>
      </c>
      <c r="C1173" s="16"/>
      <c r="D1173" s="17"/>
      <c r="E1173" s="28" t="s">
        <v>1704</v>
      </c>
      <c r="F1173" s="18" t="str">
        <f t="shared" si="8"/>
        <v>v</v>
      </c>
      <c r="G1173" s="18" t="str">
        <f t="shared" si="9"/>
        <v>single_structure_8_bit_register_offset</v>
      </c>
      <c r="H1173" s="18" t="s">
        <v>1751</v>
      </c>
      <c r="I1173" s="30" t="s">
        <v>1794</v>
      </c>
      <c r="J1173" s="30" t="s">
        <v>1710</v>
      </c>
      <c r="K1173" s="84"/>
      <c r="L1173" s="45" t="s">
        <v>31</v>
      </c>
      <c r="M1173" s="61" t="s">
        <v>71</v>
      </c>
      <c r="N1173" s="45" t="s">
        <v>31</v>
      </c>
      <c r="O1173" s="45" t="s">
        <v>31</v>
      </c>
      <c r="P1173" s="45" t="s">
        <v>30</v>
      </c>
      <c r="Q1173" s="45" t="s">
        <v>30</v>
      </c>
      <c r="R1173" s="45" t="s">
        <v>31</v>
      </c>
      <c r="S1173" s="45" t="s">
        <v>30</v>
      </c>
      <c r="T1173" s="45" t="s">
        <v>30</v>
      </c>
      <c r="U1173" s="32" t="s">
        <v>30</v>
      </c>
      <c r="V1173" s="32" t="s">
        <v>30</v>
      </c>
      <c r="W1173" s="62" t="s">
        <v>51</v>
      </c>
      <c r="AB1173" s="32" t="s">
        <v>31</v>
      </c>
      <c r="AC1173" s="32" t="s">
        <v>31</v>
      </c>
      <c r="AD1173" s="32" t="s">
        <v>31</v>
      </c>
      <c r="AE1173" s="32" t="s">
        <v>33</v>
      </c>
      <c r="AF1173" s="32" t="s">
        <v>33</v>
      </c>
      <c r="AG1173" s="32" t="s">
        <v>33</v>
      </c>
      <c r="AH1173" s="46" t="s">
        <v>45</v>
      </c>
      <c r="AM1173" s="32" t="s">
        <v>35</v>
      </c>
      <c r="AR1173" s="23"/>
      <c r="AS1173" s="24" t="str">
        <f t="shared" si="3"/>
        <v>-:Q:-:-:-:-:-:-:-:-:-:Rm:::::-:-:-:-:-:-:Rn:::::Rt::::</v>
      </c>
      <c r="AT1173" s="23"/>
      <c r="AU1173" s="24" t="str">
        <f t="shared" si="4"/>
        <v>0x0DE00000</v>
      </c>
      <c r="AV1173" s="25"/>
      <c r="AW1173" s="26" t="str">
        <f t="shared" si="5"/>
        <v>vld2single_structure_8_bit_register_offset,             </v>
      </c>
      <c r="AX1173" s="26" t="str">
        <f t="shared" si="6"/>
        <v>//		vld2single_structure_8_bit_register_offset,             	/* 0x0DE00000	LD2       	Rm != 11111 */</v>
      </c>
      <c r="AY1173" s="26" t="str">
        <f t="shared" si="7"/>
        <v>//		0x0DE00000,	/* LD2       	vld2single_structure_8_bit_register_offset	Rm != 11111 */</v>
      </c>
    </row>
    <row r="1174" ht="12.75" customHeight="1">
      <c r="A1174" s="15" t="s">
        <v>1854</v>
      </c>
      <c r="B1174" s="33" t="s">
        <v>106</v>
      </c>
      <c r="C1174" s="16"/>
      <c r="D1174" s="17"/>
      <c r="E1174" s="28" t="s">
        <v>1696</v>
      </c>
      <c r="F1174" s="18" t="str">
        <f t="shared" si="8"/>
        <v>v</v>
      </c>
      <c r="G1174" s="18" t="str">
        <f t="shared" si="9"/>
        <v>single_structure_8_bit_register_offset</v>
      </c>
      <c r="H1174" s="18" t="s">
        <v>1751</v>
      </c>
      <c r="I1174" s="30" t="s">
        <v>1794</v>
      </c>
      <c r="J1174" s="30" t="s">
        <v>1710</v>
      </c>
      <c r="K1174" s="84"/>
      <c r="L1174" s="45" t="s">
        <v>31</v>
      </c>
      <c r="M1174" s="61" t="s">
        <v>71</v>
      </c>
      <c r="N1174" s="45" t="s">
        <v>31</v>
      </c>
      <c r="O1174" s="45" t="s">
        <v>31</v>
      </c>
      <c r="P1174" s="45" t="s">
        <v>30</v>
      </c>
      <c r="Q1174" s="45" t="s">
        <v>30</v>
      </c>
      <c r="R1174" s="45" t="s">
        <v>31</v>
      </c>
      <c r="S1174" s="45" t="s">
        <v>30</v>
      </c>
      <c r="T1174" s="45" t="s">
        <v>30</v>
      </c>
      <c r="U1174" s="32" t="s">
        <v>30</v>
      </c>
      <c r="V1174" s="32" t="s">
        <v>30</v>
      </c>
      <c r="W1174" s="62" t="s">
        <v>51</v>
      </c>
      <c r="AB1174" s="32" t="s">
        <v>31</v>
      </c>
      <c r="AC1174" s="32" t="s">
        <v>31</v>
      </c>
      <c r="AD1174" s="32" t="s">
        <v>30</v>
      </c>
      <c r="AE1174" s="32" t="s">
        <v>33</v>
      </c>
      <c r="AF1174" s="32" t="s">
        <v>33</v>
      </c>
      <c r="AG1174" s="32" t="s">
        <v>33</v>
      </c>
      <c r="AH1174" s="46" t="s">
        <v>45</v>
      </c>
      <c r="AM1174" s="32" t="s">
        <v>35</v>
      </c>
      <c r="AR1174" s="23"/>
      <c r="AS1174" s="24" t="str">
        <f t="shared" si="3"/>
        <v>-:Q:-:-:-:-:-:-:-:-:-:Rm:::::-:-:-:-:-:-:Rn:::::Rt::::</v>
      </c>
      <c r="AT1174" s="23"/>
      <c r="AU1174" s="24" t="str">
        <f t="shared" si="4"/>
        <v>0x0DE02000</v>
      </c>
      <c r="AV1174" s="25"/>
      <c r="AW1174" s="26" t="str">
        <f t="shared" si="5"/>
        <v>vld4single_structure_8_bit_register_offset,             </v>
      </c>
      <c r="AX1174" s="26" t="str">
        <f t="shared" si="6"/>
        <v>//		vld4single_structure_8_bit_register_offset,             	/* 0x0DE02000	LD4       	Rm != 11111 */</v>
      </c>
      <c r="AY1174" s="26" t="str">
        <f t="shared" si="7"/>
        <v>//		0x0DE02000,	/* LD4       	vld4single_structure_8_bit_register_offset	Rm != 11111 */</v>
      </c>
    </row>
    <row r="1175" ht="12.75" customHeight="1">
      <c r="A1175" s="15" t="s">
        <v>1855</v>
      </c>
      <c r="B1175" s="33" t="s">
        <v>106</v>
      </c>
      <c r="C1175" s="16"/>
      <c r="D1175" s="17"/>
      <c r="E1175" s="28" t="s">
        <v>1704</v>
      </c>
      <c r="F1175" s="18" t="str">
        <f t="shared" si="8"/>
        <v>v</v>
      </c>
      <c r="G1175" s="18" t="str">
        <f t="shared" si="9"/>
        <v>single_structure_16_bit_register_offset</v>
      </c>
      <c r="H1175" s="18" t="s">
        <v>1751</v>
      </c>
      <c r="I1175" s="30" t="s">
        <v>1797</v>
      </c>
      <c r="J1175" s="30" t="s">
        <v>1710</v>
      </c>
      <c r="K1175" s="84"/>
      <c r="L1175" s="45" t="s">
        <v>31</v>
      </c>
      <c r="M1175" s="61" t="s">
        <v>71</v>
      </c>
      <c r="N1175" s="45" t="s">
        <v>31</v>
      </c>
      <c r="O1175" s="45" t="s">
        <v>31</v>
      </c>
      <c r="P1175" s="45" t="s">
        <v>30</v>
      </c>
      <c r="Q1175" s="45" t="s">
        <v>30</v>
      </c>
      <c r="R1175" s="45" t="s">
        <v>31</v>
      </c>
      <c r="S1175" s="45" t="s">
        <v>30</v>
      </c>
      <c r="T1175" s="45" t="s">
        <v>30</v>
      </c>
      <c r="U1175" s="32" t="s">
        <v>30</v>
      </c>
      <c r="V1175" s="32" t="s">
        <v>30</v>
      </c>
      <c r="W1175" s="62" t="s">
        <v>51</v>
      </c>
      <c r="AB1175" s="32" t="s">
        <v>31</v>
      </c>
      <c r="AC1175" s="32" t="s">
        <v>30</v>
      </c>
      <c r="AD1175" s="32" t="s">
        <v>31</v>
      </c>
      <c r="AE1175" s="32" t="s">
        <v>33</v>
      </c>
      <c r="AF1175" s="32" t="s">
        <v>33</v>
      </c>
      <c r="AG1175" s="32" t="s">
        <v>31</v>
      </c>
      <c r="AH1175" s="46" t="s">
        <v>45</v>
      </c>
      <c r="AM1175" s="32" t="s">
        <v>35</v>
      </c>
      <c r="AR1175" s="23"/>
      <c r="AS1175" s="24" t="str">
        <f t="shared" si="3"/>
        <v>-:Q:-:-:-:-:-:-:-:-:-:Rm:::::-:-:-:-:-:-:Rn:::::Rt::::</v>
      </c>
      <c r="AT1175" s="23"/>
      <c r="AU1175" s="24" t="str">
        <f t="shared" si="4"/>
        <v>0x0DE04000</v>
      </c>
      <c r="AV1175" s="25"/>
      <c r="AW1175" s="26" t="str">
        <f t="shared" si="5"/>
        <v>vld2single_structure_16_bit_register_offset,            </v>
      </c>
      <c r="AX1175" s="26" t="str">
        <f t="shared" si="6"/>
        <v>//		vld2single_structure_16_bit_register_offset,            	/* 0x0DE04000	LD2       	Rm != 11111 */</v>
      </c>
      <c r="AY1175" s="26" t="str">
        <f t="shared" si="7"/>
        <v>//		0x0DE04000,	/* LD2       	vld2single_structure_16_bit_register_offset	Rm != 11111 */</v>
      </c>
    </row>
    <row r="1176" ht="12.75" customHeight="1">
      <c r="A1176" s="9" t="s">
        <v>1856</v>
      </c>
      <c r="B1176" s="33" t="s">
        <v>106</v>
      </c>
      <c r="C1176" s="16"/>
      <c r="D1176" s="17"/>
      <c r="E1176" s="28" t="s">
        <v>1696</v>
      </c>
      <c r="F1176" s="18" t="str">
        <f t="shared" si="8"/>
        <v>v</v>
      </c>
      <c r="G1176" s="18" t="str">
        <f t="shared" si="9"/>
        <v>single_structure_16_bit_register_offset</v>
      </c>
      <c r="H1176" s="18" t="s">
        <v>1751</v>
      </c>
      <c r="I1176" s="30" t="s">
        <v>1797</v>
      </c>
      <c r="J1176" s="30" t="s">
        <v>1710</v>
      </c>
      <c r="K1176" s="84"/>
      <c r="L1176" s="45" t="s">
        <v>31</v>
      </c>
      <c r="M1176" s="61" t="s">
        <v>71</v>
      </c>
      <c r="N1176" s="45" t="s">
        <v>31</v>
      </c>
      <c r="O1176" s="45" t="s">
        <v>31</v>
      </c>
      <c r="P1176" s="45" t="s">
        <v>30</v>
      </c>
      <c r="Q1176" s="45" t="s">
        <v>30</v>
      </c>
      <c r="R1176" s="45" t="s">
        <v>31</v>
      </c>
      <c r="S1176" s="45" t="s">
        <v>30</v>
      </c>
      <c r="T1176" s="45" t="s">
        <v>30</v>
      </c>
      <c r="U1176" s="32" t="s">
        <v>30</v>
      </c>
      <c r="V1176" s="32" t="s">
        <v>30</v>
      </c>
      <c r="W1176" s="62" t="s">
        <v>51</v>
      </c>
      <c r="AB1176" s="32" t="s">
        <v>31</v>
      </c>
      <c r="AC1176" s="32" t="s">
        <v>30</v>
      </c>
      <c r="AD1176" s="32" t="s">
        <v>30</v>
      </c>
      <c r="AE1176" s="32" t="s">
        <v>33</v>
      </c>
      <c r="AF1176" s="32" t="s">
        <v>33</v>
      </c>
      <c r="AG1176" s="32" t="s">
        <v>31</v>
      </c>
      <c r="AH1176" s="46" t="s">
        <v>45</v>
      </c>
      <c r="AM1176" s="32" t="s">
        <v>35</v>
      </c>
      <c r="AR1176" s="23"/>
      <c r="AS1176" s="24" t="str">
        <f t="shared" si="3"/>
        <v>-:Q:-:-:-:-:-:-:-:-:-:Rm:::::-:-:-:-:-:-:Rn:::::Rt::::</v>
      </c>
      <c r="AT1176" s="23"/>
      <c r="AU1176" s="24" t="str">
        <f t="shared" si="4"/>
        <v>0x0DE06000</v>
      </c>
      <c r="AV1176" s="25"/>
      <c r="AW1176" s="26" t="str">
        <f t="shared" si="5"/>
        <v>vld4single_structure_16_bit_register_offset,            </v>
      </c>
      <c r="AX1176" s="26" t="str">
        <f t="shared" si="6"/>
        <v>//		vld4single_structure_16_bit_register_offset,            	/* 0x0DE06000	LD4       	Rm != 11111 */</v>
      </c>
      <c r="AY1176" s="26" t="str">
        <f t="shared" si="7"/>
        <v>//		0x0DE06000,	/* LD4       	vld4single_structure_16_bit_register_offset	Rm != 11111 */</v>
      </c>
    </row>
    <row r="1177" ht="12.75" customHeight="1">
      <c r="A1177" s="9" t="s">
        <v>1857</v>
      </c>
      <c r="B1177" s="33" t="s">
        <v>106</v>
      </c>
      <c r="C1177" s="16"/>
      <c r="D1177" s="17"/>
      <c r="E1177" s="28" t="s">
        <v>1704</v>
      </c>
      <c r="F1177" s="18" t="str">
        <f t="shared" si="8"/>
        <v>v</v>
      </c>
      <c r="G1177" s="18" t="str">
        <f t="shared" si="9"/>
        <v>single_structure_32_bit_register_offset</v>
      </c>
      <c r="H1177" s="18" t="s">
        <v>1751</v>
      </c>
      <c r="I1177" s="30" t="s">
        <v>1800</v>
      </c>
      <c r="J1177" s="30" t="s">
        <v>1710</v>
      </c>
      <c r="K1177" s="84"/>
      <c r="L1177" s="45" t="s">
        <v>31</v>
      </c>
      <c r="M1177" s="61" t="s">
        <v>71</v>
      </c>
      <c r="N1177" s="45" t="s">
        <v>31</v>
      </c>
      <c r="O1177" s="45" t="s">
        <v>31</v>
      </c>
      <c r="P1177" s="45" t="s">
        <v>30</v>
      </c>
      <c r="Q1177" s="45" t="s">
        <v>30</v>
      </c>
      <c r="R1177" s="45" t="s">
        <v>31</v>
      </c>
      <c r="S1177" s="45" t="s">
        <v>30</v>
      </c>
      <c r="T1177" s="45" t="s">
        <v>30</v>
      </c>
      <c r="U1177" s="32" t="s">
        <v>30</v>
      </c>
      <c r="V1177" s="32" t="s">
        <v>30</v>
      </c>
      <c r="W1177" s="62" t="s">
        <v>51</v>
      </c>
      <c r="AB1177" s="32" t="s">
        <v>30</v>
      </c>
      <c r="AC1177" s="32" t="s">
        <v>31</v>
      </c>
      <c r="AD1177" s="32" t="s">
        <v>31</v>
      </c>
      <c r="AE1177" s="32" t="s">
        <v>33</v>
      </c>
      <c r="AF1177" s="32" t="s">
        <v>31</v>
      </c>
      <c r="AG1177" s="32" t="s">
        <v>31</v>
      </c>
      <c r="AH1177" s="46" t="s">
        <v>45</v>
      </c>
      <c r="AM1177" s="32" t="s">
        <v>35</v>
      </c>
      <c r="AR1177" s="23"/>
      <c r="AS1177" s="24" t="str">
        <f t="shared" si="3"/>
        <v>-:Q:-:-:-:-:-:-:-:-:-:Rm:::::-:-:-:-:-:-:Rn:::::Rt::::</v>
      </c>
      <c r="AT1177" s="23"/>
      <c r="AU1177" s="24" t="str">
        <f t="shared" si="4"/>
        <v>0x0DE08000</v>
      </c>
      <c r="AV1177" s="25"/>
      <c r="AW1177" s="26" t="str">
        <f t="shared" si="5"/>
        <v>vld2single_structure_32_bit_register_offset,            </v>
      </c>
      <c r="AX1177" s="26" t="str">
        <f t="shared" si="6"/>
        <v>//		vld2single_structure_32_bit_register_offset,            	/* 0x0DE08000	LD2       	Rm != 11111 */</v>
      </c>
      <c r="AY1177" s="26" t="str">
        <f t="shared" si="7"/>
        <v>//		0x0DE08000,	/* LD2       	vld2single_structure_32_bit_register_offset	Rm != 11111 */</v>
      </c>
    </row>
    <row r="1178" ht="12.75" customHeight="1">
      <c r="A1178" s="15" t="s">
        <v>1858</v>
      </c>
      <c r="B1178" s="33" t="s">
        <v>106</v>
      </c>
      <c r="C1178" s="16"/>
      <c r="D1178" s="17"/>
      <c r="E1178" s="28" t="s">
        <v>1704</v>
      </c>
      <c r="F1178" s="18" t="str">
        <f t="shared" si="8"/>
        <v>v</v>
      </c>
      <c r="G1178" s="18" t="str">
        <f t="shared" si="9"/>
        <v>single_structure_64_bit_register_offset</v>
      </c>
      <c r="H1178" s="18" t="s">
        <v>1751</v>
      </c>
      <c r="I1178" s="30" t="s">
        <v>1802</v>
      </c>
      <c r="J1178" s="30" t="s">
        <v>1710</v>
      </c>
      <c r="K1178" s="84"/>
      <c r="L1178" s="45" t="s">
        <v>31</v>
      </c>
      <c r="M1178" s="61" t="s">
        <v>71</v>
      </c>
      <c r="N1178" s="45" t="s">
        <v>31</v>
      </c>
      <c r="O1178" s="45" t="s">
        <v>31</v>
      </c>
      <c r="P1178" s="45" t="s">
        <v>30</v>
      </c>
      <c r="Q1178" s="45" t="s">
        <v>30</v>
      </c>
      <c r="R1178" s="45" t="s">
        <v>31</v>
      </c>
      <c r="S1178" s="45" t="s">
        <v>30</v>
      </c>
      <c r="T1178" s="45" t="s">
        <v>30</v>
      </c>
      <c r="U1178" s="32" t="s">
        <v>30</v>
      </c>
      <c r="V1178" s="32" t="s">
        <v>30</v>
      </c>
      <c r="W1178" s="62" t="s">
        <v>51</v>
      </c>
      <c r="AB1178" s="32" t="s">
        <v>30</v>
      </c>
      <c r="AC1178" s="32" t="s">
        <v>31</v>
      </c>
      <c r="AD1178" s="32" t="s">
        <v>31</v>
      </c>
      <c r="AE1178" s="32" t="s">
        <v>31</v>
      </c>
      <c r="AF1178" s="32" t="s">
        <v>31</v>
      </c>
      <c r="AG1178" s="32" t="s">
        <v>30</v>
      </c>
      <c r="AH1178" s="46" t="s">
        <v>45</v>
      </c>
      <c r="AM1178" s="32" t="s">
        <v>35</v>
      </c>
      <c r="AR1178" s="23"/>
      <c r="AS1178" s="24" t="str">
        <f t="shared" si="3"/>
        <v>-:Q:-:-:-:-:-:-:-:-:-:Rm:::::-:-:-:-:-:-:Rn:::::Rt::::</v>
      </c>
      <c r="AT1178" s="23"/>
      <c r="AU1178" s="24" t="str">
        <f t="shared" si="4"/>
        <v>0x0DE08400</v>
      </c>
      <c r="AV1178" s="25"/>
      <c r="AW1178" s="26" t="str">
        <f t="shared" si="5"/>
        <v>vld2single_structure_64_bit_register_offset,            </v>
      </c>
      <c r="AX1178" s="26" t="str">
        <f t="shared" si="6"/>
        <v>//		vld2single_structure_64_bit_register_offset,            	/* 0x0DE08400	LD2       	Rm != 11111 */</v>
      </c>
      <c r="AY1178" s="26" t="str">
        <f t="shared" si="7"/>
        <v>//		0x0DE08400,	/* LD2       	vld2single_structure_64_bit_register_offset	Rm != 11111 */</v>
      </c>
    </row>
    <row r="1179" ht="12.75" customHeight="1">
      <c r="A1179" s="15" t="s">
        <v>1859</v>
      </c>
      <c r="B1179" s="33" t="s">
        <v>106</v>
      </c>
      <c r="C1179" s="16"/>
      <c r="D1179" s="17"/>
      <c r="E1179" s="28" t="s">
        <v>1696</v>
      </c>
      <c r="F1179" s="18" t="str">
        <f t="shared" si="8"/>
        <v>v</v>
      </c>
      <c r="G1179" s="18" t="str">
        <f t="shared" si="9"/>
        <v>single_structure_32_bit_register_offset</v>
      </c>
      <c r="H1179" s="18" t="s">
        <v>1751</v>
      </c>
      <c r="I1179" s="30" t="s">
        <v>1800</v>
      </c>
      <c r="J1179" s="30" t="s">
        <v>1710</v>
      </c>
      <c r="K1179" s="84"/>
      <c r="L1179" s="45" t="s">
        <v>31</v>
      </c>
      <c r="M1179" s="61" t="s">
        <v>71</v>
      </c>
      <c r="N1179" s="45" t="s">
        <v>31</v>
      </c>
      <c r="O1179" s="45" t="s">
        <v>31</v>
      </c>
      <c r="P1179" s="45" t="s">
        <v>30</v>
      </c>
      <c r="Q1179" s="45" t="s">
        <v>30</v>
      </c>
      <c r="R1179" s="45" t="s">
        <v>31</v>
      </c>
      <c r="S1179" s="45" t="s">
        <v>30</v>
      </c>
      <c r="T1179" s="45" t="s">
        <v>30</v>
      </c>
      <c r="U1179" s="32" t="s">
        <v>30</v>
      </c>
      <c r="V1179" s="32" t="s">
        <v>30</v>
      </c>
      <c r="W1179" s="62" t="s">
        <v>51</v>
      </c>
      <c r="AB1179" s="32" t="s">
        <v>30</v>
      </c>
      <c r="AC1179" s="32" t="s">
        <v>31</v>
      </c>
      <c r="AD1179" s="32" t="s">
        <v>30</v>
      </c>
      <c r="AE1179" s="32" t="s">
        <v>33</v>
      </c>
      <c r="AF1179" s="32" t="s">
        <v>31</v>
      </c>
      <c r="AG1179" s="32" t="s">
        <v>31</v>
      </c>
      <c r="AH1179" s="46" t="s">
        <v>45</v>
      </c>
      <c r="AM1179" s="32" t="s">
        <v>35</v>
      </c>
      <c r="AR1179" s="23"/>
      <c r="AS1179" s="24" t="str">
        <f t="shared" si="3"/>
        <v>-:Q:-:-:-:-:-:-:-:-:-:Rm:::::-:-:-:-:-:-:Rn:::::Rt::::</v>
      </c>
      <c r="AT1179" s="23"/>
      <c r="AU1179" s="24" t="str">
        <f t="shared" si="4"/>
        <v>0x0DE0A000</v>
      </c>
      <c r="AV1179" s="25"/>
      <c r="AW1179" s="26" t="str">
        <f t="shared" si="5"/>
        <v>vld4single_structure_32_bit_register_offset,            </v>
      </c>
      <c r="AX1179" s="26" t="str">
        <f t="shared" si="6"/>
        <v>//		vld4single_structure_32_bit_register_offset,            	/* 0x0DE0A000	LD4       	Rm != 11111 */</v>
      </c>
      <c r="AY1179" s="26" t="str">
        <f t="shared" si="7"/>
        <v>//		0x0DE0A000,	/* LD4       	vld4single_structure_32_bit_register_offset	Rm != 11111 */</v>
      </c>
    </row>
    <row r="1180" ht="12.75" customHeight="1">
      <c r="A1180" s="9" t="s">
        <v>1860</v>
      </c>
      <c r="B1180" s="33" t="s">
        <v>106</v>
      </c>
      <c r="C1180" s="16"/>
      <c r="D1180" s="17"/>
      <c r="E1180" s="28" t="s">
        <v>1696</v>
      </c>
      <c r="F1180" s="18" t="str">
        <f t="shared" si="8"/>
        <v>v</v>
      </c>
      <c r="G1180" s="18" t="str">
        <f t="shared" si="9"/>
        <v>single_structure_64_bit_register_offset</v>
      </c>
      <c r="H1180" s="18" t="s">
        <v>1751</v>
      </c>
      <c r="I1180" s="30" t="s">
        <v>1802</v>
      </c>
      <c r="J1180" s="30" t="s">
        <v>1710</v>
      </c>
      <c r="K1180" s="84"/>
      <c r="L1180" s="45" t="s">
        <v>31</v>
      </c>
      <c r="M1180" s="61" t="s">
        <v>71</v>
      </c>
      <c r="N1180" s="45" t="s">
        <v>31</v>
      </c>
      <c r="O1180" s="45" t="s">
        <v>31</v>
      </c>
      <c r="P1180" s="45" t="s">
        <v>30</v>
      </c>
      <c r="Q1180" s="45" t="s">
        <v>30</v>
      </c>
      <c r="R1180" s="45" t="s">
        <v>31</v>
      </c>
      <c r="S1180" s="45" t="s">
        <v>30</v>
      </c>
      <c r="T1180" s="45" t="s">
        <v>30</v>
      </c>
      <c r="U1180" s="32" t="s">
        <v>30</v>
      </c>
      <c r="V1180" s="32" t="s">
        <v>30</v>
      </c>
      <c r="W1180" s="62" t="s">
        <v>51</v>
      </c>
      <c r="AB1180" s="32" t="s">
        <v>30</v>
      </c>
      <c r="AC1180" s="32" t="s">
        <v>31</v>
      </c>
      <c r="AD1180" s="32" t="s">
        <v>30</v>
      </c>
      <c r="AE1180" s="32" t="s">
        <v>31</v>
      </c>
      <c r="AF1180" s="32" t="s">
        <v>31</v>
      </c>
      <c r="AG1180" s="32" t="s">
        <v>30</v>
      </c>
      <c r="AH1180" s="46" t="s">
        <v>45</v>
      </c>
      <c r="AM1180" s="32" t="s">
        <v>35</v>
      </c>
      <c r="AR1180" s="23"/>
      <c r="AS1180" s="24" t="str">
        <f t="shared" si="3"/>
        <v>-:Q:-:-:-:-:-:-:-:-:-:Rm:::::-:-:-:-:-:-:Rn:::::Rt::::</v>
      </c>
      <c r="AT1180" s="23"/>
      <c r="AU1180" s="24" t="str">
        <f t="shared" si="4"/>
        <v>0x0DE0A400</v>
      </c>
      <c r="AV1180" s="25"/>
      <c r="AW1180" s="26" t="str">
        <f t="shared" si="5"/>
        <v>vld4single_structure_64_bit_register_offset,            </v>
      </c>
      <c r="AX1180" s="26" t="str">
        <f t="shared" si="6"/>
        <v>//		vld4single_structure_64_bit_register_offset,            	/* 0x0DE0A400	LD4       	Rm != 11111 */</v>
      </c>
      <c r="AY1180" s="26" t="str">
        <f t="shared" si="7"/>
        <v>//		0x0DE0A400,	/* LD4       	vld4single_structure_64_bit_register_offset	Rm != 11111 */</v>
      </c>
    </row>
    <row r="1181" ht="12.75" customHeight="1">
      <c r="A1181" s="15" t="s">
        <v>1861</v>
      </c>
      <c r="B1181" s="33" t="s">
        <v>106</v>
      </c>
      <c r="C1181" s="16"/>
      <c r="D1181" s="17"/>
      <c r="E1181" s="28" t="s">
        <v>1788</v>
      </c>
      <c r="F1181" s="18" t="str">
        <f t="shared" si="8"/>
        <v>v</v>
      </c>
      <c r="G1181" s="18" t="str">
        <f t="shared" si="9"/>
        <v>Register_offset</v>
      </c>
      <c r="H1181" s="19"/>
      <c r="I1181" s="30" t="s">
        <v>1709</v>
      </c>
      <c r="J1181" s="30" t="s">
        <v>1710</v>
      </c>
      <c r="K1181" s="84"/>
      <c r="L1181" s="45" t="s">
        <v>31</v>
      </c>
      <c r="M1181" s="61" t="s">
        <v>71</v>
      </c>
      <c r="N1181" s="45" t="s">
        <v>31</v>
      </c>
      <c r="O1181" s="45" t="s">
        <v>31</v>
      </c>
      <c r="P1181" s="45" t="s">
        <v>30</v>
      </c>
      <c r="Q1181" s="45" t="s">
        <v>30</v>
      </c>
      <c r="R1181" s="45" t="s">
        <v>31</v>
      </c>
      <c r="S1181" s="45" t="s">
        <v>30</v>
      </c>
      <c r="T1181" s="45" t="s">
        <v>30</v>
      </c>
      <c r="U1181" s="32" t="s">
        <v>30</v>
      </c>
      <c r="V1181" s="32" t="s">
        <v>30</v>
      </c>
      <c r="W1181" s="62" t="s">
        <v>51</v>
      </c>
      <c r="AB1181" s="32" t="s">
        <v>30</v>
      </c>
      <c r="AC1181" s="32" t="s">
        <v>30</v>
      </c>
      <c r="AD1181" s="32" t="s">
        <v>31</v>
      </c>
      <c r="AE1181" s="32" t="s">
        <v>31</v>
      </c>
      <c r="AF1181" s="32" t="s">
        <v>33</v>
      </c>
      <c r="AG1181" s="32" t="s">
        <v>33</v>
      </c>
      <c r="AH1181" s="46" t="s">
        <v>45</v>
      </c>
      <c r="AM1181" s="32" t="s">
        <v>35</v>
      </c>
      <c r="AR1181" s="23"/>
      <c r="AS1181" s="24" t="str">
        <f t="shared" si="3"/>
        <v>-:Q:-:-:-:-:-:-:-:-:-:Rm:::::-:-:-:-:-:-:Rn:::::Rt::::</v>
      </c>
      <c r="AT1181" s="23"/>
      <c r="AU1181" s="24" t="str">
        <f t="shared" si="4"/>
        <v>0x0DE0C000</v>
      </c>
      <c r="AV1181" s="25"/>
      <c r="AW1181" s="26" t="str">
        <f t="shared" si="5"/>
        <v>vld2rRegister_offset,                                   </v>
      </c>
      <c r="AX1181" s="26" t="str">
        <f t="shared" si="6"/>
        <v>//		vld2rRegister_offset,                                   	/* 0x0DE0C000	LD2R      	Rm != 11111 */</v>
      </c>
      <c r="AY1181" s="26" t="str">
        <f t="shared" si="7"/>
        <v>//		0x0DE0C000,	/* LD2R      	vld2rRegister_offset	Rm != 11111 */</v>
      </c>
    </row>
    <row r="1182" ht="12.75" customHeight="1">
      <c r="A1182" s="15" t="s">
        <v>1862</v>
      </c>
      <c r="B1182" s="33" t="s">
        <v>106</v>
      </c>
      <c r="C1182" s="16"/>
      <c r="D1182" s="17"/>
      <c r="E1182" s="28" t="s">
        <v>1790</v>
      </c>
      <c r="F1182" s="18" t="str">
        <f t="shared" si="8"/>
        <v>v</v>
      </c>
      <c r="G1182" s="18" t="str">
        <f t="shared" si="9"/>
        <v>Register_offset</v>
      </c>
      <c r="H1182" s="19"/>
      <c r="I1182" s="30" t="s">
        <v>1709</v>
      </c>
      <c r="J1182" s="30" t="s">
        <v>1710</v>
      </c>
      <c r="K1182" s="84"/>
      <c r="L1182" s="45" t="s">
        <v>31</v>
      </c>
      <c r="M1182" s="61" t="s">
        <v>71</v>
      </c>
      <c r="N1182" s="45" t="s">
        <v>31</v>
      </c>
      <c r="O1182" s="45" t="s">
        <v>31</v>
      </c>
      <c r="P1182" s="45" t="s">
        <v>30</v>
      </c>
      <c r="Q1182" s="45" t="s">
        <v>30</v>
      </c>
      <c r="R1182" s="45" t="s">
        <v>31</v>
      </c>
      <c r="S1182" s="45" t="s">
        <v>30</v>
      </c>
      <c r="T1182" s="45" t="s">
        <v>30</v>
      </c>
      <c r="U1182" s="32" t="s">
        <v>30</v>
      </c>
      <c r="V1182" s="32" t="s">
        <v>30</v>
      </c>
      <c r="W1182" s="62" t="s">
        <v>51</v>
      </c>
      <c r="AB1182" s="32" t="s">
        <v>30</v>
      </c>
      <c r="AC1182" s="32" t="s">
        <v>30</v>
      </c>
      <c r="AD1182" s="32" t="s">
        <v>30</v>
      </c>
      <c r="AE1182" s="32" t="s">
        <v>31</v>
      </c>
      <c r="AF1182" s="32" t="s">
        <v>33</v>
      </c>
      <c r="AG1182" s="32" t="s">
        <v>33</v>
      </c>
      <c r="AH1182" s="46" t="s">
        <v>45</v>
      </c>
      <c r="AM1182" s="32" t="s">
        <v>35</v>
      </c>
      <c r="AR1182" s="23"/>
      <c r="AS1182" s="24" t="str">
        <f t="shared" si="3"/>
        <v>-:Q:-:-:-:-:-:-:-:-:-:Rm:::::-:-:-:-:-:-:Rn:::::Rt::::</v>
      </c>
      <c r="AT1182" s="23"/>
      <c r="AU1182" s="24" t="str">
        <f t="shared" si="4"/>
        <v>0x0DE0E000</v>
      </c>
      <c r="AV1182" s="25"/>
      <c r="AW1182" s="26" t="str">
        <f t="shared" si="5"/>
        <v>vld4rRegister_offset,                                   </v>
      </c>
      <c r="AX1182" s="26" t="str">
        <f t="shared" si="6"/>
        <v>//		vld4rRegister_offset,                                   	/* 0x0DE0E000	LD4R      	Rm != 11111 */</v>
      </c>
      <c r="AY1182" s="26" t="str">
        <f t="shared" si="7"/>
        <v>//		0x0DE0E000,	/* LD4R      	vld4rRegister_offset	Rm != 11111 */</v>
      </c>
    </row>
    <row r="1183" ht="12.75" customHeight="1">
      <c r="A1183" s="9" t="s">
        <v>1863</v>
      </c>
      <c r="B1183" s="33" t="s">
        <v>106</v>
      </c>
      <c r="C1183" s="16"/>
      <c r="D1183" s="17"/>
      <c r="E1183" s="28" t="s">
        <v>1704</v>
      </c>
      <c r="F1183" s="18" t="str">
        <f t="shared" si="8"/>
        <v>v</v>
      </c>
      <c r="G1183" s="18" t="str">
        <f t="shared" si="9"/>
        <v>single_structure_8_bit_immediate_offset</v>
      </c>
      <c r="H1183" s="18" t="s">
        <v>1751</v>
      </c>
      <c r="I1183" s="30" t="s">
        <v>1806</v>
      </c>
      <c r="J1183" s="30"/>
      <c r="K1183" s="84"/>
      <c r="L1183" s="45" t="s">
        <v>31</v>
      </c>
      <c r="M1183" s="61" t="s">
        <v>71</v>
      </c>
      <c r="N1183" s="45" t="s">
        <v>31</v>
      </c>
      <c r="O1183" s="45" t="s">
        <v>31</v>
      </c>
      <c r="P1183" s="45" t="s">
        <v>30</v>
      </c>
      <c r="Q1183" s="45" t="s">
        <v>30</v>
      </c>
      <c r="R1183" s="45" t="s">
        <v>31</v>
      </c>
      <c r="S1183" s="45" t="s">
        <v>30</v>
      </c>
      <c r="T1183" s="45" t="s">
        <v>30</v>
      </c>
      <c r="U1183" s="32" t="s">
        <v>30</v>
      </c>
      <c r="V1183" s="32" t="s">
        <v>30</v>
      </c>
      <c r="W1183" s="62" t="s">
        <v>30</v>
      </c>
      <c r="X1183" s="62" t="s">
        <v>30</v>
      </c>
      <c r="Y1183" s="62" t="s">
        <v>30</v>
      </c>
      <c r="Z1183" s="62" t="s">
        <v>30</v>
      </c>
      <c r="AA1183" s="62" t="s">
        <v>30</v>
      </c>
      <c r="AB1183" s="32" t="s">
        <v>31</v>
      </c>
      <c r="AC1183" s="32" t="s">
        <v>31</v>
      </c>
      <c r="AD1183" s="32" t="s">
        <v>31</v>
      </c>
      <c r="AE1183" s="32" t="s">
        <v>33</v>
      </c>
      <c r="AF1183" s="32" t="s">
        <v>33</v>
      </c>
      <c r="AG1183" s="32" t="s">
        <v>33</v>
      </c>
      <c r="AH1183" s="46" t="s">
        <v>45</v>
      </c>
      <c r="AM1183" s="32" t="s">
        <v>35</v>
      </c>
      <c r="AR1183" s="23"/>
      <c r="AS1183" s="24" t="str">
        <f t="shared" si="3"/>
        <v>-:Q:-:-:-:-:-:-:-:-:-:-:-:-:-:-:-:-:-:-:-:-:Rn:::::Rt::::</v>
      </c>
      <c r="AT1183" s="23"/>
      <c r="AU1183" s="24" t="str">
        <f t="shared" si="4"/>
        <v>0x0DFF0000</v>
      </c>
      <c r="AV1183" s="25"/>
      <c r="AW1183" s="26" t="str">
        <f t="shared" si="5"/>
        <v>vld2single_structure_8_bit_immediate_offset,            </v>
      </c>
      <c r="AX1183" s="26" t="str">
        <f t="shared" si="6"/>
        <v>//		vld2single_structure_8_bit_immediate_offset,            	/* 0x0DFF0000	LD2       	 */</v>
      </c>
      <c r="AY1183" s="26" t="str">
        <f t="shared" si="7"/>
        <v>//		0x0DFF0000,	/* LD2       	vld2single_structure_8_bit_immediate_offset	 */</v>
      </c>
    </row>
    <row r="1184" ht="12.75" customHeight="1">
      <c r="A1184" s="9" t="s">
        <v>1864</v>
      </c>
      <c r="B1184" s="33" t="s">
        <v>106</v>
      </c>
      <c r="C1184" s="16"/>
      <c r="D1184" s="17"/>
      <c r="E1184" s="28" t="s">
        <v>1696</v>
      </c>
      <c r="F1184" s="18" t="str">
        <f t="shared" si="8"/>
        <v>v</v>
      </c>
      <c r="G1184" s="18" t="str">
        <f t="shared" si="9"/>
        <v>single_structure_8_bit_immediate_offset</v>
      </c>
      <c r="H1184" s="18" t="s">
        <v>1751</v>
      </c>
      <c r="I1184" s="30" t="s">
        <v>1806</v>
      </c>
      <c r="J1184" s="30"/>
      <c r="K1184" s="84"/>
      <c r="L1184" s="45" t="s">
        <v>31</v>
      </c>
      <c r="M1184" s="61" t="s">
        <v>71</v>
      </c>
      <c r="N1184" s="45" t="s">
        <v>31</v>
      </c>
      <c r="O1184" s="45" t="s">
        <v>31</v>
      </c>
      <c r="P1184" s="45" t="s">
        <v>30</v>
      </c>
      <c r="Q1184" s="45" t="s">
        <v>30</v>
      </c>
      <c r="R1184" s="45" t="s">
        <v>31</v>
      </c>
      <c r="S1184" s="45" t="s">
        <v>30</v>
      </c>
      <c r="T1184" s="45" t="s">
        <v>30</v>
      </c>
      <c r="U1184" s="32" t="s">
        <v>30</v>
      </c>
      <c r="V1184" s="32" t="s">
        <v>30</v>
      </c>
      <c r="W1184" s="62" t="s">
        <v>30</v>
      </c>
      <c r="X1184" s="62" t="s">
        <v>30</v>
      </c>
      <c r="Y1184" s="62" t="s">
        <v>30</v>
      </c>
      <c r="Z1184" s="62" t="s">
        <v>30</v>
      </c>
      <c r="AA1184" s="62" t="s">
        <v>30</v>
      </c>
      <c r="AB1184" s="32" t="s">
        <v>31</v>
      </c>
      <c r="AC1184" s="32" t="s">
        <v>31</v>
      </c>
      <c r="AD1184" s="32" t="s">
        <v>30</v>
      </c>
      <c r="AE1184" s="32" t="s">
        <v>33</v>
      </c>
      <c r="AF1184" s="32" t="s">
        <v>33</v>
      </c>
      <c r="AG1184" s="32" t="s">
        <v>33</v>
      </c>
      <c r="AH1184" s="46" t="s">
        <v>45</v>
      </c>
      <c r="AM1184" s="32" t="s">
        <v>35</v>
      </c>
      <c r="AR1184" s="23"/>
      <c r="AS1184" s="24" t="str">
        <f t="shared" si="3"/>
        <v>-:Q:-:-:-:-:-:-:-:-:-:-:-:-:-:-:-:-:-:-:-:-:Rn:::::Rt::::</v>
      </c>
      <c r="AT1184" s="23"/>
      <c r="AU1184" s="24" t="str">
        <f t="shared" si="4"/>
        <v>0x0DFF2000</v>
      </c>
      <c r="AV1184" s="25"/>
      <c r="AW1184" s="26" t="str">
        <f t="shared" si="5"/>
        <v>vld4single_structure_8_bit_immediate_offset,            </v>
      </c>
      <c r="AX1184" s="26" t="str">
        <f t="shared" si="6"/>
        <v>//		vld4single_structure_8_bit_immediate_offset,            	/* 0x0DFF2000	LD4       	 */</v>
      </c>
      <c r="AY1184" s="26" t="str">
        <f t="shared" si="7"/>
        <v>//		0x0DFF2000,	/* LD4       	vld4single_structure_8_bit_immediate_offset	 */</v>
      </c>
    </row>
    <row r="1185" ht="12.75" customHeight="1">
      <c r="A1185" s="15" t="s">
        <v>1865</v>
      </c>
      <c r="B1185" s="33" t="s">
        <v>106</v>
      </c>
      <c r="C1185" s="16"/>
      <c r="D1185" s="17"/>
      <c r="E1185" s="28" t="s">
        <v>1704</v>
      </c>
      <c r="F1185" s="18" t="str">
        <f t="shared" si="8"/>
        <v>v</v>
      </c>
      <c r="G1185" s="18" t="str">
        <f t="shared" si="9"/>
        <v>single_structure_16_bit_immediate_offset</v>
      </c>
      <c r="H1185" s="18" t="s">
        <v>1751</v>
      </c>
      <c r="I1185" s="30" t="s">
        <v>1809</v>
      </c>
      <c r="J1185" s="30"/>
      <c r="K1185" s="84"/>
      <c r="L1185" s="45" t="s">
        <v>31</v>
      </c>
      <c r="M1185" s="61" t="s">
        <v>71</v>
      </c>
      <c r="N1185" s="45" t="s">
        <v>31</v>
      </c>
      <c r="O1185" s="45" t="s">
        <v>31</v>
      </c>
      <c r="P1185" s="45" t="s">
        <v>30</v>
      </c>
      <c r="Q1185" s="45" t="s">
        <v>30</v>
      </c>
      <c r="R1185" s="45" t="s">
        <v>31</v>
      </c>
      <c r="S1185" s="45" t="s">
        <v>30</v>
      </c>
      <c r="T1185" s="45" t="s">
        <v>30</v>
      </c>
      <c r="U1185" s="32" t="s">
        <v>30</v>
      </c>
      <c r="V1185" s="32" t="s">
        <v>30</v>
      </c>
      <c r="W1185" s="62" t="s">
        <v>30</v>
      </c>
      <c r="X1185" s="62" t="s">
        <v>30</v>
      </c>
      <c r="Y1185" s="62" t="s">
        <v>30</v>
      </c>
      <c r="Z1185" s="62" t="s">
        <v>30</v>
      </c>
      <c r="AA1185" s="62" t="s">
        <v>30</v>
      </c>
      <c r="AB1185" s="32" t="s">
        <v>31</v>
      </c>
      <c r="AC1185" s="32" t="s">
        <v>30</v>
      </c>
      <c r="AD1185" s="32" t="s">
        <v>31</v>
      </c>
      <c r="AE1185" s="32" t="s">
        <v>33</v>
      </c>
      <c r="AF1185" s="32" t="s">
        <v>33</v>
      </c>
      <c r="AG1185" s="32" t="s">
        <v>31</v>
      </c>
      <c r="AH1185" s="46" t="s">
        <v>45</v>
      </c>
      <c r="AM1185" s="32" t="s">
        <v>35</v>
      </c>
      <c r="AR1185" s="23"/>
      <c r="AS1185" s="24" t="str">
        <f t="shared" si="3"/>
        <v>-:Q:-:-:-:-:-:-:-:-:-:-:-:-:-:-:-:-:-:-:-:-:Rn:::::Rt::::</v>
      </c>
      <c r="AT1185" s="23"/>
      <c r="AU1185" s="24" t="str">
        <f t="shared" si="4"/>
        <v>0x0DFF4000</v>
      </c>
      <c r="AV1185" s="25"/>
      <c r="AW1185" s="26" t="str">
        <f t="shared" si="5"/>
        <v>vld2single_structure_16_bit_immediate_offset,           </v>
      </c>
      <c r="AX1185" s="26" t="str">
        <f t="shared" si="6"/>
        <v>//		vld2single_structure_16_bit_immediate_offset,           	/* 0x0DFF4000	LD2       	 */</v>
      </c>
      <c r="AY1185" s="26" t="str">
        <f t="shared" si="7"/>
        <v>//		0x0DFF4000,	/* LD2       	vld2single_structure_16_bit_immediate_offset	 */</v>
      </c>
    </row>
    <row r="1186" ht="12.75" customHeight="1">
      <c r="A1186" s="15" t="s">
        <v>1866</v>
      </c>
      <c r="B1186" s="33" t="s">
        <v>106</v>
      </c>
      <c r="C1186" s="16"/>
      <c r="D1186" s="17"/>
      <c r="E1186" s="28" t="s">
        <v>1696</v>
      </c>
      <c r="F1186" s="18" t="str">
        <f t="shared" si="8"/>
        <v>v</v>
      </c>
      <c r="G1186" s="18" t="str">
        <f t="shared" si="9"/>
        <v>single_structure_16_bit_immediate_offset</v>
      </c>
      <c r="H1186" s="18" t="s">
        <v>1751</v>
      </c>
      <c r="I1186" s="30" t="s">
        <v>1809</v>
      </c>
      <c r="J1186" s="30"/>
      <c r="K1186" s="84"/>
      <c r="L1186" s="45" t="s">
        <v>31</v>
      </c>
      <c r="M1186" s="61" t="s">
        <v>71</v>
      </c>
      <c r="N1186" s="45" t="s">
        <v>31</v>
      </c>
      <c r="O1186" s="45" t="s">
        <v>31</v>
      </c>
      <c r="P1186" s="45" t="s">
        <v>30</v>
      </c>
      <c r="Q1186" s="45" t="s">
        <v>30</v>
      </c>
      <c r="R1186" s="45" t="s">
        <v>31</v>
      </c>
      <c r="S1186" s="45" t="s">
        <v>30</v>
      </c>
      <c r="T1186" s="45" t="s">
        <v>30</v>
      </c>
      <c r="U1186" s="32" t="s">
        <v>30</v>
      </c>
      <c r="V1186" s="32" t="s">
        <v>30</v>
      </c>
      <c r="W1186" s="62" t="s">
        <v>30</v>
      </c>
      <c r="X1186" s="62" t="s">
        <v>30</v>
      </c>
      <c r="Y1186" s="62" t="s">
        <v>30</v>
      </c>
      <c r="Z1186" s="62" t="s">
        <v>30</v>
      </c>
      <c r="AA1186" s="62" t="s">
        <v>30</v>
      </c>
      <c r="AB1186" s="32" t="s">
        <v>31</v>
      </c>
      <c r="AC1186" s="32" t="s">
        <v>30</v>
      </c>
      <c r="AD1186" s="32" t="s">
        <v>30</v>
      </c>
      <c r="AE1186" s="32" t="s">
        <v>33</v>
      </c>
      <c r="AF1186" s="32" t="s">
        <v>33</v>
      </c>
      <c r="AG1186" s="32" t="s">
        <v>31</v>
      </c>
      <c r="AH1186" s="46" t="s">
        <v>45</v>
      </c>
      <c r="AM1186" s="32" t="s">
        <v>35</v>
      </c>
      <c r="AR1186" s="23"/>
      <c r="AS1186" s="24" t="str">
        <f t="shared" si="3"/>
        <v>-:Q:-:-:-:-:-:-:-:-:-:-:-:-:-:-:-:-:-:-:-:-:Rn:::::Rt::::</v>
      </c>
      <c r="AT1186" s="23"/>
      <c r="AU1186" s="24" t="str">
        <f t="shared" si="4"/>
        <v>0x0DFF6000</v>
      </c>
      <c r="AV1186" s="25"/>
      <c r="AW1186" s="26" t="str">
        <f t="shared" si="5"/>
        <v>vld4single_structure_16_bit_immediate_offset,           </v>
      </c>
      <c r="AX1186" s="26" t="str">
        <f t="shared" si="6"/>
        <v>//		vld4single_structure_16_bit_immediate_offset,           	/* 0x0DFF6000	LD4       	 */</v>
      </c>
      <c r="AY1186" s="26" t="str">
        <f t="shared" si="7"/>
        <v>//		0x0DFF6000,	/* LD4       	vld4single_structure_16_bit_immediate_offset	 */</v>
      </c>
    </row>
    <row r="1187" ht="12.75" customHeight="1">
      <c r="A1187" s="9" t="s">
        <v>1867</v>
      </c>
      <c r="B1187" s="33" t="s">
        <v>106</v>
      </c>
      <c r="C1187" s="16"/>
      <c r="D1187" s="17"/>
      <c r="E1187" s="28" t="s">
        <v>1704</v>
      </c>
      <c r="F1187" s="18" t="str">
        <f t="shared" si="8"/>
        <v>v</v>
      </c>
      <c r="G1187" s="18" t="str">
        <f t="shared" si="9"/>
        <v>single_structure_32_bit_immediate_offset</v>
      </c>
      <c r="H1187" s="18" t="s">
        <v>1751</v>
      </c>
      <c r="I1187" s="30" t="s">
        <v>1812</v>
      </c>
      <c r="J1187" s="30"/>
      <c r="K1187" s="84"/>
      <c r="L1187" s="45" t="s">
        <v>31</v>
      </c>
      <c r="M1187" s="61" t="s">
        <v>71</v>
      </c>
      <c r="N1187" s="45" t="s">
        <v>31</v>
      </c>
      <c r="O1187" s="45" t="s">
        <v>31</v>
      </c>
      <c r="P1187" s="45" t="s">
        <v>30</v>
      </c>
      <c r="Q1187" s="45" t="s">
        <v>30</v>
      </c>
      <c r="R1187" s="45" t="s">
        <v>31</v>
      </c>
      <c r="S1187" s="45" t="s">
        <v>30</v>
      </c>
      <c r="T1187" s="45" t="s">
        <v>30</v>
      </c>
      <c r="U1187" s="32" t="s">
        <v>30</v>
      </c>
      <c r="V1187" s="32" t="s">
        <v>30</v>
      </c>
      <c r="W1187" s="62" t="s">
        <v>30</v>
      </c>
      <c r="X1187" s="62" t="s">
        <v>30</v>
      </c>
      <c r="Y1187" s="62" t="s">
        <v>30</v>
      </c>
      <c r="Z1187" s="62" t="s">
        <v>30</v>
      </c>
      <c r="AA1187" s="62" t="s">
        <v>30</v>
      </c>
      <c r="AB1187" s="32" t="s">
        <v>30</v>
      </c>
      <c r="AC1187" s="32" t="s">
        <v>31</v>
      </c>
      <c r="AD1187" s="32" t="s">
        <v>31</v>
      </c>
      <c r="AE1187" s="32" t="s">
        <v>33</v>
      </c>
      <c r="AF1187" s="32" t="s">
        <v>31</v>
      </c>
      <c r="AG1187" s="32" t="s">
        <v>31</v>
      </c>
      <c r="AH1187" s="46" t="s">
        <v>45</v>
      </c>
      <c r="AM1187" s="32" t="s">
        <v>35</v>
      </c>
      <c r="AR1187" s="23"/>
      <c r="AS1187" s="24" t="str">
        <f t="shared" si="3"/>
        <v>-:Q:-:-:-:-:-:-:-:-:-:-:-:-:-:-:-:-:-:-:-:-:Rn:::::Rt::::</v>
      </c>
      <c r="AT1187" s="23"/>
      <c r="AU1187" s="24" t="str">
        <f t="shared" si="4"/>
        <v>0x0DFF8000</v>
      </c>
      <c r="AV1187" s="25"/>
      <c r="AW1187" s="26" t="str">
        <f t="shared" si="5"/>
        <v>vld2single_structure_32_bit_immediate_offset,           </v>
      </c>
      <c r="AX1187" s="26" t="str">
        <f t="shared" si="6"/>
        <v>//		vld2single_structure_32_bit_immediate_offset,           	/* 0x0DFF8000	LD2       	 */</v>
      </c>
      <c r="AY1187" s="26" t="str">
        <f t="shared" si="7"/>
        <v>//		0x0DFF8000,	/* LD2       	vld2single_structure_32_bit_immediate_offset	 */</v>
      </c>
    </row>
    <row r="1188" ht="12.75" customHeight="1">
      <c r="A1188" s="15" t="s">
        <v>1868</v>
      </c>
      <c r="B1188" s="33" t="s">
        <v>106</v>
      </c>
      <c r="C1188" s="16"/>
      <c r="D1188" s="17"/>
      <c r="E1188" s="28" t="s">
        <v>1704</v>
      </c>
      <c r="F1188" s="18" t="str">
        <f t="shared" si="8"/>
        <v>v</v>
      </c>
      <c r="G1188" s="18" t="str">
        <f t="shared" si="9"/>
        <v>single_structure_64_bit_immediate_offset</v>
      </c>
      <c r="H1188" s="18" t="s">
        <v>1751</v>
      </c>
      <c r="I1188" s="30" t="s">
        <v>1814</v>
      </c>
      <c r="J1188" s="30"/>
      <c r="K1188" s="84"/>
      <c r="L1188" s="45" t="s">
        <v>31</v>
      </c>
      <c r="M1188" s="61" t="s">
        <v>71</v>
      </c>
      <c r="N1188" s="45" t="s">
        <v>31</v>
      </c>
      <c r="O1188" s="45" t="s">
        <v>31</v>
      </c>
      <c r="P1188" s="45" t="s">
        <v>30</v>
      </c>
      <c r="Q1188" s="45" t="s">
        <v>30</v>
      </c>
      <c r="R1188" s="45" t="s">
        <v>31</v>
      </c>
      <c r="S1188" s="45" t="s">
        <v>30</v>
      </c>
      <c r="T1188" s="45" t="s">
        <v>30</v>
      </c>
      <c r="U1188" s="32" t="s">
        <v>30</v>
      </c>
      <c r="V1188" s="32" t="s">
        <v>30</v>
      </c>
      <c r="W1188" s="62" t="s">
        <v>30</v>
      </c>
      <c r="X1188" s="62" t="s">
        <v>30</v>
      </c>
      <c r="Y1188" s="62" t="s">
        <v>30</v>
      </c>
      <c r="Z1188" s="62" t="s">
        <v>30</v>
      </c>
      <c r="AA1188" s="62" t="s">
        <v>30</v>
      </c>
      <c r="AB1188" s="32" t="s">
        <v>30</v>
      </c>
      <c r="AC1188" s="32" t="s">
        <v>31</v>
      </c>
      <c r="AD1188" s="32" t="s">
        <v>31</v>
      </c>
      <c r="AE1188" s="32" t="s">
        <v>31</v>
      </c>
      <c r="AF1188" s="32" t="s">
        <v>31</v>
      </c>
      <c r="AG1188" s="32" t="s">
        <v>30</v>
      </c>
      <c r="AH1188" s="46" t="s">
        <v>45</v>
      </c>
      <c r="AM1188" s="32" t="s">
        <v>35</v>
      </c>
      <c r="AR1188" s="23"/>
      <c r="AS1188" s="24" t="str">
        <f t="shared" si="3"/>
        <v>-:Q:-:-:-:-:-:-:-:-:-:-:-:-:-:-:-:-:-:-:-:-:Rn:::::Rt::::</v>
      </c>
      <c r="AT1188" s="23"/>
      <c r="AU1188" s="24" t="str">
        <f t="shared" si="4"/>
        <v>0x0DFF8400</v>
      </c>
      <c r="AV1188" s="25"/>
      <c r="AW1188" s="26" t="str">
        <f t="shared" si="5"/>
        <v>vld2single_structure_64_bit_immediate_offset,           </v>
      </c>
      <c r="AX1188" s="26" t="str">
        <f t="shared" si="6"/>
        <v>//		vld2single_structure_64_bit_immediate_offset,           	/* 0x0DFF8400	LD2       	 */</v>
      </c>
      <c r="AY1188" s="26" t="str">
        <f t="shared" si="7"/>
        <v>//		0x0DFF8400,	/* LD2       	vld2single_structure_64_bit_immediate_offset	 */</v>
      </c>
    </row>
    <row r="1189" ht="12.75" customHeight="1">
      <c r="A1189" s="15" t="s">
        <v>1869</v>
      </c>
      <c r="B1189" s="33" t="s">
        <v>106</v>
      </c>
      <c r="C1189" s="16"/>
      <c r="D1189" s="17"/>
      <c r="E1189" s="28" t="s">
        <v>1696</v>
      </c>
      <c r="F1189" s="18" t="str">
        <f t="shared" si="8"/>
        <v>v</v>
      </c>
      <c r="G1189" s="18" t="str">
        <f t="shared" si="9"/>
        <v>single_structure_32_bit_immediate_offset</v>
      </c>
      <c r="H1189" s="18" t="s">
        <v>1751</v>
      </c>
      <c r="I1189" s="30" t="s">
        <v>1812</v>
      </c>
      <c r="J1189" s="30"/>
      <c r="K1189" s="84"/>
      <c r="L1189" s="45" t="s">
        <v>31</v>
      </c>
      <c r="M1189" s="61" t="s">
        <v>71</v>
      </c>
      <c r="N1189" s="45" t="s">
        <v>31</v>
      </c>
      <c r="O1189" s="45" t="s">
        <v>31</v>
      </c>
      <c r="P1189" s="45" t="s">
        <v>30</v>
      </c>
      <c r="Q1189" s="45" t="s">
        <v>30</v>
      </c>
      <c r="R1189" s="45" t="s">
        <v>31</v>
      </c>
      <c r="S1189" s="45" t="s">
        <v>30</v>
      </c>
      <c r="T1189" s="45" t="s">
        <v>30</v>
      </c>
      <c r="U1189" s="32" t="s">
        <v>30</v>
      </c>
      <c r="V1189" s="32" t="s">
        <v>30</v>
      </c>
      <c r="W1189" s="62" t="s">
        <v>30</v>
      </c>
      <c r="X1189" s="62" t="s">
        <v>30</v>
      </c>
      <c r="Y1189" s="62" t="s">
        <v>30</v>
      </c>
      <c r="Z1189" s="62" t="s">
        <v>30</v>
      </c>
      <c r="AA1189" s="62" t="s">
        <v>30</v>
      </c>
      <c r="AB1189" s="32" t="s">
        <v>30</v>
      </c>
      <c r="AC1189" s="32" t="s">
        <v>31</v>
      </c>
      <c r="AD1189" s="32" t="s">
        <v>30</v>
      </c>
      <c r="AE1189" s="32" t="s">
        <v>33</v>
      </c>
      <c r="AF1189" s="32" t="s">
        <v>31</v>
      </c>
      <c r="AG1189" s="32" t="s">
        <v>31</v>
      </c>
      <c r="AH1189" s="46" t="s">
        <v>45</v>
      </c>
      <c r="AM1189" s="32" t="s">
        <v>35</v>
      </c>
      <c r="AR1189" s="23"/>
      <c r="AS1189" s="24" t="str">
        <f t="shared" si="3"/>
        <v>-:Q:-:-:-:-:-:-:-:-:-:-:-:-:-:-:-:-:-:-:-:-:Rn:::::Rt::::</v>
      </c>
      <c r="AT1189" s="23"/>
      <c r="AU1189" s="24" t="str">
        <f t="shared" si="4"/>
        <v>0x0DFFA000</v>
      </c>
      <c r="AV1189" s="25"/>
      <c r="AW1189" s="26" t="str">
        <f t="shared" si="5"/>
        <v>vld4single_structure_32_bit_immediate_offset,           </v>
      </c>
      <c r="AX1189" s="26" t="str">
        <f t="shared" si="6"/>
        <v>//		vld4single_structure_32_bit_immediate_offset,           	/* 0x0DFFA000	LD4       	 */</v>
      </c>
      <c r="AY1189" s="26" t="str">
        <f t="shared" si="7"/>
        <v>//		0x0DFFA000,	/* LD4       	vld4single_structure_32_bit_immediate_offset	 */</v>
      </c>
    </row>
    <row r="1190" ht="12.75" customHeight="1">
      <c r="A1190" s="9" t="s">
        <v>1870</v>
      </c>
      <c r="B1190" s="33" t="s">
        <v>106</v>
      </c>
      <c r="C1190" s="16"/>
      <c r="D1190" s="17"/>
      <c r="E1190" s="28" t="s">
        <v>1696</v>
      </c>
      <c r="F1190" s="18" t="str">
        <f t="shared" si="8"/>
        <v>v</v>
      </c>
      <c r="G1190" s="18" t="str">
        <f t="shared" si="9"/>
        <v>single_structure_64_bit_immediate_offset</v>
      </c>
      <c r="H1190" s="18" t="s">
        <v>1751</v>
      </c>
      <c r="I1190" s="30" t="s">
        <v>1814</v>
      </c>
      <c r="J1190" s="30"/>
      <c r="K1190" s="84"/>
      <c r="L1190" s="45" t="s">
        <v>31</v>
      </c>
      <c r="M1190" s="61" t="s">
        <v>71</v>
      </c>
      <c r="N1190" s="45" t="s">
        <v>31</v>
      </c>
      <c r="O1190" s="45" t="s">
        <v>31</v>
      </c>
      <c r="P1190" s="45" t="s">
        <v>30</v>
      </c>
      <c r="Q1190" s="45" t="s">
        <v>30</v>
      </c>
      <c r="R1190" s="45" t="s">
        <v>31</v>
      </c>
      <c r="S1190" s="45" t="s">
        <v>30</v>
      </c>
      <c r="T1190" s="45" t="s">
        <v>30</v>
      </c>
      <c r="U1190" s="32" t="s">
        <v>30</v>
      </c>
      <c r="V1190" s="32" t="s">
        <v>30</v>
      </c>
      <c r="W1190" s="62" t="s">
        <v>30</v>
      </c>
      <c r="X1190" s="62" t="s">
        <v>30</v>
      </c>
      <c r="Y1190" s="62" t="s">
        <v>30</v>
      </c>
      <c r="Z1190" s="62" t="s">
        <v>30</v>
      </c>
      <c r="AA1190" s="62" t="s">
        <v>30</v>
      </c>
      <c r="AB1190" s="32" t="s">
        <v>30</v>
      </c>
      <c r="AC1190" s="32" t="s">
        <v>31</v>
      </c>
      <c r="AD1190" s="32" t="s">
        <v>30</v>
      </c>
      <c r="AE1190" s="32" t="s">
        <v>31</v>
      </c>
      <c r="AF1190" s="32" t="s">
        <v>31</v>
      </c>
      <c r="AG1190" s="32" t="s">
        <v>30</v>
      </c>
      <c r="AH1190" s="46" t="s">
        <v>45</v>
      </c>
      <c r="AM1190" s="32" t="s">
        <v>35</v>
      </c>
      <c r="AR1190" s="23"/>
      <c r="AS1190" s="24" t="str">
        <f t="shared" si="3"/>
        <v>-:Q:-:-:-:-:-:-:-:-:-:-:-:-:-:-:-:-:-:-:-:-:Rn:::::Rt::::</v>
      </c>
      <c r="AT1190" s="23"/>
      <c r="AU1190" s="24" t="str">
        <f t="shared" si="4"/>
        <v>0x0DFFA400</v>
      </c>
      <c r="AV1190" s="25"/>
      <c r="AW1190" s="26" t="str">
        <f t="shared" si="5"/>
        <v>vld4single_structure_64_bit_immediate_offset,           </v>
      </c>
      <c r="AX1190" s="26" t="str">
        <f t="shared" si="6"/>
        <v>//		vld4single_structure_64_bit_immediate_offset,           	/* 0x0DFFA400	LD4       	 */</v>
      </c>
      <c r="AY1190" s="26" t="str">
        <f t="shared" si="7"/>
        <v>//		0x0DFFA400,	/* LD4       	vld4single_structure_64_bit_immediate_offset	 */</v>
      </c>
    </row>
    <row r="1191" ht="12.75" customHeight="1">
      <c r="A1191" s="9" t="s">
        <v>1871</v>
      </c>
      <c r="B1191" s="33" t="s">
        <v>106</v>
      </c>
      <c r="C1191" s="16"/>
      <c r="D1191" s="17"/>
      <c r="E1191" s="28" t="s">
        <v>1788</v>
      </c>
      <c r="F1191" s="18" t="str">
        <f t="shared" si="8"/>
        <v>v</v>
      </c>
      <c r="G1191" s="18" t="str">
        <f t="shared" si="9"/>
        <v>Immediate_offset</v>
      </c>
      <c r="H1191" s="19"/>
      <c r="I1191" s="30" t="s">
        <v>1722</v>
      </c>
      <c r="J1191" s="30"/>
      <c r="K1191" s="84"/>
      <c r="L1191" s="45" t="s">
        <v>31</v>
      </c>
      <c r="M1191" s="61" t="s">
        <v>71</v>
      </c>
      <c r="N1191" s="45" t="s">
        <v>31</v>
      </c>
      <c r="O1191" s="45" t="s">
        <v>31</v>
      </c>
      <c r="P1191" s="45" t="s">
        <v>30</v>
      </c>
      <c r="Q1191" s="45" t="s">
        <v>30</v>
      </c>
      <c r="R1191" s="45" t="s">
        <v>31</v>
      </c>
      <c r="S1191" s="45" t="s">
        <v>30</v>
      </c>
      <c r="T1191" s="45" t="s">
        <v>30</v>
      </c>
      <c r="U1191" s="32" t="s">
        <v>30</v>
      </c>
      <c r="V1191" s="32" t="s">
        <v>30</v>
      </c>
      <c r="W1191" s="62" t="s">
        <v>30</v>
      </c>
      <c r="X1191" s="62" t="s">
        <v>30</v>
      </c>
      <c r="Y1191" s="62" t="s">
        <v>30</v>
      </c>
      <c r="Z1191" s="62" t="s">
        <v>30</v>
      </c>
      <c r="AA1191" s="62" t="s">
        <v>30</v>
      </c>
      <c r="AB1191" s="32" t="s">
        <v>30</v>
      </c>
      <c r="AC1191" s="32" t="s">
        <v>30</v>
      </c>
      <c r="AD1191" s="32" t="s">
        <v>31</v>
      </c>
      <c r="AE1191" s="32" t="s">
        <v>31</v>
      </c>
      <c r="AF1191" s="32" t="s">
        <v>33</v>
      </c>
      <c r="AG1191" s="32" t="s">
        <v>33</v>
      </c>
      <c r="AH1191" s="46" t="s">
        <v>45</v>
      </c>
      <c r="AM1191" s="32" t="s">
        <v>35</v>
      </c>
      <c r="AR1191" s="23"/>
      <c r="AS1191" s="24" t="str">
        <f t="shared" si="3"/>
        <v>-:Q:-:-:-:-:-:-:-:-:-:-:-:-:-:-:-:-:-:-:-:-:Rn:::::Rt::::</v>
      </c>
      <c r="AT1191" s="23"/>
      <c r="AU1191" s="24" t="str">
        <f t="shared" si="4"/>
        <v>0x0DFFC000</v>
      </c>
      <c r="AV1191" s="25"/>
      <c r="AW1191" s="26" t="str">
        <f t="shared" si="5"/>
        <v>vld2rImmediate_offset,                                  </v>
      </c>
      <c r="AX1191" s="26" t="str">
        <f t="shared" si="6"/>
        <v>//		vld2rImmediate_offset,                                  	/* 0x0DFFC000	LD2R      	 */</v>
      </c>
      <c r="AY1191" s="26" t="str">
        <f t="shared" si="7"/>
        <v>//		0x0DFFC000,	/* LD2R      	vld2rImmediate_offset	 */</v>
      </c>
    </row>
    <row r="1192" ht="12.75" customHeight="1">
      <c r="A1192" s="15" t="s">
        <v>1872</v>
      </c>
      <c r="B1192" s="33" t="s">
        <v>106</v>
      </c>
      <c r="C1192" s="16"/>
      <c r="D1192" s="17"/>
      <c r="E1192" s="28" t="s">
        <v>1790</v>
      </c>
      <c r="F1192" s="18" t="str">
        <f t="shared" si="8"/>
        <v>v</v>
      </c>
      <c r="G1192" s="18" t="str">
        <f t="shared" si="9"/>
        <v>Immediate_offset</v>
      </c>
      <c r="H1192" s="19"/>
      <c r="I1192" s="30" t="s">
        <v>1722</v>
      </c>
      <c r="J1192" s="30"/>
      <c r="K1192" s="84"/>
      <c r="L1192" s="45" t="s">
        <v>31</v>
      </c>
      <c r="M1192" s="61" t="s">
        <v>71</v>
      </c>
      <c r="N1192" s="45" t="s">
        <v>31</v>
      </c>
      <c r="O1192" s="45" t="s">
        <v>31</v>
      </c>
      <c r="P1192" s="45" t="s">
        <v>30</v>
      </c>
      <c r="Q1192" s="45" t="s">
        <v>30</v>
      </c>
      <c r="R1192" s="45" t="s">
        <v>31</v>
      </c>
      <c r="S1192" s="45" t="s">
        <v>30</v>
      </c>
      <c r="T1192" s="45" t="s">
        <v>30</v>
      </c>
      <c r="U1192" s="32" t="s">
        <v>30</v>
      </c>
      <c r="V1192" s="32" t="s">
        <v>30</v>
      </c>
      <c r="W1192" s="62" t="s">
        <v>30</v>
      </c>
      <c r="X1192" s="62" t="s">
        <v>30</v>
      </c>
      <c r="Y1192" s="62" t="s">
        <v>30</v>
      </c>
      <c r="Z1192" s="62" t="s">
        <v>30</v>
      </c>
      <c r="AA1192" s="62" t="s">
        <v>30</v>
      </c>
      <c r="AB1192" s="32" t="s">
        <v>30</v>
      </c>
      <c r="AC1192" s="32" t="s">
        <v>30</v>
      </c>
      <c r="AD1192" s="32" t="s">
        <v>30</v>
      </c>
      <c r="AE1192" s="32" t="s">
        <v>31</v>
      </c>
      <c r="AF1192" s="32" t="s">
        <v>33</v>
      </c>
      <c r="AG1192" s="32" t="s">
        <v>33</v>
      </c>
      <c r="AH1192" s="46" t="s">
        <v>45</v>
      </c>
      <c r="AM1192" s="32" t="s">
        <v>35</v>
      </c>
      <c r="AR1192" s="23"/>
      <c r="AS1192" s="24" t="str">
        <f t="shared" si="3"/>
        <v>-:Q:-:-:-:-:-:-:-:-:-:-:-:-:-:-:-:-:-:-:-:-:Rn:::::Rt::::</v>
      </c>
      <c r="AT1192" s="23"/>
      <c r="AU1192" s="24" t="str">
        <f t="shared" si="4"/>
        <v>0x0DFFE000</v>
      </c>
      <c r="AV1192" s="25"/>
      <c r="AW1192" s="26" t="str">
        <f t="shared" si="5"/>
        <v>vld4rImmediate_offset,                                  </v>
      </c>
      <c r="AX1192" s="26" t="str">
        <f t="shared" si="6"/>
        <v>//		vld4rImmediate_offset,                                  	/* 0x0DFFE000	LD4R      	 */</v>
      </c>
      <c r="AY1192" s="26" t="str">
        <f t="shared" si="7"/>
        <v>//		0x0DFFE000,	/* LD4R      	vld4rImmediate_offset	 */</v>
      </c>
    </row>
  </sheetData>
  <mergeCells count="3563">
    <mergeCell ref="AH539:AL539"/>
    <mergeCell ref="AH538:AL538"/>
    <mergeCell ref="AH536:AL536"/>
    <mergeCell ref="AH537:AL537"/>
    <mergeCell ref="AH548:AL548"/>
    <mergeCell ref="AH547:AL547"/>
    <mergeCell ref="AH551:AL551"/>
    <mergeCell ref="AH549:AL549"/>
    <mergeCell ref="AH550:AL550"/>
    <mergeCell ref="AH544:AL544"/>
    <mergeCell ref="AH545:AL545"/>
    <mergeCell ref="AH556:AL556"/>
    <mergeCell ref="AH557:AL557"/>
    <mergeCell ref="AH558:AL558"/>
    <mergeCell ref="AH559:AL559"/>
    <mergeCell ref="AH567:AL567"/>
    <mergeCell ref="AH568:AL568"/>
    <mergeCell ref="AH542:AL542"/>
    <mergeCell ref="AH543:AL543"/>
    <mergeCell ref="AH555:AL555"/>
    <mergeCell ref="AH552:AL552"/>
    <mergeCell ref="AH554:AL554"/>
    <mergeCell ref="AH553:AL553"/>
    <mergeCell ref="AH541:AL541"/>
    <mergeCell ref="AH540:AL540"/>
    <mergeCell ref="AH546:AL546"/>
    <mergeCell ref="AH390:AL390"/>
    <mergeCell ref="AH391:AL391"/>
    <mergeCell ref="AH387:AL387"/>
    <mergeCell ref="AH392:AL392"/>
    <mergeCell ref="AH388:AL388"/>
    <mergeCell ref="AH389:AL389"/>
    <mergeCell ref="AH380:AL380"/>
    <mergeCell ref="AH379:AL379"/>
    <mergeCell ref="AH357:AL357"/>
    <mergeCell ref="AH397:AL397"/>
    <mergeCell ref="AH395:AL395"/>
    <mergeCell ref="AH396:AL396"/>
    <mergeCell ref="AH394:AL394"/>
    <mergeCell ref="AH393:AL393"/>
    <mergeCell ref="AH402:AL402"/>
    <mergeCell ref="AH405:AL405"/>
    <mergeCell ref="AH424:AL424"/>
    <mergeCell ref="AH426:AL426"/>
    <mergeCell ref="AH119:AL119"/>
    <mergeCell ref="AH120:AL120"/>
    <mergeCell ref="AH124:AL124"/>
    <mergeCell ref="AH123:AL123"/>
    <mergeCell ref="AH130:AL130"/>
    <mergeCell ref="AH132:AL132"/>
    <mergeCell ref="AH125:AL125"/>
    <mergeCell ref="AH126:AL126"/>
    <mergeCell ref="AH152:AL152"/>
    <mergeCell ref="AH158:AL158"/>
    <mergeCell ref="AH142:AL142"/>
    <mergeCell ref="AH139:AL139"/>
    <mergeCell ref="AH140:AL140"/>
    <mergeCell ref="AH134:AL134"/>
    <mergeCell ref="AH135:AL135"/>
    <mergeCell ref="AH182:AL182"/>
    <mergeCell ref="AH181:AL181"/>
    <mergeCell ref="AH180:AL180"/>
    <mergeCell ref="AH196:AL196"/>
    <mergeCell ref="AH194:AL194"/>
    <mergeCell ref="AH195:AL195"/>
    <mergeCell ref="AH183:AL183"/>
    <mergeCell ref="AH190:AL190"/>
    <mergeCell ref="AH191:AL191"/>
    <mergeCell ref="AH198:AL198"/>
    <mergeCell ref="AH453:AL453"/>
    <mergeCell ref="AH443:AL443"/>
    <mergeCell ref="AH486:AL486"/>
    <mergeCell ref="AH476:AL476"/>
    <mergeCell ref="AH454:AL454"/>
    <mergeCell ref="AH410:AL410"/>
    <mergeCell ref="AH411:AL411"/>
    <mergeCell ref="AH401:AL401"/>
    <mergeCell ref="AH400:AL400"/>
    <mergeCell ref="AH409:AL409"/>
    <mergeCell ref="AH406:AL406"/>
    <mergeCell ref="AH609:AL609"/>
    <mergeCell ref="AH610:AL610"/>
    <mergeCell ref="AH611:AL611"/>
    <mergeCell ref="AH612:AL612"/>
    <mergeCell ref="AH605:AL605"/>
    <mergeCell ref="AH608:AL608"/>
    <mergeCell ref="AH607:AL607"/>
    <mergeCell ref="AH613:AL613"/>
    <mergeCell ref="AH614:AL614"/>
    <mergeCell ref="AH615:AL615"/>
    <mergeCell ref="AH606:AL606"/>
    <mergeCell ref="AH269:AL269"/>
    <mergeCell ref="AH274:AL274"/>
    <mergeCell ref="AH236:AL236"/>
    <mergeCell ref="AH243:AL243"/>
    <mergeCell ref="AH242:AL242"/>
    <mergeCell ref="AH226:AL226"/>
    <mergeCell ref="AH264:AL264"/>
    <mergeCell ref="AH265:AL265"/>
    <mergeCell ref="AH288:AL288"/>
    <mergeCell ref="AH279:AL279"/>
    <mergeCell ref="AH251:AL251"/>
    <mergeCell ref="AH247:AL247"/>
    <mergeCell ref="AH253:AL253"/>
    <mergeCell ref="AH256:AL256"/>
    <mergeCell ref="AH255:AL255"/>
    <mergeCell ref="AH289:AL289"/>
    <mergeCell ref="AH290:AL290"/>
    <mergeCell ref="AH263:AL263"/>
    <mergeCell ref="AH267:AL267"/>
    <mergeCell ref="AH262:AL262"/>
    <mergeCell ref="AH259:AL259"/>
    <mergeCell ref="AH281:AL281"/>
    <mergeCell ref="AH277:AL277"/>
    <mergeCell ref="AH278:AL278"/>
    <mergeCell ref="AH280:AL280"/>
    <mergeCell ref="AH284:AL284"/>
    <mergeCell ref="AH283:AL283"/>
    <mergeCell ref="AH258:AL258"/>
    <mergeCell ref="AH257:AL257"/>
    <mergeCell ref="AH286:AL286"/>
    <mergeCell ref="AH287:AL287"/>
    <mergeCell ref="AH299:AL299"/>
    <mergeCell ref="AH300:AL300"/>
    <mergeCell ref="AH304:AL304"/>
    <mergeCell ref="AH276:AL276"/>
    <mergeCell ref="AH275:AL275"/>
    <mergeCell ref="AH315:AL315"/>
    <mergeCell ref="AH317:AL317"/>
    <mergeCell ref="X943:AA943"/>
    <mergeCell ref="X941:AA941"/>
    <mergeCell ref="X942:AA942"/>
    <mergeCell ref="AM940:AQ940"/>
    <mergeCell ref="AM939:AQ939"/>
    <mergeCell ref="T938:U938"/>
    <mergeCell ref="X938:AA938"/>
    <mergeCell ref="X939:AA939"/>
    <mergeCell ref="X944:AA944"/>
    <mergeCell ref="X945:AA945"/>
    <mergeCell ref="X940:AA940"/>
    <mergeCell ref="X960:AA960"/>
    <mergeCell ref="X959:AA959"/>
    <mergeCell ref="AM958:AQ958"/>
    <mergeCell ref="AM959:AQ959"/>
    <mergeCell ref="AM957:AQ957"/>
    <mergeCell ref="AM960:AQ960"/>
    <mergeCell ref="X965:AA965"/>
    <mergeCell ref="X963:AA963"/>
    <mergeCell ref="X964:AA964"/>
    <mergeCell ref="AM951:AQ951"/>
    <mergeCell ref="AM950:AQ950"/>
    <mergeCell ref="X948:AA948"/>
    <mergeCell ref="X952:AA952"/>
    <mergeCell ref="X950:AA950"/>
    <mergeCell ref="X951:AA951"/>
    <mergeCell ref="X949:AA949"/>
    <mergeCell ref="AM955:AQ955"/>
    <mergeCell ref="AM956:AQ956"/>
    <mergeCell ref="AM942:AQ942"/>
    <mergeCell ref="AM941:AQ941"/>
    <mergeCell ref="AM946:AQ946"/>
    <mergeCell ref="AM943:AQ943"/>
    <mergeCell ref="AM944:AQ944"/>
    <mergeCell ref="AM945:AQ945"/>
    <mergeCell ref="AM936:AQ936"/>
    <mergeCell ref="AM935:AQ935"/>
    <mergeCell ref="AM937:AQ937"/>
    <mergeCell ref="AM938:AQ938"/>
    <mergeCell ref="AM930:AQ930"/>
    <mergeCell ref="AM932:AQ932"/>
    <mergeCell ref="AM931:AQ931"/>
    <mergeCell ref="AM928:AQ928"/>
    <mergeCell ref="AM933:AQ933"/>
    <mergeCell ref="AM929:AQ929"/>
    <mergeCell ref="AM934:AQ934"/>
    <mergeCell ref="X962:AA962"/>
    <mergeCell ref="X961:AA961"/>
    <mergeCell ref="X946:AA946"/>
    <mergeCell ref="W929:AA929"/>
    <mergeCell ref="X957:AA957"/>
    <mergeCell ref="X958:AA958"/>
    <mergeCell ref="X954:AA954"/>
    <mergeCell ref="X953:AA953"/>
    <mergeCell ref="X956:AA956"/>
    <mergeCell ref="X955:AA955"/>
    <mergeCell ref="X947:AA947"/>
    <mergeCell ref="AM1045:AQ1045"/>
    <mergeCell ref="AM1040:AQ1040"/>
    <mergeCell ref="AM1042:AQ1042"/>
    <mergeCell ref="AM1041:AQ1041"/>
    <mergeCell ref="AM1039:AQ1039"/>
    <mergeCell ref="AM1048:AQ1048"/>
    <mergeCell ref="AM1044:AQ1044"/>
    <mergeCell ref="AM1052:AQ1052"/>
    <mergeCell ref="AM1054:AQ1054"/>
    <mergeCell ref="AM1056:AQ1056"/>
    <mergeCell ref="AM1075:AQ1075"/>
    <mergeCell ref="AM1074:AQ1074"/>
    <mergeCell ref="AM1079:AQ1079"/>
    <mergeCell ref="AM1077:AQ1077"/>
    <mergeCell ref="AM1046:AQ1046"/>
    <mergeCell ref="AM1047:AQ1047"/>
    <mergeCell ref="AM1037:AQ1037"/>
    <mergeCell ref="AM1036:AQ1036"/>
    <mergeCell ref="AM1032:AQ1032"/>
    <mergeCell ref="AM1031:AQ1031"/>
    <mergeCell ref="AM927:AQ927"/>
    <mergeCell ref="AM920:AQ920"/>
    <mergeCell ref="AM918:AQ918"/>
    <mergeCell ref="AM924:AQ924"/>
    <mergeCell ref="AM923:AQ923"/>
    <mergeCell ref="AM921:AQ921"/>
    <mergeCell ref="AM914:AQ914"/>
    <mergeCell ref="AM925:AQ925"/>
    <mergeCell ref="AM980:AQ980"/>
    <mergeCell ref="AM978:AQ978"/>
    <mergeCell ref="AM965:AQ965"/>
    <mergeCell ref="AM969:AQ969"/>
    <mergeCell ref="AM982:AQ982"/>
    <mergeCell ref="AM974:AQ974"/>
    <mergeCell ref="AM975:AQ975"/>
    <mergeCell ref="AM981:AQ981"/>
    <mergeCell ref="AM997:AQ997"/>
    <mergeCell ref="AM998:AQ998"/>
    <mergeCell ref="AM995:AQ995"/>
    <mergeCell ref="AM996:AQ996"/>
    <mergeCell ref="AM1004:AQ1004"/>
    <mergeCell ref="AM1000:AQ1000"/>
    <mergeCell ref="AM1088:AQ1088"/>
    <mergeCell ref="AM1090:AQ1090"/>
    <mergeCell ref="AM1089:AQ1089"/>
    <mergeCell ref="AM1087:AQ1087"/>
    <mergeCell ref="AM1085:AQ1085"/>
    <mergeCell ref="AM1083:AQ1083"/>
    <mergeCell ref="AM1084:AQ1084"/>
    <mergeCell ref="AC561:AG561"/>
    <mergeCell ref="AC562:AG562"/>
    <mergeCell ref="AH530:AL530"/>
    <mergeCell ref="AH531:AL531"/>
    <mergeCell ref="AC566:AG566"/>
    <mergeCell ref="AB567:AF567"/>
    <mergeCell ref="AC564:AG564"/>
    <mergeCell ref="AC565:AG565"/>
    <mergeCell ref="AC558:AG558"/>
    <mergeCell ref="AC563:AG563"/>
    <mergeCell ref="AC383:AG383"/>
    <mergeCell ref="AC382:AG382"/>
    <mergeCell ref="AC379:AG379"/>
    <mergeCell ref="AB303:AG303"/>
    <mergeCell ref="AB305:AG305"/>
    <mergeCell ref="AB336:AD336"/>
    <mergeCell ref="AE336:AG336"/>
    <mergeCell ref="AC559:AG559"/>
    <mergeCell ref="AC560:AG560"/>
    <mergeCell ref="AB405:AG405"/>
    <mergeCell ref="AB418:AG418"/>
    <mergeCell ref="AB384:AG384"/>
    <mergeCell ref="AC381:AG381"/>
    <mergeCell ref="AC380:AG380"/>
    <mergeCell ref="AH524:AL524"/>
    <mergeCell ref="AH523:AL523"/>
    <mergeCell ref="AH522:AL522"/>
    <mergeCell ref="AH521:AL521"/>
    <mergeCell ref="AH528:AL528"/>
    <mergeCell ref="AH529:AL529"/>
    <mergeCell ref="AH519:AL519"/>
    <mergeCell ref="AH518:AL518"/>
    <mergeCell ref="AH517:AL517"/>
    <mergeCell ref="AH520:AL520"/>
    <mergeCell ref="AH535:AL535"/>
    <mergeCell ref="AH533:AL533"/>
    <mergeCell ref="AH532:AL532"/>
    <mergeCell ref="AH534:AL534"/>
    <mergeCell ref="AH489:AL489"/>
    <mergeCell ref="AH488:AL488"/>
    <mergeCell ref="AH514:AL514"/>
    <mergeCell ref="AH527:AL527"/>
    <mergeCell ref="W357:AA357"/>
    <mergeCell ref="W351:AA351"/>
    <mergeCell ref="W352:AA352"/>
    <mergeCell ref="W350:AA350"/>
    <mergeCell ref="AC378:AG378"/>
    <mergeCell ref="AC377:AG377"/>
    <mergeCell ref="W358:AA358"/>
    <mergeCell ref="W362:AA362"/>
    <mergeCell ref="W370:AA370"/>
    <mergeCell ref="W360:AA360"/>
    <mergeCell ref="W359:AA359"/>
    <mergeCell ref="AM500:AQ500"/>
    <mergeCell ref="AM499:AQ499"/>
    <mergeCell ref="AM496:AQ496"/>
    <mergeCell ref="AM493:AQ493"/>
    <mergeCell ref="AM495:AQ495"/>
    <mergeCell ref="AM494:AQ494"/>
    <mergeCell ref="AM489:AQ489"/>
    <mergeCell ref="AM490:AQ490"/>
    <mergeCell ref="AM492:AQ492"/>
    <mergeCell ref="AM491:AQ491"/>
    <mergeCell ref="AM482:AQ482"/>
    <mergeCell ref="AM478:AQ478"/>
    <mergeCell ref="AM479:AQ479"/>
    <mergeCell ref="AM485:AQ485"/>
    <mergeCell ref="AM486:AQ486"/>
    <mergeCell ref="AM474:AQ474"/>
    <mergeCell ref="AM505:AQ505"/>
    <mergeCell ref="AM503:AQ503"/>
    <mergeCell ref="AM504:AQ504"/>
    <mergeCell ref="AM497:AQ497"/>
    <mergeCell ref="AM506:AQ506"/>
    <mergeCell ref="AM498:AQ498"/>
    <mergeCell ref="AM475:AQ475"/>
    <mergeCell ref="AM395:AQ395"/>
    <mergeCell ref="AM393:AQ393"/>
    <mergeCell ref="AM370:AQ370"/>
    <mergeCell ref="AM402:AQ402"/>
    <mergeCell ref="AM381:AQ381"/>
    <mergeCell ref="AM379:AQ379"/>
    <mergeCell ref="AM380:AQ380"/>
    <mergeCell ref="AM388:AQ388"/>
    <mergeCell ref="AM396:AQ396"/>
    <mergeCell ref="AM389:AQ389"/>
    <mergeCell ref="AM394:AQ394"/>
    <mergeCell ref="AM390:AQ390"/>
    <mergeCell ref="AM456:AQ456"/>
    <mergeCell ref="AM455:AQ455"/>
    <mergeCell ref="AM344:AQ344"/>
    <mergeCell ref="AM343:AQ343"/>
    <mergeCell ref="AN362:AQ362"/>
    <mergeCell ref="AM369:AQ369"/>
    <mergeCell ref="AM342:AQ342"/>
    <mergeCell ref="AM386:AQ386"/>
    <mergeCell ref="AM384:AQ384"/>
    <mergeCell ref="AN361:AQ361"/>
    <mergeCell ref="AN360:AQ360"/>
    <mergeCell ref="AM401:AQ401"/>
    <mergeCell ref="AM409:AQ409"/>
    <mergeCell ref="AM407:AQ407"/>
    <mergeCell ref="AM408:AQ408"/>
    <mergeCell ref="AM387:AQ387"/>
    <mergeCell ref="AM507:AQ507"/>
    <mergeCell ref="AM508:AQ508"/>
    <mergeCell ref="AM509:AQ509"/>
    <mergeCell ref="AM511:AQ511"/>
    <mergeCell ref="AM510:AQ510"/>
    <mergeCell ref="AM513:AQ513"/>
    <mergeCell ref="AM514:AQ514"/>
    <mergeCell ref="AM516:AQ516"/>
    <mergeCell ref="AM515:AQ515"/>
    <mergeCell ref="AM512:AQ512"/>
    <mergeCell ref="AM533:AQ533"/>
    <mergeCell ref="AM531:AQ531"/>
    <mergeCell ref="AM502:AQ502"/>
    <mergeCell ref="AM501:AQ501"/>
    <mergeCell ref="AM546:AQ546"/>
    <mergeCell ref="AM549:AQ549"/>
    <mergeCell ref="AM550:AQ550"/>
    <mergeCell ref="AM547:AQ547"/>
    <mergeCell ref="AM548:AQ548"/>
    <mergeCell ref="AM461:AQ461"/>
    <mergeCell ref="AM462:AQ462"/>
    <mergeCell ref="AM383:AQ383"/>
    <mergeCell ref="AM382:AQ382"/>
    <mergeCell ref="AM301:AQ301"/>
    <mergeCell ref="AM308:AQ308"/>
    <mergeCell ref="AM307:AQ307"/>
    <mergeCell ref="AM305:AQ305"/>
    <mergeCell ref="AM306:AQ306"/>
    <mergeCell ref="AM339:AQ339"/>
    <mergeCell ref="AM340:AQ340"/>
    <mergeCell ref="AM341:AQ341"/>
    <mergeCell ref="AM293:AQ293"/>
    <mergeCell ref="AM290:AQ290"/>
    <mergeCell ref="AM291:AQ291"/>
    <mergeCell ref="AM292:AQ292"/>
    <mergeCell ref="AN363:AQ363"/>
    <mergeCell ref="AM365:AQ365"/>
    <mergeCell ref="AM364:AQ364"/>
    <mergeCell ref="AM368:AQ368"/>
    <mergeCell ref="AM366:AQ366"/>
    <mergeCell ref="AM367:AQ367"/>
    <mergeCell ref="AM294:AQ294"/>
    <mergeCell ref="AM298:AQ298"/>
    <mergeCell ref="AM297:AQ297"/>
    <mergeCell ref="AM296:AQ296"/>
    <mergeCell ref="AM295:AQ295"/>
    <mergeCell ref="AM300:AQ300"/>
    <mergeCell ref="AM299:AQ299"/>
    <mergeCell ref="AM404:AQ404"/>
    <mergeCell ref="AM403:AQ403"/>
    <mergeCell ref="AM405:AQ405"/>
    <mergeCell ref="AM406:AQ406"/>
    <mergeCell ref="AM312:AQ312"/>
    <mergeCell ref="AM313:AQ313"/>
    <mergeCell ref="W58:AA58"/>
    <mergeCell ref="AC60:AG60"/>
    <mergeCell ref="W59:AA59"/>
    <mergeCell ref="W60:AA60"/>
    <mergeCell ref="AC58:AG58"/>
    <mergeCell ref="AC59:AG59"/>
    <mergeCell ref="AH65:AL65"/>
    <mergeCell ref="AC65:AG65"/>
    <mergeCell ref="AH59:AL59"/>
    <mergeCell ref="AH57:AL57"/>
    <mergeCell ref="AH58:AL58"/>
    <mergeCell ref="AH66:AL66"/>
    <mergeCell ref="AH61:AL61"/>
    <mergeCell ref="AH63:AL63"/>
    <mergeCell ref="AH62:AL62"/>
    <mergeCell ref="AH64:AL64"/>
    <mergeCell ref="AH60:AL60"/>
    <mergeCell ref="AH53:AL53"/>
    <mergeCell ref="AH56:AL56"/>
    <mergeCell ref="AC62:AG62"/>
    <mergeCell ref="AC64:AG64"/>
    <mergeCell ref="W54:AA54"/>
    <mergeCell ref="W57:AA57"/>
    <mergeCell ref="W55:AA55"/>
    <mergeCell ref="W56:AA56"/>
    <mergeCell ref="W53:AA53"/>
    <mergeCell ref="AC53:AG53"/>
    <mergeCell ref="AC66:AG66"/>
    <mergeCell ref="AF25:AI25"/>
    <mergeCell ref="AF26:AI26"/>
    <mergeCell ref="AF28:AI28"/>
    <mergeCell ref="AF29:AI29"/>
    <mergeCell ref="AF32:AI32"/>
    <mergeCell ref="AJ32:AL32"/>
    <mergeCell ref="AJ34:AL34"/>
    <mergeCell ref="AJ33:AL33"/>
    <mergeCell ref="AJ26:AL26"/>
    <mergeCell ref="AJ25:AL25"/>
    <mergeCell ref="AF27:AI27"/>
    <mergeCell ref="AF24:AI24"/>
    <mergeCell ref="AJ24:AL24"/>
    <mergeCell ref="W66:AA66"/>
    <mergeCell ref="W63:AA63"/>
    <mergeCell ref="W64:AA64"/>
    <mergeCell ref="W65:AA65"/>
    <mergeCell ref="W67:AA67"/>
    <mergeCell ref="W62:AA62"/>
    <mergeCell ref="W61:AA61"/>
    <mergeCell ref="Y32:AA32"/>
    <mergeCell ref="AB34:AE34"/>
    <mergeCell ref="AF34:AI34"/>
    <mergeCell ref="AB32:AE32"/>
    <mergeCell ref="AC63:AG63"/>
    <mergeCell ref="AC61:AG61"/>
    <mergeCell ref="T14:AL14"/>
    <mergeCell ref="W15:AL15"/>
    <mergeCell ref="AC68:AG68"/>
    <mergeCell ref="AC69:AG69"/>
    <mergeCell ref="AC70:AG70"/>
    <mergeCell ref="AC71:AG71"/>
    <mergeCell ref="W71:AA71"/>
    <mergeCell ref="W68:AA68"/>
    <mergeCell ref="AC67:AG67"/>
    <mergeCell ref="W70:AA70"/>
    <mergeCell ref="W69:AA69"/>
    <mergeCell ref="AH76:AL76"/>
    <mergeCell ref="AH75:AL75"/>
    <mergeCell ref="AH72:AL72"/>
    <mergeCell ref="AH73:AL73"/>
    <mergeCell ref="AH74:AL74"/>
    <mergeCell ref="AH51:AL51"/>
    <mergeCell ref="AH52:AL52"/>
    <mergeCell ref="AC56:AG56"/>
    <mergeCell ref="AC55:AG55"/>
    <mergeCell ref="W50:AA50"/>
    <mergeCell ref="W49:AA49"/>
    <mergeCell ref="AC48:AG48"/>
    <mergeCell ref="AC49:AG49"/>
    <mergeCell ref="W48:AA48"/>
    <mergeCell ref="W51:AA51"/>
    <mergeCell ref="W52:AA52"/>
    <mergeCell ref="T7:AL7"/>
    <mergeCell ref="T6:AL6"/>
    <mergeCell ref="T10:X10"/>
    <mergeCell ref="T11:X11"/>
    <mergeCell ref="T13:AL13"/>
    <mergeCell ref="T12:X12"/>
    <mergeCell ref="Y12:AL12"/>
    <mergeCell ref="Y11:AL11"/>
    <mergeCell ref="T8:AL8"/>
    <mergeCell ref="T9:AL9"/>
    <mergeCell ref="T5:AL5"/>
    <mergeCell ref="Y10:AL10"/>
    <mergeCell ref="W20:AL20"/>
    <mergeCell ref="W19:AL19"/>
    <mergeCell ref="W22:AL22"/>
    <mergeCell ref="W23:AL23"/>
    <mergeCell ref="W18:AL18"/>
    <mergeCell ref="W17:AL17"/>
    <mergeCell ref="AB24:AE24"/>
    <mergeCell ref="Y24:AA24"/>
    <mergeCell ref="Y25:AA25"/>
    <mergeCell ref="W21:AL21"/>
    <mergeCell ref="W16:AL16"/>
    <mergeCell ref="AM24:AQ24"/>
    <mergeCell ref="AM31:AQ31"/>
    <mergeCell ref="AM10:AQ10"/>
    <mergeCell ref="AM9:AQ9"/>
    <mergeCell ref="AM45:AQ45"/>
    <mergeCell ref="AM32:AQ32"/>
    <mergeCell ref="AM34:AQ34"/>
    <mergeCell ref="AM33:AQ33"/>
    <mergeCell ref="AM46:AQ46"/>
    <mergeCell ref="AM11:AQ11"/>
    <mergeCell ref="AN14:AQ14"/>
    <mergeCell ref="AM12:AQ12"/>
    <mergeCell ref="AN13:AQ13"/>
    <mergeCell ref="AM7:AQ7"/>
    <mergeCell ref="AM8:AQ8"/>
    <mergeCell ref="AM88:AQ88"/>
    <mergeCell ref="AH86:AL86"/>
    <mergeCell ref="AH88:AL88"/>
    <mergeCell ref="AH87:AL87"/>
    <mergeCell ref="AM87:AQ87"/>
    <mergeCell ref="AM86:AQ86"/>
    <mergeCell ref="AM85:AQ85"/>
    <mergeCell ref="AM78:AQ78"/>
    <mergeCell ref="AM77:AQ77"/>
    <mergeCell ref="AM75:AQ75"/>
    <mergeCell ref="AM76:AQ76"/>
    <mergeCell ref="AM68:AQ68"/>
    <mergeCell ref="AM69:AQ69"/>
    <mergeCell ref="AM67:AQ67"/>
    <mergeCell ref="AM66:AQ66"/>
    <mergeCell ref="AM84:AQ84"/>
    <mergeCell ref="AM83:AQ83"/>
    <mergeCell ref="AM82:AQ82"/>
    <mergeCell ref="AM79:AQ79"/>
    <mergeCell ref="AM80:AQ80"/>
    <mergeCell ref="AM81:AQ81"/>
    <mergeCell ref="AH77:AL77"/>
    <mergeCell ref="AM49:AQ49"/>
    <mergeCell ref="AM50:AQ50"/>
    <mergeCell ref="AM48:AQ48"/>
    <mergeCell ref="AM47:AQ47"/>
    <mergeCell ref="AH48:AL48"/>
    <mergeCell ref="AH71:AL71"/>
    <mergeCell ref="AH70:AL70"/>
    <mergeCell ref="AH67:AL67"/>
    <mergeCell ref="AH68:AL68"/>
    <mergeCell ref="AH69:AL69"/>
    <mergeCell ref="AM6:AQ6"/>
    <mergeCell ref="AM5:AQ5"/>
    <mergeCell ref="T84:AL84"/>
    <mergeCell ref="T85:AL85"/>
    <mergeCell ref="T81:AL81"/>
    <mergeCell ref="T79:AL79"/>
    <mergeCell ref="T80:AL80"/>
    <mergeCell ref="T83:AL83"/>
    <mergeCell ref="T82:AL82"/>
    <mergeCell ref="W75:AA75"/>
    <mergeCell ref="AC75:AG75"/>
    <mergeCell ref="W73:AA73"/>
    <mergeCell ref="AC73:AG73"/>
    <mergeCell ref="W74:AA74"/>
    <mergeCell ref="AC74:AG74"/>
    <mergeCell ref="W72:AA72"/>
    <mergeCell ref="W77:AA77"/>
    <mergeCell ref="W76:AA76"/>
    <mergeCell ref="T78:AL78"/>
    <mergeCell ref="AC77:AG77"/>
    <mergeCell ref="AC76:AG76"/>
    <mergeCell ref="AC72:AG72"/>
    <mergeCell ref="Y34:AA34"/>
    <mergeCell ref="Y33:AA33"/>
    <mergeCell ref="AF30:AI30"/>
    <mergeCell ref="AJ31:AL31"/>
    <mergeCell ref="Y31:AA31"/>
    <mergeCell ref="AF31:AI31"/>
    <mergeCell ref="AB31:AE31"/>
    <mergeCell ref="AF33:AI33"/>
    <mergeCell ref="AB33:AE33"/>
    <mergeCell ref="AM440:AQ440"/>
    <mergeCell ref="AM441:AQ441"/>
    <mergeCell ref="AM443:AQ443"/>
    <mergeCell ref="AM442:AQ442"/>
    <mergeCell ref="AM430:AQ430"/>
    <mergeCell ref="AM429:AQ429"/>
    <mergeCell ref="AM444:AQ444"/>
    <mergeCell ref="AM433:AQ433"/>
    <mergeCell ref="AM434:AQ434"/>
    <mergeCell ref="AN435:AQ435"/>
    <mergeCell ref="AN436:AQ436"/>
    <mergeCell ref="AN437:AQ437"/>
    <mergeCell ref="AM428:AQ428"/>
    <mergeCell ref="AH439:AL439"/>
    <mergeCell ref="AH438:AL438"/>
    <mergeCell ref="AH432:AL432"/>
    <mergeCell ref="AH445:AL445"/>
    <mergeCell ref="AH449:AL449"/>
    <mergeCell ref="AH435:AL435"/>
    <mergeCell ref="AH434:AL434"/>
    <mergeCell ref="AH440:AL440"/>
    <mergeCell ref="AH441:AL441"/>
    <mergeCell ref="AN439:AQ439"/>
    <mergeCell ref="AN438:AQ438"/>
    <mergeCell ref="AM413:AQ413"/>
    <mergeCell ref="AM410:AQ410"/>
    <mergeCell ref="AM411:AQ411"/>
    <mergeCell ref="AM412:AQ412"/>
    <mergeCell ref="AM418:AQ418"/>
    <mergeCell ref="AM419:AQ419"/>
    <mergeCell ref="AM432:AQ432"/>
    <mergeCell ref="AM431:AQ431"/>
    <mergeCell ref="AM446:AQ446"/>
    <mergeCell ref="AM445:AQ445"/>
    <mergeCell ref="AM452:AQ452"/>
    <mergeCell ref="AM451:AQ451"/>
    <mergeCell ref="AM454:AQ454"/>
    <mergeCell ref="AM453:AQ453"/>
    <mergeCell ref="AM449:AQ449"/>
    <mergeCell ref="AM448:AQ448"/>
    <mergeCell ref="AM450:AQ450"/>
    <mergeCell ref="AM447:AQ447"/>
    <mergeCell ref="W143:AE143"/>
    <mergeCell ref="W144:AE144"/>
    <mergeCell ref="AC130:AG130"/>
    <mergeCell ref="V130:AB130"/>
    <mergeCell ref="AC129:AG129"/>
    <mergeCell ref="V129:AB129"/>
    <mergeCell ref="V127:AB127"/>
    <mergeCell ref="V128:AB128"/>
    <mergeCell ref="W133:AE133"/>
    <mergeCell ref="W134:AE134"/>
    <mergeCell ref="W142:AE142"/>
    <mergeCell ref="W141:AE141"/>
    <mergeCell ref="W145:AE145"/>
    <mergeCell ref="AC128:AG128"/>
    <mergeCell ref="AC126:AG126"/>
    <mergeCell ref="V132:AB132"/>
    <mergeCell ref="V131:AB131"/>
    <mergeCell ref="W136:AE136"/>
    <mergeCell ref="W135:AE135"/>
    <mergeCell ref="W140:AE140"/>
    <mergeCell ref="V119:AB119"/>
    <mergeCell ref="V121:AB121"/>
    <mergeCell ref="AC113:AG113"/>
    <mergeCell ref="AC112:AG112"/>
    <mergeCell ref="V116:AB116"/>
    <mergeCell ref="V115:AB115"/>
    <mergeCell ref="V111:AB111"/>
    <mergeCell ref="AC117:AG117"/>
    <mergeCell ref="AC123:AG123"/>
    <mergeCell ref="V118:AB118"/>
    <mergeCell ref="V117:AB117"/>
    <mergeCell ref="AC116:AG116"/>
    <mergeCell ref="AC111:AG111"/>
    <mergeCell ref="V102:AB102"/>
    <mergeCell ref="V95:AB95"/>
    <mergeCell ref="V96:AB96"/>
    <mergeCell ref="AC93:AG93"/>
    <mergeCell ref="AC91:AG91"/>
    <mergeCell ref="V109:AB109"/>
    <mergeCell ref="V107:AB107"/>
    <mergeCell ref="V108:AB108"/>
    <mergeCell ref="V110:AB110"/>
    <mergeCell ref="V88:AB88"/>
    <mergeCell ref="AC88:AG88"/>
    <mergeCell ref="AC105:AG105"/>
    <mergeCell ref="AC92:AG92"/>
    <mergeCell ref="AC95:AG95"/>
    <mergeCell ref="V97:AB97"/>
    <mergeCell ref="V101:AB101"/>
    <mergeCell ref="V100:AB100"/>
    <mergeCell ref="V99:AB99"/>
    <mergeCell ref="V98:AB98"/>
    <mergeCell ref="V104:AB104"/>
    <mergeCell ref="V105:AB105"/>
    <mergeCell ref="V94:AB94"/>
    <mergeCell ref="V91:AB91"/>
    <mergeCell ref="V90:AB90"/>
    <mergeCell ref="V89:AB89"/>
    <mergeCell ref="AC107:AG107"/>
    <mergeCell ref="AC108:AG108"/>
    <mergeCell ref="AC89:AG89"/>
    <mergeCell ref="AC96:AG96"/>
    <mergeCell ref="AC87:AG87"/>
    <mergeCell ref="AC90:AG90"/>
    <mergeCell ref="AC86:AG86"/>
    <mergeCell ref="V87:AB87"/>
    <mergeCell ref="V86:AB86"/>
    <mergeCell ref="AC99:AG99"/>
    <mergeCell ref="AC98:AG98"/>
    <mergeCell ref="AC97:AG97"/>
    <mergeCell ref="AC94:AG94"/>
    <mergeCell ref="W196:AE196"/>
    <mergeCell ref="W202:AE202"/>
    <mergeCell ref="W189:AE189"/>
    <mergeCell ref="W186:AE186"/>
    <mergeCell ref="W181:AE181"/>
    <mergeCell ref="W190:AE190"/>
    <mergeCell ref="W195:AE195"/>
    <mergeCell ref="W192:AE192"/>
    <mergeCell ref="W194:AE194"/>
    <mergeCell ref="W191:AE191"/>
    <mergeCell ref="W193:AE193"/>
    <mergeCell ref="W212:AE212"/>
    <mergeCell ref="W203:AE203"/>
    <mergeCell ref="W154:AE154"/>
    <mergeCell ref="W222:AA222"/>
    <mergeCell ref="W223:AA223"/>
    <mergeCell ref="W218:AE218"/>
    <mergeCell ref="W219:AE219"/>
    <mergeCell ref="W179:AE179"/>
    <mergeCell ref="W182:AE182"/>
    <mergeCell ref="W211:AE211"/>
    <mergeCell ref="W209:AE209"/>
    <mergeCell ref="W210:AE210"/>
    <mergeCell ref="W168:AE168"/>
    <mergeCell ref="W162:AE162"/>
    <mergeCell ref="W163:AE163"/>
    <mergeCell ref="W165:AE165"/>
    <mergeCell ref="W170:AE170"/>
    <mergeCell ref="W169:AE169"/>
    <mergeCell ref="W208:AE208"/>
    <mergeCell ref="W207:AE207"/>
    <mergeCell ref="W204:AE204"/>
    <mergeCell ref="W206:AE206"/>
    <mergeCell ref="W205:AE205"/>
    <mergeCell ref="W184:AE184"/>
    <mergeCell ref="W185:AE185"/>
    <mergeCell ref="W187:AE187"/>
    <mergeCell ref="W188:AE188"/>
    <mergeCell ref="W173:AE173"/>
    <mergeCell ref="AM173:AQ173"/>
    <mergeCell ref="W167:AE167"/>
    <mergeCell ref="AM207:AQ207"/>
    <mergeCell ref="AM178:AQ178"/>
    <mergeCell ref="AM169:AQ169"/>
    <mergeCell ref="AM177:AQ177"/>
    <mergeCell ref="AM174:AQ174"/>
    <mergeCell ref="AM206:AQ206"/>
    <mergeCell ref="AM185:AQ185"/>
    <mergeCell ref="AM187:AQ187"/>
    <mergeCell ref="AM197:AQ197"/>
    <mergeCell ref="AM199:AQ199"/>
    <mergeCell ref="AM198:AQ198"/>
    <mergeCell ref="AM209:AQ209"/>
    <mergeCell ref="AM208:AQ208"/>
    <mergeCell ref="AM210:AQ210"/>
    <mergeCell ref="AM211:AQ211"/>
    <mergeCell ref="AM212:AQ212"/>
    <mergeCell ref="AM213:AQ213"/>
    <mergeCell ref="AM172:AQ172"/>
    <mergeCell ref="AM171:AQ171"/>
    <mergeCell ref="AM205:AQ205"/>
    <mergeCell ref="AM204:AQ204"/>
    <mergeCell ref="AM201:AQ201"/>
    <mergeCell ref="AM202:AQ202"/>
    <mergeCell ref="AM203:AQ203"/>
    <mergeCell ref="AM200:AQ200"/>
    <mergeCell ref="AM151:AQ151"/>
    <mergeCell ref="AM154:AQ154"/>
    <mergeCell ref="AM155:AQ155"/>
    <mergeCell ref="AM152:AQ152"/>
    <mergeCell ref="AM153:AQ153"/>
    <mergeCell ref="AM135:AQ135"/>
    <mergeCell ref="AM134:AQ134"/>
    <mergeCell ref="AM136:AQ136"/>
    <mergeCell ref="AM141:AQ141"/>
    <mergeCell ref="AM142:AQ142"/>
    <mergeCell ref="W155:AE155"/>
    <mergeCell ref="W175:AE175"/>
    <mergeCell ref="W178:AE178"/>
    <mergeCell ref="W176:AE176"/>
    <mergeCell ref="W177:AE177"/>
    <mergeCell ref="W159:AE159"/>
    <mergeCell ref="W166:AE166"/>
    <mergeCell ref="AM167:AQ167"/>
    <mergeCell ref="AM168:AQ168"/>
    <mergeCell ref="AM159:AQ159"/>
    <mergeCell ref="AM156:AQ156"/>
    <mergeCell ref="AM175:AQ175"/>
    <mergeCell ref="AM176:AQ176"/>
    <mergeCell ref="AM179:AQ179"/>
    <mergeCell ref="AM180:AQ180"/>
    <mergeCell ref="AM137:AQ137"/>
    <mergeCell ref="AM138:AQ138"/>
    <mergeCell ref="AM139:AQ139"/>
    <mergeCell ref="AM140:AQ140"/>
    <mergeCell ref="AM284:AQ284"/>
    <mergeCell ref="AM283:AQ283"/>
    <mergeCell ref="AM286:AQ286"/>
    <mergeCell ref="AM285:AQ285"/>
    <mergeCell ref="AM287:AQ287"/>
    <mergeCell ref="AM278:AQ278"/>
    <mergeCell ref="AM277:AQ277"/>
    <mergeCell ref="AM329:AQ329"/>
    <mergeCell ref="AM328:AQ328"/>
    <mergeCell ref="AM338:AQ338"/>
    <mergeCell ref="AM337:AQ337"/>
    <mergeCell ref="AM335:AQ335"/>
    <mergeCell ref="AM336:AQ336"/>
    <mergeCell ref="AM332:AQ332"/>
    <mergeCell ref="AM330:AQ330"/>
    <mergeCell ref="AM331:AQ331"/>
    <mergeCell ref="AM288:AQ288"/>
    <mergeCell ref="AM289:AQ289"/>
    <mergeCell ref="AM333:AQ333"/>
    <mergeCell ref="AM347:AQ347"/>
    <mergeCell ref="AM346:AQ346"/>
    <mergeCell ref="AM345:AQ345"/>
    <mergeCell ref="AM334:AQ334"/>
    <mergeCell ref="AN354:AQ354"/>
    <mergeCell ref="AM353:AQ353"/>
    <mergeCell ref="AM352:AQ352"/>
    <mergeCell ref="AN358:AQ358"/>
    <mergeCell ref="AN357:AQ357"/>
    <mergeCell ref="AN356:AQ356"/>
    <mergeCell ref="AN355:AQ355"/>
    <mergeCell ref="AN359:AQ359"/>
    <mergeCell ref="AM373:AQ373"/>
    <mergeCell ref="AM372:AQ372"/>
    <mergeCell ref="AM371:AQ371"/>
    <mergeCell ref="AM375:AQ375"/>
    <mergeCell ref="AM376:AQ376"/>
    <mergeCell ref="AM374:AQ374"/>
    <mergeCell ref="AM425:AQ425"/>
    <mergeCell ref="AM424:AQ424"/>
    <mergeCell ref="AM423:AQ423"/>
    <mergeCell ref="AM422:AQ422"/>
    <mergeCell ref="AM426:AQ426"/>
    <mergeCell ref="AM427:AQ427"/>
    <mergeCell ref="AM421:AQ421"/>
    <mergeCell ref="AM420:AQ420"/>
    <mergeCell ref="AM414:AQ414"/>
    <mergeCell ref="AM416:AQ416"/>
    <mergeCell ref="AM415:AQ415"/>
    <mergeCell ref="AM281:AQ281"/>
    <mergeCell ref="AM282:AQ282"/>
    <mergeCell ref="AM255:AQ255"/>
    <mergeCell ref="AM254:AQ254"/>
    <mergeCell ref="AM250:AQ250"/>
    <mergeCell ref="AM251:AQ251"/>
    <mergeCell ref="AM252:AQ252"/>
    <mergeCell ref="AM350:AQ350"/>
    <mergeCell ref="AM351:AQ351"/>
    <mergeCell ref="AM349:AQ349"/>
    <mergeCell ref="AM348:AQ348"/>
    <mergeCell ref="AM398:AQ398"/>
    <mergeCell ref="AM397:AQ397"/>
    <mergeCell ref="AM391:AQ391"/>
    <mergeCell ref="AM385:AQ385"/>
    <mergeCell ref="AM392:AQ392"/>
    <mergeCell ref="AM377:AQ377"/>
    <mergeCell ref="AM378:AQ378"/>
    <mergeCell ref="AM400:AQ400"/>
    <mergeCell ref="AM399:AQ399"/>
    <mergeCell ref="AH407:AL407"/>
    <mergeCell ref="AH408:AL408"/>
    <mergeCell ref="AH482:AL482"/>
    <mergeCell ref="AH480:AL480"/>
    <mergeCell ref="AH481:AL481"/>
    <mergeCell ref="AH479:AL479"/>
    <mergeCell ref="AH478:AL478"/>
    <mergeCell ref="AH483:AL483"/>
    <mergeCell ref="AH484:AL484"/>
    <mergeCell ref="AH475:AL475"/>
    <mergeCell ref="AH477:AL477"/>
    <mergeCell ref="AH487:AL487"/>
    <mergeCell ref="AH485:AL485"/>
    <mergeCell ref="AH414:AL414"/>
    <mergeCell ref="AH413:AL413"/>
    <mergeCell ref="AH428:AL428"/>
    <mergeCell ref="AH427:AL427"/>
    <mergeCell ref="AH430:AL430"/>
    <mergeCell ref="AH431:AL431"/>
    <mergeCell ref="AH429:AL429"/>
    <mergeCell ref="AH375:AL375"/>
    <mergeCell ref="AH374:AL374"/>
    <mergeCell ref="AH404:AL404"/>
    <mergeCell ref="AH403:AL403"/>
    <mergeCell ref="AH378:AL378"/>
    <mergeCell ref="AH382:AL382"/>
    <mergeCell ref="AH373:AL373"/>
    <mergeCell ref="AH371:AL371"/>
    <mergeCell ref="AH372:AL372"/>
    <mergeCell ref="AH490:AL490"/>
    <mergeCell ref="AH491:AL491"/>
    <mergeCell ref="AH515:AL515"/>
    <mergeCell ref="AH516:AL516"/>
    <mergeCell ref="AH330:AL330"/>
    <mergeCell ref="AH329:AL329"/>
    <mergeCell ref="AH337:AL337"/>
    <mergeCell ref="AH331:AL331"/>
    <mergeCell ref="AH333:AL333"/>
    <mergeCell ref="AH332:AL332"/>
    <mergeCell ref="AH335:AL335"/>
    <mergeCell ref="AH336:AL336"/>
    <mergeCell ref="AH338:AL338"/>
    <mergeCell ref="AH339:AL339"/>
    <mergeCell ref="AH343:AL343"/>
    <mergeCell ref="AH344:AL344"/>
    <mergeCell ref="AH341:AL341"/>
    <mergeCell ref="AH342:AL342"/>
    <mergeCell ref="AH345:AL345"/>
    <mergeCell ref="AH512:AL512"/>
    <mergeCell ref="AH513:AL513"/>
    <mergeCell ref="AH473:AL473"/>
    <mergeCell ref="AH472:AL472"/>
    <mergeCell ref="AH377:AL377"/>
    <mergeCell ref="AH376:AL376"/>
    <mergeCell ref="AM523:AQ523"/>
    <mergeCell ref="AM526:AQ526"/>
    <mergeCell ref="AM524:AQ524"/>
    <mergeCell ref="AM525:AQ525"/>
    <mergeCell ref="AM534:AQ534"/>
    <mergeCell ref="AM532:AQ532"/>
    <mergeCell ref="AM529:AQ529"/>
    <mergeCell ref="AM528:AQ528"/>
    <mergeCell ref="AM522:AQ522"/>
    <mergeCell ref="AM521:AQ521"/>
    <mergeCell ref="AM517:AQ517"/>
    <mergeCell ref="AM536:AQ536"/>
    <mergeCell ref="AM535:AQ535"/>
    <mergeCell ref="AM518:AQ518"/>
    <mergeCell ref="AM527:AQ527"/>
    <mergeCell ref="AM519:AQ519"/>
    <mergeCell ref="AM530:AQ530"/>
    <mergeCell ref="AM520:AQ520"/>
    <mergeCell ref="AM542:AQ542"/>
    <mergeCell ref="AM543:AQ543"/>
    <mergeCell ref="AM537:AQ537"/>
    <mergeCell ref="AM541:AQ541"/>
    <mergeCell ref="AM539:AQ539"/>
    <mergeCell ref="AM538:AQ538"/>
    <mergeCell ref="AM540:AQ540"/>
    <mergeCell ref="AM545:AQ545"/>
    <mergeCell ref="AM544:AQ544"/>
    <mergeCell ref="AH459:AL459"/>
    <mergeCell ref="AH468:AL468"/>
    <mergeCell ref="AH469:AL469"/>
    <mergeCell ref="AH467:AL467"/>
    <mergeCell ref="AH466:AL466"/>
    <mergeCell ref="AH465:AL465"/>
    <mergeCell ref="AH462:AL462"/>
    <mergeCell ref="AM483:AQ483"/>
    <mergeCell ref="AM484:AQ484"/>
    <mergeCell ref="AM488:AQ488"/>
    <mergeCell ref="AM487:AQ487"/>
    <mergeCell ref="AM481:AQ481"/>
    <mergeCell ref="AM480:AQ480"/>
    <mergeCell ref="AM477:AQ477"/>
    <mergeCell ref="AM476:AQ476"/>
    <mergeCell ref="AM463:AQ463"/>
    <mergeCell ref="AM464:AQ464"/>
    <mergeCell ref="AH460:AL460"/>
    <mergeCell ref="AH461:AL461"/>
    <mergeCell ref="AM460:AQ460"/>
    <mergeCell ref="AM459:AQ459"/>
    <mergeCell ref="AM458:AQ458"/>
    <mergeCell ref="AM457:AQ457"/>
    <mergeCell ref="AM465:AQ465"/>
    <mergeCell ref="AM267:AQ267"/>
    <mergeCell ref="AM266:AQ266"/>
    <mergeCell ref="AM269:AQ269"/>
    <mergeCell ref="AM268:AQ268"/>
    <mergeCell ref="AM275:AQ275"/>
    <mergeCell ref="AM276:AQ276"/>
    <mergeCell ref="AM259:AQ259"/>
    <mergeCell ref="AM257:AQ257"/>
    <mergeCell ref="AM260:AQ260"/>
    <mergeCell ref="AM261:AQ261"/>
    <mergeCell ref="AM262:AQ262"/>
    <mergeCell ref="AH470:AL470"/>
    <mergeCell ref="AH450:AL450"/>
    <mergeCell ref="AH451:AL451"/>
    <mergeCell ref="AH452:AL452"/>
    <mergeCell ref="AH458:AL458"/>
    <mergeCell ref="AH456:AL456"/>
    <mergeCell ref="AH455:AL455"/>
    <mergeCell ref="AH457:AL457"/>
    <mergeCell ref="AH471:AL471"/>
    <mergeCell ref="AH368:AL368"/>
    <mergeCell ref="AH370:AL370"/>
    <mergeCell ref="AH369:AL369"/>
    <mergeCell ref="AH381:AL381"/>
    <mergeCell ref="AH436:AL436"/>
    <mergeCell ref="AH474:AL474"/>
    <mergeCell ref="AH447:AL447"/>
    <mergeCell ref="AH444:AL444"/>
    <mergeCell ref="AH446:AL446"/>
    <mergeCell ref="AH448:AL448"/>
    <mergeCell ref="AH437:AL437"/>
    <mergeCell ref="AH442:AL442"/>
    <mergeCell ref="AH433:AL433"/>
    <mergeCell ref="AH268:AL268"/>
    <mergeCell ref="AH266:AL266"/>
    <mergeCell ref="AH282:AL282"/>
    <mergeCell ref="AH285:AL285"/>
    <mergeCell ref="AH386:AL386"/>
    <mergeCell ref="AH384:AL384"/>
    <mergeCell ref="AH418:AL418"/>
    <mergeCell ref="AH415:AL415"/>
    <mergeCell ref="AH312:AL312"/>
    <mergeCell ref="AH313:AL313"/>
    <mergeCell ref="AH352:AL352"/>
    <mergeCell ref="AH353:AL353"/>
    <mergeCell ref="W588:AA588"/>
    <mergeCell ref="W591:AA591"/>
    <mergeCell ref="W590:AA590"/>
    <mergeCell ref="W589:AA589"/>
    <mergeCell ref="X657:AA657"/>
    <mergeCell ref="X658:AA658"/>
    <mergeCell ref="X659:AA659"/>
    <mergeCell ref="W604:AA604"/>
    <mergeCell ref="W605:AA605"/>
    <mergeCell ref="W653:AA653"/>
    <mergeCell ref="W582:AA582"/>
    <mergeCell ref="W586:AA586"/>
    <mergeCell ref="W598:AA598"/>
    <mergeCell ref="W601:AA601"/>
    <mergeCell ref="W600:AA600"/>
    <mergeCell ref="W599:AA599"/>
    <mergeCell ref="W583:AA583"/>
    <mergeCell ref="W584:AA584"/>
    <mergeCell ref="Y681:AA681"/>
    <mergeCell ref="Y673:AA673"/>
    <mergeCell ref="Y683:AA683"/>
    <mergeCell ref="Y682:AA682"/>
    <mergeCell ref="Y678:AA678"/>
    <mergeCell ref="Y680:AA680"/>
    <mergeCell ref="Y679:AA679"/>
    <mergeCell ref="Y677:AA677"/>
    <mergeCell ref="W595:AA595"/>
    <mergeCell ref="W594:AA594"/>
    <mergeCell ref="W592:AA592"/>
    <mergeCell ref="W593:AA593"/>
    <mergeCell ref="W596:AA596"/>
    <mergeCell ref="W597:AA597"/>
    <mergeCell ref="W585:AA585"/>
    <mergeCell ref="W587:AA587"/>
    <mergeCell ref="T827:U827"/>
    <mergeCell ref="T830:U830"/>
    <mergeCell ref="T829:U829"/>
    <mergeCell ref="T828:U828"/>
    <mergeCell ref="T831:U831"/>
    <mergeCell ref="T837:U837"/>
    <mergeCell ref="T836:U836"/>
    <mergeCell ref="T832:U832"/>
    <mergeCell ref="T833:U833"/>
    <mergeCell ref="T834:U834"/>
    <mergeCell ref="T835:U835"/>
    <mergeCell ref="T813:U813"/>
    <mergeCell ref="T814:U814"/>
    <mergeCell ref="W813:AA813"/>
    <mergeCell ref="W812:AA812"/>
    <mergeCell ref="W814:AA814"/>
    <mergeCell ref="W816:AA816"/>
    <mergeCell ref="W815:AA815"/>
    <mergeCell ref="W817:AA817"/>
    <mergeCell ref="W818:AA818"/>
    <mergeCell ref="W821:AA821"/>
    <mergeCell ref="W820:AA820"/>
    <mergeCell ref="W819:AA819"/>
    <mergeCell ref="W822:AA822"/>
    <mergeCell ref="W826:AA826"/>
    <mergeCell ref="W824:AA824"/>
    <mergeCell ref="W825:AA825"/>
    <mergeCell ref="W823:AA823"/>
    <mergeCell ref="W829:AA829"/>
    <mergeCell ref="W830:AA830"/>
    <mergeCell ref="W837:AA837"/>
    <mergeCell ref="W836:AA836"/>
    <mergeCell ref="W834:AA834"/>
    <mergeCell ref="W835:AA835"/>
    <mergeCell ref="W828:AA828"/>
    <mergeCell ref="W827:AA827"/>
    <mergeCell ref="U695:X695"/>
    <mergeCell ref="Y695:AA695"/>
    <mergeCell ref="AH695:AL695"/>
    <mergeCell ref="U696:X696"/>
    <mergeCell ref="W703:AA703"/>
    <mergeCell ref="W701:AA701"/>
    <mergeCell ref="W700:AA700"/>
    <mergeCell ref="W698:AA698"/>
    <mergeCell ref="W699:AA699"/>
    <mergeCell ref="W702:AA702"/>
    <mergeCell ref="T698:U698"/>
    <mergeCell ref="AH697:AL697"/>
    <mergeCell ref="AH698:AL698"/>
    <mergeCell ref="AH702:AL702"/>
    <mergeCell ref="AH703:AL703"/>
    <mergeCell ref="Y696:AA696"/>
    <mergeCell ref="Y697:AA697"/>
    <mergeCell ref="AH701:AL701"/>
    <mergeCell ref="AH696:AL696"/>
    <mergeCell ref="AH700:AL700"/>
    <mergeCell ref="AC698:AE698"/>
    <mergeCell ref="AH699:AL699"/>
    <mergeCell ref="W716:AA716"/>
    <mergeCell ref="W719:AA719"/>
    <mergeCell ref="W718:AA718"/>
    <mergeCell ref="W717:AA717"/>
    <mergeCell ref="W728:AA728"/>
    <mergeCell ref="W729:AA729"/>
    <mergeCell ref="W722:AA722"/>
    <mergeCell ref="W720:AA720"/>
    <mergeCell ref="W721:AA721"/>
    <mergeCell ref="W723:AA723"/>
    <mergeCell ref="W727:AA727"/>
    <mergeCell ref="W731:AA731"/>
    <mergeCell ref="W732:AA732"/>
    <mergeCell ref="W715:AA715"/>
    <mergeCell ref="W726:AA726"/>
    <mergeCell ref="W730:AA730"/>
    <mergeCell ref="W842:AA842"/>
    <mergeCell ref="W843:AA843"/>
    <mergeCell ref="W841:AA841"/>
    <mergeCell ref="T841:U841"/>
    <mergeCell ref="W840:AA840"/>
    <mergeCell ref="T840:U840"/>
    <mergeCell ref="W844:AA844"/>
    <mergeCell ref="T844:U844"/>
    <mergeCell ref="T843:U843"/>
    <mergeCell ref="T842:U842"/>
    <mergeCell ref="T825:U825"/>
    <mergeCell ref="T826:U826"/>
    <mergeCell ref="W845:AA845"/>
    <mergeCell ref="W838:AA838"/>
    <mergeCell ref="W839:AA839"/>
    <mergeCell ref="T838:U838"/>
    <mergeCell ref="T839:U839"/>
    <mergeCell ref="T845:U845"/>
    <mergeCell ref="W802:AA802"/>
    <mergeCell ref="W809:AA809"/>
    <mergeCell ref="W807:AA807"/>
    <mergeCell ref="W804:AA804"/>
    <mergeCell ref="W805:AA805"/>
    <mergeCell ref="W806:AA806"/>
    <mergeCell ref="T818:U818"/>
    <mergeCell ref="T817:U817"/>
    <mergeCell ref="W798:AA798"/>
    <mergeCell ref="W799:AA799"/>
    <mergeCell ref="W800:AA800"/>
    <mergeCell ref="W795:AA795"/>
    <mergeCell ref="W794:AA794"/>
    <mergeCell ref="W801:AA801"/>
    <mergeCell ref="W793:AA793"/>
    <mergeCell ref="W792:AA792"/>
    <mergeCell ref="W773:AA773"/>
    <mergeCell ref="W779:AA779"/>
    <mergeCell ref="W786:AA786"/>
    <mergeCell ref="W772:AA772"/>
    <mergeCell ref="W789:AA789"/>
    <mergeCell ref="AH794:AL794"/>
    <mergeCell ref="AH795:AL795"/>
    <mergeCell ref="AH789:AL789"/>
    <mergeCell ref="AH790:AL790"/>
    <mergeCell ref="AH765:AL765"/>
    <mergeCell ref="AH764:AL764"/>
    <mergeCell ref="AH788:AL788"/>
    <mergeCell ref="AH786:AL786"/>
    <mergeCell ref="AH787:AL787"/>
    <mergeCell ref="AH762:AL762"/>
    <mergeCell ref="AH763:AL763"/>
    <mergeCell ref="AH767:AL767"/>
    <mergeCell ref="AH766:AL766"/>
    <mergeCell ref="AH768:AL768"/>
    <mergeCell ref="AH791:AL791"/>
    <mergeCell ref="AH792:AL792"/>
    <mergeCell ref="W783:AA783"/>
    <mergeCell ref="W784:AA784"/>
    <mergeCell ref="AH770:AL770"/>
    <mergeCell ref="AH798:AL798"/>
    <mergeCell ref="AH796:AL796"/>
    <mergeCell ref="AH797:AL797"/>
    <mergeCell ref="AH785:AL785"/>
    <mergeCell ref="AH793:AL793"/>
    <mergeCell ref="AH870:AL870"/>
    <mergeCell ref="AH872:AL872"/>
    <mergeCell ref="AH865:AL865"/>
    <mergeCell ref="AH862:AL862"/>
    <mergeCell ref="AH855:AL855"/>
    <mergeCell ref="AH856:AL856"/>
    <mergeCell ref="AH854:AL854"/>
    <mergeCell ref="AH869:AL869"/>
    <mergeCell ref="AH866:AL866"/>
    <mergeCell ref="AH837:AL837"/>
    <mergeCell ref="AH812:AL812"/>
    <mergeCell ref="AH814:AL814"/>
    <mergeCell ref="AH813:AL813"/>
    <mergeCell ref="AH815:AL815"/>
    <mergeCell ref="AH816:AL816"/>
    <mergeCell ref="AH818:AL818"/>
    <mergeCell ref="AH817:AL817"/>
    <mergeCell ref="AH811:AL811"/>
    <mergeCell ref="AH820:AL820"/>
    <mergeCell ref="AH819:AL819"/>
    <mergeCell ref="AH827:AL827"/>
    <mergeCell ref="AH823:AL823"/>
    <mergeCell ref="AH670:AL670"/>
    <mergeCell ref="AH672:AL672"/>
    <mergeCell ref="AH671:AL671"/>
    <mergeCell ref="AH663:AL663"/>
    <mergeCell ref="AH664:AL664"/>
    <mergeCell ref="AH660:AL660"/>
    <mergeCell ref="AH667:AL667"/>
    <mergeCell ref="AH666:AL666"/>
    <mergeCell ref="D668:E668"/>
    <mergeCell ref="U672:X672"/>
    <mergeCell ref="U673:X673"/>
    <mergeCell ref="AB668:AF668"/>
    <mergeCell ref="AH662:AL662"/>
    <mergeCell ref="AH669:AL669"/>
    <mergeCell ref="AH661:AL661"/>
    <mergeCell ref="AH668:AL668"/>
    <mergeCell ref="AH665:AL665"/>
    <mergeCell ref="U675:X675"/>
    <mergeCell ref="U676:X676"/>
    <mergeCell ref="AH675:AL675"/>
    <mergeCell ref="AH676:AL676"/>
    <mergeCell ref="U682:X682"/>
    <mergeCell ref="U683:X683"/>
    <mergeCell ref="AH681:AL681"/>
    <mergeCell ref="AH680:AL680"/>
    <mergeCell ref="AH682:AL682"/>
    <mergeCell ref="AH683:AL683"/>
    <mergeCell ref="AH684:AL684"/>
    <mergeCell ref="U677:X677"/>
    <mergeCell ref="U680:X680"/>
    <mergeCell ref="U678:X678"/>
    <mergeCell ref="U679:X679"/>
    <mergeCell ref="U681:X681"/>
    <mergeCell ref="U684:X684"/>
    <mergeCell ref="U692:X692"/>
    <mergeCell ref="U689:X689"/>
    <mergeCell ref="U690:X690"/>
    <mergeCell ref="U691:X691"/>
    <mergeCell ref="U671:X671"/>
    <mergeCell ref="U674:X674"/>
    <mergeCell ref="U688:X688"/>
    <mergeCell ref="U685:X685"/>
    <mergeCell ref="AH674:AL674"/>
    <mergeCell ref="AH673:AL673"/>
    <mergeCell ref="AH677:AL677"/>
    <mergeCell ref="AH679:AL679"/>
    <mergeCell ref="AH678:AL678"/>
    <mergeCell ref="AH691:AL691"/>
    <mergeCell ref="AH692:AL692"/>
    <mergeCell ref="U686:X686"/>
    <mergeCell ref="U687:X687"/>
    <mergeCell ref="AH687:AL687"/>
    <mergeCell ref="AH686:AL686"/>
    <mergeCell ref="AH688:AL688"/>
    <mergeCell ref="AH690:AL690"/>
    <mergeCell ref="AH689:AL689"/>
    <mergeCell ref="AH685:AL685"/>
    <mergeCell ref="AH633:AL633"/>
    <mergeCell ref="AH632:AL632"/>
    <mergeCell ref="AH636:AL636"/>
    <mergeCell ref="AH637:AL637"/>
    <mergeCell ref="AH639:AL639"/>
    <mergeCell ref="AH640:AL640"/>
    <mergeCell ref="AH641:AL641"/>
    <mergeCell ref="AH644:AL644"/>
    <mergeCell ref="AH643:AL643"/>
    <mergeCell ref="AH642:AL642"/>
    <mergeCell ref="AH649:AL649"/>
    <mergeCell ref="AH650:AL650"/>
    <mergeCell ref="AC653:AF653"/>
    <mergeCell ref="AH652:AL652"/>
    <mergeCell ref="AH653:AL653"/>
    <mergeCell ref="AH656:AL656"/>
    <mergeCell ref="AH651:AL651"/>
    <mergeCell ref="AH645:AL645"/>
    <mergeCell ref="AH648:AL648"/>
    <mergeCell ref="AH647:AL647"/>
    <mergeCell ref="AA646:AE646"/>
    <mergeCell ref="AH646:AL646"/>
    <mergeCell ref="D646:E646"/>
    <mergeCell ref="AH627:AL627"/>
    <mergeCell ref="AH626:AL626"/>
    <mergeCell ref="AH617:AL617"/>
    <mergeCell ref="AH616:AL616"/>
    <mergeCell ref="D599:E599"/>
    <mergeCell ref="D606:E606"/>
    <mergeCell ref="AH658:AL658"/>
    <mergeCell ref="AH657:AL657"/>
    <mergeCell ref="D655:E655"/>
    <mergeCell ref="AB655:AE655"/>
    <mergeCell ref="AB599:AE599"/>
    <mergeCell ref="AH638:AL638"/>
    <mergeCell ref="AA606:AE606"/>
    <mergeCell ref="AH659:AL659"/>
    <mergeCell ref="AH604:AL604"/>
    <mergeCell ref="AH629:AL629"/>
    <mergeCell ref="AH655:AL655"/>
    <mergeCell ref="AH654:AL654"/>
    <mergeCell ref="AH635:AL635"/>
    <mergeCell ref="AH634:AL634"/>
    <mergeCell ref="AH622:AL622"/>
    <mergeCell ref="AH621:AL621"/>
    <mergeCell ref="AH619:AL619"/>
    <mergeCell ref="AH618:AL618"/>
    <mergeCell ref="AH631:AL631"/>
    <mergeCell ref="AH630:AL630"/>
    <mergeCell ref="AH624:AL624"/>
    <mergeCell ref="AH620:AL620"/>
    <mergeCell ref="AH623:AL623"/>
    <mergeCell ref="AH628:AL628"/>
    <mergeCell ref="AH625:AL625"/>
    <mergeCell ref="AH744:AL744"/>
    <mergeCell ref="AH738:AL738"/>
    <mergeCell ref="AH740:AL740"/>
    <mergeCell ref="AH739:AL739"/>
    <mergeCell ref="AH742:AL742"/>
    <mergeCell ref="AH734:AL734"/>
    <mergeCell ref="AH752:AL752"/>
    <mergeCell ref="AH753:AL753"/>
    <mergeCell ref="AH746:AL746"/>
    <mergeCell ref="AH747:AL747"/>
    <mergeCell ref="AH745:AL745"/>
    <mergeCell ref="AH726:AL726"/>
    <mergeCell ref="AH729:AL729"/>
    <mergeCell ref="AH761:AL761"/>
    <mergeCell ref="AH781:AL781"/>
    <mergeCell ref="AH776:AL776"/>
    <mergeCell ref="AH777:AL777"/>
    <mergeCell ref="AH779:AL779"/>
    <mergeCell ref="AH780:AL780"/>
    <mergeCell ref="AH778:AL778"/>
    <mergeCell ref="AH829:AL829"/>
    <mergeCell ref="AH828:AL828"/>
    <mergeCell ref="AH821:AL821"/>
    <mergeCell ref="AH824:AL824"/>
    <mergeCell ref="T821:U821"/>
    <mergeCell ref="T823:U823"/>
    <mergeCell ref="T822:U822"/>
    <mergeCell ref="T846:U846"/>
    <mergeCell ref="AA846:AE846"/>
    <mergeCell ref="AH840:AL840"/>
    <mergeCell ref="D846:E846"/>
    <mergeCell ref="D917:E917"/>
    <mergeCell ref="T819:U819"/>
    <mergeCell ref="T816:U816"/>
    <mergeCell ref="AH825:AL825"/>
    <mergeCell ref="W796:AA796"/>
    <mergeCell ref="W797:AA797"/>
    <mergeCell ref="D793:E793"/>
    <mergeCell ref="AH743:AL743"/>
    <mergeCell ref="AH741:AL741"/>
    <mergeCell ref="AH754:AL754"/>
    <mergeCell ref="AH755:AL755"/>
    <mergeCell ref="AH707:AL707"/>
    <mergeCell ref="AH706:AL706"/>
    <mergeCell ref="AH784:AL784"/>
    <mergeCell ref="AH783:AL783"/>
    <mergeCell ref="AM666:AQ666"/>
    <mergeCell ref="AM665:AQ665"/>
    <mergeCell ref="AM674:AQ674"/>
    <mergeCell ref="AM673:AQ673"/>
    <mergeCell ref="AM678:AQ678"/>
    <mergeCell ref="AM677:AQ677"/>
    <mergeCell ref="AM649:AQ649"/>
    <mergeCell ref="AM653:AQ653"/>
    <mergeCell ref="AM652:AQ652"/>
    <mergeCell ref="AM651:AQ651"/>
    <mergeCell ref="AM650:AQ650"/>
    <mergeCell ref="AM644:AQ644"/>
    <mergeCell ref="AM654:AQ654"/>
    <mergeCell ref="AM647:AQ647"/>
    <mergeCell ref="AM648:AQ648"/>
    <mergeCell ref="AM639:AQ639"/>
    <mergeCell ref="AM641:AQ641"/>
    <mergeCell ref="AM643:AQ643"/>
    <mergeCell ref="AM681:AQ681"/>
    <mergeCell ref="AM682:AQ682"/>
    <mergeCell ref="AM667:AQ667"/>
    <mergeCell ref="AM676:AQ676"/>
    <mergeCell ref="AM655:AQ655"/>
    <mergeCell ref="AM675:AQ675"/>
    <mergeCell ref="AM660:AQ660"/>
    <mergeCell ref="AM661:AQ661"/>
    <mergeCell ref="AM662:AQ662"/>
    <mergeCell ref="AM669:AQ669"/>
    <mergeCell ref="AM670:AQ670"/>
    <mergeCell ref="AM668:AQ668"/>
    <mergeCell ref="AM631:AQ631"/>
    <mergeCell ref="AM635:AQ635"/>
    <mergeCell ref="AM634:AQ634"/>
    <mergeCell ref="AM633:AQ633"/>
    <mergeCell ref="AM632:AQ632"/>
    <mergeCell ref="AM638:AQ638"/>
    <mergeCell ref="AM637:AQ637"/>
    <mergeCell ref="AM636:AQ636"/>
    <mergeCell ref="AM693:AQ693"/>
    <mergeCell ref="AM692:AQ692"/>
    <mergeCell ref="AM691:AQ691"/>
    <mergeCell ref="AM690:AQ690"/>
    <mergeCell ref="AM694:AQ694"/>
    <mergeCell ref="AM645:AQ645"/>
    <mergeCell ref="AM646:AQ646"/>
    <mergeCell ref="AM640:AQ640"/>
    <mergeCell ref="AM642:AQ642"/>
    <mergeCell ref="AM687:AQ687"/>
    <mergeCell ref="AM688:AQ688"/>
    <mergeCell ref="AM689:AQ689"/>
    <mergeCell ref="AM896:AQ896"/>
    <mergeCell ref="AM897:AQ897"/>
    <mergeCell ref="AM902:AQ902"/>
    <mergeCell ref="AM900:AQ900"/>
    <mergeCell ref="AM901:AQ901"/>
    <mergeCell ref="AM905:AQ905"/>
    <mergeCell ref="AM906:AQ906"/>
    <mergeCell ref="AM893:AQ893"/>
    <mergeCell ref="AM908:AQ908"/>
    <mergeCell ref="AM907:AQ907"/>
    <mergeCell ref="AM895:AQ895"/>
    <mergeCell ref="AM894:AQ894"/>
    <mergeCell ref="AM903:AQ903"/>
    <mergeCell ref="AM904:AQ904"/>
    <mergeCell ref="AM612:AQ612"/>
    <mergeCell ref="AM614:AQ614"/>
    <mergeCell ref="AM613:AQ613"/>
    <mergeCell ref="AM686:AQ686"/>
    <mergeCell ref="AM683:AQ683"/>
    <mergeCell ref="AM684:AQ684"/>
    <mergeCell ref="AM680:AQ680"/>
    <mergeCell ref="AM679:AQ679"/>
    <mergeCell ref="AM624:AQ624"/>
    <mergeCell ref="AM630:AQ630"/>
    <mergeCell ref="AM627:AQ627"/>
    <mergeCell ref="AM626:AQ626"/>
    <mergeCell ref="AM625:AQ625"/>
    <mergeCell ref="AM589:AQ589"/>
    <mergeCell ref="AM590:AQ590"/>
    <mergeCell ref="AM591:AQ591"/>
    <mergeCell ref="AM671:AQ671"/>
    <mergeCell ref="AM672:AQ672"/>
    <mergeCell ref="AM619:AQ619"/>
    <mergeCell ref="AM620:AQ620"/>
    <mergeCell ref="AM623:AQ623"/>
    <mergeCell ref="AM621:AQ621"/>
    <mergeCell ref="AM593:AQ593"/>
    <mergeCell ref="AM594:AQ594"/>
    <mergeCell ref="AM602:AQ602"/>
    <mergeCell ref="AM600:AQ600"/>
    <mergeCell ref="AM601:AQ601"/>
    <mergeCell ref="AM599:AQ599"/>
    <mergeCell ref="AM598:AQ598"/>
    <mergeCell ref="AM869:AQ869"/>
    <mergeCell ref="AM868:AQ868"/>
    <mergeCell ref="AM867:AQ867"/>
    <mergeCell ref="AM866:AQ866"/>
    <mergeCell ref="AM871:AQ871"/>
    <mergeCell ref="AM870:AQ870"/>
    <mergeCell ref="AM877:AQ877"/>
    <mergeCell ref="AM878:AQ878"/>
    <mergeCell ref="AM881:AQ881"/>
    <mergeCell ref="AM879:AQ879"/>
    <mergeCell ref="AM880:AQ880"/>
    <mergeCell ref="AM882:AQ882"/>
    <mergeCell ref="AM899:AQ899"/>
    <mergeCell ref="AM898:AQ898"/>
    <mergeCell ref="AM885:AQ885"/>
    <mergeCell ref="AM884:AQ884"/>
    <mergeCell ref="AM883:AQ883"/>
    <mergeCell ref="AM892:AQ892"/>
    <mergeCell ref="AM889:AQ889"/>
    <mergeCell ref="AM891:AQ891"/>
    <mergeCell ref="AM890:AQ890"/>
    <mergeCell ref="AM886:AQ886"/>
    <mergeCell ref="AM887:AQ887"/>
    <mergeCell ref="AM888:AQ888"/>
    <mergeCell ref="AM603:AQ603"/>
    <mergeCell ref="AM703:AQ703"/>
    <mergeCell ref="AM702:AQ702"/>
    <mergeCell ref="AM701:AQ701"/>
    <mergeCell ref="AM696:AQ696"/>
    <mergeCell ref="AM698:AQ698"/>
    <mergeCell ref="AM697:AQ697"/>
    <mergeCell ref="AM719:AQ719"/>
    <mergeCell ref="AM718:AQ718"/>
    <mergeCell ref="AM727:AQ727"/>
    <mergeCell ref="AM726:AQ726"/>
    <mergeCell ref="AM584:AQ584"/>
    <mergeCell ref="AM583:AQ583"/>
    <mergeCell ref="AM582:AQ582"/>
    <mergeCell ref="AM862:AQ862"/>
    <mergeCell ref="AM861:AQ861"/>
    <mergeCell ref="AM592:AQ592"/>
    <mergeCell ref="AM587:AQ587"/>
    <mergeCell ref="AM588:AQ588"/>
    <mergeCell ref="AM586:AQ586"/>
    <mergeCell ref="AM585:AQ585"/>
    <mergeCell ref="AM622:AQ622"/>
    <mergeCell ref="AM629:AQ629"/>
    <mergeCell ref="AM618:AQ618"/>
    <mergeCell ref="AM628:AQ628"/>
    <mergeCell ref="AM595:AQ595"/>
    <mergeCell ref="AM695:AQ695"/>
    <mergeCell ref="AM607:AQ607"/>
    <mergeCell ref="AM617:AQ617"/>
    <mergeCell ref="AM615:AQ615"/>
    <mergeCell ref="AM616:AQ616"/>
    <mergeCell ref="AM605:AQ605"/>
    <mergeCell ref="AM699:AQ699"/>
    <mergeCell ref="AM700:AQ700"/>
    <mergeCell ref="AM737:AQ737"/>
    <mergeCell ref="AM736:AQ736"/>
    <mergeCell ref="AM734:AQ734"/>
    <mergeCell ref="AM735:AQ735"/>
    <mergeCell ref="AM716:AQ716"/>
    <mergeCell ref="AM717:AQ717"/>
    <mergeCell ref="W776:AA776"/>
    <mergeCell ref="W777:AA777"/>
    <mergeCell ref="W781:AA781"/>
    <mergeCell ref="W782:AA782"/>
    <mergeCell ref="W790:AA790"/>
    <mergeCell ref="W791:AA791"/>
    <mergeCell ref="W788:AA788"/>
    <mergeCell ref="W787:AA787"/>
    <mergeCell ref="W780:AA780"/>
    <mergeCell ref="W778:AA778"/>
    <mergeCell ref="W785:AA785"/>
    <mergeCell ref="AB793:AE793"/>
    <mergeCell ref="W811:AA811"/>
    <mergeCell ref="W810:AA810"/>
    <mergeCell ref="AH810:AL810"/>
    <mergeCell ref="AH809:AL809"/>
    <mergeCell ref="AH808:AL808"/>
    <mergeCell ref="AH807:AL807"/>
    <mergeCell ref="AH806:AL806"/>
    <mergeCell ref="T811:U811"/>
    <mergeCell ref="T807:U807"/>
    <mergeCell ref="T810:U810"/>
    <mergeCell ref="T809:U809"/>
    <mergeCell ref="T808:U808"/>
    <mergeCell ref="T806:U806"/>
    <mergeCell ref="W808:AA808"/>
    <mergeCell ref="AH802:AL802"/>
    <mergeCell ref="AH803:AL803"/>
    <mergeCell ref="T805:U805"/>
    <mergeCell ref="W803:AA803"/>
    <mergeCell ref="AH805:AL805"/>
    <mergeCell ref="AH804:AL804"/>
    <mergeCell ref="AH800:AL800"/>
    <mergeCell ref="AH799:AL799"/>
    <mergeCell ref="AH801:AL801"/>
    <mergeCell ref="W748:AA748"/>
    <mergeCell ref="W747:AA747"/>
    <mergeCell ref="AH720:AL720"/>
    <mergeCell ref="AH722:AL722"/>
    <mergeCell ref="AH721:AL721"/>
    <mergeCell ref="AH694:AL694"/>
    <mergeCell ref="AH693:AL693"/>
    <mergeCell ref="W774:AA774"/>
    <mergeCell ref="W775:AA775"/>
    <mergeCell ref="W767:AA767"/>
    <mergeCell ref="W769:AA769"/>
    <mergeCell ref="W749:AA749"/>
    <mergeCell ref="W745:AA745"/>
    <mergeCell ref="W746:AA746"/>
    <mergeCell ref="W763:AA763"/>
    <mergeCell ref="W752:AA752"/>
    <mergeCell ref="AH751:AL751"/>
    <mergeCell ref="W757:AA757"/>
    <mergeCell ref="W756:AA756"/>
    <mergeCell ref="W755:AA755"/>
    <mergeCell ref="W753:AA753"/>
    <mergeCell ref="W754:AA754"/>
    <mergeCell ref="AH759:AL759"/>
    <mergeCell ref="AH758:AL758"/>
    <mergeCell ref="AH757:AL757"/>
    <mergeCell ref="T798:U798"/>
    <mergeCell ref="T797:U797"/>
    <mergeCell ref="T795:U795"/>
    <mergeCell ref="T796:U796"/>
    <mergeCell ref="T793:U793"/>
    <mergeCell ref="T794:U794"/>
    <mergeCell ref="T804:U804"/>
    <mergeCell ref="T800:U800"/>
    <mergeCell ref="T801:U801"/>
    <mergeCell ref="T799:U799"/>
    <mergeCell ref="T802:U802"/>
    <mergeCell ref="T803:U803"/>
    <mergeCell ref="U697:X697"/>
    <mergeCell ref="U693:X693"/>
    <mergeCell ref="U694:X694"/>
    <mergeCell ref="T602:U602"/>
    <mergeCell ref="T601:U601"/>
    <mergeCell ref="T600:U600"/>
    <mergeCell ref="T599:U599"/>
    <mergeCell ref="T603:U603"/>
    <mergeCell ref="U670:X670"/>
    <mergeCell ref="U669:X669"/>
    <mergeCell ref="T646:U646"/>
    <mergeCell ref="T655:U655"/>
    <mergeCell ref="T605:U605"/>
    <mergeCell ref="T604:U604"/>
    <mergeCell ref="T606:U606"/>
    <mergeCell ref="U668:X668"/>
    <mergeCell ref="W833:AA833"/>
    <mergeCell ref="W831:AA831"/>
    <mergeCell ref="W832:AA832"/>
    <mergeCell ref="AH848:AL848"/>
    <mergeCell ref="AH845:AL845"/>
    <mergeCell ref="AH835:AL835"/>
    <mergeCell ref="AH833:AL833"/>
    <mergeCell ref="AH853:AL853"/>
    <mergeCell ref="AH838:AL838"/>
    <mergeCell ref="AH843:AL843"/>
    <mergeCell ref="AH842:AL842"/>
    <mergeCell ref="AH841:AL841"/>
    <mergeCell ref="AH844:AL844"/>
    <mergeCell ref="AH836:AL836"/>
    <mergeCell ref="AH831:AL831"/>
    <mergeCell ref="AM863:AQ863"/>
    <mergeCell ref="AM864:AQ864"/>
    <mergeCell ref="T820:U820"/>
    <mergeCell ref="T812:U812"/>
    <mergeCell ref="T824:U824"/>
    <mergeCell ref="T815:U815"/>
    <mergeCell ref="AH857:AL857"/>
    <mergeCell ref="AH894:AL894"/>
    <mergeCell ref="AH893:AL893"/>
    <mergeCell ref="AH895:AL895"/>
    <mergeCell ref="AH896:AL896"/>
    <mergeCell ref="AH882:AL882"/>
    <mergeCell ref="AM610:AQ610"/>
    <mergeCell ref="AM609:AQ609"/>
    <mergeCell ref="AM596:AQ596"/>
    <mergeCell ref="AM611:AQ611"/>
    <mergeCell ref="AM597:AQ597"/>
    <mergeCell ref="AH598:AL598"/>
    <mergeCell ref="AM604:AQ604"/>
    <mergeCell ref="AM606:AQ606"/>
    <mergeCell ref="AM608:AQ608"/>
    <mergeCell ref="AH887:AL887"/>
    <mergeCell ref="AH886:AL886"/>
    <mergeCell ref="AM865:AQ865"/>
    <mergeCell ref="AH871:AL871"/>
    <mergeCell ref="AH881:AL881"/>
    <mergeCell ref="AH891:AL891"/>
    <mergeCell ref="AH892:AL892"/>
    <mergeCell ref="AH890:AL890"/>
    <mergeCell ref="AH883:AL883"/>
    <mergeCell ref="AH878:AL878"/>
    <mergeCell ref="AH877:AL877"/>
    <mergeCell ref="AH885:AL885"/>
    <mergeCell ref="AH884:AL884"/>
    <mergeCell ref="AH880:AL880"/>
    <mergeCell ref="AH879:AL879"/>
    <mergeCell ref="AH900:AL900"/>
    <mergeCell ref="AH901:AL901"/>
    <mergeCell ref="AH899:AL899"/>
    <mergeCell ref="AH898:AL898"/>
    <mergeCell ref="AH902:AL902"/>
    <mergeCell ref="AH897:AL897"/>
    <mergeCell ref="AH889:AL889"/>
    <mergeCell ref="AH888:AL888"/>
    <mergeCell ref="AH907:AL907"/>
    <mergeCell ref="AH908:AL908"/>
    <mergeCell ref="AH903:AL903"/>
    <mergeCell ref="AH904:AL904"/>
    <mergeCell ref="AH906:AL906"/>
    <mergeCell ref="AH905:AL905"/>
    <mergeCell ref="AH730:AL730"/>
    <mergeCell ref="AH731:AL731"/>
    <mergeCell ref="AH728:AL728"/>
    <mergeCell ref="AH727:AL727"/>
    <mergeCell ref="AH711:AL711"/>
    <mergeCell ref="AH712:AL712"/>
    <mergeCell ref="AH710:AL710"/>
    <mergeCell ref="AA710:AE710"/>
    <mergeCell ref="AH732:AL732"/>
    <mergeCell ref="AH733:AL733"/>
    <mergeCell ref="AH724:AL724"/>
    <mergeCell ref="AH723:AL723"/>
    <mergeCell ref="AH736:AL736"/>
    <mergeCell ref="AH737:AL737"/>
    <mergeCell ref="W737:AA737"/>
    <mergeCell ref="W736:AA736"/>
    <mergeCell ref="AH725:AL725"/>
    <mergeCell ref="AH717:AL717"/>
    <mergeCell ref="AH716:AL716"/>
    <mergeCell ref="AB715:AF715"/>
    <mergeCell ref="AH715:AL715"/>
    <mergeCell ref="AM748:AQ748"/>
    <mergeCell ref="AM750:AQ750"/>
    <mergeCell ref="AM749:AQ749"/>
    <mergeCell ref="AM751:AQ751"/>
    <mergeCell ref="AM752:AQ752"/>
    <mergeCell ref="AM741:AQ741"/>
    <mergeCell ref="AM742:AQ742"/>
    <mergeCell ref="AH735:AL735"/>
    <mergeCell ref="AM732:AQ732"/>
    <mergeCell ref="AM733:AQ733"/>
    <mergeCell ref="AM738:AQ738"/>
    <mergeCell ref="AM739:AQ739"/>
    <mergeCell ref="AM729:AQ729"/>
    <mergeCell ref="AM728:AQ728"/>
    <mergeCell ref="AM731:AQ731"/>
    <mergeCell ref="AM730:AQ730"/>
    <mergeCell ref="W738:AA738"/>
    <mergeCell ref="W735:AA735"/>
    <mergeCell ref="W765:AA765"/>
    <mergeCell ref="W764:AA764"/>
    <mergeCell ref="W725:AA725"/>
    <mergeCell ref="W724:AA724"/>
    <mergeCell ref="W759:AA759"/>
    <mergeCell ref="W758:AA758"/>
    <mergeCell ref="W766:AA766"/>
    <mergeCell ref="W761:AA761"/>
    <mergeCell ref="W760:AA760"/>
    <mergeCell ref="W762:AA762"/>
    <mergeCell ref="AM855:AQ855"/>
    <mergeCell ref="AM856:AQ856"/>
    <mergeCell ref="AM873:AQ873"/>
    <mergeCell ref="AM876:AQ876"/>
    <mergeCell ref="AM872:AQ872"/>
    <mergeCell ref="AM860:AQ860"/>
    <mergeCell ref="AM857:AQ857"/>
    <mergeCell ref="AH858:AL858"/>
    <mergeCell ref="AH852:AL852"/>
    <mergeCell ref="AH851:AL851"/>
    <mergeCell ref="AH849:AL849"/>
    <mergeCell ref="AH850:AL850"/>
    <mergeCell ref="AH874:AL874"/>
    <mergeCell ref="AH875:AL875"/>
    <mergeCell ref="AH873:AL873"/>
    <mergeCell ref="AH876:AL876"/>
    <mergeCell ref="AH859:AL859"/>
    <mergeCell ref="AH867:AL867"/>
    <mergeCell ref="AH868:AL868"/>
    <mergeCell ref="AH861:AL861"/>
    <mergeCell ref="AH860:AL860"/>
    <mergeCell ref="AH863:AL863"/>
    <mergeCell ref="AH864:AL864"/>
    <mergeCell ref="AH714:AL714"/>
    <mergeCell ref="AH713:AL713"/>
    <mergeCell ref="AM714:AQ714"/>
    <mergeCell ref="AM712:AQ712"/>
    <mergeCell ref="AM713:AQ713"/>
    <mergeCell ref="AM711:AQ711"/>
    <mergeCell ref="AM710:AQ710"/>
    <mergeCell ref="W704:AA704"/>
    <mergeCell ref="AH704:AL704"/>
    <mergeCell ref="AM706:AQ706"/>
    <mergeCell ref="AM705:AQ705"/>
    <mergeCell ref="AM707:AQ707"/>
    <mergeCell ref="AM704:AQ704"/>
    <mergeCell ref="AM708:AQ708"/>
    <mergeCell ref="AM709:AQ709"/>
    <mergeCell ref="W705:AA705"/>
    <mergeCell ref="T715:U715"/>
    <mergeCell ref="T710:U710"/>
    <mergeCell ref="T706:U706"/>
    <mergeCell ref="AA706:AE706"/>
    <mergeCell ref="AH709:AL709"/>
    <mergeCell ref="AH708:AL708"/>
    <mergeCell ref="AH705:AL705"/>
    <mergeCell ref="AH846:AL846"/>
    <mergeCell ref="AH822:AL822"/>
    <mergeCell ref="AH839:AL839"/>
    <mergeCell ref="AH830:AL830"/>
    <mergeCell ref="AH834:AL834"/>
    <mergeCell ref="AH832:AL832"/>
    <mergeCell ref="AH826:AL826"/>
    <mergeCell ref="AH760:AL760"/>
    <mergeCell ref="AH847:AL847"/>
    <mergeCell ref="AH750:AL750"/>
    <mergeCell ref="AH756:AL756"/>
    <mergeCell ref="AH749:AL749"/>
    <mergeCell ref="AH748:AL748"/>
    <mergeCell ref="AH782:AL782"/>
    <mergeCell ref="W770:AA770"/>
    <mergeCell ref="W768:AA768"/>
    <mergeCell ref="W771:AA771"/>
    <mergeCell ref="AH772:AL772"/>
    <mergeCell ref="AH775:AL775"/>
    <mergeCell ref="AH774:AL774"/>
    <mergeCell ref="AH773:AL773"/>
    <mergeCell ref="AM784:AQ784"/>
    <mergeCell ref="AM782:AQ782"/>
    <mergeCell ref="AM783:AQ783"/>
    <mergeCell ref="AM779:AQ779"/>
    <mergeCell ref="AM781:AQ781"/>
    <mergeCell ref="AM780:AQ780"/>
    <mergeCell ref="AM777:AQ777"/>
    <mergeCell ref="AM776:AQ776"/>
    <mergeCell ref="AM768:AQ768"/>
    <mergeCell ref="AM770:AQ770"/>
    <mergeCell ref="AM788:AQ788"/>
    <mergeCell ref="AM789:AQ789"/>
    <mergeCell ref="AH771:AL771"/>
    <mergeCell ref="AH769:AL769"/>
    <mergeCell ref="AM778:AQ778"/>
    <mergeCell ref="AM785:AQ785"/>
    <mergeCell ref="AM787:AQ787"/>
    <mergeCell ref="AM786:AQ786"/>
    <mergeCell ref="AM775:AQ775"/>
    <mergeCell ref="AM755:AQ755"/>
    <mergeCell ref="AM753:AQ753"/>
    <mergeCell ref="AM754:AQ754"/>
    <mergeCell ref="AM761:AQ761"/>
    <mergeCell ref="AM760:AQ760"/>
    <mergeCell ref="AM759:AQ759"/>
    <mergeCell ref="AM758:AQ758"/>
    <mergeCell ref="AM757:AQ757"/>
    <mergeCell ref="AM743:AQ743"/>
    <mergeCell ref="AM744:AQ744"/>
    <mergeCell ref="AM745:AQ745"/>
    <mergeCell ref="AM746:AQ746"/>
    <mergeCell ref="AM747:AQ747"/>
    <mergeCell ref="AM756:AQ756"/>
    <mergeCell ref="AM740:AQ740"/>
    <mergeCell ref="AM722:AQ722"/>
    <mergeCell ref="AM721:AQ721"/>
    <mergeCell ref="AH718:AL718"/>
    <mergeCell ref="AH719:AL719"/>
    <mergeCell ref="AM725:AQ725"/>
    <mergeCell ref="AM724:AQ724"/>
    <mergeCell ref="AM715:AQ715"/>
    <mergeCell ref="AM723:AQ723"/>
    <mergeCell ref="AM720:AQ720"/>
    <mergeCell ref="Y675:AA675"/>
    <mergeCell ref="Y686:AA686"/>
    <mergeCell ref="Y684:AA684"/>
    <mergeCell ref="Y685:AA685"/>
    <mergeCell ref="Y676:AA676"/>
    <mergeCell ref="Y674:AA674"/>
    <mergeCell ref="Y689:AA689"/>
    <mergeCell ref="Y688:AA688"/>
    <mergeCell ref="Y690:AA690"/>
    <mergeCell ref="Y692:AA692"/>
    <mergeCell ref="Y691:AA691"/>
    <mergeCell ref="W734:AA734"/>
    <mergeCell ref="W733:AA733"/>
    <mergeCell ref="X667:AA667"/>
    <mergeCell ref="X666:AA666"/>
    <mergeCell ref="X664:AA664"/>
    <mergeCell ref="X665:AA665"/>
    <mergeCell ref="Y672:AA672"/>
    <mergeCell ref="Y693:AA693"/>
    <mergeCell ref="W750:AA750"/>
    <mergeCell ref="W751:AA751"/>
    <mergeCell ref="W740:AA740"/>
    <mergeCell ref="W742:AA742"/>
    <mergeCell ref="W741:AA741"/>
    <mergeCell ref="W743:AA743"/>
    <mergeCell ref="W744:AA744"/>
    <mergeCell ref="W739:AA739"/>
    <mergeCell ref="X663:AA663"/>
    <mergeCell ref="X662:AA662"/>
    <mergeCell ref="X661:AA661"/>
    <mergeCell ref="X660:AA660"/>
    <mergeCell ref="Y670:AA670"/>
    <mergeCell ref="Y671:AA671"/>
    <mergeCell ref="X656:AA656"/>
    <mergeCell ref="X655:AA655"/>
    <mergeCell ref="Y669:AA669"/>
    <mergeCell ref="Y668:AA668"/>
    <mergeCell ref="Y694:AA694"/>
    <mergeCell ref="Y687:AA687"/>
    <mergeCell ref="W566:AA566"/>
    <mergeCell ref="W567:AA567"/>
    <mergeCell ref="W394:AA394"/>
    <mergeCell ref="W389:AA389"/>
    <mergeCell ref="W363:AA363"/>
    <mergeCell ref="W365:AA365"/>
    <mergeCell ref="W364:AA364"/>
    <mergeCell ref="W366:AA366"/>
    <mergeCell ref="W369:AA369"/>
    <mergeCell ref="W368:AA368"/>
    <mergeCell ref="W367:AA367"/>
    <mergeCell ref="W372:AA372"/>
    <mergeCell ref="W371:AA371"/>
    <mergeCell ref="W373:AA373"/>
    <mergeCell ref="W374:AA374"/>
    <mergeCell ref="W375:AA375"/>
    <mergeCell ref="W376:AA376"/>
    <mergeCell ref="W355:AA355"/>
    <mergeCell ref="W356:AA356"/>
    <mergeCell ref="W395:AA395"/>
    <mergeCell ref="W397:AA397"/>
    <mergeCell ref="W396:AA396"/>
    <mergeCell ref="W401:AA401"/>
    <mergeCell ref="W400:AA400"/>
    <mergeCell ref="W377:AA377"/>
    <mergeCell ref="W581:AA581"/>
    <mergeCell ref="W580:AA580"/>
    <mergeCell ref="W603:AA603"/>
    <mergeCell ref="W602:AA602"/>
    <mergeCell ref="W579:AA579"/>
    <mergeCell ref="W573:AA573"/>
    <mergeCell ref="W574:AA574"/>
    <mergeCell ref="W575:AA575"/>
    <mergeCell ref="W576:AA576"/>
    <mergeCell ref="W335:AA335"/>
    <mergeCell ref="W336:AA336"/>
    <mergeCell ref="W472:AA472"/>
    <mergeCell ref="W473:AA473"/>
    <mergeCell ref="T465:U465"/>
    <mergeCell ref="T462:U462"/>
    <mergeCell ref="W469:AA469"/>
    <mergeCell ref="W471:AA471"/>
    <mergeCell ref="W470:AA470"/>
    <mergeCell ref="T459:U459"/>
    <mergeCell ref="W440:AA440"/>
    <mergeCell ref="W441:AA441"/>
    <mergeCell ref="W402:AA402"/>
    <mergeCell ref="W403:AA403"/>
    <mergeCell ref="W344:AA344"/>
    <mergeCell ref="W346:AA346"/>
    <mergeCell ref="W347:AA347"/>
    <mergeCell ref="W353:AA353"/>
    <mergeCell ref="W354:AA354"/>
    <mergeCell ref="W337:AA337"/>
    <mergeCell ref="W338:AA338"/>
    <mergeCell ref="W341:AA341"/>
    <mergeCell ref="W339:AA339"/>
    <mergeCell ref="W340:AA340"/>
    <mergeCell ref="W342:AA342"/>
    <mergeCell ref="W343:AA343"/>
    <mergeCell ref="W387:AA387"/>
    <mergeCell ref="W386:AA386"/>
    <mergeCell ref="W381:AA381"/>
    <mergeCell ref="W380:AA380"/>
    <mergeCell ref="W390:AA390"/>
    <mergeCell ref="W391:AA391"/>
    <mergeCell ref="W388:AA388"/>
    <mergeCell ref="W384:AA384"/>
    <mergeCell ref="W385:AA385"/>
    <mergeCell ref="W322:AA322"/>
    <mergeCell ref="W323:AA323"/>
    <mergeCell ref="W324:AA324"/>
    <mergeCell ref="W332:AA332"/>
    <mergeCell ref="W331:AA331"/>
    <mergeCell ref="W327:AA327"/>
    <mergeCell ref="W328:AA328"/>
    <mergeCell ref="W329:AA329"/>
    <mergeCell ref="W330:AA330"/>
    <mergeCell ref="W320:AA320"/>
    <mergeCell ref="W321:AA321"/>
    <mergeCell ref="W318:AA318"/>
    <mergeCell ref="T373:V373"/>
    <mergeCell ref="T435:U435"/>
    <mergeCell ref="T318:U318"/>
    <mergeCell ref="T319:U319"/>
    <mergeCell ref="W392:AA392"/>
    <mergeCell ref="W393:AA393"/>
    <mergeCell ref="T503:U503"/>
    <mergeCell ref="Y503:AA503"/>
    <mergeCell ref="W503:X503"/>
    <mergeCell ref="W562:AA562"/>
    <mergeCell ref="W564:AA564"/>
    <mergeCell ref="W578:AA578"/>
    <mergeCell ref="W577:AA577"/>
    <mergeCell ref="T558:U558"/>
    <mergeCell ref="W560:AA560"/>
    <mergeCell ref="W561:AA561"/>
    <mergeCell ref="T474:U474"/>
    <mergeCell ref="T567:U567"/>
    <mergeCell ref="T323:U323"/>
    <mergeCell ref="T322:U322"/>
    <mergeCell ref="T320:U320"/>
    <mergeCell ref="T321:U321"/>
    <mergeCell ref="T336:U336"/>
    <mergeCell ref="T317:U317"/>
    <mergeCell ref="T316:U316"/>
    <mergeCell ref="T324:U324"/>
    <mergeCell ref="T326:U326"/>
    <mergeCell ref="T327:U327"/>
    <mergeCell ref="T325:U325"/>
    <mergeCell ref="W437:AA437"/>
    <mergeCell ref="W438:AA438"/>
    <mergeCell ref="T418:U418"/>
    <mergeCell ref="Y418:AA418"/>
    <mergeCell ref="W435:AA435"/>
    <mergeCell ref="W436:AA436"/>
    <mergeCell ref="T440:U440"/>
    <mergeCell ref="W439:AA439"/>
    <mergeCell ref="W442:AA442"/>
    <mergeCell ref="W563:AA563"/>
    <mergeCell ref="W565:AA565"/>
    <mergeCell ref="W572:AA572"/>
    <mergeCell ref="W571:AA571"/>
    <mergeCell ref="W558:AA558"/>
    <mergeCell ref="W559:AA559"/>
    <mergeCell ref="W570:AA570"/>
    <mergeCell ref="W569:AA569"/>
    <mergeCell ref="W568:AA568"/>
    <mergeCell ref="W418:X418"/>
    <mergeCell ref="W404:AA404"/>
    <mergeCell ref="W316:AA316"/>
    <mergeCell ref="W317:AA317"/>
    <mergeCell ref="W468:AA468"/>
    <mergeCell ref="W333:AA333"/>
    <mergeCell ref="W319:AA319"/>
    <mergeCell ref="W326:AA326"/>
    <mergeCell ref="W325:AA325"/>
    <mergeCell ref="W467:AA467"/>
    <mergeCell ref="W456:AA456"/>
    <mergeCell ref="W361:AA361"/>
    <mergeCell ref="W348:AA348"/>
    <mergeCell ref="W349:AA349"/>
    <mergeCell ref="W460:AA460"/>
    <mergeCell ref="W461:AA461"/>
    <mergeCell ref="W451:AA451"/>
    <mergeCell ref="W446:AA446"/>
    <mergeCell ref="W448:AA448"/>
    <mergeCell ref="W447:AA447"/>
    <mergeCell ref="W450:AA450"/>
    <mergeCell ref="W449:AA449"/>
    <mergeCell ref="W465:AA465"/>
    <mergeCell ref="W466:AA466"/>
    <mergeCell ref="W459:AA459"/>
    <mergeCell ref="W457:AA457"/>
    <mergeCell ref="W458:AA458"/>
    <mergeCell ref="W443:AA443"/>
    <mergeCell ref="W445:AA445"/>
    <mergeCell ref="W444:AA444"/>
    <mergeCell ref="W452:AA452"/>
    <mergeCell ref="W455:AA455"/>
    <mergeCell ref="W454:AA454"/>
    <mergeCell ref="W453:AA453"/>
    <mergeCell ref="W398:AA398"/>
    <mergeCell ref="W399:AA399"/>
    <mergeCell ref="W334:AA334"/>
    <mergeCell ref="W345:AA345"/>
    <mergeCell ref="W405:AA405"/>
    <mergeCell ref="W383:AA383"/>
    <mergeCell ref="W379:AA379"/>
    <mergeCell ref="W378:AA378"/>
    <mergeCell ref="W382:AA382"/>
    <mergeCell ref="AM1180:AQ1180"/>
    <mergeCell ref="AM1159:AQ1159"/>
    <mergeCell ref="AM1160:AQ1160"/>
    <mergeCell ref="AM1161:AQ1161"/>
    <mergeCell ref="AM1149:AQ1149"/>
    <mergeCell ref="AM1147:AQ1147"/>
    <mergeCell ref="AM1151:AQ1151"/>
    <mergeCell ref="AM1150:AQ1150"/>
    <mergeCell ref="AM1136:AQ1136"/>
    <mergeCell ref="AM1138:AQ1138"/>
    <mergeCell ref="AM1137:AQ1137"/>
    <mergeCell ref="AM1139:AQ1139"/>
    <mergeCell ref="AM1146:AQ1146"/>
    <mergeCell ref="AM1141:AQ1141"/>
    <mergeCell ref="AM1143:AQ1143"/>
    <mergeCell ref="AM1142:AQ1142"/>
    <mergeCell ref="AM1144:AQ1144"/>
    <mergeCell ref="AM1145:AQ1145"/>
    <mergeCell ref="AM1140:AQ1140"/>
    <mergeCell ref="AM1133:AQ1133"/>
    <mergeCell ref="AM1134:AQ1134"/>
    <mergeCell ref="AM1135:AQ1135"/>
    <mergeCell ref="AM1184:AQ1184"/>
    <mergeCell ref="AM1185:AQ1185"/>
    <mergeCell ref="AM1186:AQ1186"/>
    <mergeCell ref="AM1158:AQ1158"/>
    <mergeCell ref="AM1166:AQ1166"/>
    <mergeCell ref="AM1163:AQ1163"/>
    <mergeCell ref="AM1164:AQ1164"/>
    <mergeCell ref="AM1162:AQ1162"/>
    <mergeCell ref="AM1173:AQ1173"/>
    <mergeCell ref="AM1172:AQ1172"/>
    <mergeCell ref="AM1171:AQ1171"/>
    <mergeCell ref="AM1170:AQ1170"/>
    <mergeCell ref="AM1167:AQ1167"/>
    <mergeCell ref="AM1168:AQ1168"/>
    <mergeCell ref="AM1169:AQ1169"/>
    <mergeCell ref="AM1177:AQ1177"/>
    <mergeCell ref="AM1178:AQ1178"/>
    <mergeCell ref="AM1179:AQ1179"/>
    <mergeCell ref="AM1176:AQ1176"/>
    <mergeCell ref="AM1174:AQ1174"/>
    <mergeCell ref="AM1175:AQ1175"/>
    <mergeCell ref="AM1183:AQ1183"/>
    <mergeCell ref="AM1181:AQ1181"/>
    <mergeCell ref="AM1182:AQ1182"/>
    <mergeCell ref="AM1153:AQ1153"/>
    <mergeCell ref="AM1152:AQ1152"/>
    <mergeCell ref="AM1156:AQ1156"/>
    <mergeCell ref="AM1148:AQ1148"/>
    <mergeCell ref="AM1128:AQ1128"/>
    <mergeCell ref="AM1130:AQ1130"/>
    <mergeCell ref="AM1129:AQ1129"/>
    <mergeCell ref="AM1131:AQ1131"/>
    <mergeCell ref="AM1132:AQ1132"/>
    <mergeCell ref="AM1157:AQ1157"/>
    <mergeCell ref="AM1165:AQ1165"/>
    <mergeCell ref="AM1119:AQ1119"/>
    <mergeCell ref="AM1120:AQ1120"/>
    <mergeCell ref="AM1100:AQ1100"/>
    <mergeCell ref="AM1097:AQ1097"/>
    <mergeCell ref="AM1098:AQ1098"/>
    <mergeCell ref="AM1099:AQ1099"/>
    <mergeCell ref="AM1101:AQ1101"/>
    <mergeCell ref="AM1103:AQ1103"/>
    <mergeCell ref="AM1102:AQ1102"/>
    <mergeCell ref="AM1096:AQ1096"/>
    <mergeCell ref="AM1094:AQ1094"/>
    <mergeCell ref="AM1095:AQ1095"/>
    <mergeCell ref="AM1126:AQ1126"/>
    <mergeCell ref="AM1125:AQ1125"/>
    <mergeCell ref="AM1124:AQ1124"/>
    <mergeCell ref="AM1123:AQ1123"/>
    <mergeCell ref="AM1109:AQ1109"/>
    <mergeCell ref="AM1110:AQ1110"/>
    <mergeCell ref="AM1112:AQ1112"/>
    <mergeCell ref="AM1113:AQ1113"/>
    <mergeCell ref="AM1189:AQ1189"/>
    <mergeCell ref="AM1188:AQ1188"/>
    <mergeCell ref="AM1191:AQ1191"/>
    <mergeCell ref="AM1192:AQ1192"/>
    <mergeCell ref="AM1190:AQ1190"/>
    <mergeCell ref="AM1187:AQ1187"/>
    <mergeCell ref="AM1155:AQ1155"/>
    <mergeCell ref="AM1154:AQ1154"/>
    <mergeCell ref="AH1167:AL1167"/>
    <mergeCell ref="AH1168:AL1168"/>
    <mergeCell ref="AH1166:AL1166"/>
    <mergeCell ref="AH1165:AL1165"/>
    <mergeCell ref="AH1170:AL1170"/>
    <mergeCell ref="AH1174:AL1174"/>
    <mergeCell ref="AH1175:AL1175"/>
    <mergeCell ref="AH1176:AL1176"/>
    <mergeCell ref="AH1171:AL1171"/>
    <mergeCell ref="AH1169:AL1169"/>
    <mergeCell ref="AH1137:AL1137"/>
    <mergeCell ref="AH1128:AL1128"/>
    <mergeCell ref="AH1129:AL1129"/>
    <mergeCell ref="AH1131:AL1131"/>
    <mergeCell ref="AH1136:AL1136"/>
    <mergeCell ref="AH1135:AL1135"/>
    <mergeCell ref="AH1130:AL1130"/>
    <mergeCell ref="AH1132:AL1132"/>
    <mergeCell ref="AH1123:AL1123"/>
    <mergeCell ref="AH1127:AL1127"/>
    <mergeCell ref="AH1125:AL1125"/>
    <mergeCell ref="AH1150:AL1150"/>
    <mergeCell ref="AH1153:AL1153"/>
    <mergeCell ref="AH1151:AL1151"/>
    <mergeCell ref="AH1152:AL1152"/>
    <mergeCell ref="AM1118:AQ1118"/>
    <mergeCell ref="AM1122:AQ1122"/>
    <mergeCell ref="AM1121:AQ1121"/>
    <mergeCell ref="AH1149:AL1149"/>
    <mergeCell ref="AH1145:AL1145"/>
    <mergeCell ref="AH1146:AL1146"/>
    <mergeCell ref="AH1160:AL1160"/>
    <mergeCell ref="AH1154:AL1154"/>
    <mergeCell ref="AH1159:AL1159"/>
    <mergeCell ref="AH1157:AL1157"/>
    <mergeCell ref="AH1158:AL1158"/>
    <mergeCell ref="AH1133:AL1133"/>
    <mergeCell ref="AH1134:AL1134"/>
    <mergeCell ref="AH1147:AL1147"/>
    <mergeCell ref="AH1148:AL1148"/>
    <mergeCell ref="AH1119:AL1119"/>
    <mergeCell ref="AH1118:AL1118"/>
    <mergeCell ref="AH1139:AL1139"/>
    <mergeCell ref="AH1140:AL1140"/>
    <mergeCell ref="AH1122:AL1122"/>
    <mergeCell ref="AH1121:AL1121"/>
    <mergeCell ref="AH1124:AL1124"/>
    <mergeCell ref="AH1126:AL1126"/>
    <mergeCell ref="AM1108:AQ1108"/>
    <mergeCell ref="AM1106:AQ1106"/>
    <mergeCell ref="AM1107:AQ1107"/>
    <mergeCell ref="AH1107:AL1107"/>
    <mergeCell ref="AH1109:AL1109"/>
    <mergeCell ref="AH1108:AL1108"/>
    <mergeCell ref="AH1110:AL1110"/>
    <mergeCell ref="AH1106:AL1106"/>
    <mergeCell ref="AM1114:AQ1114"/>
    <mergeCell ref="AM1111:AQ1111"/>
    <mergeCell ref="AH1112:AL1112"/>
    <mergeCell ref="AH1111:AL1111"/>
    <mergeCell ref="AH1113:AL1113"/>
    <mergeCell ref="AH1114:AL1114"/>
    <mergeCell ref="AH1115:AL1115"/>
    <mergeCell ref="AM1091:AQ1091"/>
    <mergeCell ref="AM1092:AQ1092"/>
    <mergeCell ref="AM1127:AQ1127"/>
    <mergeCell ref="AM1115:AQ1115"/>
    <mergeCell ref="AM1116:AQ1116"/>
    <mergeCell ref="AM1117:AQ1117"/>
    <mergeCell ref="AM1093:AQ1093"/>
    <mergeCell ref="AH1156:AL1156"/>
    <mergeCell ref="AH1155:AL1155"/>
    <mergeCell ref="AH1141:AL1141"/>
    <mergeCell ref="AH1142:AL1142"/>
    <mergeCell ref="AH1143:AL1143"/>
    <mergeCell ref="AH1144:AL1144"/>
    <mergeCell ref="AH1138:AL1138"/>
    <mergeCell ref="AH1164:AL1164"/>
    <mergeCell ref="AH1163:AL1163"/>
    <mergeCell ref="AH1161:AL1161"/>
    <mergeCell ref="AH1162:AL1162"/>
    <mergeCell ref="AH1173:AL1173"/>
    <mergeCell ref="AH1172:AL1172"/>
    <mergeCell ref="AH1102:AL1102"/>
    <mergeCell ref="AH1103:AL1103"/>
    <mergeCell ref="AH1104:AL1104"/>
    <mergeCell ref="AH1105:AL1105"/>
    <mergeCell ref="AH1116:AL1116"/>
    <mergeCell ref="AH1120:AL1120"/>
    <mergeCell ref="AH1117:AL1117"/>
    <mergeCell ref="AH1099:AL1099"/>
    <mergeCell ref="AH1100:AL1100"/>
    <mergeCell ref="AH1094:AL1094"/>
    <mergeCell ref="AH1093:AL1093"/>
    <mergeCell ref="AH1092:AL1092"/>
    <mergeCell ref="AH1101:AL1101"/>
    <mergeCell ref="AH1097:AL1097"/>
    <mergeCell ref="AH1098:AL1098"/>
    <mergeCell ref="AH1096:AL1096"/>
    <mergeCell ref="W1060:AA1060"/>
    <mergeCell ref="AM1057:AQ1057"/>
    <mergeCell ref="AM1060:AQ1060"/>
    <mergeCell ref="AM1059:AQ1059"/>
    <mergeCell ref="AM1058:AQ1058"/>
    <mergeCell ref="AH1059:AL1059"/>
    <mergeCell ref="AH1060:AL1060"/>
    <mergeCell ref="W1070:AA1070"/>
    <mergeCell ref="AH1070:AL1070"/>
    <mergeCell ref="AH1071:AL1071"/>
    <mergeCell ref="AM1070:AQ1070"/>
    <mergeCell ref="AM1071:AQ1071"/>
    <mergeCell ref="AM1072:AQ1072"/>
    <mergeCell ref="AM1073:AQ1073"/>
    <mergeCell ref="AM1035:AQ1035"/>
    <mergeCell ref="AM1043:AQ1043"/>
    <mergeCell ref="AM1051:AQ1051"/>
    <mergeCell ref="AM1049:AQ1049"/>
    <mergeCell ref="AM1050:AQ1050"/>
    <mergeCell ref="W1071:AA1071"/>
    <mergeCell ref="W1061:AA1061"/>
    <mergeCell ref="W1069:AA1069"/>
    <mergeCell ref="AH1067:AL1067"/>
    <mergeCell ref="AF1071:AG1071"/>
    <mergeCell ref="AM1053:AQ1053"/>
    <mergeCell ref="AM1069:AQ1069"/>
    <mergeCell ref="W1072:AA1072"/>
    <mergeCell ref="AH1072:AL1072"/>
    <mergeCell ref="AF1072:AG1072"/>
    <mergeCell ref="AH1069:AL1069"/>
    <mergeCell ref="AH1068:AL1068"/>
    <mergeCell ref="W1073:AA1073"/>
    <mergeCell ref="AH1073:AL1073"/>
    <mergeCell ref="AF1073:AG1073"/>
    <mergeCell ref="AF1070:AG1070"/>
    <mergeCell ref="AF1068:AG1068"/>
    <mergeCell ref="AF1069:AG1069"/>
    <mergeCell ref="AF1067:AG1067"/>
    <mergeCell ref="AF1040:AG1040"/>
    <mergeCell ref="AF1039:AG1039"/>
    <mergeCell ref="AB1039:AE1039"/>
    <mergeCell ref="D1039:E1039"/>
    <mergeCell ref="AH1045:AL1045"/>
    <mergeCell ref="AH1046:AL1046"/>
    <mergeCell ref="U1004:X1004"/>
    <mergeCell ref="U1006:X1006"/>
    <mergeCell ref="U1005:X1005"/>
    <mergeCell ref="U1001:X1001"/>
    <mergeCell ref="U1002:X1002"/>
    <mergeCell ref="T917:U917"/>
    <mergeCell ref="T1020:U1020"/>
    <mergeCell ref="U1018:X1018"/>
    <mergeCell ref="U1019:X1019"/>
    <mergeCell ref="U1010:X1010"/>
    <mergeCell ref="U1013:X1013"/>
    <mergeCell ref="U1012:X1012"/>
    <mergeCell ref="U1011:X1011"/>
    <mergeCell ref="U1003:X1003"/>
    <mergeCell ref="U999:X999"/>
    <mergeCell ref="U1000:X1000"/>
    <mergeCell ref="U1009:X1009"/>
    <mergeCell ref="W1121:AA1121"/>
    <mergeCell ref="W1120:AA1120"/>
    <mergeCell ref="W1075:AA1075"/>
    <mergeCell ref="W1074:AA1074"/>
    <mergeCell ref="W1174:AA1174"/>
    <mergeCell ref="W1175:AA1175"/>
    <mergeCell ref="W1173:AA1173"/>
    <mergeCell ref="W1180:AA1180"/>
    <mergeCell ref="W1182:AA1182"/>
    <mergeCell ref="W1181:AA1181"/>
    <mergeCell ref="W1179:AA1179"/>
    <mergeCell ref="W1178:AA1178"/>
    <mergeCell ref="W1176:AA1176"/>
    <mergeCell ref="W1177:AA1177"/>
    <mergeCell ref="W1023:AA1023"/>
    <mergeCell ref="W1022:AA1022"/>
    <mergeCell ref="W1058:AA1058"/>
    <mergeCell ref="W1057:AA1057"/>
    <mergeCell ref="W1059:AA1059"/>
    <mergeCell ref="W1055:AA1055"/>
    <mergeCell ref="W1056:AA1056"/>
    <mergeCell ref="W1031:AA1031"/>
    <mergeCell ref="W1030:AA1030"/>
    <mergeCell ref="W1027:AA1027"/>
    <mergeCell ref="W1028:AA1028"/>
    <mergeCell ref="W1034:AA1034"/>
    <mergeCell ref="W1035:AA1035"/>
    <mergeCell ref="W1036:AA1036"/>
    <mergeCell ref="W1037:AA1037"/>
    <mergeCell ref="AM1068:AQ1068"/>
    <mergeCell ref="AM1067:AQ1067"/>
    <mergeCell ref="AM1055:AQ1055"/>
    <mergeCell ref="AM1065:AQ1065"/>
    <mergeCell ref="AM1064:AQ1064"/>
    <mergeCell ref="AM1063:AQ1063"/>
    <mergeCell ref="AM1062:AQ1062"/>
    <mergeCell ref="AH1051:AL1051"/>
    <mergeCell ref="AH1052:AL1052"/>
    <mergeCell ref="AH1061:AL1061"/>
    <mergeCell ref="AH1062:AL1062"/>
    <mergeCell ref="AH1044:AL1044"/>
    <mergeCell ref="AH1043:AL1043"/>
    <mergeCell ref="AH1040:AL1040"/>
    <mergeCell ref="AH1039:AL1039"/>
    <mergeCell ref="AH1056:AL1056"/>
    <mergeCell ref="AH1055:AL1055"/>
    <mergeCell ref="AM1001:AQ1001"/>
    <mergeCell ref="AM1002:AQ1002"/>
    <mergeCell ref="AM994:AQ994"/>
    <mergeCell ref="AM999:AQ999"/>
    <mergeCell ref="AM1011:AQ1011"/>
    <mergeCell ref="AM1009:AQ1009"/>
    <mergeCell ref="AM1008:AQ1008"/>
    <mergeCell ref="AM1007:AQ1007"/>
    <mergeCell ref="AM1006:AQ1006"/>
    <mergeCell ref="AM1005:AQ1005"/>
    <mergeCell ref="AM1003:AQ1003"/>
    <mergeCell ref="AH1016:AL1016"/>
    <mergeCell ref="AH1017:AL1017"/>
    <mergeCell ref="AH1014:AL1014"/>
    <mergeCell ref="AH1013:AL1013"/>
    <mergeCell ref="AH1011:AL1011"/>
    <mergeCell ref="AH1012:AL1012"/>
    <mergeCell ref="AH1010:AL1010"/>
    <mergeCell ref="AH1015:AL1015"/>
    <mergeCell ref="AH1018:AL1018"/>
    <mergeCell ref="AH1008:AL1008"/>
    <mergeCell ref="AH1009:AL1009"/>
    <mergeCell ref="AH1019:AL1019"/>
    <mergeCell ref="AH1020:AL1020"/>
    <mergeCell ref="AH1021:AL1021"/>
    <mergeCell ref="AH1023:AL1023"/>
    <mergeCell ref="AH1022:AL1022"/>
    <mergeCell ref="AH1007:AL1007"/>
    <mergeCell ref="AH1006:AL1006"/>
    <mergeCell ref="U997:X997"/>
    <mergeCell ref="U996:X996"/>
    <mergeCell ref="U993:X993"/>
    <mergeCell ref="U992:X992"/>
    <mergeCell ref="U994:X994"/>
    <mergeCell ref="U995:X995"/>
    <mergeCell ref="U998:X998"/>
    <mergeCell ref="AH1032:AL1032"/>
    <mergeCell ref="AH1033:AL1033"/>
    <mergeCell ref="AH1034:AL1034"/>
    <mergeCell ref="AH1063:AL1063"/>
    <mergeCell ref="AF1063:AG1063"/>
    <mergeCell ref="AF1065:AG1065"/>
    <mergeCell ref="AF1064:AG1064"/>
    <mergeCell ref="AF1062:AG1062"/>
    <mergeCell ref="AF1066:AG1066"/>
    <mergeCell ref="AF1061:AG1061"/>
    <mergeCell ref="AM1061:AQ1061"/>
    <mergeCell ref="AM1066:AQ1066"/>
    <mergeCell ref="AH1057:AL1057"/>
    <mergeCell ref="AH1058:AL1058"/>
    <mergeCell ref="AH1065:AL1065"/>
    <mergeCell ref="AH1066:AL1066"/>
    <mergeCell ref="AH1064:AL1064"/>
    <mergeCell ref="Y1000:AA1000"/>
    <mergeCell ref="Y1001:AA1001"/>
    <mergeCell ref="Y1006:AA1006"/>
    <mergeCell ref="U989:X989"/>
    <mergeCell ref="U990:X990"/>
    <mergeCell ref="U991:X991"/>
    <mergeCell ref="Y989:AA989"/>
    <mergeCell ref="Y992:AA992"/>
    <mergeCell ref="Y990:AA990"/>
    <mergeCell ref="Y991:AA991"/>
    <mergeCell ref="AH990:AL990"/>
    <mergeCell ref="AH1003:AL1003"/>
    <mergeCell ref="AH1004:AL1004"/>
    <mergeCell ref="AH1005:AL1005"/>
    <mergeCell ref="AH997:AL997"/>
    <mergeCell ref="AH998:AL998"/>
    <mergeCell ref="AH1002:AL1002"/>
    <mergeCell ref="AH999:AL999"/>
    <mergeCell ref="AM1029:AQ1029"/>
    <mergeCell ref="AM1027:AQ1027"/>
    <mergeCell ref="AM1028:AQ1028"/>
    <mergeCell ref="AM1034:AQ1034"/>
    <mergeCell ref="AM1033:AQ1033"/>
    <mergeCell ref="AM1020:AQ1020"/>
    <mergeCell ref="AM1022:AQ1022"/>
    <mergeCell ref="AM1021:AQ1021"/>
    <mergeCell ref="AM1030:AQ1030"/>
    <mergeCell ref="AM1026:AQ1026"/>
    <mergeCell ref="AM1025:AQ1025"/>
    <mergeCell ref="AH1026:AL1026"/>
    <mergeCell ref="AH1025:AL1025"/>
    <mergeCell ref="AM1023:AQ1023"/>
    <mergeCell ref="AM1024:AQ1024"/>
    <mergeCell ref="AH1031:AL1031"/>
    <mergeCell ref="AH1028:AL1028"/>
    <mergeCell ref="AH1027:AL1027"/>
    <mergeCell ref="AH1030:AL1030"/>
    <mergeCell ref="AH1029:AL1029"/>
    <mergeCell ref="AH1024:AL1024"/>
    <mergeCell ref="U987:X987"/>
    <mergeCell ref="Y987:AA987"/>
    <mergeCell ref="U988:X988"/>
    <mergeCell ref="Y988:AA988"/>
    <mergeCell ref="Y984:AA984"/>
    <mergeCell ref="Y983:AA983"/>
    <mergeCell ref="AB982:AF982"/>
    <mergeCell ref="Y982:AA982"/>
    <mergeCell ref="U985:X985"/>
    <mergeCell ref="U986:X986"/>
    <mergeCell ref="U983:X983"/>
    <mergeCell ref="U982:X982"/>
    <mergeCell ref="U984:X984"/>
    <mergeCell ref="Y985:AA985"/>
    <mergeCell ref="Y986:AA986"/>
    <mergeCell ref="Y1010:AA1010"/>
    <mergeCell ref="Y1015:AA1015"/>
    <mergeCell ref="Y1014:AA1014"/>
    <mergeCell ref="Y1012:AA1012"/>
    <mergeCell ref="Y1013:AA1013"/>
    <mergeCell ref="Y1011:AA1011"/>
    <mergeCell ref="Y1016:AA1016"/>
    <mergeCell ref="Y1017:AA1017"/>
    <mergeCell ref="Y1018:AA1018"/>
    <mergeCell ref="Y1019:AA1019"/>
    <mergeCell ref="U1007:X1007"/>
    <mergeCell ref="U1008:X1008"/>
    <mergeCell ref="W1021:AA1021"/>
    <mergeCell ref="W1020:AA1020"/>
    <mergeCell ref="Y1007:AA1007"/>
    <mergeCell ref="Y1009:AA1009"/>
    <mergeCell ref="Y1008:AA1008"/>
    <mergeCell ref="Y995:AA995"/>
    <mergeCell ref="Y997:AA997"/>
    <mergeCell ref="Y996:AA996"/>
    <mergeCell ref="Y993:AA993"/>
    <mergeCell ref="Y994:AA994"/>
    <mergeCell ref="Y999:AA999"/>
    <mergeCell ref="Y1005:AA1005"/>
    <mergeCell ref="Y1002:AA1002"/>
    <mergeCell ref="Y1004:AA1004"/>
    <mergeCell ref="Y1003:AA1003"/>
    <mergeCell ref="Y998:AA998"/>
    <mergeCell ref="AM1016:AQ1016"/>
    <mergeCell ref="AM1017:AQ1017"/>
    <mergeCell ref="AM1019:AQ1019"/>
    <mergeCell ref="AM1014:AQ1014"/>
    <mergeCell ref="AM1013:AQ1013"/>
    <mergeCell ref="AM1015:AQ1015"/>
    <mergeCell ref="AM1012:AQ1012"/>
    <mergeCell ref="AC1020:AD1020"/>
    <mergeCell ref="AM1018:AQ1018"/>
    <mergeCell ref="AH1001:AL1001"/>
    <mergeCell ref="AH1000:AL1000"/>
    <mergeCell ref="AH988:AL988"/>
    <mergeCell ref="AH987:AL987"/>
    <mergeCell ref="AH983:AL983"/>
    <mergeCell ref="AH982:AL982"/>
    <mergeCell ref="AM985:AQ985"/>
    <mergeCell ref="AM986:AQ986"/>
    <mergeCell ref="AM992:AQ992"/>
    <mergeCell ref="AM993:AQ993"/>
    <mergeCell ref="AH995:AL995"/>
    <mergeCell ref="AH994:AL994"/>
    <mergeCell ref="AH992:AL992"/>
    <mergeCell ref="AH996:AL996"/>
    <mergeCell ref="AH993:AL993"/>
    <mergeCell ref="AH956:AL956"/>
    <mergeCell ref="AH959:AL959"/>
    <mergeCell ref="AH958:AL958"/>
    <mergeCell ref="AH960:AL960"/>
    <mergeCell ref="AH961:AL961"/>
    <mergeCell ref="AM963:AQ963"/>
    <mergeCell ref="AM961:AQ961"/>
    <mergeCell ref="AM947:AQ947"/>
    <mergeCell ref="AM948:AQ948"/>
    <mergeCell ref="AM953:AQ953"/>
    <mergeCell ref="AM954:AQ954"/>
    <mergeCell ref="AM964:AQ964"/>
    <mergeCell ref="AH955:AL955"/>
    <mergeCell ref="AB966:AE966"/>
    <mergeCell ref="AH946:AL946"/>
    <mergeCell ref="AH963:AL963"/>
    <mergeCell ref="AM952:AQ952"/>
    <mergeCell ref="AM949:AQ949"/>
    <mergeCell ref="AH928:AL928"/>
    <mergeCell ref="AC929:AF929"/>
    <mergeCell ref="AH929:AL929"/>
    <mergeCell ref="AM926:AQ926"/>
    <mergeCell ref="AM922:AQ922"/>
    <mergeCell ref="AM917:AQ917"/>
    <mergeCell ref="AM919:AQ919"/>
    <mergeCell ref="AM972:AQ972"/>
    <mergeCell ref="AM973:AQ973"/>
    <mergeCell ref="AM976:AQ976"/>
    <mergeCell ref="AM962:AQ962"/>
    <mergeCell ref="AM971:AQ971"/>
    <mergeCell ref="AM970:AQ970"/>
    <mergeCell ref="AM968:AQ968"/>
    <mergeCell ref="AM967:AQ967"/>
    <mergeCell ref="AM966:AQ966"/>
    <mergeCell ref="AH930:AL930"/>
    <mergeCell ref="AH933:AL933"/>
    <mergeCell ref="AH932:AL932"/>
    <mergeCell ref="AH931:AL931"/>
    <mergeCell ref="AH940:AL940"/>
    <mergeCell ref="AH939:AL939"/>
    <mergeCell ref="AH952:AL952"/>
    <mergeCell ref="AH951:AL951"/>
    <mergeCell ref="AH965:AL965"/>
    <mergeCell ref="AH964:AL964"/>
    <mergeCell ref="AH927:AL927"/>
    <mergeCell ref="AH923:AL923"/>
    <mergeCell ref="AH924:AL924"/>
    <mergeCell ref="AH926:AL926"/>
    <mergeCell ref="AH925:AL925"/>
    <mergeCell ref="AH950:AL950"/>
    <mergeCell ref="AH949:AL949"/>
    <mergeCell ref="AH948:AL948"/>
    <mergeCell ref="AA917:AE917"/>
    <mergeCell ref="AH941:AL941"/>
    <mergeCell ref="AH942:AL942"/>
    <mergeCell ref="AH922:AL922"/>
    <mergeCell ref="AH918:AL918"/>
    <mergeCell ref="AH937:AL937"/>
    <mergeCell ref="AH936:AL936"/>
    <mergeCell ref="AH943:AL943"/>
    <mergeCell ref="AH944:AL944"/>
    <mergeCell ref="AH921:AL921"/>
    <mergeCell ref="AH920:AL920"/>
    <mergeCell ref="AH934:AL934"/>
    <mergeCell ref="AH935:AL935"/>
    <mergeCell ref="AH947:AL947"/>
    <mergeCell ref="AH945:AL945"/>
    <mergeCell ref="AB938:AE938"/>
    <mergeCell ref="AH938:AL938"/>
    <mergeCell ref="AH917:AL917"/>
    <mergeCell ref="AH919:AL919"/>
    <mergeCell ref="W1137:AA1137"/>
    <mergeCell ref="W1138:AA1138"/>
    <mergeCell ref="AF1120:AG1120"/>
    <mergeCell ref="AB1120:AD1120"/>
    <mergeCell ref="W1125:AA1125"/>
    <mergeCell ref="W1127:AA1127"/>
    <mergeCell ref="W1128:AA1128"/>
    <mergeCell ref="W1140:AA1140"/>
    <mergeCell ref="W1139:AA1139"/>
    <mergeCell ref="W1141:AA1141"/>
    <mergeCell ref="W1126:AA1126"/>
    <mergeCell ref="W1154:AA1154"/>
    <mergeCell ref="W1142:AA1142"/>
    <mergeCell ref="W1143:AA1143"/>
    <mergeCell ref="W1144:AA1144"/>
    <mergeCell ref="W1153:AA1153"/>
    <mergeCell ref="W1161:AA1161"/>
    <mergeCell ref="W1159:AA1159"/>
    <mergeCell ref="W1160:AA1160"/>
    <mergeCell ref="W1157:AA1157"/>
    <mergeCell ref="W1158:AA1158"/>
    <mergeCell ref="W1155:AA1155"/>
    <mergeCell ref="W1156:AA1156"/>
    <mergeCell ref="AH1183:AL1183"/>
    <mergeCell ref="AH1184:AL1184"/>
    <mergeCell ref="AH1180:AL1180"/>
    <mergeCell ref="AH1181:AL1181"/>
    <mergeCell ref="AH1191:AL1191"/>
    <mergeCell ref="AH1190:AL1190"/>
    <mergeCell ref="AH1188:AL1188"/>
    <mergeCell ref="AH1189:AL1189"/>
    <mergeCell ref="AH1179:AL1179"/>
    <mergeCell ref="AH1178:AL1178"/>
    <mergeCell ref="W1162:AA1162"/>
    <mergeCell ref="AH1185:AL1185"/>
    <mergeCell ref="AH1187:AL1187"/>
    <mergeCell ref="AH1186:AL1186"/>
    <mergeCell ref="AH1182:AL1182"/>
    <mergeCell ref="AH1177:AL1177"/>
    <mergeCell ref="AH1192:AL1192"/>
    <mergeCell ref="AM1105:AQ1105"/>
    <mergeCell ref="AM1104:AQ1104"/>
    <mergeCell ref="AH1086:AL1086"/>
    <mergeCell ref="AH1085:AL1085"/>
    <mergeCell ref="AH1084:AL1084"/>
    <mergeCell ref="AH1087:AL1087"/>
    <mergeCell ref="AH1095:AL1095"/>
    <mergeCell ref="AM1086:AQ1086"/>
    <mergeCell ref="AF1078:AG1078"/>
    <mergeCell ref="AF1077:AG1077"/>
    <mergeCell ref="AF1074:AG1074"/>
    <mergeCell ref="AH1080:AL1080"/>
    <mergeCell ref="AH1079:AL1079"/>
    <mergeCell ref="AM1078:AQ1078"/>
    <mergeCell ref="AM1080:AQ1080"/>
    <mergeCell ref="AM1081:AQ1081"/>
    <mergeCell ref="AF1079:AG1079"/>
    <mergeCell ref="AF1080:AG1080"/>
    <mergeCell ref="AB1083:AD1083"/>
    <mergeCell ref="AF1081:AG1081"/>
    <mergeCell ref="AF1082:AG1082"/>
    <mergeCell ref="AF1083:AG1083"/>
    <mergeCell ref="AH1083:AL1083"/>
    <mergeCell ref="AH1082:AL1082"/>
    <mergeCell ref="AM1082:AQ1082"/>
    <mergeCell ref="AF1076:AG1076"/>
    <mergeCell ref="AH1076:AL1076"/>
    <mergeCell ref="AH1075:AL1075"/>
    <mergeCell ref="AF1075:AG1075"/>
    <mergeCell ref="AH1074:AL1074"/>
    <mergeCell ref="AM1076:AQ1076"/>
    <mergeCell ref="AH1088:AL1088"/>
    <mergeCell ref="AH1091:AL1091"/>
    <mergeCell ref="AH1090:AL1090"/>
    <mergeCell ref="AH1089:AL1089"/>
    <mergeCell ref="AH1078:AL1078"/>
    <mergeCell ref="AH1077:AL1077"/>
    <mergeCell ref="AH1081:AL1081"/>
    <mergeCell ref="AF1046:AG1046"/>
    <mergeCell ref="AH1047:AL1047"/>
    <mergeCell ref="AH1048:AL1048"/>
    <mergeCell ref="AF1047:AG1047"/>
    <mergeCell ref="AF1048:AG1048"/>
    <mergeCell ref="AH1049:AL1049"/>
    <mergeCell ref="AH1050:AL1050"/>
    <mergeCell ref="AF1049:AG1049"/>
    <mergeCell ref="AF1058:AG1058"/>
    <mergeCell ref="AF1057:AG1057"/>
    <mergeCell ref="AF1059:AG1059"/>
    <mergeCell ref="AF1060:AG1060"/>
    <mergeCell ref="AH1053:AL1053"/>
    <mergeCell ref="AH1054:AL1054"/>
    <mergeCell ref="AF1054:AG1054"/>
    <mergeCell ref="AF1053:AG1053"/>
    <mergeCell ref="AF1052:AG1052"/>
    <mergeCell ref="AF1055:AG1055"/>
    <mergeCell ref="AF1056:AG1056"/>
    <mergeCell ref="T1029:U1029"/>
    <mergeCell ref="W1024:AA1024"/>
    <mergeCell ref="W1025:AA1025"/>
    <mergeCell ref="AC1029:AE1029"/>
    <mergeCell ref="T1031:U1031"/>
    <mergeCell ref="T1032:U1032"/>
    <mergeCell ref="T1034:U1034"/>
    <mergeCell ref="T1035:U1035"/>
    <mergeCell ref="T1036:U1036"/>
    <mergeCell ref="T1030:U1030"/>
    <mergeCell ref="T1033:U1033"/>
    <mergeCell ref="AH1041:AL1041"/>
    <mergeCell ref="AF1041:AG1041"/>
    <mergeCell ref="AC1037:AF1037"/>
    <mergeCell ref="AH1037:AL1037"/>
    <mergeCell ref="AF1045:AG1045"/>
    <mergeCell ref="AF1044:AG1044"/>
    <mergeCell ref="AF1043:AG1043"/>
    <mergeCell ref="AH1042:AL1042"/>
    <mergeCell ref="AC1036:AF1036"/>
    <mergeCell ref="AF1042:AG1042"/>
    <mergeCell ref="AH1035:AL1035"/>
    <mergeCell ref="AH1036:AL1036"/>
    <mergeCell ref="AF1051:AG1051"/>
    <mergeCell ref="AF1050:AG1050"/>
    <mergeCell ref="W1054:AA1054"/>
    <mergeCell ref="AB1054:AE1054"/>
    <mergeCell ref="W1026:AA1026"/>
    <mergeCell ref="W1033:AA1033"/>
    <mergeCell ref="W1032:AA1032"/>
    <mergeCell ref="W1029:AA1029"/>
    <mergeCell ref="U1014:X1014"/>
    <mergeCell ref="U1015:X1015"/>
    <mergeCell ref="U1016:X1016"/>
    <mergeCell ref="U1017:X1017"/>
    <mergeCell ref="W1122:AA1122"/>
    <mergeCell ref="W1123:AA1123"/>
    <mergeCell ref="W1124:AA1124"/>
    <mergeCell ref="AH957:AL957"/>
    <mergeCell ref="AH962:AL962"/>
    <mergeCell ref="AH954:AL954"/>
    <mergeCell ref="AH953:AL953"/>
    <mergeCell ref="AH991:AL991"/>
    <mergeCell ref="AH984:AL984"/>
    <mergeCell ref="AH989:AL989"/>
    <mergeCell ref="AH986:AL986"/>
    <mergeCell ref="AH985:AL985"/>
    <mergeCell ref="AM979:AQ979"/>
    <mergeCell ref="AM561:AQ561"/>
    <mergeCell ref="AM562:AQ562"/>
    <mergeCell ref="AM566:AQ566"/>
    <mergeCell ref="AM565:AQ565"/>
    <mergeCell ref="AM563:AQ563"/>
    <mergeCell ref="AM564:AQ564"/>
    <mergeCell ref="AM558:AQ558"/>
    <mergeCell ref="AM559:AQ559"/>
    <mergeCell ref="AM560:AQ560"/>
    <mergeCell ref="AH577:AL577"/>
    <mergeCell ref="AH582:AL582"/>
    <mergeCell ref="AM580:AQ580"/>
    <mergeCell ref="AM581:AQ581"/>
    <mergeCell ref="AM578:AQ578"/>
    <mergeCell ref="AM579:AQ579"/>
    <mergeCell ref="AM577:AQ577"/>
    <mergeCell ref="AH586:AL586"/>
    <mergeCell ref="AH585:AL585"/>
    <mergeCell ref="AH575:AL575"/>
    <mergeCell ref="AH574:AL574"/>
    <mergeCell ref="AM576:AQ576"/>
    <mergeCell ref="AM575:AQ575"/>
    <mergeCell ref="AM573:AQ573"/>
    <mergeCell ref="AM574:AQ574"/>
    <mergeCell ref="AH587:AL587"/>
    <mergeCell ref="AH588:AL588"/>
    <mergeCell ref="AH561:AL561"/>
    <mergeCell ref="AH560:AL560"/>
    <mergeCell ref="AH589:AL589"/>
    <mergeCell ref="AH564:AL564"/>
    <mergeCell ref="AH563:AL563"/>
    <mergeCell ref="AH565:AL565"/>
    <mergeCell ref="AH562:AL562"/>
    <mergeCell ref="AH566:AL566"/>
    <mergeCell ref="AH569:AL569"/>
    <mergeCell ref="AM569:AQ569"/>
    <mergeCell ref="AM570:AQ570"/>
    <mergeCell ref="AM567:AQ567"/>
    <mergeCell ref="AM568:AQ568"/>
    <mergeCell ref="AM571:AQ571"/>
    <mergeCell ref="AM572:AQ572"/>
    <mergeCell ref="AM557:AQ557"/>
    <mergeCell ref="AM556:AQ556"/>
    <mergeCell ref="AM555:AQ555"/>
    <mergeCell ref="AM553:AQ553"/>
    <mergeCell ref="AM552:AQ552"/>
    <mergeCell ref="AM554:AQ554"/>
    <mergeCell ref="AM551:AQ551"/>
    <mergeCell ref="AH570:AL570"/>
    <mergeCell ref="AH572:AL572"/>
    <mergeCell ref="AH571:AL571"/>
    <mergeCell ref="AH584:AL584"/>
    <mergeCell ref="AH583:AL583"/>
    <mergeCell ref="AH581:AL581"/>
    <mergeCell ref="AH578:AL578"/>
    <mergeCell ref="AH580:AL580"/>
    <mergeCell ref="AH579:AL579"/>
    <mergeCell ref="AH576:AL576"/>
    <mergeCell ref="AH573:AL573"/>
    <mergeCell ref="AH590:AL590"/>
    <mergeCell ref="AH591:AL591"/>
    <mergeCell ref="AH593:AL593"/>
    <mergeCell ref="AH592:AL592"/>
    <mergeCell ref="AH597:AL597"/>
    <mergeCell ref="AH596:AL596"/>
    <mergeCell ref="AH603:AL603"/>
    <mergeCell ref="AH595:AL595"/>
    <mergeCell ref="AH599:AL599"/>
    <mergeCell ref="AH600:AL600"/>
    <mergeCell ref="AH594:AL594"/>
    <mergeCell ref="AM815:AQ815"/>
    <mergeCell ref="AM817:AQ817"/>
    <mergeCell ref="AM820:AQ820"/>
    <mergeCell ref="AM773:AQ773"/>
    <mergeCell ref="AM809:AQ809"/>
    <mergeCell ref="AM810:AQ810"/>
    <mergeCell ref="AM774:AQ774"/>
    <mergeCell ref="AM814:AQ814"/>
    <mergeCell ref="AM796:AQ796"/>
    <mergeCell ref="AM794:AQ794"/>
    <mergeCell ref="AM766:AQ766"/>
    <mergeCell ref="AM663:AQ663"/>
    <mergeCell ref="AM664:AQ664"/>
    <mergeCell ref="AM762:AQ762"/>
    <mergeCell ref="AM764:AQ764"/>
    <mergeCell ref="AM763:AQ763"/>
    <mergeCell ref="AM765:AQ765"/>
    <mergeCell ref="AM685:AQ685"/>
    <mergeCell ref="AM767:AQ767"/>
    <mergeCell ref="AM772:AQ772"/>
    <mergeCell ref="AM771:AQ771"/>
    <mergeCell ref="AM769:AQ769"/>
    <mergeCell ref="AM659:AQ659"/>
    <mergeCell ref="AM656:AQ656"/>
    <mergeCell ref="AM657:AQ657"/>
    <mergeCell ref="AM658:AQ658"/>
    <mergeCell ref="AH601:AL601"/>
    <mergeCell ref="AH602:AL602"/>
    <mergeCell ref="AM829:AQ829"/>
    <mergeCell ref="AM830:AQ830"/>
    <mergeCell ref="AM828:AQ828"/>
    <mergeCell ref="AM827:AQ827"/>
    <mergeCell ref="AM826:AQ826"/>
    <mergeCell ref="AM795:AQ795"/>
    <mergeCell ref="AM797:AQ797"/>
    <mergeCell ref="AM807:AQ807"/>
    <mergeCell ref="AM790:AQ790"/>
    <mergeCell ref="AM791:AQ791"/>
    <mergeCell ref="AM792:AQ792"/>
    <mergeCell ref="AM793:AQ793"/>
    <mergeCell ref="AM801:AQ801"/>
    <mergeCell ref="AM800:AQ800"/>
    <mergeCell ref="AM806:AQ806"/>
    <mergeCell ref="AM802:AQ802"/>
    <mergeCell ref="AM803:AQ803"/>
    <mergeCell ref="AM804:AQ804"/>
    <mergeCell ref="AM805:AQ805"/>
    <mergeCell ref="AM799:AQ799"/>
    <mergeCell ref="AM798:AQ798"/>
    <mergeCell ref="AM808:AQ808"/>
    <mergeCell ref="AM813:AQ813"/>
    <mergeCell ref="AM812:AQ812"/>
    <mergeCell ref="AM811:AQ811"/>
    <mergeCell ref="AM824:AQ824"/>
    <mergeCell ref="AM823:AQ823"/>
    <mergeCell ref="AM822:AQ822"/>
    <mergeCell ref="AM821:AQ821"/>
    <mergeCell ref="AM818:AQ818"/>
    <mergeCell ref="AM816:AQ816"/>
    <mergeCell ref="AM845:AQ845"/>
    <mergeCell ref="AM846:AQ846"/>
    <mergeCell ref="AM847:AQ847"/>
    <mergeCell ref="AM837:AQ837"/>
    <mergeCell ref="AM841:AQ841"/>
    <mergeCell ref="AM842:AQ842"/>
    <mergeCell ref="AM839:AQ839"/>
    <mergeCell ref="AM838:AQ838"/>
    <mergeCell ref="AM840:AQ840"/>
    <mergeCell ref="AM825:AQ825"/>
    <mergeCell ref="AM819:AQ819"/>
    <mergeCell ref="AM849:AQ849"/>
    <mergeCell ref="AM848:AQ848"/>
    <mergeCell ref="AM851:AQ851"/>
    <mergeCell ref="AM850:AQ850"/>
    <mergeCell ref="AM852:AQ852"/>
    <mergeCell ref="AM988:AQ988"/>
    <mergeCell ref="AM989:AQ989"/>
    <mergeCell ref="AM1010:AQ1010"/>
    <mergeCell ref="AM987:AQ987"/>
    <mergeCell ref="AM991:AQ991"/>
    <mergeCell ref="AM983:AQ983"/>
    <mergeCell ref="AM984:AQ984"/>
    <mergeCell ref="AM977:AQ977"/>
    <mergeCell ref="AM990:AQ990"/>
    <mergeCell ref="AH915:AL915"/>
    <mergeCell ref="AM915:AQ915"/>
    <mergeCell ref="AH911:AL911"/>
    <mergeCell ref="AM912:AQ912"/>
    <mergeCell ref="AM911:AQ911"/>
    <mergeCell ref="AH909:AL909"/>
    <mergeCell ref="AM909:AQ909"/>
    <mergeCell ref="AM875:AQ875"/>
    <mergeCell ref="AM874:AQ874"/>
    <mergeCell ref="AH916:AL916"/>
    <mergeCell ref="AH914:AL914"/>
    <mergeCell ref="AH910:AL910"/>
    <mergeCell ref="AM916:AQ916"/>
    <mergeCell ref="AM913:AQ913"/>
    <mergeCell ref="AM910:AQ910"/>
    <mergeCell ref="AM844:AQ844"/>
    <mergeCell ref="AM843:AQ843"/>
    <mergeCell ref="AM854:AQ854"/>
    <mergeCell ref="AM853:AQ853"/>
    <mergeCell ref="AM832:AQ832"/>
    <mergeCell ref="AM831:AQ831"/>
    <mergeCell ref="AM835:AQ835"/>
    <mergeCell ref="AM834:AQ834"/>
    <mergeCell ref="AM833:AQ833"/>
    <mergeCell ref="AM836:AQ836"/>
    <mergeCell ref="AM859:AQ859"/>
    <mergeCell ref="AM858:AQ858"/>
    <mergeCell ref="AH912:AL912"/>
    <mergeCell ref="AH913:AL913"/>
    <mergeCell ref="AH227:AL227"/>
    <mergeCell ref="AH230:AL230"/>
    <mergeCell ref="AH231:AL231"/>
    <mergeCell ref="AH235:AL235"/>
    <mergeCell ref="AH234:AL234"/>
    <mergeCell ref="AH233:AL233"/>
    <mergeCell ref="AH232:AL232"/>
    <mergeCell ref="AH323:AL323"/>
    <mergeCell ref="AH324:AL324"/>
    <mergeCell ref="AH325:AL325"/>
    <mergeCell ref="AH321:AL321"/>
    <mergeCell ref="AH326:AL326"/>
    <mergeCell ref="AH303:AL303"/>
    <mergeCell ref="AH305:AL305"/>
    <mergeCell ref="AH307:AL307"/>
    <mergeCell ref="AH310:AL310"/>
    <mergeCell ref="AH320:AL320"/>
    <mergeCell ref="AH316:AL316"/>
    <mergeCell ref="AH237:AL237"/>
    <mergeCell ref="AH238:AL238"/>
    <mergeCell ref="AH260:AL260"/>
    <mergeCell ref="AH261:AL261"/>
    <mergeCell ref="AH252:AL252"/>
    <mergeCell ref="AH254:AL254"/>
    <mergeCell ref="AH327:AL327"/>
    <mergeCell ref="AH302:AL302"/>
    <mergeCell ref="D196:E196"/>
    <mergeCell ref="D220:E220"/>
    <mergeCell ref="C270:E270"/>
    <mergeCell ref="C309:E309"/>
    <mergeCell ref="D310:E310"/>
    <mergeCell ref="D327:E327"/>
    <mergeCell ref="D245:E245"/>
    <mergeCell ref="D271:E271"/>
    <mergeCell ref="D86:E86"/>
    <mergeCell ref="D109:E109"/>
    <mergeCell ref="W148:AE148"/>
    <mergeCell ref="W147:AE147"/>
    <mergeCell ref="V123:AB123"/>
    <mergeCell ref="V124:AB124"/>
    <mergeCell ref="V120:AB120"/>
    <mergeCell ref="AC121:AG121"/>
    <mergeCell ref="AC119:AG119"/>
    <mergeCell ref="AC120:AG120"/>
    <mergeCell ref="V92:AB92"/>
    <mergeCell ref="V93:AB93"/>
    <mergeCell ref="T312:U312"/>
    <mergeCell ref="T310:U310"/>
    <mergeCell ref="T311:U311"/>
    <mergeCell ref="W308:AA308"/>
    <mergeCell ref="W307:AA307"/>
    <mergeCell ref="W314:AA314"/>
    <mergeCell ref="AB310:AG310"/>
    <mergeCell ref="V303:AA303"/>
    <mergeCell ref="V274:AG274"/>
    <mergeCell ref="V277:AG277"/>
    <mergeCell ref="V255:AG255"/>
    <mergeCell ref="V256:AG256"/>
    <mergeCell ref="L220:M220"/>
    <mergeCell ref="T220:U220"/>
    <mergeCell ref="T245:U245"/>
    <mergeCell ref="V254:AG254"/>
    <mergeCell ref="V251:AG251"/>
    <mergeCell ref="V261:AG261"/>
    <mergeCell ref="V260:AG260"/>
    <mergeCell ref="W226:AA226"/>
    <mergeCell ref="W227:AA227"/>
    <mergeCell ref="W215:AE215"/>
    <mergeCell ref="W216:AE216"/>
    <mergeCell ref="W217:AE217"/>
    <mergeCell ref="W220:AA220"/>
    <mergeCell ref="W221:AA221"/>
    <mergeCell ref="AB220:AD220"/>
    <mergeCell ref="W225:AA225"/>
    <mergeCell ref="AC132:AG132"/>
    <mergeCell ref="W151:AE151"/>
    <mergeCell ref="W146:AE146"/>
    <mergeCell ref="W150:AE150"/>
    <mergeCell ref="W149:AE149"/>
    <mergeCell ref="W137:AE137"/>
    <mergeCell ref="W153:AE153"/>
    <mergeCell ref="W152:AE152"/>
    <mergeCell ref="V112:AB112"/>
    <mergeCell ref="V113:AB113"/>
    <mergeCell ref="AC115:AG115"/>
    <mergeCell ref="AC114:AG114"/>
    <mergeCell ref="AC118:AG118"/>
    <mergeCell ref="W156:AE156"/>
    <mergeCell ref="W158:AE158"/>
    <mergeCell ref="W180:AE180"/>
    <mergeCell ref="W183:AE183"/>
    <mergeCell ref="AH241:AL241"/>
    <mergeCell ref="AH240:AL240"/>
    <mergeCell ref="AH239:AL239"/>
    <mergeCell ref="W228:AA228"/>
    <mergeCell ref="W229:AA229"/>
    <mergeCell ref="V259:AG259"/>
    <mergeCell ref="V267:AG267"/>
    <mergeCell ref="V265:AG265"/>
    <mergeCell ref="V257:AG257"/>
    <mergeCell ref="T313:U313"/>
    <mergeCell ref="T314:U314"/>
    <mergeCell ref="AB290:AG290"/>
    <mergeCell ref="U292:V292"/>
    <mergeCell ref="AB304:AG304"/>
    <mergeCell ref="AB306:AG306"/>
    <mergeCell ref="AB284:AG284"/>
    <mergeCell ref="AB285:AG285"/>
    <mergeCell ref="W298:AL298"/>
    <mergeCell ref="W296:AL296"/>
    <mergeCell ref="W295:AL295"/>
    <mergeCell ref="W297:AL297"/>
    <mergeCell ref="AB299:AG299"/>
    <mergeCell ref="AB300:AG300"/>
    <mergeCell ref="M310:N310"/>
    <mergeCell ref="W310:AA310"/>
    <mergeCell ref="W311:AA311"/>
    <mergeCell ref="W306:AA306"/>
    <mergeCell ref="T315:U315"/>
    <mergeCell ref="W315:AA315"/>
    <mergeCell ref="W312:AA312"/>
    <mergeCell ref="W313:AA313"/>
    <mergeCell ref="AB301:AG301"/>
    <mergeCell ref="AB302:AG302"/>
    <mergeCell ref="AH54:AL54"/>
    <mergeCell ref="AH55:AL55"/>
    <mergeCell ref="AM61:AQ61"/>
    <mergeCell ref="AM65:AQ65"/>
    <mergeCell ref="AM63:AQ63"/>
    <mergeCell ref="AM62:AQ62"/>
    <mergeCell ref="AM64:AQ64"/>
    <mergeCell ref="AM55:AQ55"/>
    <mergeCell ref="AM58:AQ58"/>
    <mergeCell ref="AM59:AQ59"/>
    <mergeCell ref="AM106:AQ106"/>
    <mergeCell ref="AM56:AQ56"/>
    <mergeCell ref="AM57:AQ57"/>
    <mergeCell ref="AM73:AQ73"/>
    <mergeCell ref="AM72:AQ72"/>
    <mergeCell ref="AM74:AQ74"/>
    <mergeCell ref="AM60:AQ60"/>
    <mergeCell ref="AM70:AQ70"/>
    <mergeCell ref="AM54:AQ54"/>
    <mergeCell ref="AM71:AQ71"/>
    <mergeCell ref="AC103:AG103"/>
    <mergeCell ref="V103:AB103"/>
    <mergeCell ref="V106:AB106"/>
    <mergeCell ref="R42:AQ42"/>
    <mergeCell ref="R43:AQ43"/>
    <mergeCell ref="R41:AQ41"/>
    <mergeCell ref="S35:V35"/>
    <mergeCell ref="AB35:AG35"/>
    <mergeCell ref="AH38:AL38"/>
    <mergeCell ref="AH37:AL37"/>
    <mergeCell ref="AC57:AG57"/>
    <mergeCell ref="AC52:AG52"/>
    <mergeCell ref="AC54:AG54"/>
    <mergeCell ref="AH45:AL45"/>
    <mergeCell ref="AH46:AL46"/>
    <mergeCell ref="AC46:AG46"/>
    <mergeCell ref="AC47:AG47"/>
    <mergeCell ref="W35:AA35"/>
    <mergeCell ref="AC51:AG51"/>
    <mergeCell ref="W46:AA46"/>
    <mergeCell ref="W45:AA45"/>
    <mergeCell ref="W47:AA47"/>
    <mergeCell ref="AC45:AG45"/>
    <mergeCell ref="AC50:AG50"/>
    <mergeCell ref="AC102:AG102"/>
    <mergeCell ref="AC101:AG101"/>
    <mergeCell ref="AC100:AG100"/>
    <mergeCell ref="AC110:AG110"/>
    <mergeCell ref="AC109:AG109"/>
    <mergeCell ref="AC106:AG106"/>
    <mergeCell ref="AC104:AG104"/>
    <mergeCell ref="AM128:AQ128"/>
    <mergeCell ref="AM126:AQ126"/>
    <mergeCell ref="AM127:AQ127"/>
    <mergeCell ref="V288:AA288"/>
    <mergeCell ref="V286:AA286"/>
    <mergeCell ref="V287:AA287"/>
    <mergeCell ref="V289:AA289"/>
    <mergeCell ref="V269:AG269"/>
    <mergeCell ref="V268:AG268"/>
    <mergeCell ref="AB283:AG283"/>
    <mergeCell ref="V281:AG281"/>
    <mergeCell ref="V282:AG282"/>
    <mergeCell ref="V275:AG275"/>
    <mergeCell ref="AB289:AG289"/>
    <mergeCell ref="AM271:AQ271"/>
    <mergeCell ref="AM265:AQ265"/>
    <mergeCell ref="AM264:AQ264"/>
    <mergeCell ref="V280:AG280"/>
    <mergeCell ref="V276:AG276"/>
    <mergeCell ref="AM279:AQ279"/>
    <mergeCell ref="AM280:AQ280"/>
    <mergeCell ref="AM273:AQ273"/>
    <mergeCell ref="AM272:AQ272"/>
    <mergeCell ref="AM274:AQ274"/>
    <mergeCell ref="V262:AG262"/>
    <mergeCell ref="V258:AG258"/>
    <mergeCell ref="W214:AE214"/>
    <mergeCell ref="W213:AE213"/>
    <mergeCell ref="V263:AG263"/>
    <mergeCell ref="V264:AG264"/>
    <mergeCell ref="V266:AG266"/>
    <mergeCell ref="W231:AA231"/>
    <mergeCell ref="V245:AG245"/>
    <mergeCell ref="V250:AG250"/>
    <mergeCell ref="V300:AA300"/>
    <mergeCell ref="V302:AA302"/>
    <mergeCell ref="V301:AA301"/>
    <mergeCell ref="V305:AA305"/>
    <mergeCell ref="V304:AA304"/>
    <mergeCell ref="AB291:AG291"/>
    <mergeCell ref="V299:AA299"/>
    <mergeCell ref="AH301:AL301"/>
    <mergeCell ref="AH319:AL319"/>
    <mergeCell ref="AH318:AL318"/>
    <mergeCell ref="AH311:AL311"/>
    <mergeCell ref="AH291:AL291"/>
    <mergeCell ref="AH322:AL322"/>
    <mergeCell ref="AH314:AL314"/>
    <mergeCell ref="AM320:AQ320"/>
    <mergeCell ref="AM319:AQ319"/>
    <mergeCell ref="AM318:AQ318"/>
    <mergeCell ref="AM326:AQ326"/>
    <mergeCell ref="AM327:AQ327"/>
    <mergeCell ref="AM321:AQ321"/>
    <mergeCell ref="AM325:AQ325"/>
    <mergeCell ref="AM324:AQ324"/>
    <mergeCell ref="AM323:AQ323"/>
    <mergeCell ref="AM322:AQ322"/>
    <mergeCell ref="AM302:AQ302"/>
    <mergeCell ref="AM303:AQ303"/>
    <mergeCell ref="AM315:AQ315"/>
    <mergeCell ref="AM316:AQ316"/>
    <mergeCell ref="AM317:AQ317"/>
    <mergeCell ref="AM314:AQ314"/>
    <mergeCell ref="AM311:AQ311"/>
    <mergeCell ref="AM310:AQ310"/>
    <mergeCell ref="AM304:AQ304"/>
    <mergeCell ref="M271:N271"/>
    <mergeCell ref="M306:N306"/>
    <mergeCell ref="M292:N292"/>
    <mergeCell ref="M299:N299"/>
    <mergeCell ref="M283:N283"/>
    <mergeCell ref="M273:N273"/>
    <mergeCell ref="M272:N272"/>
    <mergeCell ref="L245:M245"/>
    <mergeCell ref="L182:M182"/>
    <mergeCell ref="L196:M196"/>
    <mergeCell ref="L158:M158"/>
    <mergeCell ref="L133:M133"/>
    <mergeCell ref="L121:M121"/>
    <mergeCell ref="L109:M109"/>
    <mergeCell ref="AM219:AQ219"/>
    <mergeCell ref="AM220:AQ220"/>
    <mergeCell ref="AM221:AQ221"/>
    <mergeCell ref="AM222:AQ222"/>
    <mergeCell ref="AM226:AQ226"/>
    <mergeCell ref="AM229:AQ229"/>
    <mergeCell ref="AM231:AQ231"/>
    <mergeCell ref="AM230:AQ230"/>
    <mergeCell ref="AM234:AQ234"/>
    <mergeCell ref="AM233:AQ233"/>
    <mergeCell ref="W234:AA234"/>
    <mergeCell ref="W233:AA233"/>
    <mergeCell ref="AM225:AQ225"/>
    <mergeCell ref="AM214:AQ214"/>
    <mergeCell ref="AM215:AQ215"/>
    <mergeCell ref="AM218:AQ218"/>
    <mergeCell ref="AM223:AQ223"/>
    <mergeCell ref="AM232:AQ232"/>
    <mergeCell ref="W239:AA239"/>
    <mergeCell ref="W238:AA238"/>
    <mergeCell ref="AM236:AQ236"/>
    <mergeCell ref="AM237:AQ237"/>
    <mergeCell ref="AM235:AQ235"/>
    <mergeCell ref="W243:AA243"/>
    <mergeCell ref="W244:AA244"/>
    <mergeCell ref="W242:AA242"/>
    <mergeCell ref="W240:AA240"/>
    <mergeCell ref="W241:AA241"/>
    <mergeCell ref="AM240:AQ240"/>
    <mergeCell ref="AM243:AQ243"/>
    <mergeCell ref="AM242:AQ242"/>
    <mergeCell ref="AM241:AQ241"/>
    <mergeCell ref="V249:AG249"/>
    <mergeCell ref="V248:AG248"/>
    <mergeCell ref="AM248:AQ248"/>
    <mergeCell ref="AM249:AQ249"/>
    <mergeCell ref="V246:AG246"/>
    <mergeCell ref="V247:AG247"/>
    <mergeCell ref="AM246:AQ246"/>
    <mergeCell ref="AM247:AQ247"/>
    <mergeCell ref="V252:AG252"/>
    <mergeCell ref="V253:AG253"/>
    <mergeCell ref="AM216:AQ216"/>
    <mergeCell ref="AM217:AQ217"/>
    <mergeCell ref="AM116:AQ116"/>
    <mergeCell ref="AM115:AQ115"/>
    <mergeCell ref="AM132:AQ132"/>
    <mergeCell ref="AM133:AQ133"/>
    <mergeCell ref="AM129:AQ129"/>
    <mergeCell ref="AM131:AQ131"/>
    <mergeCell ref="AM130:AQ130"/>
    <mergeCell ref="AM120:AQ120"/>
    <mergeCell ref="AM121:AQ121"/>
    <mergeCell ref="AM111:AQ111"/>
    <mergeCell ref="AM110:AQ110"/>
    <mergeCell ref="AM107:AQ107"/>
    <mergeCell ref="AM108:AQ108"/>
    <mergeCell ref="AM109:AQ109"/>
    <mergeCell ref="AH179:AL179"/>
    <mergeCell ref="AH189:AL189"/>
    <mergeCell ref="AH186:AL186"/>
    <mergeCell ref="AH185:AL185"/>
    <mergeCell ref="AH187:AL187"/>
    <mergeCell ref="AH188:AL188"/>
    <mergeCell ref="AH203:AL203"/>
    <mergeCell ref="AH113:AL113"/>
    <mergeCell ref="AH112:AL112"/>
    <mergeCell ref="AH110:AL110"/>
    <mergeCell ref="AH111:AL111"/>
    <mergeCell ref="AH108:AL108"/>
    <mergeCell ref="AH107:AL107"/>
    <mergeCell ref="AH114:AL114"/>
    <mergeCell ref="AH115:AL115"/>
    <mergeCell ref="AH109:AL109"/>
    <mergeCell ref="AH204:AL204"/>
    <mergeCell ref="AH118:AL118"/>
    <mergeCell ref="AH178:AL178"/>
    <mergeCell ref="AH175:AL175"/>
    <mergeCell ref="AH205:AL205"/>
    <mergeCell ref="AH127:AL127"/>
    <mergeCell ref="AH128:AL128"/>
    <mergeCell ref="AH147:AL147"/>
    <mergeCell ref="AH144:AL144"/>
    <mergeCell ref="AH151:AL151"/>
    <mergeCell ref="AH149:AL149"/>
    <mergeCell ref="AH148:AL148"/>
    <mergeCell ref="AM118:AQ118"/>
    <mergeCell ref="AM119:AQ119"/>
    <mergeCell ref="AM147:AQ147"/>
    <mergeCell ref="AM144:AQ144"/>
    <mergeCell ref="AM146:AQ146"/>
    <mergeCell ref="AM143:AQ143"/>
    <mergeCell ref="AM145:AQ145"/>
    <mergeCell ref="AM150:AQ150"/>
    <mergeCell ref="AM149:AQ149"/>
    <mergeCell ref="AM148:AQ148"/>
    <mergeCell ref="AH133:AL133"/>
    <mergeCell ref="AH138:AL138"/>
    <mergeCell ref="AH137:AL137"/>
    <mergeCell ref="AM123:AQ123"/>
    <mergeCell ref="AM124:AQ124"/>
    <mergeCell ref="AM125:AQ125"/>
    <mergeCell ref="AM122:AQ122"/>
    <mergeCell ref="AM193:AQ193"/>
    <mergeCell ref="AM194:AQ194"/>
    <mergeCell ref="AM227:AQ227"/>
    <mergeCell ref="AM228:AQ228"/>
    <mergeCell ref="AM195:AQ195"/>
    <mergeCell ref="AM196:AQ196"/>
    <mergeCell ref="AM224:AQ224"/>
    <mergeCell ref="AM160:AQ160"/>
    <mergeCell ref="AM158:AQ158"/>
    <mergeCell ref="AM157:AQ157"/>
    <mergeCell ref="AM191:AQ191"/>
    <mergeCell ref="AM192:AQ192"/>
    <mergeCell ref="AM188:AQ188"/>
    <mergeCell ref="AM190:AQ190"/>
    <mergeCell ref="AM189:AQ189"/>
    <mergeCell ref="AH223:AL223"/>
    <mergeCell ref="AH225:AL225"/>
    <mergeCell ref="AH224:AL224"/>
    <mergeCell ref="AH250:AL250"/>
    <mergeCell ref="AH248:AL248"/>
    <mergeCell ref="AH249:AL249"/>
    <mergeCell ref="AH245:AL245"/>
    <mergeCell ref="AH246:AL246"/>
    <mergeCell ref="AH229:AL229"/>
    <mergeCell ref="AH228:AL228"/>
    <mergeCell ref="AH193:AL193"/>
    <mergeCell ref="AH202:AL202"/>
    <mergeCell ref="AH212:AL212"/>
    <mergeCell ref="AH213:AL213"/>
    <mergeCell ref="AH221:AL221"/>
    <mergeCell ref="AH218:AL218"/>
    <mergeCell ref="AH220:AL220"/>
    <mergeCell ref="AH219:AL219"/>
    <mergeCell ref="AH216:AL216"/>
    <mergeCell ref="AH211:AL211"/>
    <mergeCell ref="AH210:AL210"/>
    <mergeCell ref="AH215:AL215"/>
    <mergeCell ref="AH214:AL214"/>
    <mergeCell ref="AH222:AL222"/>
    <mergeCell ref="AH217:AL217"/>
    <mergeCell ref="AH208:AL208"/>
    <mergeCell ref="AH209:AL209"/>
    <mergeCell ref="AH207:AL207"/>
    <mergeCell ref="AH206:AL206"/>
    <mergeCell ref="AM92:AQ92"/>
    <mergeCell ref="AM102:AQ102"/>
    <mergeCell ref="AM101:AQ101"/>
    <mergeCell ref="AH103:AL103"/>
    <mergeCell ref="AH105:AL105"/>
    <mergeCell ref="AH104:AL104"/>
    <mergeCell ref="AM113:AQ113"/>
    <mergeCell ref="AM112:AQ112"/>
    <mergeCell ref="AH101:AL101"/>
    <mergeCell ref="AH106:AL106"/>
    <mergeCell ref="AH93:AL93"/>
    <mergeCell ref="AH94:AL94"/>
    <mergeCell ref="AH97:AL97"/>
    <mergeCell ref="AH96:AL96"/>
    <mergeCell ref="AH117:AL117"/>
    <mergeCell ref="AM91:AQ91"/>
    <mergeCell ref="AM90:AQ90"/>
    <mergeCell ref="AM89:AQ89"/>
    <mergeCell ref="AH92:AL92"/>
    <mergeCell ref="AH89:AL89"/>
    <mergeCell ref="AM117:AQ117"/>
    <mergeCell ref="AH95:AL95"/>
    <mergeCell ref="AH91:AL91"/>
    <mergeCell ref="AH90:AL90"/>
    <mergeCell ref="AM100:AQ100"/>
    <mergeCell ref="AH100:AL100"/>
    <mergeCell ref="AH99:AL99"/>
    <mergeCell ref="AH98:AL98"/>
    <mergeCell ref="AM93:AQ93"/>
    <mergeCell ref="AM99:AQ99"/>
    <mergeCell ref="AM94:AQ94"/>
    <mergeCell ref="AM95:AQ95"/>
    <mergeCell ref="AM96:AQ96"/>
    <mergeCell ref="AM98:AQ98"/>
    <mergeCell ref="AM97:AQ97"/>
    <mergeCell ref="AH116:AL116"/>
    <mergeCell ref="AM114:AQ114"/>
    <mergeCell ref="AM104:AQ104"/>
    <mergeCell ref="AM105:AQ105"/>
    <mergeCell ref="AM103:AQ103"/>
    <mergeCell ref="AH102:AL102"/>
    <mergeCell ref="AH49:AL49"/>
    <mergeCell ref="AH47:AL47"/>
    <mergeCell ref="AH50:AL50"/>
    <mergeCell ref="AH35:AL35"/>
    <mergeCell ref="AH36:AL36"/>
    <mergeCell ref="AM35:AQ35"/>
    <mergeCell ref="AM53:AQ53"/>
    <mergeCell ref="AM52:AQ52"/>
    <mergeCell ref="AM51:AQ51"/>
    <mergeCell ref="AH177:AL177"/>
    <mergeCell ref="AH176:AL176"/>
    <mergeCell ref="AM186:AQ186"/>
    <mergeCell ref="AM181:AQ181"/>
    <mergeCell ref="AM184:AQ184"/>
    <mergeCell ref="AM182:AQ182"/>
    <mergeCell ref="AM183:AQ183"/>
    <mergeCell ref="AM162:AQ162"/>
    <mergeCell ref="AM163:AQ163"/>
    <mergeCell ref="AH174:AL174"/>
    <mergeCell ref="AH173:AL173"/>
    <mergeCell ref="AM166:AQ166"/>
    <mergeCell ref="AM170:AQ170"/>
    <mergeCell ref="AM161:AQ161"/>
    <mergeCell ref="AM164:AQ164"/>
    <mergeCell ref="AM165:AQ165"/>
    <mergeCell ref="AM239:AQ239"/>
    <mergeCell ref="AM238:AQ238"/>
    <mergeCell ref="AH244:AL244"/>
    <mergeCell ref="AM244:AQ244"/>
    <mergeCell ref="AM258:AQ258"/>
    <mergeCell ref="AM256:AQ256"/>
    <mergeCell ref="AM263:AQ263"/>
    <mergeCell ref="AM253:AQ253"/>
    <mergeCell ref="AM245:AQ245"/>
    <mergeCell ref="W172:AE172"/>
    <mergeCell ref="W174:AE174"/>
    <mergeCell ref="AH184:AL184"/>
    <mergeCell ref="AH192:AL192"/>
    <mergeCell ref="AH200:AL200"/>
    <mergeCell ref="AH197:AL197"/>
    <mergeCell ref="AH172:AL172"/>
    <mergeCell ref="AB287:AG287"/>
    <mergeCell ref="AB288:AG288"/>
    <mergeCell ref="V291:AA291"/>
    <mergeCell ref="V290:AA290"/>
    <mergeCell ref="V284:AA284"/>
    <mergeCell ref="V285:AA285"/>
    <mergeCell ref="V283:AA283"/>
    <mergeCell ref="T271:AL271"/>
    <mergeCell ref="T274:U274"/>
    <mergeCell ref="T272:AL272"/>
    <mergeCell ref="T273:AL273"/>
    <mergeCell ref="V278:AG278"/>
    <mergeCell ref="V279:AG279"/>
    <mergeCell ref="W292:AL292"/>
    <mergeCell ref="W293:AL293"/>
    <mergeCell ref="W294:AL294"/>
    <mergeCell ref="AB286:AG286"/>
    <mergeCell ref="D133:E133"/>
    <mergeCell ref="T133:U133"/>
    <mergeCell ref="W230:AA230"/>
    <mergeCell ref="W224:AA224"/>
    <mergeCell ref="W237:AA237"/>
    <mergeCell ref="W236:AA236"/>
    <mergeCell ref="W235:AA235"/>
    <mergeCell ref="W232:AA232"/>
    <mergeCell ref="T182:U182"/>
    <mergeCell ref="T196:U196"/>
    <mergeCell ref="AH161:AL161"/>
    <mergeCell ref="AH162:AL162"/>
    <mergeCell ref="AH143:AL143"/>
    <mergeCell ref="AH145:AL145"/>
    <mergeCell ref="AH141:AL141"/>
    <mergeCell ref="AH136:AL136"/>
    <mergeCell ref="AH199:AL199"/>
    <mergeCell ref="AH201:AL201"/>
    <mergeCell ref="AC131:AG131"/>
    <mergeCell ref="W201:AE201"/>
    <mergeCell ref="W199:AE199"/>
    <mergeCell ref="W200:AE200"/>
    <mergeCell ref="W197:AE197"/>
    <mergeCell ref="W198:AE198"/>
    <mergeCell ref="W164:AE164"/>
    <mergeCell ref="AH121:AL121"/>
    <mergeCell ref="AH131:AL131"/>
    <mergeCell ref="AH129:AL129"/>
    <mergeCell ref="AH122:AL122"/>
    <mergeCell ref="AH308:AL308"/>
    <mergeCell ref="AH306:AL306"/>
    <mergeCell ref="D97:E97"/>
    <mergeCell ref="L97:M97"/>
    <mergeCell ref="D182:E182"/>
    <mergeCell ref="V114:AB114"/>
    <mergeCell ref="T158:U158"/>
    <mergeCell ref="AH153:AL153"/>
    <mergeCell ref="AH154:AL154"/>
    <mergeCell ref="AH169:AL169"/>
    <mergeCell ref="AH168:AL168"/>
    <mergeCell ref="AH171:AL171"/>
    <mergeCell ref="AH170:AL170"/>
    <mergeCell ref="AH159:AL159"/>
    <mergeCell ref="AH160:AL160"/>
    <mergeCell ref="AH156:AL156"/>
    <mergeCell ref="AH155:AL155"/>
    <mergeCell ref="AH150:AL150"/>
    <mergeCell ref="AH166:AL166"/>
    <mergeCell ref="AH165:AL165"/>
    <mergeCell ref="AH163:AL163"/>
    <mergeCell ref="AH164:AL164"/>
    <mergeCell ref="AH157:AL157"/>
    <mergeCell ref="AH167:AL167"/>
    <mergeCell ref="AH146:AL146"/>
    <mergeCell ref="AH399:AL399"/>
    <mergeCell ref="AH398:AL398"/>
    <mergeCell ref="AH416:AL416"/>
    <mergeCell ref="AH423:AL423"/>
    <mergeCell ref="AH425:AL425"/>
    <mergeCell ref="AH412:AL412"/>
    <mergeCell ref="AH422:AL422"/>
    <mergeCell ref="AB439:AE439"/>
    <mergeCell ref="AB438:AE438"/>
    <mergeCell ref="C417:E417"/>
    <mergeCell ref="D418:E418"/>
    <mergeCell ref="D435:E435"/>
    <mergeCell ref="D440:E440"/>
    <mergeCell ref="D462:E462"/>
    <mergeCell ref="D474:E474"/>
    <mergeCell ref="AH421:AL421"/>
    <mergeCell ref="AH419:AL419"/>
    <mergeCell ref="AH420:AL420"/>
    <mergeCell ref="AB436:AE436"/>
    <mergeCell ref="AB437:AE437"/>
    <mergeCell ref="AB440:AE440"/>
    <mergeCell ref="AB435:AE435"/>
    <mergeCell ref="AH509:AL509"/>
    <mergeCell ref="AH508:AL508"/>
    <mergeCell ref="AH511:AL511"/>
    <mergeCell ref="AH510:AL510"/>
    <mergeCell ref="AH505:AL505"/>
    <mergeCell ref="AH506:AL506"/>
    <mergeCell ref="AH498:AL498"/>
    <mergeCell ref="AH499:AL499"/>
    <mergeCell ref="AH492:AL492"/>
    <mergeCell ref="AH493:AL493"/>
    <mergeCell ref="AH494:AL494"/>
    <mergeCell ref="AH497:AL497"/>
    <mergeCell ref="AH496:AL496"/>
    <mergeCell ref="AH495:AL495"/>
    <mergeCell ref="AH525:AL525"/>
    <mergeCell ref="AH526:AL526"/>
    <mergeCell ref="W463:AD463"/>
    <mergeCell ref="W462:AD462"/>
    <mergeCell ref="AB460:AE460"/>
    <mergeCell ref="AB461:AE461"/>
    <mergeCell ref="AB459:AE459"/>
    <mergeCell ref="W464:AD464"/>
    <mergeCell ref="AB465:AC465"/>
    <mergeCell ref="D503:E503"/>
    <mergeCell ref="D558:E558"/>
    <mergeCell ref="D567:E567"/>
    <mergeCell ref="AH507:AL507"/>
    <mergeCell ref="AH500:AL500"/>
    <mergeCell ref="AH501:AL501"/>
    <mergeCell ref="AH503:AL503"/>
    <mergeCell ref="AH502:AL502"/>
    <mergeCell ref="AH504:AL504"/>
    <mergeCell ref="W474:AB474"/>
    <mergeCell ref="AC124:AG124"/>
    <mergeCell ref="AC125:AG125"/>
    <mergeCell ref="D121:E121"/>
    <mergeCell ref="V122:AB122"/>
    <mergeCell ref="AC122:AG122"/>
    <mergeCell ref="V125:AB125"/>
    <mergeCell ref="AC127:AG127"/>
    <mergeCell ref="V126:AB126"/>
    <mergeCell ref="W160:AE160"/>
    <mergeCell ref="W161:AE161"/>
    <mergeCell ref="W138:AE138"/>
    <mergeCell ref="W139:AE139"/>
    <mergeCell ref="W171:AE171"/>
    <mergeCell ref="W157:AE157"/>
    <mergeCell ref="AB362:AE362"/>
    <mergeCell ref="AF364:AG364"/>
    <mergeCell ref="AB363:AE363"/>
    <mergeCell ref="AB364:AE364"/>
    <mergeCell ref="AB368:AE368"/>
    <mergeCell ref="AB367:AE367"/>
    <mergeCell ref="AC373:AG373"/>
    <mergeCell ref="AB371:AE371"/>
    <mergeCell ref="AB372:AE372"/>
    <mergeCell ref="AH347:AL347"/>
    <mergeCell ref="AH346:AL346"/>
    <mergeCell ref="AH351:AL351"/>
    <mergeCell ref="AH350:AL350"/>
    <mergeCell ref="AB344:AD344"/>
    <mergeCell ref="AB345:AG345"/>
    <mergeCell ref="M373:N373"/>
    <mergeCell ref="AH365:AL365"/>
    <mergeCell ref="AH364:AL364"/>
    <mergeCell ref="AH367:AL367"/>
    <mergeCell ref="AH366:AL366"/>
    <mergeCell ref="AH356:AL356"/>
    <mergeCell ref="AH385:AL385"/>
    <mergeCell ref="AH383:AL383"/>
    <mergeCell ref="AB343:AD343"/>
    <mergeCell ref="AB342:AD342"/>
    <mergeCell ref="AB341:AD341"/>
    <mergeCell ref="AB340:AD340"/>
    <mergeCell ref="AB327:AG327"/>
    <mergeCell ref="AB337:AD337"/>
    <mergeCell ref="AB339:AD339"/>
    <mergeCell ref="AB338:AD338"/>
    <mergeCell ref="AB361:AE361"/>
    <mergeCell ref="AB358:AE358"/>
    <mergeCell ref="AB360:AE360"/>
    <mergeCell ref="AB359:AE359"/>
    <mergeCell ref="AB357:AE357"/>
    <mergeCell ref="AB354:AE354"/>
    <mergeCell ref="AB356:AE356"/>
    <mergeCell ref="AB355:AE355"/>
    <mergeCell ref="AH349:AL349"/>
    <mergeCell ref="AH348:AL348"/>
    <mergeCell ref="AH334:AL334"/>
    <mergeCell ref="AH328:AL328"/>
    <mergeCell ref="AB369:AE369"/>
    <mergeCell ref="AB370:AE370"/>
    <mergeCell ref="AC374:AG374"/>
    <mergeCell ref="AC375:AG375"/>
    <mergeCell ref="AC376:AG376"/>
    <mergeCell ref="AB365:AE365"/>
    <mergeCell ref="AB366:AE366"/>
    <mergeCell ref="AH354:AL354"/>
    <mergeCell ref="AH355:AL355"/>
    <mergeCell ref="AH361:AL361"/>
    <mergeCell ref="AH360:AL360"/>
    <mergeCell ref="AH362:AL362"/>
    <mergeCell ref="AH363:AL363"/>
    <mergeCell ref="AH340:AL340"/>
    <mergeCell ref="AH359:AL359"/>
    <mergeCell ref="AH358:AL358"/>
  </mergeCells>
  <conditionalFormatting sqref="AW1:AW1192">
    <cfRule type="expression" dxfId="0" priority="1">
      <formula>countif(A:A,A1)&gt;1</formula>
    </cfRule>
  </conditionalFormatting>
  <printOptions/>
  <pageMargins bottom="0.747916666666667" footer="0.0" header="0.0" left="0.984027777777778" right="0.984027777777778" top="0.747916666666667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3.14"/>
    <col customWidth="1" min="3" max="34" width="3.57"/>
  </cols>
  <sheetData>
    <row r="1">
      <c r="A1" s="1"/>
      <c r="B1" s="2"/>
      <c r="C1" s="3">
        <v>0.0</v>
      </c>
      <c r="D1" s="3">
        <v>1.0</v>
      </c>
      <c r="E1" s="3">
        <v>2.0</v>
      </c>
      <c r="F1" s="3">
        <v>3.0</v>
      </c>
      <c r="G1" s="3">
        <v>4.0</v>
      </c>
      <c r="H1" s="3">
        <v>5.0</v>
      </c>
      <c r="I1" s="3">
        <v>6.0</v>
      </c>
      <c r="J1" s="3">
        <v>7.0</v>
      </c>
      <c r="K1" s="3">
        <v>8.0</v>
      </c>
      <c r="L1" s="3">
        <v>9.0</v>
      </c>
      <c r="M1" s="3">
        <v>10.0</v>
      </c>
      <c r="N1" s="3">
        <v>11.0</v>
      </c>
      <c r="O1" s="3">
        <v>12.0</v>
      </c>
      <c r="P1" s="3">
        <v>13.0</v>
      </c>
      <c r="Q1" s="3">
        <v>14.0</v>
      </c>
      <c r="R1" s="3">
        <v>15.0</v>
      </c>
      <c r="S1" s="3">
        <v>16.0</v>
      </c>
      <c r="T1" s="3">
        <v>17.0</v>
      </c>
      <c r="U1" s="3">
        <v>18.0</v>
      </c>
      <c r="V1" s="3">
        <v>19.0</v>
      </c>
      <c r="W1" s="3">
        <v>20.0</v>
      </c>
      <c r="X1" s="3">
        <v>21.0</v>
      </c>
      <c r="Y1" s="3">
        <v>22.0</v>
      </c>
      <c r="Z1" s="3">
        <v>23.0</v>
      </c>
      <c r="AA1" s="3">
        <v>24.0</v>
      </c>
      <c r="AB1" s="3">
        <v>25.0</v>
      </c>
      <c r="AC1" s="3">
        <v>26.0</v>
      </c>
      <c r="AD1" s="3">
        <v>27.0</v>
      </c>
      <c r="AE1" s="3">
        <v>28.0</v>
      </c>
      <c r="AF1" s="3">
        <v>29.0</v>
      </c>
      <c r="AG1" s="3">
        <v>30.0</v>
      </c>
      <c r="AH1" s="3">
        <v>31.0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4" t="str">
        <f>IFERROR(__xludf.DUMMYFUNCTION("UNIQUE(Operation_table!AS:AS)"),"31:30:29:28:27:26:25:24:23:22:21:20:19:18:17:16:15:14:13:12:11:10:9:8:7:6:5:4:3:2:1:0")</f>
        <v>31:30:29:28:27:26:25:24:23:22:21:20:19:18:17:16:15:14:13:12:11:10:9:8:7:6:5:4:3:2:1:0</v>
      </c>
      <c r="B3" s="1"/>
      <c r="C3" s="5" t="str">
        <f t="shared" ref="C3:AH3" si="1">TRIM(MID(SUBSTITUTE($A3,":",REPT(" ",LEN($A3))),C$1*LEN($A3)+1,LEN($A3)))</f>
        <v>31</v>
      </c>
      <c r="D3" s="5" t="str">
        <f t="shared" si="1"/>
        <v>30</v>
      </c>
      <c r="E3" s="5" t="str">
        <f t="shared" si="1"/>
        <v>29</v>
      </c>
      <c r="F3" s="5" t="str">
        <f t="shared" si="1"/>
        <v>28</v>
      </c>
      <c r="G3" s="5" t="str">
        <f t="shared" si="1"/>
        <v>27</v>
      </c>
      <c r="H3" s="5" t="str">
        <f t="shared" si="1"/>
        <v>26</v>
      </c>
      <c r="I3" s="5" t="str">
        <f t="shared" si="1"/>
        <v>25</v>
      </c>
      <c r="J3" s="5" t="str">
        <f t="shared" si="1"/>
        <v>24</v>
      </c>
      <c r="K3" s="5" t="str">
        <f t="shared" si="1"/>
        <v>23</v>
      </c>
      <c r="L3" s="5" t="str">
        <f t="shared" si="1"/>
        <v>22</v>
      </c>
      <c r="M3" s="5" t="str">
        <f t="shared" si="1"/>
        <v>21</v>
      </c>
      <c r="N3" s="5" t="str">
        <f t="shared" si="1"/>
        <v>20</v>
      </c>
      <c r="O3" s="5" t="str">
        <f t="shared" si="1"/>
        <v>19</v>
      </c>
      <c r="P3" s="5" t="str">
        <f t="shared" si="1"/>
        <v>18</v>
      </c>
      <c r="Q3" s="5" t="str">
        <f t="shared" si="1"/>
        <v>17</v>
      </c>
      <c r="R3" s="5" t="str">
        <f t="shared" si="1"/>
        <v>16</v>
      </c>
      <c r="S3" s="5" t="str">
        <f t="shared" si="1"/>
        <v>15</v>
      </c>
      <c r="T3" s="5" t="str">
        <f t="shared" si="1"/>
        <v>14</v>
      </c>
      <c r="U3" s="5" t="str">
        <f t="shared" si="1"/>
        <v>13</v>
      </c>
      <c r="V3" s="5" t="str">
        <f t="shared" si="1"/>
        <v>12</v>
      </c>
      <c r="W3" s="5" t="str">
        <f t="shared" si="1"/>
        <v>11</v>
      </c>
      <c r="X3" s="5" t="str">
        <f t="shared" si="1"/>
        <v>10</v>
      </c>
      <c r="Y3" s="5" t="str">
        <f t="shared" si="1"/>
        <v>9</v>
      </c>
      <c r="Z3" s="5" t="str">
        <f t="shared" si="1"/>
        <v>8</v>
      </c>
      <c r="AA3" s="5" t="str">
        <f t="shared" si="1"/>
        <v>7</v>
      </c>
      <c r="AB3" s="5" t="str">
        <f t="shared" si="1"/>
        <v>6</v>
      </c>
      <c r="AC3" s="5" t="str">
        <f t="shared" si="1"/>
        <v>5</v>
      </c>
      <c r="AD3" s="5" t="str">
        <f t="shared" si="1"/>
        <v>4</v>
      </c>
      <c r="AE3" s="5" t="str">
        <f t="shared" si="1"/>
        <v>3</v>
      </c>
      <c r="AF3" s="5" t="str">
        <f t="shared" si="1"/>
        <v>2</v>
      </c>
      <c r="AG3" s="5" t="str">
        <f t="shared" si="1"/>
        <v>1</v>
      </c>
      <c r="AH3" s="5" t="str">
        <f t="shared" si="1"/>
        <v>0</v>
      </c>
    </row>
    <row r="4">
      <c r="A4" s="6" t="str">
        <f>IFERROR(__xludf.DUMMYFUNCTION("""COMPUTED_VALUE"""),"")</f>
        <v/>
      </c>
      <c r="B4" s="1"/>
      <c r="C4" s="1" t="str">
        <f t="shared" ref="C4:AH4" si="2">TRIM(MID(SUBSTITUTE($A4,":",REPT(" ",LEN($A4))),C$1*LEN($A4)+1,LEN($A4)))</f>
        <v/>
      </c>
      <c r="D4" s="1" t="str">
        <f t="shared" si="2"/>
        <v/>
      </c>
      <c r="E4" s="1" t="str">
        <f t="shared" si="2"/>
        <v/>
      </c>
      <c r="F4" s="1" t="str">
        <f t="shared" si="2"/>
        <v/>
      </c>
      <c r="G4" s="1" t="str">
        <f t="shared" si="2"/>
        <v/>
      </c>
      <c r="H4" s="1" t="str">
        <f t="shared" si="2"/>
        <v/>
      </c>
      <c r="I4" s="1" t="str">
        <f t="shared" si="2"/>
        <v/>
      </c>
      <c r="J4" s="1" t="str">
        <f t="shared" si="2"/>
        <v/>
      </c>
      <c r="K4" s="1" t="str">
        <f t="shared" si="2"/>
        <v/>
      </c>
      <c r="L4" s="1" t="str">
        <f t="shared" si="2"/>
        <v/>
      </c>
      <c r="M4" s="1" t="str">
        <f t="shared" si="2"/>
        <v/>
      </c>
      <c r="N4" s="1" t="str">
        <f t="shared" si="2"/>
        <v/>
      </c>
      <c r="O4" s="1" t="str">
        <f t="shared" si="2"/>
        <v/>
      </c>
      <c r="P4" s="1" t="str">
        <f t="shared" si="2"/>
        <v/>
      </c>
      <c r="Q4" s="1" t="str">
        <f t="shared" si="2"/>
        <v/>
      </c>
      <c r="R4" s="1" t="str">
        <f t="shared" si="2"/>
        <v/>
      </c>
      <c r="S4" s="1" t="str">
        <f t="shared" si="2"/>
        <v/>
      </c>
      <c r="T4" s="1" t="str">
        <f t="shared" si="2"/>
        <v/>
      </c>
      <c r="U4" s="1" t="str">
        <f t="shared" si="2"/>
        <v/>
      </c>
      <c r="V4" s="1" t="str">
        <f t="shared" si="2"/>
        <v/>
      </c>
      <c r="W4" s="1" t="str">
        <f t="shared" si="2"/>
        <v/>
      </c>
      <c r="X4" s="1" t="str">
        <f t="shared" si="2"/>
        <v/>
      </c>
      <c r="Y4" s="1" t="str">
        <f t="shared" si="2"/>
        <v/>
      </c>
      <c r="Z4" s="1" t="str">
        <f t="shared" si="2"/>
        <v/>
      </c>
      <c r="AA4" s="1" t="str">
        <f t="shared" si="2"/>
        <v/>
      </c>
      <c r="AB4" s="1" t="str">
        <f t="shared" si="2"/>
        <v/>
      </c>
      <c r="AC4" s="1" t="str">
        <f t="shared" si="2"/>
        <v/>
      </c>
      <c r="AD4" s="1" t="str">
        <f t="shared" si="2"/>
        <v/>
      </c>
      <c r="AE4" s="1" t="str">
        <f t="shared" si="2"/>
        <v/>
      </c>
      <c r="AF4" s="1" t="str">
        <f t="shared" si="2"/>
        <v/>
      </c>
      <c r="AG4" s="1" t="str">
        <f t="shared" si="2"/>
        <v/>
      </c>
      <c r="AH4" s="1" t="str">
        <f t="shared" si="2"/>
        <v/>
      </c>
    </row>
    <row r="5">
      <c r="A5" s="4" t="str">
        <f>IFERROR(__xludf.DUMMYFUNCTION("""COMPUTED_VALUE"""),"-:-:-:-:-:-:-:-:-:-:-:-:-:-:-:-:-:-:-:-:-:-:-:-:-:-:-:-:-:-:-:-")</f>
        <v>-:-:-:-:-:-:-:-:-:-:-:-:-:-:-:-:-:-:-:-:-:-:-:-:-:-:-:-:-:-:-:-</v>
      </c>
      <c r="B5" s="1"/>
      <c r="C5" s="7" t="str">
        <f t="shared" ref="C5:AH5" si="3">TRIM(MID(SUBSTITUTE($A5,":",REPT(" ",LEN($A5))),C$1*LEN($A5)+1,LEN($A5)))</f>
        <v>-</v>
      </c>
      <c r="D5" s="7" t="str">
        <f t="shared" si="3"/>
        <v>-</v>
      </c>
      <c r="E5" s="7" t="str">
        <f t="shared" si="3"/>
        <v>-</v>
      </c>
      <c r="F5" s="7" t="str">
        <f t="shared" si="3"/>
        <v>-</v>
      </c>
      <c r="G5" s="7" t="str">
        <f t="shared" si="3"/>
        <v>-</v>
      </c>
      <c r="H5" s="7" t="str">
        <f t="shared" si="3"/>
        <v>-</v>
      </c>
      <c r="I5" s="7" t="str">
        <f t="shared" si="3"/>
        <v>-</v>
      </c>
      <c r="J5" s="7" t="str">
        <f t="shared" si="3"/>
        <v>-</v>
      </c>
      <c r="K5" s="7" t="str">
        <f t="shared" si="3"/>
        <v>-</v>
      </c>
      <c r="L5" s="7" t="str">
        <f t="shared" si="3"/>
        <v>-</v>
      </c>
      <c r="M5" s="7" t="str">
        <f t="shared" si="3"/>
        <v>-</v>
      </c>
      <c r="N5" s="7" t="str">
        <f t="shared" si="3"/>
        <v>-</v>
      </c>
      <c r="O5" s="7" t="str">
        <f t="shared" si="3"/>
        <v>-</v>
      </c>
      <c r="P5" s="7" t="str">
        <f t="shared" si="3"/>
        <v>-</v>
      </c>
      <c r="Q5" s="7" t="str">
        <f t="shared" si="3"/>
        <v>-</v>
      </c>
      <c r="R5" s="7" t="str">
        <f t="shared" si="3"/>
        <v>-</v>
      </c>
      <c r="S5" s="7" t="str">
        <f t="shared" si="3"/>
        <v>-</v>
      </c>
      <c r="T5" s="7" t="str">
        <f t="shared" si="3"/>
        <v>-</v>
      </c>
      <c r="U5" s="7" t="str">
        <f t="shared" si="3"/>
        <v>-</v>
      </c>
      <c r="V5" s="7" t="str">
        <f t="shared" si="3"/>
        <v>-</v>
      </c>
      <c r="W5" s="7" t="str">
        <f t="shared" si="3"/>
        <v>-</v>
      </c>
      <c r="X5" s="7" t="str">
        <f t="shared" si="3"/>
        <v>-</v>
      </c>
      <c r="Y5" s="7" t="str">
        <f t="shared" si="3"/>
        <v>-</v>
      </c>
      <c r="Z5" s="7" t="str">
        <f t="shared" si="3"/>
        <v>-</v>
      </c>
      <c r="AA5" s="7" t="str">
        <f t="shared" si="3"/>
        <v>-</v>
      </c>
      <c r="AB5" s="7" t="str">
        <f t="shared" si="3"/>
        <v>-</v>
      </c>
      <c r="AC5" s="7" t="str">
        <f t="shared" si="3"/>
        <v>-</v>
      </c>
      <c r="AD5" s="7" t="str">
        <f t="shared" si="3"/>
        <v>-</v>
      </c>
      <c r="AE5" s="7" t="str">
        <f t="shared" si="3"/>
        <v>-</v>
      </c>
      <c r="AF5" s="7" t="str">
        <f t="shared" si="3"/>
        <v>-</v>
      </c>
      <c r="AG5" s="7" t="str">
        <f t="shared" si="3"/>
        <v>-</v>
      </c>
      <c r="AH5" s="7" t="str">
        <f t="shared" si="3"/>
        <v>-</v>
      </c>
    </row>
    <row r="6">
      <c r="A6" s="4" t="str">
        <f>IFERROR(__xludf.DUMMYFUNCTION("""COMPUTED_VALUE"""),"-:-:-:-:-:-:-:-:imm19:::::::::::::::::::Rt::::")</f>
        <v>-:-:-:-:-:-:-:-:imm19:::::::::::::::::::Rt::::</v>
      </c>
      <c r="B6" s="1"/>
      <c r="C6" s="7" t="str">
        <f t="shared" ref="C6:AH6" si="4">TRIM(MID(SUBSTITUTE($A6,":",REPT(" ",LEN($A6))),C$1*LEN($A6)+1,LEN($A6)))</f>
        <v>-</v>
      </c>
      <c r="D6" s="7" t="str">
        <f t="shared" si="4"/>
        <v>-</v>
      </c>
      <c r="E6" s="7" t="str">
        <f t="shared" si="4"/>
        <v>-</v>
      </c>
      <c r="F6" s="7" t="str">
        <f t="shared" si="4"/>
        <v>-</v>
      </c>
      <c r="G6" s="7" t="str">
        <f t="shared" si="4"/>
        <v>-</v>
      </c>
      <c r="H6" s="7" t="str">
        <f t="shared" si="4"/>
        <v>-</v>
      </c>
      <c r="I6" s="7" t="str">
        <f t="shared" si="4"/>
        <v>-</v>
      </c>
      <c r="J6" s="7" t="str">
        <f t="shared" si="4"/>
        <v>-</v>
      </c>
      <c r="K6" s="7" t="str">
        <f t="shared" si="4"/>
        <v>imm19</v>
      </c>
      <c r="L6" s="7" t="str">
        <f t="shared" si="4"/>
        <v/>
      </c>
      <c r="M6" s="7" t="str">
        <f t="shared" si="4"/>
        <v/>
      </c>
      <c r="N6" s="7" t="str">
        <f t="shared" si="4"/>
        <v/>
      </c>
      <c r="O6" s="7" t="str">
        <f t="shared" si="4"/>
        <v/>
      </c>
      <c r="P6" s="7" t="str">
        <f t="shared" si="4"/>
        <v/>
      </c>
      <c r="Q6" s="7" t="str">
        <f t="shared" si="4"/>
        <v/>
      </c>
      <c r="R6" s="7" t="str">
        <f t="shared" si="4"/>
        <v/>
      </c>
      <c r="S6" s="7" t="str">
        <f t="shared" si="4"/>
        <v/>
      </c>
      <c r="T6" s="7" t="str">
        <f t="shared" si="4"/>
        <v/>
      </c>
      <c r="U6" s="7" t="str">
        <f t="shared" si="4"/>
        <v/>
      </c>
      <c r="V6" s="7" t="str">
        <f t="shared" si="4"/>
        <v/>
      </c>
      <c r="W6" s="7" t="str">
        <f t="shared" si="4"/>
        <v/>
      </c>
      <c r="X6" s="7" t="str">
        <f t="shared" si="4"/>
        <v/>
      </c>
      <c r="Y6" s="7" t="str">
        <f t="shared" si="4"/>
        <v/>
      </c>
      <c r="Z6" s="7" t="str">
        <f t="shared" si="4"/>
        <v/>
      </c>
      <c r="AA6" s="7" t="str">
        <f t="shared" si="4"/>
        <v/>
      </c>
      <c r="AB6" s="7" t="str">
        <f t="shared" si="4"/>
        <v/>
      </c>
      <c r="AC6" s="7" t="str">
        <f t="shared" si="4"/>
        <v/>
      </c>
      <c r="AD6" s="7" t="str">
        <f t="shared" si="4"/>
        <v>Rt</v>
      </c>
      <c r="AE6" s="7" t="str">
        <f t="shared" si="4"/>
        <v/>
      </c>
      <c r="AF6" s="7" t="str">
        <f t="shared" si="4"/>
        <v/>
      </c>
      <c r="AG6" s="7" t="str">
        <f t="shared" si="4"/>
        <v/>
      </c>
      <c r="AH6" s="7" t="str">
        <f t="shared" si="4"/>
        <v/>
      </c>
    </row>
    <row r="7">
      <c r="A7" s="4" t="str">
        <f>IFERROR(__xludf.DUMMYFUNCTION("""COMPUTED_VALUE"""),"b5:-:-:-:-:-:-:-:b40:::::imm14::::::::::::::Rt::::")</f>
        <v>b5:-:-:-:-:-:-:-:b40:::::imm14::::::::::::::Rt::::</v>
      </c>
      <c r="B7" s="1"/>
      <c r="C7" s="7" t="str">
        <f t="shared" ref="C7:AH7" si="5">TRIM(MID(SUBSTITUTE($A7,":",REPT(" ",LEN($A7))),C$1*LEN($A7)+1,LEN($A7)))</f>
        <v>b5</v>
      </c>
      <c r="D7" s="7" t="str">
        <f t="shared" si="5"/>
        <v>-</v>
      </c>
      <c r="E7" s="7" t="str">
        <f t="shared" si="5"/>
        <v>-</v>
      </c>
      <c r="F7" s="7" t="str">
        <f t="shared" si="5"/>
        <v>-</v>
      </c>
      <c r="G7" s="7" t="str">
        <f t="shared" si="5"/>
        <v>-</v>
      </c>
      <c r="H7" s="7" t="str">
        <f t="shared" si="5"/>
        <v>-</v>
      </c>
      <c r="I7" s="7" t="str">
        <f t="shared" si="5"/>
        <v>-</v>
      </c>
      <c r="J7" s="7" t="str">
        <f t="shared" si="5"/>
        <v>-</v>
      </c>
      <c r="K7" s="7" t="str">
        <f t="shared" si="5"/>
        <v>b40</v>
      </c>
      <c r="L7" s="7" t="str">
        <f t="shared" si="5"/>
        <v/>
      </c>
      <c r="M7" s="7" t="str">
        <f t="shared" si="5"/>
        <v/>
      </c>
      <c r="N7" s="7" t="str">
        <f t="shared" si="5"/>
        <v/>
      </c>
      <c r="O7" s="7" t="str">
        <f t="shared" si="5"/>
        <v/>
      </c>
      <c r="P7" s="7" t="str">
        <f t="shared" si="5"/>
        <v>imm14</v>
      </c>
      <c r="Q7" s="7" t="str">
        <f t="shared" si="5"/>
        <v/>
      </c>
      <c r="R7" s="7" t="str">
        <f t="shared" si="5"/>
        <v/>
      </c>
      <c r="S7" s="7" t="str">
        <f t="shared" si="5"/>
        <v/>
      </c>
      <c r="T7" s="7" t="str">
        <f t="shared" si="5"/>
        <v/>
      </c>
      <c r="U7" s="7" t="str">
        <f t="shared" si="5"/>
        <v/>
      </c>
      <c r="V7" s="7" t="str">
        <f t="shared" si="5"/>
        <v/>
      </c>
      <c r="W7" s="7" t="str">
        <f t="shared" si="5"/>
        <v/>
      </c>
      <c r="X7" s="7" t="str">
        <f t="shared" si="5"/>
        <v/>
      </c>
      <c r="Y7" s="7" t="str">
        <f t="shared" si="5"/>
        <v/>
      </c>
      <c r="Z7" s="7" t="str">
        <f t="shared" si="5"/>
        <v/>
      </c>
      <c r="AA7" s="7" t="str">
        <f t="shared" si="5"/>
        <v/>
      </c>
      <c r="AB7" s="7" t="str">
        <f t="shared" si="5"/>
        <v/>
      </c>
      <c r="AC7" s="7" t="str">
        <f t="shared" si="5"/>
        <v/>
      </c>
      <c r="AD7" s="7" t="str">
        <f t="shared" si="5"/>
        <v>Rt</v>
      </c>
      <c r="AE7" s="7" t="str">
        <f t="shared" si="5"/>
        <v/>
      </c>
      <c r="AF7" s="7" t="str">
        <f t="shared" si="5"/>
        <v/>
      </c>
      <c r="AG7" s="7" t="str">
        <f t="shared" si="5"/>
        <v/>
      </c>
      <c r="AH7" s="7" t="str">
        <f t="shared" si="5"/>
        <v/>
      </c>
    </row>
    <row r="8">
      <c r="A8" s="4" t="str">
        <f>IFERROR(__xludf.DUMMYFUNCTION("""COMPUTED_VALUE"""),"-:-:-:-:-:-:-:-:imm19:::::::::::::::::::-:cond:::")</f>
        <v>-:-:-:-:-:-:-:-:imm19:::::::::::::::::::-:cond:::</v>
      </c>
      <c r="B8" s="1"/>
      <c r="C8" s="7" t="str">
        <f t="shared" ref="C8:AH8" si="6">TRIM(MID(SUBSTITUTE($A8,":",REPT(" ",LEN($A8))),C$1*LEN($A8)+1,LEN($A8)))</f>
        <v>-</v>
      </c>
      <c r="D8" s="7" t="str">
        <f t="shared" si="6"/>
        <v>-</v>
      </c>
      <c r="E8" s="7" t="str">
        <f t="shared" si="6"/>
        <v>-</v>
      </c>
      <c r="F8" s="7" t="str">
        <f t="shared" si="6"/>
        <v>-</v>
      </c>
      <c r="G8" s="7" t="str">
        <f t="shared" si="6"/>
        <v>-</v>
      </c>
      <c r="H8" s="7" t="str">
        <f t="shared" si="6"/>
        <v>-</v>
      </c>
      <c r="I8" s="7" t="str">
        <f t="shared" si="6"/>
        <v>-</v>
      </c>
      <c r="J8" s="7" t="str">
        <f t="shared" si="6"/>
        <v>-</v>
      </c>
      <c r="K8" s="7" t="str">
        <f t="shared" si="6"/>
        <v>imm19</v>
      </c>
      <c r="L8" s="7" t="str">
        <f t="shared" si="6"/>
        <v/>
      </c>
      <c r="M8" s="7" t="str">
        <f t="shared" si="6"/>
        <v/>
      </c>
      <c r="N8" s="7" t="str">
        <f t="shared" si="6"/>
        <v/>
      </c>
      <c r="O8" s="7" t="str">
        <f t="shared" si="6"/>
        <v/>
      </c>
      <c r="P8" s="7" t="str">
        <f t="shared" si="6"/>
        <v/>
      </c>
      <c r="Q8" s="7" t="str">
        <f t="shared" si="6"/>
        <v/>
      </c>
      <c r="R8" s="7" t="str">
        <f t="shared" si="6"/>
        <v/>
      </c>
      <c r="S8" s="7" t="str">
        <f t="shared" si="6"/>
        <v/>
      </c>
      <c r="T8" s="7" t="str">
        <f t="shared" si="6"/>
        <v/>
      </c>
      <c r="U8" s="7" t="str">
        <f t="shared" si="6"/>
        <v/>
      </c>
      <c r="V8" s="7" t="str">
        <f t="shared" si="6"/>
        <v/>
      </c>
      <c r="W8" s="7" t="str">
        <f t="shared" si="6"/>
        <v/>
      </c>
      <c r="X8" s="7" t="str">
        <f t="shared" si="6"/>
        <v/>
      </c>
      <c r="Y8" s="7" t="str">
        <f t="shared" si="6"/>
        <v/>
      </c>
      <c r="Z8" s="7" t="str">
        <f t="shared" si="6"/>
        <v/>
      </c>
      <c r="AA8" s="7" t="str">
        <f t="shared" si="6"/>
        <v/>
      </c>
      <c r="AB8" s="7" t="str">
        <f t="shared" si="6"/>
        <v/>
      </c>
      <c r="AC8" s="7" t="str">
        <f t="shared" si="6"/>
        <v/>
      </c>
      <c r="AD8" s="7" t="str">
        <f t="shared" si="6"/>
        <v>-</v>
      </c>
      <c r="AE8" s="7" t="str">
        <f t="shared" si="6"/>
        <v>cond</v>
      </c>
      <c r="AF8" s="7" t="str">
        <f t="shared" si="6"/>
        <v/>
      </c>
      <c r="AG8" s="7" t="str">
        <f t="shared" si="6"/>
        <v/>
      </c>
      <c r="AH8" s="7" t="str">
        <f t="shared" si="6"/>
        <v/>
      </c>
    </row>
    <row r="9">
      <c r="A9" s="4" t="str">
        <f>IFERROR(__xludf.DUMMYFUNCTION("""COMPUTED_VALUE"""),"-:-:-:-:-:-:-:-:-:-:-:imm16::::::::::::::::-:-:-:-:-")</f>
        <v>-:-:-:-:-:-:-:-:-:-:-:imm16::::::::::::::::-:-:-:-:-</v>
      </c>
      <c r="B9" s="1"/>
      <c r="C9" s="7" t="str">
        <f t="shared" ref="C9:AH9" si="7">TRIM(MID(SUBSTITUTE($A9,":",REPT(" ",LEN($A9))),C$1*LEN($A9)+1,LEN($A9)))</f>
        <v>-</v>
      </c>
      <c r="D9" s="7" t="str">
        <f t="shared" si="7"/>
        <v>-</v>
      </c>
      <c r="E9" s="7" t="str">
        <f t="shared" si="7"/>
        <v>-</v>
      </c>
      <c r="F9" s="7" t="str">
        <f t="shared" si="7"/>
        <v>-</v>
      </c>
      <c r="G9" s="7" t="str">
        <f t="shared" si="7"/>
        <v>-</v>
      </c>
      <c r="H9" s="7" t="str">
        <f t="shared" si="7"/>
        <v>-</v>
      </c>
      <c r="I9" s="7" t="str">
        <f t="shared" si="7"/>
        <v>-</v>
      </c>
      <c r="J9" s="7" t="str">
        <f t="shared" si="7"/>
        <v>-</v>
      </c>
      <c r="K9" s="7" t="str">
        <f t="shared" si="7"/>
        <v>-</v>
      </c>
      <c r="L9" s="7" t="str">
        <f t="shared" si="7"/>
        <v>-</v>
      </c>
      <c r="M9" s="7" t="str">
        <f t="shared" si="7"/>
        <v>-</v>
      </c>
      <c r="N9" s="7" t="str">
        <f t="shared" si="7"/>
        <v>imm16</v>
      </c>
      <c r="O9" s="7" t="str">
        <f t="shared" si="7"/>
        <v/>
      </c>
      <c r="P9" s="7" t="str">
        <f t="shared" si="7"/>
        <v/>
      </c>
      <c r="Q9" s="7" t="str">
        <f t="shared" si="7"/>
        <v/>
      </c>
      <c r="R9" s="7" t="str">
        <f t="shared" si="7"/>
        <v/>
      </c>
      <c r="S9" s="7" t="str">
        <f t="shared" si="7"/>
        <v/>
      </c>
      <c r="T9" s="7" t="str">
        <f t="shared" si="7"/>
        <v/>
      </c>
      <c r="U9" s="7" t="str">
        <f t="shared" si="7"/>
        <v/>
      </c>
      <c r="V9" s="7" t="str">
        <f t="shared" si="7"/>
        <v/>
      </c>
      <c r="W9" s="7" t="str">
        <f t="shared" si="7"/>
        <v/>
      </c>
      <c r="X9" s="7" t="str">
        <f t="shared" si="7"/>
        <v/>
      </c>
      <c r="Y9" s="7" t="str">
        <f t="shared" si="7"/>
        <v/>
      </c>
      <c r="Z9" s="7" t="str">
        <f t="shared" si="7"/>
        <v/>
      </c>
      <c r="AA9" s="7" t="str">
        <f t="shared" si="7"/>
        <v/>
      </c>
      <c r="AB9" s="7" t="str">
        <f t="shared" si="7"/>
        <v/>
      </c>
      <c r="AC9" s="7" t="str">
        <f t="shared" si="7"/>
        <v/>
      </c>
      <c r="AD9" s="7" t="str">
        <f t="shared" si="7"/>
        <v>-</v>
      </c>
      <c r="AE9" s="7" t="str">
        <f t="shared" si="7"/>
        <v>-</v>
      </c>
      <c r="AF9" s="7" t="str">
        <f t="shared" si="7"/>
        <v>-</v>
      </c>
      <c r="AG9" s="7" t="str">
        <f t="shared" si="7"/>
        <v>-</v>
      </c>
      <c r="AH9" s="7" t="str">
        <f t="shared" si="7"/>
        <v>-</v>
      </c>
    </row>
    <row r="10">
      <c r="A10" s="4" t="str">
        <f>IFERROR(__xludf.DUMMYFUNCTION("""COMPUTED_VALUE"""),"-:-:-:-:-:-:-:-:-:-:-:-:-:op1:::-:-:-:-:CR_m::::op2:::-:-:-:-:-")</f>
        <v>-:-:-:-:-:-:-:-:-:-:-:-:-:op1:::-:-:-:-:CR_m::::op2:::-:-:-:-:-</v>
      </c>
      <c r="B10" s="1"/>
      <c r="C10" s="7" t="str">
        <f t="shared" ref="C10:AH10" si="8">TRIM(MID(SUBSTITUTE($A10,":",REPT(" ",LEN($A10))),C$1*LEN($A10)+1,LEN($A10)))</f>
        <v>-</v>
      </c>
      <c r="D10" s="7" t="str">
        <f t="shared" si="8"/>
        <v>-</v>
      </c>
      <c r="E10" s="7" t="str">
        <f t="shared" si="8"/>
        <v>-</v>
      </c>
      <c r="F10" s="7" t="str">
        <f t="shared" si="8"/>
        <v>-</v>
      </c>
      <c r="G10" s="7" t="str">
        <f t="shared" si="8"/>
        <v>-</v>
      </c>
      <c r="H10" s="7" t="str">
        <f t="shared" si="8"/>
        <v>-</v>
      </c>
      <c r="I10" s="7" t="str">
        <f t="shared" si="8"/>
        <v>-</v>
      </c>
      <c r="J10" s="7" t="str">
        <f t="shared" si="8"/>
        <v>-</v>
      </c>
      <c r="K10" s="7" t="str">
        <f t="shared" si="8"/>
        <v>-</v>
      </c>
      <c r="L10" s="7" t="str">
        <f t="shared" si="8"/>
        <v>-</v>
      </c>
      <c r="M10" s="7" t="str">
        <f t="shared" si="8"/>
        <v>-</v>
      </c>
      <c r="N10" s="7" t="str">
        <f t="shared" si="8"/>
        <v>-</v>
      </c>
      <c r="O10" s="7" t="str">
        <f t="shared" si="8"/>
        <v>-</v>
      </c>
      <c r="P10" s="7" t="str">
        <f t="shared" si="8"/>
        <v>op1</v>
      </c>
      <c r="Q10" s="7" t="str">
        <f t="shared" si="8"/>
        <v/>
      </c>
      <c r="R10" s="7" t="str">
        <f t="shared" si="8"/>
        <v/>
      </c>
      <c r="S10" s="7" t="str">
        <f t="shared" si="8"/>
        <v>-</v>
      </c>
      <c r="T10" s="7" t="str">
        <f t="shared" si="8"/>
        <v>-</v>
      </c>
      <c r="U10" s="7" t="str">
        <f t="shared" si="8"/>
        <v>-</v>
      </c>
      <c r="V10" s="7" t="str">
        <f t="shared" si="8"/>
        <v>-</v>
      </c>
      <c r="W10" s="7" t="str">
        <f t="shared" si="8"/>
        <v>CR_m</v>
      </c>
      <c r="X10" s="7" t="str">
        <f t="shared" si="8"/>
        <v/>
      </c>
      <c r="Y10" s="7" t="str">
        <f t="shared" si="8"/>
        <v/>
      </c>
      <c r="Z10" s="7" t="str">
        <f t="shared" si="8"/>
        <v/>
      </c>
      <c r="AA10" s="7" t="str">
        <f t="shared" si="8"/>
        <v>op2</v>
      </c>
      <c r="AB10" s="7" t="str">
        <f t="shared" si="8"/>
        <v/>
      </c>
      <c r="AC10" s="7" t="str">
        <f t="shared" si="8"/>
        <v/>
      </c>
      <c r="AD10" s="7" t="str">
        <f t="shared" si="8"/>
        <v>-</v>
      </c>
      <c r="AE10" s="7" t="str">
        <f t="shared" si="8"/>
        <v>-</v>
      </c>
      <c r="AF10" s="7" t="str">
        <f t="shared" si="8"/>
        <v>-</v>
      </c>
      <c r="AG10" s="7" t="str">
        <f t="shared" si="8"/>
        <v>-</v>
      </c>
      <c r="AH10" s="7" t="str">
        <f t="shared" si="8"/>
        <v>-</v>
      </c>
    </row>
    <row r="11">
      <c r="A11" s="4" t="str">
        <f>IFERROR(__xludf.DUMMYFUNCTION("""COMPUTED_VALUE"""),"-:-:-:-:-:-:-:-:-:-:-:-:-:-:-:-:-:-:-:-:CR_m::::op2:::-:-:-:-:-")</f>
        <v>-:-:-:-:-:-:-:-:-:-:-:-:-:-:-:-:-:-:-:-:CR_m::::op2:::-:-:-:-:-</v>
      </c>
      <c r="B11" s="1"/>
      <c r="C11" s="7" t="str">
        <f t="shared" ref="C11:AH11" si="9">TRIM(MID(SUBSTITUTE($A11,":",REPT(" ",LEN($A11))),C$1*LEN($A11)+1,LEN($A11)))</f>
        <v>-</v>
      </c>
      <c r="D11" s="7" t="str">
        <f t="shared" si="9"/>
        <v>-</v>
      </c>
      <c r="E11" s="7" t="str">
        <f t="shared" si="9"/>
        <v>-</v>
      </c>
      <c r="F11" s="7" t="str">
        <f t="shared" si="9"/>
        <v>-</v>
      </c>
      <c r="G11" s="7" t="str">
        <f t="shared" si="9"/>
        <v>-</v>
      </c>
      <c r="H11" s="7" t="str">
        <f t="shared" si="9"/>
        <v>-</v>
      </c>
      <c r="I11" s="7" t="str">
        <f t="shared" si="9"/>
        <v>-</v>
      </c>
      <c r="J11" s="7" t="str">
        <f t="shared" si="9"/>
        <v>-</v>
      </c>
      <c r="K11" s="7" t="str">
        <f t="shared" si="9"/>
        <v>-</v>
      </c>
      <c r="L11" s="7" t="str">
        <f t="shared" si="9"/>
        <v>-</v>
      </c>
      <c r="M11" s="7" t="str">
        <f t="shared" si="9"/>
        <v>-</v>
      </c>
      <c r="N11" s="7" t="str">
        <f t="shared" si="9"/>
        <v>-</v>
      </c>
      <c r="O11" s="7" t="str">
        <f t="shared" si="9"/>
        <v>-</v>
      </c>
      <c r="P11" s="7" t="str">
        <f t="shared" si="9"/>
        <v>-</v>
      </c>
      <c r="Q11" s="7" t="str">
        <f t="shared" si="9"/>
        <v>-</v>
      </c>
      <c r="R11" s="7" t="str">
        <f t="shared" si="9"/>
        <v>-</v>
      </c>
      <c r="S11" s="7" t="str">
        <f t="shared" si="9"/>
        <v>-</v>
      </c>
      <c r="T11" s="7" t="str">
        <f t="shared" si="9"/>
        <v>-</v>
      </c>
      <c r="U11" s="7" t="str">
        <f t="shared" si="9"/>
        <v>-</v>
      </c>
      <c r="V11" s="7" t="str">
        <f t="shared" si="9"/>
        <v>-</v>
      </c>
      <c r="W11" s="7" t="str">
        <f t="shared" si="9"/>
        <v>CR_m</v>
      </c>
      <c r="X11" s="7" t="str">
        <f t="shared" si="9"/>
        <v/>
      </c>
      <c r="Y11" s="7" t="str">
        <f t="shared" si="9"/>
        <v/>
      </c>
      <c r="Z11" s="7" t="str">
        <f t="shared" si="9"/>
        <v/>
      </c>
      <c r="AA11" s="7" t="str">
        <f t="shared" si="9"/>
        <v>op2</v>
      </c>
      <c r="AB11" s="7" t="str">
        <f t="shared" si="9"/>
        <v/>
      </c>
      <c r="AC11" s="7" t="str">
        <f t="shared" si="9"/>
        <v/>
      </c>
      <c r="AD11" s="7" t="str">
        <f t="shared" si="9"/>
        <v>-</v>
      </c>
      <c r="AE11" s="7" t="str">
        <f t="shared" si="9"/>
        <v>-</v>
      </c>
      <c r="AF11" s="7" t="str">
        <f t="shared" si="9"/>
        <v>-</v>
      </c>
      <c r="AG11" s="7" t="str">
        <f t="shared" si="9"/>
        <v>-</v>
      </c>
      <c r="AH11" s="7" t="str">
        <f t="shared" si="9"/>
        <v>-</v>
      </c>
    </row>
    <row r="12">
      <c r="A12" s="4" t="str">
        <f>IFERROR(__xludf.DUMMYFUNCTION("""COMPUTED_VALUE"""),"-:-:-:-:-:-:-:-:-:-:-:-:-:-:-:-:-:-:-:-:CR_m::::-:-:-:-:-:-:-:-")</f>
        <v>-:-:-:-:-:-:-:-:-:-:-:-:-:-:-:-:-:-:-:-:CR_m::::-:-:-:-:-:-:-:-</v>
      </c>
      <c r="B12" s="1"/>
      <c r="C12" s="7" t="str">
        <f t="shared" ref="C12:AH12" si="10">TRIM(MID(SUBSTITUTE($A12,":",REPT(" ",LEN($A12))),C$1*LEN($A12)+1,LEN($A12)))</f>
        <v>-</v>
      </c>
      <c r="D12" s="7" t="str">
        <f t="shared" si="10"/>
        <v>-</v>
      </c>
      <c r="E12" s="7" t="str">
        <f t="shared" si="10"/>
        <v>-</v>
      </c>
      <c r="F12" s="7" t="str">
        <f t="shared" si="10"/>
        <v>-</v>
      </c>
      <c r="G12" s="7" t="str">
        <f t="shared" si="10"/>
        <v>-</v>
      </c>
      <c r="H12" s="7" t="str">
        <f t="shared" si="10"/>
        <v>-</v>
      </c>
      <c r="I12" s="7" t="str">
        <f t="shared" si="10"/>
        <v>-</v>
      </c>
      <c r="J12" s="7" t="str">
        <f t="shared" si="10"/>
        <v>-</v>
      </c>
      <c r="K12" s="7" t="str">
        <f t="shared" si="10"/>
        <v>-</v>
      </c>
      <c r="L12" s="7" t="str">
        <f t="shared" si="10"/>
        <v>-</v>
      </c>
      <c r="M12" s="7" t="str">
        <f t="shared" si="10"/>
        <v>-</v>
      </c>
      <c r="N12" s="7" t="str">
        <f t="shared" si="10"/>
        <v>-</v>
      </c>
      <c r="O12" s="7" t="str">
        <f t="shared" si="10"/>
        <v>-</v>
      </c>
      <c r="P12" s="7" t="str">
        <f t="shared" si="10"/>
        <v>-</v>
      </c>
      <c r="Q12" s="7" t="str">
        <f t="shared" si="10"/>
        <v>-</v>
      </c>
      <c r="R12" s="7" t="str">
        <f t="shared" si="10"/>
        <v>-</v>
      </c>
      <c r="S12" s="7" t="str">
        <f t="shared" si="10"/>
        <v>-</v>
      </c>
      <c r="T12" s="7" t="str">
        <f t="shared" si="10"/>
        <v>-</v>
      </c>
      <c r="U12" s="7" t="str">
        <f t="shared" si="10"/>
        <v>-</v>
      </c>
      <c r="V12" s="7" t="str">
        <f t="shared" si="10"/>
        <v>-</v>
      </c>
      <c r="W12" s="7" t="str">
        <f t="shared" si="10"/>
        <v>CR_m</v>
      </c>
      <c r="X12" s="7" t="str">
        <f t="shared" si="10"/>
        <v/>
      </c>
      <c r="Y12" s="7" t="str">
        <f t="shared" si="10"/>
        <v/>
      </c>
      <c r="Z12" s="7" t="str">
        <f t="shared" si="10"/>
        <v/>
      </c>
      <c r="AA12" s="7" t="str">
        <f t="shared" si="10"/>
        <v>-</v>
      </c>
      <c r="AB12" s="7" t="str">
        <f t="shared" si="10"/>
        <v>-</v>
      </c>
      <c r="AC12" s="7" t="str">
        <f t="shared" si="10"/>
        <v>-</v>
      </c>
      <c r="AD12" s="7" t="str">
        <f t="shared" si="10"/>
        <v>-</v>
      </c>
      <c r="AE12" s="7" t="str">
        <f t="shared" si="10"/>
        <v>-</v>
      </c>
      <c r="AF12" s="7" t="str">
        <f t="shared" si="10"/>
        <v>-</v>
      </c>
      <c r="AG12" s="7" t="str">
        <f t="shared" si="10"/>
        <v>-</v>
      </c>
      <c r="AH12" s="7" t="str">
        <f t="shared" si="10"/>
        <v>-</v>
      </c>
    </row>
    <row r="13">
      <c r="A13" s="4" t="str">
        <f>IFERROR(__xludf.DUMMYFUNCTION("""COMPUTED_VALUE"""),"-:-:-:-:-:-:-:-:-:-:-:-:-:op1:::CR_n::::CR_m::::op2:::Rt::::")</f>
        <v>-:-:-:-:-:-:-:-:-:-:-:-:-:op1:::CR_n::::CR_m::::op2:::Rt::::</v>
      </c>
      <c r="B13" s="1"/>
      <c r="C13" s="7" t="str">
        <f t="shared" ref="C13:AH13" si="11">TRIM(MID(SUBSTITUTE($A13,":",REPT(" ",LEN($A13))),C$1*LEN($A13)+1,LEN($A13)))</f>
        <v>-</v>
      </c>
      <c r="D13" s="7" t="str">
        <f t="shared" si="11"/>
        <v>-</v>
      </c>
      <c r="E13" s="7" t="str">
        <f t="shared" si="11"/>
        <v>-</v>
      </c>
      <c r="F13" s="7" t="str">
        <f t="shared" si="11"/>
        <v>-</v>
      </c>
      <c r="G13" s="7" t="str">
        <f t="shared" si="11"/>
        <v>-</v>
      </c>
      <c r="H13" s="7" t="str">
        <f t="shared" si="11"/>
        <v>-</v>
      </c>
      <c r="I13" s="7" t="str">
        <f t="shared" si="11"/>
        <v>-</v>
      </c>
      <c r="J13" s="7" t="str">
        <f t="shared" si="11"/>
        <v>-</v>
      </c>
      <c r="K13" s="7" t="str">
        <f t="shared" si="11"/>
        <v>-</v>
      </c>
      <c r="L13" s="7" t="str">
        <f t="shared" si="11"/>
        <v>-</v>
      </c>
      <c r="M13" s="7" t="str">
        <f t="shared" si="11"/>
        <v>-</v>
      </c>
      <c r="N13" s="7" t="str">
        <f t="shared" si="11"/>
        <v>-</v>
      </c>
      <c r="O13" s="7" t="str">
        <f t="shared" si="11"/>
        <v>-</v>
      </c>
      <c r="P13" s="7" t="str">
        <f t="shared" si="11"/>
        <v>op1</v>
      </c>
      <c r="Q13" s="7" t="str">
        <f t="shared" si="11"/>
        <v/>
      </c>
      <c r="R13" s="7" t="str">
        <f t="shared" si="11"/>
        <v/>
      </c>
      <c r="S13" s="7" t="str">
        <f t="shared" si="11"/>
        <v>CR_n</v>
      </c>
      <c r="T13" s="7" t="str">
        <f t="shared" si="11"/>
        <v/>
      </c>
      <c r="U13" s="7" t="str">
        <f t="shared" si="11"/>
        <v/>
      </c>
      <c r="V13" s="7" t="str">
        <f t="shared" si="11"/>
        <v/>
      </c>
      <c r="W13" s="7" t="str">
        <f t="shared" si="11"/>
        <v>CR_m</v>
      </c>
      <c r="X13" s="7" t="str">
        <f t="shared" si="11"/>
        <v/>
      </c>
      <c r="Y13" s="7" t="str">
        <f t="shared" si="11"/>
        <v/>
      </c>
      <c r="Z13" s="7" t="str">
        <f t="shared" si="11"/>
        <v/>
      </c>
      <c r="AA13" s="7" t="str">
        <f t="shared" si="11"/>
        <v>op2</v>
      </c>
      <c r="AB13" s="7" t="str">
        <f t="shared" si="11"/>
        <v/>
      </c>
      <c r="AC13" s="7" t="str">
        <f t="shared" si="11"/>
        <v/>
      </c>
      <c r="AD13" s="7" t="str">
        <f t="shared" si="11"/>
        <v>Rt</v>
      </c>
      <c r="AE13" s="7" t="str">
        <f t="shared" si="11"/>
        <v/>
      </c>
      <c r="AF13" s="7" t="str">
        <f t="shared" si="11"/>
        <v/>
      </c>
      <c r="AG13" s="7" t="str">
        <f t="shared" si="11"/>
        <v/>
      </c>
      <c r="AH13" s="7" t="str">
        <f t="shared" si="11"/>
        <v/>
      </c>
    </row>
    <row r="14">
      <c r="A14" s="4" t="str">
        <f>IFERROR(__xludf.DUMMYFUNCTION("""COMPUTED_VALUE"""),"-:-:-:-:-:-:-:-:-:-:-:-:-:-:-:-:-:-:-:-:-:-:Rn:::::-:-:-:-:-")</f>
        <v>-:-:-:-:-:-:-:-:-:-:-:-:-:-:-:-:-:-:-:-:-:-:Rn:::::-:-:-:-:-</v>
      </c>
      <c r="B14" s="1"/>
      <c r="C14" s="7" t="str">
        <f t="shared" ref="C14:AH14" si="12">TRIM(MID(SUBSTITUTE($A14,":",REPT(" ",LEN($A14))),C$1*LEN($A14)+1,LEN($A14)))</f>
        <v>-</v>
      </c>
      <c r="D14" s="7" t="str">
        <f t="shared" si="12"/>
        <v>-</v>
      </c>
      <c r="E14" s="7" t="str">
        <f t="shared" si="12"/>
        <v>-</v>
      </c>
      <c r="F14" s="7" t="str">
        <f t="shared" si="12"/>
        <v>-</v>
      </c>
      <c r="G14" s="7" t="str">
        <f t="shared" si="12"/>
        <v>-</v>
      </c>
      <c r="H14" s="7" t="str">
        <f t="shared" si="12"/>
        <v>-</v>
      </c>
      <c r="I14" s="7" t="str">
        <f t="shared" si="12"/>
        <v>-</v>
      </c>
      <c r="J14" s="7" t="str">
        <f t="shared" si="12"/>
        <v>-</v>
      </c>
      <c r="K14" s="7" t="str">
        <f t="shared" si="12"/>
        <v>-</v>
      </c>
      <c r="L14" s="7" t="str">
        <f t="shared" si="12"/>
        <v>-</v>
      </c>
      <c r="M14" s="7" t="str">
        <f t="shared" si="12"/>
        <v>-</v>
      </c>
      <c r="N14" s="7" t="str">
        <f t="shared" si="12"/>
        <v>-</v>
      </c>
      <c r="O14" s="7" t="str">
        <f t="shared" si="12"/>
        <v>-</v>
      </c>
      <c r="P14" s="7" t="str">
        <f t="shared" si="12"/>
        <v>-</v>
      </c>
      <c r="Q14" s="7" t="str">
        <f t="shared" si="12"/>
        <v>-</v>
      </c>
      <c r="R14" s="7" t="str">
        <f t="shared" si="12"/>
        <v>-</v>
      </c>
      <c r="S14" s="7" t="str">
        <f t="shared" si="12"/>
        <v>-</v>
      </c>
      <c r="T14" s="7" t="str">
        <f t="shared" si="12"/>
        <v>-</v>
      </c>
      <c r="U14" s="7" t="str">
        <f t="shared" si="12"/>
        <v>-</v>
      </c>
      <c r="V14" s="7" t="str">
        <f t="shared" si="12"/>
        <v>-</v>
      </c>
      <c r="W14" s="7" t="str">
        <f t="shared" si="12"/>
        <v>-</v>
      </c>
      <c r="X14" s="7" t="str">
        <f t="shared" si="12"/>
        <v>-</v>
      </c>
      <c r="Y14" s="7" t="str">
        <f t="shared" si="12"/>
        <v>Rn</v>
      </c>
      <c r="Z14" s="7" t="str">
        <f t="shared" si="12"/>
        <v/>
      </c>
      <c r="AA14" s="7" t="str">
        <f t="shared" si="12"/>
        <v/>
      </c>
      <c r="AB14" s="7" t="str">
        <f t="shared" si="12"/>
        <v/>
      </c>
      <c r="AC14" s="7" t="str">
        <f t="shared" si="12"/>
        <v/>
      </c>
      <c r="AD14" s="7" t="str">
        <f t="shared" si="12"/>
        <v>-</v>
      </c>
      <c r="AE14" s="7" t="str">
        <f t="shared" si="12"/>
        <v>-</v>
      </c>
      <c r="AF14" s="7" t="str">
        <f t="shared" si="12"/>
        <v>-</v>
      </c>
      <c r="AG14" s="7" t="str">
        <f t="shared" si="12"/>
        <v>-</v>
      </c>
      <c r="AH14" s="7" t="str">
        <f t="shared" si="12"/>
        <v>-</v>
      </c>
    </row>
    <row r="15">
      <c r="A15" s="4" t="str">
        <f>IFERROR(__xludf.DUMMYFUNCTION("""COMPUTED_VALUE"""),"-:-:-:-:-:-:imm26:::::::::::::::::::::::::")</f>
        <v>-:-:-:-:-:-:imm26:::::::::::::::::::::::::</v>
      </c>
      <c r="B15" s="1"/>
      <c r="C15" s="7" t="str">
        <f t="shared" ref="C15:AH15" si="13">TRIM(MID(SUBSTITUTE($A15,":",REPT(" ",LEN($A15))),C$1*LEN($A15)+1,LEN($A15)))</f>
        <v>-</v>
      </c>
      <c r="D15" s="7" t="str">
        <f t="shared" si="13"/>
        <v>-</v>
      </c>
      <c r="E15" s="7" t="str">
        <f t="shared" si="13"/>
        <v>-</v>
      </c>
      <c r="F15" s="7" t="str">
        <f t="shared" si="13"/>
        <v>-</v>
      </c>
      <c r="G15" s="7" t="str">
        <f t="shared" si="13"/>
        <v>-</v>
      </c>
      <c r="H15" s="7" t="str">
        <f t="shared" si="13"/>
        <v>-</v>
      </c>
      <c r="I15" s="7" t="str">
        <f t="shared" si="13"/>
        <v>imm26</v>
      </c>
      <c r="J15" s="7" t="str">
        <f t="shared" si="13"/>
        <v/>
      </c>
      <c r="K15" s="7" t="str">
        <f t="shared" si="13"/>
        <v/>
      </c>
      <c r="L15" s="7" t="str">
        <f t="shared" si="13"/>
        <v/>
      </c>
      <c r="M15" s="7" t="str">
        <f t="shared" si="13"/>
        <v/>
      </c>
      <c r="N15" s="7" t="str">
        <f t="shared" si="13"/>
        <v/>
      </c>
      <c r="O15" s="7" t="str">
        <f t="shared" si="13"/>
        <v/>
      </c>
      <c r="P15" s="7" t="str">
        <f t="shared" si="13"/>
        <v/>
      </c>
      <c r="Q15" s="7" t="str">
        <f t="shared" si="13"/>
        <v/>
      </c>
      <c r="R15" s="7" t="str">
        <f t="shared" si="13"/>
        <v/>
      </c>
      <c r="S15" s="7" t="str">
        <f t="shared" si="13"/>
        <v/>
      </c>
      <c r="T15" s="7" t="str">
        <f t="shared" si="13"/>
        <v/>
      </c>
      <c r="U15" s="7" t="str">
        <f t="shared" si="13"/>
        <v/>
      </c>
      <c r="V15" s="7" t="str">
        <f t="shared" si="13"/>
        <v/>
      </c>
      <c r="W15" s="7" t="str">
        <f t="shared" si="13"/>
        <v/>
      </c>
      <c r="X15" s="7" t="str">
        <f t="shared" si="13"/>
        <v/>
      </c>
      <c r="Y15" s="7" t="str">
        <f t="shared" si="13"/>
        <v/>
      </c>
      <c r="Z15" s="7" t="str">
        <f t="shared" si="13"/>
        <v/>
      </c>
      <c r="AA15" s="7" t="str">
        <f t="shared" si="13"/>
        <v/>
      </c>
      <c r="AB15" s="7" t="str">
        <f t="shared" si="13"/>
        <v/>
      </c>
      <c r="AC15" s="7" t="str">
        <f t="shared" si="13"/>
        <v/>
      </c>
      <c r="AD15" s="7" t="str">
        <f t="shared" si="13"/>
        <v/>
      </c>
      <c r="AE15" s="7" t="str">
        <f t="shared" si="13"/>
        <v/>
      </c>
      <c r="AF15" s="7" t="str">
        <f t="shared" si="13"/>
        <v/>
      </c>
      <c r="AG15" s="7" t="str">
        <f t="shared" si="13"/>
        <v/>
      </c>
      <c r="AH15" s="7" t="str">
        <f t="shared" si="13"/>
        <v/>
      </c>
    </row>
    <row r="16">
      <c r="A16" s="4" t="str">
        <f>IFERROR(__xludf.DUMMYFUNCTION("""COMPUTED_VALUE"""),"-:-:-:-:-:-:-:-:-:-:-:Rs:::::-:Rt2:::::Rn:::::Rt::::")</f>
        <v>-:-:-:-:-:-:-:-:-:-:-:Rs:::::-:Rt2:::::Rn:::::Rt::::</v>
      </c>
      <c r="B16" s="1"/>
      <c r="C16" s="7" t="str">
        <f t="shared" ref="C16:AH16" si="14">TRIM(MID(SUBSTITUTE($A16,":",REPT(" ",LEN($A16))),C$1*LEN($A16)+1,LEN($A16)))</f>
        <v>-</v>
      </c>
      <c r="D16" s="7" t="str">
        <f t="shared" si="14"/>
        <v>-</v>
      </c>
      <c r="E16" s="7" t="str">
        <f t="shared" si="14"/>
        <v>-</v>
      </c>
      <c r="F16" s="7" t="str">
        <f t="shared" si="14"/>
        <v>-</v>
      </c>
      <c r="G16" s="7" t="str">
        <f t="shared" si="14"/>
        <v>-</v>
      </c>
      <c r="H16" s="7" t="str">
        <f t="shared" si="14"/>
        <v>-</v>
      </c>
      <c r="I16" s="7" t="str">
        <f t="shared" si="14"/>
        <v>-</v>
      </c>
      <c r="J16" s="7" t="str">
        <f t="shared" si="14"/>
        <v>-</v>
      </c>
      <c r="K16" s="7" t="str">
        <f t="shared" si="14"/>
        <v>-</v>
      </c>
      <c r="L16" s="7" t="str">
        <f t="shared" si="14"/>
        <v>-</v>
      </c>
      <c r="M16" s="7" t="str">
        <f t="shared" si="14"/>
        <v>-</v>
      </c>
      <c r="N16" s="7" t="str">
        <f t="shared" si="14"/>
        <v>Rs</v>
      </c>
      <c r="O16" s="7" t="str">
        <f t="shared" si="14"/>
        <v/>
      </c>
      <c r="P16" s="7" t="str">
        <f t="shared" si="14"/>
        <v/>
      </c>
      <c r="Q16" s="7" t="str">
        <f t="shared" si="14"/>
        <v/>
      </c>
      <c r="R16" s="7" t="str">
        <f t="shared" si="14"/>
        <v/>
      </c>
      <c r="S16" s="7" t="str">
        <f t="shared" si="14"/>
        <v>-</v>
      </c>
      <c r="T16" s="7" t="str">
        <f t="shared" si="14"/>
        <v>Rt2</v>
      </c>
      <c r="U16" s="7" t="str">
        <f t="shared" si="14"/>
        <v/>
      </c>
      <c r="V16" s="7" t="str">
        <f t="shared" si="14"/>
        <v/>
      </c>
      <c r="W16" s="7" t="str">
        <f t="shared" si="14"/>
        <v/>
      </c>
      <c r="X16" s="7" t="str">
        <f t="shared" si="14"/>
        <v/>
      </c>
      <c r="Y16" s="7" t="str">
        <f t="shared" si="14"/>
        <v>Rn</v>
      </c>
      <c r="Z16" s="7" t="str">
        <f t="shared" si="14"/>
        <v/>
      </c>
      <c r="AA16" s="7" t="str">
        <f t="shared" si="14"/>
        <v/>
      </c>
      <c r="AB16" s="7" t="str">
        <f t="shared" si="14"/>
        <v/>
      </c>
      <c r="AC16" s="7" t="str">
        <f t="shared" si="14"/>
        <v/>
      </c>
      <c r="AD16" s="7" t="str">
        <f t="shared" si="14"/>
        <v>Rt</v>
      </c>
      <c r="AE16" s="7" t="str">
        <f t="shared" si="14"/>
        <v/>
      </c>
      <c r="AF16" s="7" t="str">
        <f t="shared" si="14"/>
        <v/>
      </c>
      <c r="AG16" s="7" t="str">
        <f t="shared" si="14"/>
        <v/>
      </c>
      <c r="AH16" s="7" t="str">
        <f t="shared" si="14"/>
        <v/>
      </c>
    </row>
    <row r="17">
      <c r="A17" s="4" t="str">
        <f>IFERROR(__xludf.DUMMYFUNCTION("""COMPUTED_VALUE"""),"-:-:-:-:-:-:-:-:-:-:imm7:::::::Rt2:::::Rn:::::Rt::::")</f>
        <v>-:-:-:-:-:-:-:-:-:-:imm7:::::::Rt2:::::Rn:::::Rt::::</v>
      </c>
      <c r="B17" s="1"/>
      <c r="C17" s="7" t="str">
        <f t="shared" ref="C17:AH17" si="15">TRIM(MID(SUBSTITUTE($A17,":",REPT(" ",LEN($A17))),C$1*LEN($A17)+1,LEN($A17)))</f>
        <v>-</v>
      </c>
      <c r="D17" s="7" t="str">
        <f t="shared" si="15"/>
        <v>-</v>
      </c>
      <c r="E17" s="7" t="str">
        <f t="shared" si="15"/>
        <v>-</v>
      </c>
      <c r="F17" s="7" t="str">
        <f t="shared" si="15"/>
        <v>-</v>
      </c>
      <c r="G17" s="7" t="str">
        <f t="shared" si="15"/>
        <v>-</v>
      </c>
      <c r="H17" s="7" t="str">
        <f t="shared" si="15"/>
        <v>-</v>
      </c>
      <c r="I17" s="7" t="str">
        <f t="shared" si="15"/>
        <v>-</v>
      </c>
      <c r="J17" s="7" t="str">
        <f t="shared" si="15"/>
        <v>-</v>
      </c>
      <c r="K17" s="7" t="str">
        <f t="shared" si="15"/>
        <v>-</v>
      </c>
      <c r="L17" s="7" t="str">
        <f t="shared" si="15"/>
        <v>-</v>
      </c>
      <c r="M17" s="7" t="str">
        <f t="shared" si="15"/>
        <v>imm7</v>
      </c>
      <c r="N17" s="7" t="str">
        <f t="shared" si="15"/>
        <v/>
      </c>
      <c r="O17" s="7" t="str">
        <f t="shared" si="15"/>
        <v/>
      </c>
      <c r="P17" s="7" t="str">
        <f t="shared" si="15"/>
        <v/>
      </c>
      <c r="Q17" s="7" t="str">
        <f t="shared" si="15"/>
        <v/>
      </c>
      <c r="R17" s="7" t="str">
        <f t="shared" si="15"/>
        <v/>
      </c>
      <c r="S17" s="7" t="str">
        <f t="shared" si="15"/>
        <v/>
      </c>
      <c r="T17" s="7" t="str">
        <f t="shared" si="15"/>
        <v>Rt2</v>
      </c>
      <c r="U17" s="7" t="str">
        <f t="shared" si="15"/>
        <v/>
      </c>
      <c r="V17" s="7" t="str">
        <f t="shared" si="15"/>
        <v/>
      </c>
      <c r="W17" s="7" t="str">
        <f t="shared" si="15"/>
        <v/>
      </c>
      <c r="X17" s="7" t="str">
        <f t="shared" si="15"/>
        <v/>
      </c>
      <c r="Y17" s="7" t="str">
        <f t="shared" si="15"/>
        <v>Rn</v>
      </c>
      <c r="Z17" s="7" t="str">
        <f t="shared" si="15"/>
        <v/>
      </c>
      <c r="AA17" s="7" t="str">
        <f t="shared" si="15"/>
        <v/>
      </c>
      <c r="AB17" s="7" t="str">
        <f t="shared" si="15"/>
        <v/>
      </c>
      <c r="AC17" s="7" t="str">
        <f t="shared" si="15"/>
        <v/>
      </c>
      <c r="AD17" s="7" t="str">
        <f t="shared" si="15"/>
        <v>Rt</v>
      </c>
      <c r="AE17" s="7" t="str">
        <f t="shared" si="15"/>
        <v/>
      </c>
      <c r="AF17" s="7" t="str">
        <f t="shared" si="15"/>
        <v/>
      </c>
      <c r="AG17" s="7" t="str">
        <f t="shared" si="15"/>
        <v/>
      </c>
      <c r="AH17" s="7" t="str">
        <f t="shared" si="15"/>
        <v/>
      </c>
    </row>
    <row r="18">
      <c r="A18" s="4" t="str">
        <f>IFERROR(__xludf.DUMMYFUNCTION("""COMPUTED_VALUE"""),"-:-:-:-:-:-:-:-:-:-:-:imm9:::::::::-:-:Rn:::::Rt::::")</f>
        <v>-:-:-:-:-:-:-:-:-:-:-:imm9:::::::::-:-:Rn:::::Rt::::</v>
      </c>
      <c r="B18" s="1"/>
      <c r="C18" s="7" t="str">
        <f t="shared" ref="C18:AH18" si="16">TRIM(MID(SUBSTITUTE($A18,":",REPT(" ",LEN($A18))),C$1*LEN($A18)+1,LEN($A18)))</f>
        <v>-</v>
      </c>
      <c r="D18" s="7" t="str">
        <f t="shared" si="16"/>
        <v>-</v>
      </c>
      <c r="E18" s="7" t="str">
        <f t="shared" si="16"/>
        <v>-</v>
      </c>
      <c r="F18" s="7" t="str">
        <f t="shared" si="16"/>
        <v>-</v>
      </c>
      <c r="G18" s="7" t="str">
        <f t="shared" si="16"/>
        <v>-</v>
      </c>
      <c r="H18" s="7" t="str">
        <f t="shared" si="16"/>
        <v>-</v>
      </c>
      <c r="I18" s="7" t="str">
        <f t="shared" si="16"/>
        <v>-</v>
      </c>
      <c r="J18" s="7" t="str">
        <f t="shared" si="16"/>
        <v>-</v>
      </c>
      <c r="K18" s="7" t="str">
        <f t="shared" si="16"/>
        <v>-</v>
      </c>
      <c r="L18" s="7" t="str">
        <f t="shared" si="16"/>
        <v>-</v>
      </c>
      <c r="M18" s="7" t="str">
        <f t="shared" si="16"/>
        <v>-</v>
      </c>
      <c r="N18" s="7" t="str">
        <f t="shared" si="16"/>
        <v>imm9</v>
      </c>
      <c r="O18" s="7" t="str">
        <f t="shared" si="16"/>
        <v/>
      </c>
      <c r="P18" s="7" t="str">
        <f t="shared" si="16"/>
        <v/>
      </c>
      <c r="Q18" s="7" t="str">
        <f t="shared" si="16"/>
        <v/>
      </c>
      <c r="R18" s="7" t="str">
        <f t="shared" si="16"/>
        <v/>
      </c>
      <c r="S18" s="7" t="str">
        <f t="shared" si="16"/>
        <v/>
      </c>
      <c r="T18" s="7" t="str">
        <f t="shared" si="16"/>
        <v/>
      </c>
      <c r="U18" s="7" t="str">
        <f t="shared" si="16"/>
        <v/>
      </c>
      <c r="V18" s="7" t="str">
        <f t="shared" si="16"/>
        <v/>
      </c>
      <c r="W18" s="7" t="str">
        <f t="shared" si="16"/>
        <v>-</v>
      </c>
      <c r="X18" s="7" t="str">
        <f t="shared" si="16"/>
        <v>-</v>
      </c>
      <c r="Y18" s="7" t="str">
        <f t="shared" si="16"/>
        <v>Rn</v>
      </c>
      <c r="Z18" s="7" t="str">
        <f t="shared" si="16"/>
        <v/>
      </c>
      <c r="AA18" s="7" t="str">
        <f t="shared" si="16"/>
        <v/>
      </c>
      <c r="AB18" s="7" t="str">
        <f t="shared" si="16"/>
        <v/>
      </c>
      <c r="AC18" s="7" t="str">
        <f t="shared" si="16"/>
        <v/>
      </c>
      <c r="AD18" s="7" t="str">
        <f t="shared" si="16"/>
        <v>Rt</v>
      </c>
      <c r="AE18" s="7" t="str">
        <f t="shared" si="16"/>
        <v/>
      </c>
      <c r="AF18" s="7" t="str">
        <f t="shared" si="16"/>
        <v/>
      </c>
      <c r="AG18" s="7" t="str">
        <f t="shared" si="16"/>
        <v/>
      </c>
      <c r="AH18" s="7" t="str">
        <f t="shared" si="16"/>
        <v/>
      </c>
    </row>
    <row r="19">
      <c r="A19" s="4" t="str">
        <f>IFERROR(__xludf.DUMMYFUNCTION("""COMPUTED_VALUE"""),"-:-:-:-:-:-:-:-:-:-:-:Rm:::::-:-:-:S:-:-:Rn:::::Rt::::")</f>
        <v>-:-:-:-:-:-:-:-:-:-:-:Rm:::::-:-:-:S:-:-:Rn:::::Rt::::</v>
      </c>
      <c r="B19" s="1"/>
      <c r="C19" s="7" t="str">
        <f t="shared" ref="C19:AH19" si="17">TRIM(MID(SUBSTITUTE($A19,":",REPT(" ",LEN($A19))),C$1*LEN($A19)+1,LEN($A19)))</f>
        <v>-</v>
      </c>
      <c r="D19" s="7" t="str">
        <f t="shared" si="17"/>
        <v>-</v>
      </c>
      <c r="E19" s="7" t="str">
        <f t="shared" si="17"/>
        <v>-</v>
      </c>
      <c r="F19" s="7" t="str">
        <f t="shared" si="17"/>
        <v>-</v>
      </c>
      <c r="G19" s="7" t="str">
        <f t="shared" si="17"/>
        <v>-</v>
      </c>
      <c r="H19" s="7" t="str">
        <f t="shared" si="17"/>
        <v>-</v>
      </c>
      <c r="I19" s="7" t="str">
        <f t="shared" si="17"/>
        <v>-</v>
      </c>
      <c r="J19" s="7" t="str">
        <f t="shared" si="17"/>
        <v>-</v>
      </c>
      <c r="K19" s="7" t="str">
        <f t="shared" si="17"/>
        <v>-</v>
      </c>
      <c r="L19" s="7" t="str">
        <f t="shared" si="17"/>
        <v>-</v>
      </c>
      <c r="M19" s="7" t="str">
        <f t="shared" si="17"/>
        <v>-</v>
      </c>
      <c r="N19" s="7" t="str">
        <f t="shared" si="17"/>
        <v>Rm</v>
      </c>
      <c r="O19" s="7" t="str">
        <f t="shared" si="17"/>
        <v/>
      </c>
      <c r="P19" s="7" t="str">
        <f t="shared" si="17"/>
        <v/>
      </c>
      <c r="Q19" s="7" t="str">
        <f t="shared" si="17"/>
        <v/>
      </c>
      <c r="R19" s="7" t="str">
        <f t="shared" si="17"/>
        <v/>
      </c>
      <c r="S19" s="7" t="str">
        <f t="shared" si="17"/>
        <v>-</v>
      </c>
      <c r="T19" s="7" t="str">
        <f t="shared" si="17"/>
        <v>-</v>
      </c>
      <c r="U19" s="7" t="str">
        <f t="shared" si="17"/>
        <v>-</v>
      </c>
      <c r="V19" s="7" t="str">
        <f t="shared" si="17"/>
        <v>S</v>
      </c>
      <c r="W19" s="7" t="str">
        <f t="shared" si="17"/>
        <v>-</v>
      </c>
      <c r="X19" s="7" t="str">
        <f t="shared" si="17"/>
        <v>-</v>
      </c>
      <c r="Y19" s="7" t="str">
        <f t="shared" si="17"/>
        <v>Rn</v>
      </c>
      <c r="Z19" s="7" t="str">
        <f t="shared" si="17"/>
        <v/>
      </c>
      <c r="AA19" s="7" t="str">
        <f t="shared" si="17"/>
        <v/>
      </c>
      <c r="AB19" s="7" t="str">
        <f t="shared" si="17"/>
        <v/>
      </c>
      <c r="AC19" s="7" t="str">
        <f t="shared" si="17"/>
        <v/>
      </c>
      <c r="AD19" s="7" t="str">
        <f t="shared" si="17"/>
        <v>Rt</v>
      </c>
      <c r="AE19" s="7" t="str">
        <f t="shared" si="17"/>
        <v/>
      </c>
      <c r="AF19" s="7" t="str">
        <f t="shared" si="17"/>
        <v/>
      </c>
      <c r="AG19" s="7" t="str">
        <f t="shared" si="17"/>
        <v/>
      </c>
      <c r="AH19" s="7" t="str">
        <f t="shared" si="17"/>
        <v/>
      </c>
    </row>
    <row r="20">
      <c r="A20" s="4" t="str">
        <f>IFERROR(__xludf.DUMMYFUNCTION("""COMPUTED_VALUE"""),"-:-:-:-:-:-:-:-:-:-:imm12::::::::::::Rn:::::Rt::::")</f>
        <v>-:-:-:-:-:-:-:-:-:-:imm12::::::::::::Rn:::::Rt::::</v>
      </c>
      <c r="B20" s="1"/>
      <c r="C20" s="7" t="str">
        <f t="shared" ref="C20:AH20" si="18">TRIM(MID(SUBSTITUTE($A20,":",REPT(" ",LEN($A20))),C$1*LEN($A20)+1,LEN($A20)))</f>
        <v>-</v>
      </c>
      <c r="D20" s="7" t="str">
        <f t="shared" si="18"/>
        <v>-</v>
      </c>
      <c r="E20" s="7" t="str">
        <f t="shared" si="18"/>
        <v>-</v>
      </c>
      <c r="F20" s="7" t="str">
        <f t="shared" si="18"/>
        <v>-</v>
      </c>
      <c r="G20" s="7" t="str">
        <f t="shared" si="18"/>
        <v>-</v>
      </c>
      <c r="H20" s="7" t="str">
        <f t="shared" si="18"/>
        <v>-</v>
      </c>
      <c r="I20" s="7" t="str">
        <f t="shared" si="18"/>
        <v>-</v>
      </c>
      <c r="J20" s="7" t="str">
        <f t="shared" si="18"/>
        <v>-</v>
      </c>
      <c r="K20" s="7" t="str">
        <f t="shared" si="18"/>
        <v>-</v>
      </c>
      <c r="L20" s="7" t="str">
        <f t="shared" si="18"/>
        <v>-</v>
      </c>
      <c r="M20" s="7" t="str">
        <f t="shared" si="18"/>
        <v>imm12</v>
      </c>
      <c r="N20" s="7" t="str">
        <f t="shared" si="18"/>
        <v/>
      </c>
      <c r="O20" s="7" t="str">
        <f t="shared" si="18"/>
        <v/>
      </c>
      <c r="P20" s="7" t="str">
        <f t="shared" si="18"/>
        <v/>
      </c>
      <c r="Q20" s="7" t="str">
        <f t="shared" si="18"/>
        <v/>
      </c>
      <c r="R20" s="7" t="str">
        <f t="shared" si="18"/>
        <v/>
      </c>
      <c r="S20" s="7" t="str">
        <f t="shared" si="18"/>
        <v/>
      </c>
      <c r="T20" s="7" t="str">
        <f t="shared" si="18"/>
        <v/>
      </c>
      <c r="U20" s="7" t="str">
        <f t="shared" si="18"/>
        <v/>
      </c>
      <c r="V20" s="7" t="str">
        <f t="shared" si="18"/>
        <v/>
      </c>
      <c r="W20" s="7" t="str">
        <f t="shared" si="18"/>
        <v/>
      </c>
      <c r="X20" s="7" t="str">
        <f t="shared" si="18"/>
        <v/>
      </c>
      <c r="Y20" s="7" t="str">
        <f t="shared" si="18"/>
        <v>Rn</v>
      </c>
      <c r="Z20" s="7" t="str">
        <f t="shared" si="18"/>
        <v/>
      </c>
      <c r="AA20" s="7" t="str">
        <f t="shared" si="18"/>
        <v/>
      </c>
      <c r="AB20" s="7" t="str">
        <f t="shared" si="18"/>
        <v/>
      </c>
      <c r="AC20" s="7" t="str">
        <f t="shared" si="18"/>
        <v/>
      </c>
      <c r="AD20" s="7" t="str">
        <f t="shared" si="18"/>
        <v>Rt</v>
      </c>
      <c r="AE20" s="7" t="str">
        <f t="shared" si="18"/>
        <v/>
      </c>
      <c r="AF20" s="7" t="str">
        <f t="shared" si="18"/>
        <v/>
      </c>
      <c r="AG20" s="7" t="str">
        <f t="shared" si="18"/>
        <v/>
      </c>
      <c r="AH20" s="7" t="str">
        <f t="shared" si="18"/>
        <v/>
      </c>
    </row>
    <row r="21">
      <c r="A21" s="4" t="str">
        <f>IFERROR(__xludf.DUMMYFUNCTION("""COMPUTED_VALUE"""),"-:immlo::-:-:-:-:-:immhi:::::::::::::::::::Rd::::")</f>
        <v>-:immlo::-:-:-:-:-:immhi:::::::::::::::::::Rd::::</v>
      </c>
      <c r="B21" s="1"/>
      <c r="C21" s="7" t="str">
        <f t="shared" ref="C21:AH21" si="19">TRIM(MID(SUBSTITUTE($A21,":",REPT(" ",LEN($A21))),C$1*LEN($A21)+1,LEN($A21)))</f>
        <v>-</v>
      </c>
      <c r="D21" s="7" t="str">
        <f t="shared" si="19"/>
        <v>immlo</v>
      </c>
      <c r="E21" s="7" t="str">
        <f t="shared" si="19"/>
        <v/>
      </c>
      <c r="F21" s="7" t="str">
        <f t="shared" si="19"/>
        <v>-</v>
      </c>
      <c r="G21" s="7" t="str">
        <f t="shared" si="19"/>
        <v>-</v>
      </c>
      <c r="H21" s="7" t="str">
        <f t="shared" si="19"/>
        <v>-</v>
      </c>
      <c r="I21" s="7" t="str">
        <f t="shared" si="19"/>
        <v>-</v>
      </c>
      <c r="J21" s="7" t="str">
        <f t="shared" si="19"/>
        <v>-</v>
      </c>
      <c r="K21" s="7" t="str">
        <f t="shared" si="19"/>
        <v>immhi</v>
      </c>
      <c r="L21" s="7" t="str">
        <f t="shared" si="19"/>
        <v/>
      </c>
      <c r="M21" s="7" t="str">
        <f t="shared" si="19"/>
        <v/>
      </c>
      <c r="N21" s="7" t="str">
        <f t="shared" si="19"/>
        <v/>
      </c>
      <c r="O21" s="7" t="str">
        <f t="shared" si="19"/>
        <v/>
      </c>
      <c r="P21" s="7" t="str">
        <f t="shared" si="19"/>
        <v/>
      </c>
      <c r="Q21" s="7" t="str">
        <f t="shared" si="19"/>
        <v/>
      </c>
      <c r="R21" s="7" t="str">
        <f t="shared" si="19"/>
        <v/>
      </c>
      <c r="S21" s="7" t="str">
        <f t="shared" si="19"/>
        <v/>
      </c>
      <c r="T21" s="7" t="str">
        <f t="shared" si="19"/>
        <v/>
      </c>
      <c r="U21" s="7" t="str">
        <f t="shared" si="19"/>
        <v/>
      </c>
      <c r="V21" s="7" t="str">
        <f t="shared" si="19"/>
        <v/>
      </c>
      <c r="W21" s="7" t="str">
        <f t="shared" si="19"/>
        <v/>
      </c>
      <c r="X21" s="7" t="str">
        <f t="shared" si="19"/>
        <v/>
      </c>
      <c r="Y21" s="7" t="str">
        <f t="shared" si="19"/>
        <v/>
      </c>
      <c r="Z21" s="7" t="str">
        <f t="shared" si="19"/>
        <v/>
      </c>
      <c r="AA21" s="7" t="str">
        <f t="shared" si="19"/>
        <v/>
      </c>
      <c r="AB21" s="7" t="str">
        <f t="shared" si="19"/>
        <v/>
      </c>
      <c r="AC21" s="7" t="str">
        <f t="shared" si="19"/>
        <v/>
      </c>
      <c r="AD21" s="7" t="str">
        <f t="shared" si="19"/>
        <v>Rd</v>
      </c>
      <c r="AE21" s="7" t="str">
        <f t="shared" si="19"/>
        <v/>
      </c>
      <c r="AF21" s="7" t="str">
        <f t="shared" si="19"/>
        <v/>
      </c>
      <c r="AG21" s="7" t="str">
        <f t="shared" si="19"/>
        <v/>
      </c>
      <c r="AH21" s="7" t="str">
        <f t="shared" si="19"/>
        <v/>
      </c>
    </row>
    <row r="22">
      <c r="A22" s="4" t="str">
        <f>IFERROR(__xludf.DUMMYFUNCTION("""COMPUTED_VALUE"""),"-:-:-:-:-:-:-:-:-:-:imm12::::::::::::Rn:::::Rd::::")</f>
        <v>-:-:-:-:-:-:-:-:-:-:imm12::::::::::::Rn:::::Rd::::</v>
      </c>
      <c r="B22" s="1"/>
      <c r="C22" s="7" t="str">
        <f t="shared" ref="C22:AH22" si="20">TRIM(MID(SUBSTITUTE($A22,":",REPT(" ",LEN($A22))),C$1*LEN($A22)+1,LEN($A22)))</f>
        <v>-</v>
      </c>
      <c r="D22" s="7" t="str">
        <f t="shared" si="20"/>
        <v>-</v>
      </c>
      <c r="E22" s="7" t="str">
        <f t="shared" si="20"/>
        <v>-</v>
      </c>
      <c r="F22" s="7" t="str">
        <f t="shared" si="20"/>
        <v>-</v>
      </c>
      <c r="G22" s="7" t="str">
        <f t="shared" si="20"/>
        <v>-</v>
      </c>
      <c r="H22" s="7" t="str">
        <f t="shared" si="20"/>
        <v>-</v>
      </c>
      <c r="I22" s="7" t="str">
        <f t="shared" si="20"/>
        <v>-</v>
      </c>
      <c r="J22" s="7" t="str">
        <f t="shared" si="20"/>
        <v>-</v>
      </c>
      <c r="K22" s="7" t="str">
        <f t="shared" si="20"/>
        <v>-</v>
      </c>
      <c r="L22" s="7" t="str">
        <f t="shared" si="20"/>
        <v>-</v>
      </c>
      <c r="M22" s="7" t="str">
        <f t="shared" si="20"/>
        <v>imm12</v>
      </c>
      <c r="N22" s="7" t="str">
        <f t="shared" si="20"/>
        <v/>
      </c>
      <c r="O22" s="7" t="str">
        <f t="shared" si="20"/>
        <v/>
      </c>
      <c r="P22" s="7" t="str">
        <f t="shared" si="20"/>
        <v/>
      </c>
      <c r="Q22" s="7" t="str">
        <f t="shared" si="20"/>
        <v/>
      </c>
      <c r="R22" s="7" t="str">
        <f t="shared" si="20"/>
        <v/>
      </c>
      <c r="S22" s="7" t="str">
        <f t="shared" si="20"/>
        <v/>
      </c>
      <c r="T22" s="7" t="str">
        <f t="shared" si="20"/>
        <v/>
      </c>
      <c r="U22" s="7" t="str">
        <f t="shared" si="20"/>
        <v/>
      </c>
      <c r="V22" s="7" t="str">
        <f t="shared" si="20"/>
        <v/>
      </c>
      <c r="W22" s="7" t="str">
        <f t="shared" si="20"/>
        <v/>
      </c>
      <c r="X22" s="7" t="str">
        <f t="shared" si="20"/>
        <v/>
      </c>
      <c r="Y22" s="7" t="str">
        <f t="shared" si="20"/>
        <v>Rn</v>
      </c>
      <c r="Z22" s="7" t="str">
        <f t="shared" si="20"/>
        <v/>
      </c>
      <c r="AA22" s="7" t="str">
        <f t="shared" si="20"/>
        <v/>
      </c>
      <c r="AB22" s="7" t="str">
        <f t="shared" si="20"/>
        <v/>
      </c>
      <c r="AC22" s="7" t="str">
        <f t="shared" si="20"/>
        <v/>
      </c>
      <c r="AD22" s="7" t="str">
        <f t="shared" si="20"/>
        <v>Rd</v>
      </c>
      <c r="AE22" s="7" t="str">
        <f t="shared" si="20"/>
        <v/>
      </c>
      <c r="AF22" s="7" t="str">
        <f t="shared" si="20"/>
        <v/>
      </c>
      <c r="AG22" s="7" t="str">
        <f t="shared" si="20"/>
        <v/>
      </c>
      <c r="AH22" s="7" t="str">
        <f t="shared" si="20"/>
        <v/>
      </c>
    </row>
    <row r="23">
      <c r="A23" s="4" t="str">
        <f>IFERROR(__xludf.DUMMYFUNCTION("""COMPUTED_VALUE"""),"-:-:-:-:-:-:-:-:-:-:immr::::::imms::::::Rn:::::Rd::::")</f>
        <v>-:-:-:-:-:-:-:-:-:-:immr::::::imms::::::Rn:::::Rd::::</v>
      </c>
      <c r="B23" s="1"/>
      <c r="C23" s="7" t="str">
        <f t="shared" ref="C23:AH23" si="21">TRIM(MID(SUBSTITUTE($A23,":",REPT(" ",LEN($A23))),C$1*LEN($A23)+1,LEN($A23)))</f>
        <v>-</v>
      </c>
      <c r="D23" s="7" t="str">
        <f t="shared" si="21"/>
        <v>-</v>
      </c>
      <c r="E23" s="7" t="str">
        <f t="shared" si="21"/>
        <v>-</v>
      </c>
      <c r="F23" s="7" t="str">
        <f t="shared" si="21"/>
        <v>-</v>
      </c>
      <c r="G23" s="7" t="str">
        <f t="shared" si="21"/>
        <v>-</v>
      </c>
      <c r="H23" s="7" t="str">
        <f t="shared" si="21"/>
        <v>-</v>
      </c>
      <c r="I23" s="7" t="str">
        <f t="shared" si="21"/>
        <v>-</v>
      </c>
      <c r="J23" s="7" t="str">
        <f t="shared" si="21"/>
        <v>-</v>
      </c>
      <c r="K23" s="7" t="str">
        <f t="shared" si="21"/>
        <v>-</v>
      </c>
      <c r="L23" s="7" t="str">
        <f t="shared" si="21"/>
        <v>-</v>
      </c>
      <c r="M23" s="7" t="str">
        <f t="shared" si="21"/>
        <v>immr</v>
      </c>
      <c r="N23" s="7" t="str">
        <f t="shared" si="21"/>
        <v/>
      </c>
      <c r="O23" s="7" t="str">
        <f t="shared" si="21"/>
        <v/>
      </c>
      <c r="P23" s="7" t="str">
        <f t="shared" si="21"/>
        <v/>
      </c>
      <c r="Q23" s="7" t="str">
        <f t="shared" si="21"/>
        <v/>
      </c>
      <c r="R23" s="7" t="str">
        <f t="shared" si="21"/>
        <v/>
      </c>
      <c r="S23" s="7" t="str">
        <f t="shared" si="21"/>
        <v>imms</v>
      </c>
      <c r="T23" s="7" t="str">
        <f t="shared" si="21"/>
        <v/>
      </c>
      <c r="U23" s="7" t="str">
        <f t="shared" si="21"/>
        <v/>
      </c>
      <c r="V23" s="7" t="str">
        <f t="shared" si="21"/>
        <v/>
      </c>
      <c r="W23" s="7" t="str">
        <f t="shared" si="21"/>
        <v/>
      </c>
      <c r="X23" s="7" t="str">
        <f t="shared" si="21"/>
        <v/>
      </c>
      <c r="Y23" s="7" t="str">
        <f t="shared" si="21"/>
        <v>Rn</v>
      </c>
      <c r="Z23" s="7" t="str">
        <f t="shared" si="21"/>
        <v/>
      </c>
      <c r="AA23" s="7" t="str">
        <f t="shared" si="21"/>
        <v/>
      </c>
      <c r="AB23" s="7" t="str">
        <f t="shared" si="21"/>
        <v/>
      </c>
      <c r="AC23" s="7" t="str">
        <f t="shared" si="21"/>
        <v/>
      </c>
      <c r="AD23" s="7" t="str">
        <f t="shared" si="21"/>
        <v>Rd</v>
      </c>
      <c r="AE23" s="7" t="str">
        <f t="shared" si="21"/>
        <v/>
      </c>
      <c r="AF23" s="7" t="str">
        <f t="shared" si="21"/>
        <v/>
      </c>
      <c r="AG23" s="7" t="str">
        <f t="shared" si="21"/>
        <v/>
      </c>
      <c r="AH23" s="7" t="str">
        <f t="shared" si="21"/>
        <v/>
      </c>
    </row>
    <row r="24">
      <c r="A24" s="4" t="str">
        <f>IFERROR(__xludf.DUMMYFUNCTION("""COMPUTED_VALUE"""),"-:-:-:-:-:-:-:-:-:-:-:imm16::::::::::::::::Rd::::")</f>
        <v>-:-:-:-:-:-:-:-:-:-:-:imm16::::::::::::::::Rd::::</v>
      </c>
      <c r="B24" s="1"/>
      <c r="C24" s="7" t="str">
        <f t="shared" ref="C24:AH24" si="22">TRIM(MID(SUBSTITUTE($A24,":",REPT(" ",LEN($A24))),C$1*LEN($A24)+1,LEN($A24)))</f>
        <v>-</v>
      </c>
      <c r="D24" s="7" t="str">
        <f t="shared" si="22"/>
        <v>-</v>
      </c>
      <c r="E24" s="7" t="str">
        <f t="shared" si="22"/>
        <v>-</v>
      </c>
      <c r="F24" s="7" t="str">
        <f t="shared" si="22"/>
        <v>-</v>
      </c>
      <c r="G24" s="7" t="str">
        <f t="shared" si="22"/>
        <v>-</v>
      </c>
      <c r="H24" s="7" t="str">
        <f t="shared" si="22"/>
        <v>-</v>
      </c>
      <c r="I24" s="7" t="str">
        <f t="shared" si="22"/>
        <v>-</v>
      </c>
      <c r="J24" s="7" t="str">
        <f t="shared" si="22"/>
        <v>-</v>
      </c>
      <c r="K24" s="7" t="str">
        <f t="shared" si="22"/>
        <v>-</v>
      </c>
      <c r="L24" s="7" t="str">
        <f t="shared" si="22"/>
        <v>-</v>
      </c>
      <c r="M24" s="7" t="str">
        <f t="shared" si="22"/>
        <v>-</v>
      </c>
      <c r="N24" s="7" t="str">
        <f t="shared" si="22"/>
        <v>imm16</v>
      </c>
      <c r="O24" s="7" t="str">
        <f t="shared" si="22"/>
        <v/>
      </c>
      <c r="P24" s="7" t="str">
        <f t="shared" si="22"/>
        <v/>
      </c>
      <c r="Q24" s="7" t="str">
        <f t="shared" si="22"/>
        <v/>
      </c>
      <c r="R24" s="7" t="str">
        <f t="shared" si="22"/>
        <v/>
      </c>
      <c r="S24" s="7" t="str">
        <f t="shared" si="22"/>
        <v/>
      </c>
      <c r="T24" s="7" t="str">
        <f t="shared" si="22"/>
        <v/>
      </c>
      <c r="U24" s="7" t="str">
        <f t="shared" si="22"/>
        <v/>
      </c>
      <c r="V24" s="7" t="str">
        <f t="shared" si="22"/>
        <v/>
      </c>
      <c r="W24" s="7" t="str">
        <f t="shared" si="22"/>
        <v/>
      </c>
      <c r="X24" s="7" t="str">
        <f t="shared" si="22"/>
        <v/>
      </c>
      <c r="Y24" s="7" t="str">
        <f t="shared" si="22"/>
        <v/>
      </c>
      <c r="Z24" s="7" t="str">
        <f t="shared" si="22"/>
        <v/>
      </c>
      <c r="AA24" s="7" t="str">
        <f t="shared" si="22"/>
        <v/>
      </c>
      <c r="AB24" s="7" t="str">
        <f t="shared" si="22"/>
        <v/>
      </c>
      <c r="AC24" s="7" t="str">
        <f t="shared" si="22"/>
        <v/>
      </c>
      <c r="AD24" s="7" t="str">
        <f t="shared" si="22"/>
        <v>Rd</v>
      </c>
      <c r="AE24" s="7" t="str">
        <f t="shared" si="22"/>
        <v/>
      </c>
      <c r="AF24" s="7" t="str">
        <f t="shared" si="22"/>
        <v/>
      </c>
      <c r="AG24" s="7" t="str">
        <f t="shared" si="22"/>
        <v/>
      </c>
      <c r="AH24" s="7" t="str">
        <f t="shared" si="22"/>
        <v/>
      </c>
    </row>
    <row r="25">
      <c r="A25" s="4" t="str">
        <f>IFERROR(__xludf.DUMMYFUNCTION("""COMPUTED_VALUE"""),"-:-:-:-:-:-:-:-:-:-:-:Rm:::::-:-:-:-:-:-:Rn:::::Rd::::")</f>
        <v>-:-:-:-:-:-:-:-:-:-:-:Rm:::::-:-:-:-:-:-:Rn:::::Rd::::</v>
      </c>
      <c r="B25" s="1"/>
      <c r="C25" s="7" t="str">
        <f t="shared" ref="C25:AH25" si="23">TRIM(MID(SUBSTITUTE($A25,":",REPT(" ",LEN($A25))),C$1*LEN($A25)+1,LEN($A25)))</f>
        <v>-</v>
      </c>
      <c r="D25" s="7" t="str">
        <f t="shared" si="23"/>
        <v>-</v>
      </c>
      <c r="E25" s="7" t="str">
        <f t="shared" si="23"/>
        <v>-</v>
      </c>
      <c r="F25" s="7" t="str">
        <f t="shared" si="23"/>
        <v>-</v>
      </c>
      <c r="G25" s="7" t="str">
        <f t="shared" si="23"/>
        <v>-</v>
      </c>
      <c r="H25" s="7" t="str">
        <f t="shared" si="23"/>
        <v>-</v>
      </c>
      <c r="I25" s="7" t="str">
        <f t="shared" si="23"/>
        <v>-</v>
      </c>
      <c r="J25" s="7" t="str">
        <f t="shared" si="23"/>
        <v>-</v>
      </c>
      <c r="K25" s="7" t="str">
        <f t="shared" si="23"/>
        <v>-</v>
      </c>
      <c r="L25" s="7" t="str">
        <f t="shared" si="23"/>
        <v>-</v>
      </c>
      <c r="M25" s="7" t="str">
        <f t="shared" si="23"/>
        <v>-</v>
      </c>
      <c r="N25" s="7" t="str">
        <f t="shared" si="23"/>
        <v>Rm</v>
      </c>
      <c r="O25" s="7" t="str">
        <f t="shared" si="23"/>
        <v/>
      </c>
      <c r="P25" s="7" t="str">
        <f t="shared" si="23"/>
        <v/>
      </c>
      <c r="Q25" s="7" t="str">
        <f t="shared" si="23"/>
        <v/>
      </c>
      <c r="R25" s="7" t="str">
        <f t="shared" si="23"/>
        <v/>
      </c>
      <c r="S25" s="7" t="str">
        <f t="shared" si="23"/>
        <v>-</v>
      </c>
      <c r="T25" s="7" t="str">
        <f t="shared" si="23"/>
        <v>-</v>
      </c>
      <c r="U25" s="7" t="str">
        <f t="shared" si="23"/>
        <v>-</v>
      </c>
      <c r="V25" s="7" t="str">
        <f t="shared" si="23"/>
        <v>-</v>
      </c>
      <c r="W25" s="7" t="str">
        <f t="shared" si="23"/>
        <v>-</v>
      </c>
      <c r="X25" s="7" t="str">
        <f t="shared" si="23"/>
        <v>-</v>
      </c>
      <c r="Y25" s="7" t="str">
        <f t="shared" si="23"/>
        <v>Rn</v>
      </c>
      <c r="Z25" s="7" t="str">
        <f t="shared" si="23"/>
        <v/>
      </c>
      <c r="AA25" s="7" t="str">
        <f t="shared" si="23"/>
        <v/>
      </c>
      <c r="AB25" s="7" t="str">
        <f t="shared" si="23"/>
        <v/>
      </c>
      <c r="AC25" s="7" t="str">
        <f t="shared" si="23"/>
        <v/>
      </c>
      <c r="AD25" s="7" t="str">
        <f t="shared" si="23"/>
        <v>Rd</v>
      </c>
      <c r="AE25" s="7" t="str">
        <f t="shared" si="23"/>
        <v/>
      </c>
      <c r="AF25" s="7" t="str">
        <f t="shared" si="23"/>
        <v/>
      </c>
      <c r="AG25" s="7" t="str">
        <f t="shared" si="23"/>
        <v/>
      </c>
      <c r="AH25" s="7" t="str">
        <f t="shared" si="23"/>
        <v/>
      </c>
    </row>
    <row r="26">
      <c r="A26" s="4" t="str">
        <f>IFERROR(__xludf.DUMMYFUNCTION("""COMPUTED_VALUE"""),"-:-:-:-:-:-:-:-:shift::-:Rm:::::-:-:-:-:-:-:Rn:::::Rd::::")</f>
        <v>-:-:-:-:-:-:-:-:shift::-:Rm:::::-:-:-:-:-:-:Rn:::::Rd::::</v>
      </c>
      <c r="B26" s="1"/>
      <c r="C26" s="7" t="str">
        <f t="shared" ref="C26:AH26" si="24">TRIM(MID(SUBSTITUTE($A26,":",REPT(" ",LEN($A26))),C$1*LEN($A26)+1,LEN($A26)))</f>
        <v>-</v>
      </c>
      <c r="D26" s="7" t="str">
        <f t="shared" si="24"/>
        <v>-</v>
      </c>
      <c r="E26" s="7" t="str">
        <f t="shared" si="24"/>
        <v>-</v>
      </c>
      <c r="F26" s="7" t="str">
        <f t="shared" si="24"/>
        <v>-</v>
      </c>
      <c r="G26" s="7" t="str">
        <f t="shared" si="24"/>
        <v>-</v>
      </c>
      <c r="H26" s="7" t="str">
        <f t="shared" si="24"/>
        <v>-</v>
      </c>
      <c r="I26" s="7" t="str">
        <f t="shared" si="24"/>
        <v>-</v>
      </c>
      <c r="J26" s="7" t="str">
        <f t="shared" si="24"/>
        <v>-</v>
      </c>
      <c r="K26" s="7" t="str">
        <f t="shared" si="24"/>
        <v>shift</v>
      </c>
      <c r="L26" s="7" t="str">
        <f t="shared" si="24"/>
        <v/>
      </c>
      <c r="M26" s="7" t="str">
        <f t="shared" si="24"/>
        <v>-</v>
      </c>
      <c r="N26" s="7" t="str">
        <f t="shared" si="24"/>
        <v>Rm</v>
      </c>
      <c r="O26" s="7" t="str">
        <f t="shared" si="24"/>
        <v/>
      </c>
      <c r="P26" s="7" t="str">
        <f t="shared" si="24"/>
        <v/>
      </c>
      <c r="Q26" s="7" t="str">
        <f t="shared" si="24"/>
        <v/>
      </c>
      <c r="R26" s="7" t="str">
        <f t="shared" si="24"/>
        <v/>
      </c>
      <c r="S26" s="7" t="str">
        <f t="shared" si="24"/>
        <v>-</v>
      </c>
      <c r="T26" s="7" t="str">
        <f t="shared" si="24"/>
        <v>-</v>
      </c>
      <c r="U26" s="7" t="str">
        <f t="shared" si="24"/>
        <v>-</v>
      </c>
      <c r="V26" s="7" t="str">
        <f t="shared" si="24"/>
        <v>-</v>
      </c>
      <c r="W26" s="7" t="str">
        <f t="shared" si="24"/>
        <v>-</v>
      </c>
      <c r="X26" s="7" t="str">
        <f t="shared" si="24"/>
        <v>-</v>
      </c>
      <c r="Y26" s="7" t="str">
        <f t="shared" si="24"/>
        <v>Rn</v>
      </c>
      <c r="Z26" s="7" t="str">
        <f t="shared" si="24"/>
        <v/>
      </c>
      <c r="AA26" s="7" t="str">
        <f t="shared" si="24"/>
        <v/>
      </c>
      <c r="AB26" s="7" t="str">
        <f t="shared" si="24"/>
        <v/>
      </c>
      <c r="AC26" s="7" t="str">
        <f t="shared" si="24"/>
        <v/>
      </c>
      <c r="AD26" s="7" t="str">
        <f t="shared" si="24"/>
        <v>Rd</v>
      </c>
      <c r="AE26" s="7" t="str">
        <f t="shared" si="24"/>
        <v/>
      </c>
      <c r="AF26" s="7" t="str">
        <f t="shared" si="24"/>
        <v/>
      </c>
      <c r="AG26" s="7" t="str">
        <f t="shared" si="24"/>
        <v/>
      </c>
      <c r="AH26" s="7" t="str">
        <f t="shared" si="24"/>
        <v/>
      </c>
    </row>
    <row r="27">
      <c r="A27" s="4" t="str">
        <f>IFERROR(__xludf.DUMMYFUNCTION("""COMPUTED_VALUE"""),"-:-:-:-:-:-:-:-:-:-:-:Rm:::::option:::-:-:-:Rn:::::Rd::::")</f>
        <v>-:-:-:-:-:-:-:-:-:-:-:Rm:::::option:::-:-:-:Rn:::::Rd::::</v>
      </c>
      <c r="B27" s="1"/>
      <c r="C27" s="7" t="str">
        <f t="shared" ref="C27:AH27" si="25">TRIM(MID(SUBSTITUTE($A27,":",REPT(" ",LEN($A27))),C$1*LEN($A27)+1,LEN($A27)))</f>
        <v>-</v>
      </c>
      <c r="D27" s="7" t="str">
        <f t="shared" si="25"/>
        <v>-</v>
      </c>
      <c r="E27" s="7" t="str">
        <f t="shared" si="25"/>
        <v>-</v>
      </c>
      <c r="F27" s="7" t="str">
        <f t="shared" si="25"/>
        <v>-</v>
      </c>
      <c r="G27" s="7" t="str">
        <f t="shared" si="25"/>
        <v>-</v>
      </c>
      <c r="H27" s="7" t="str">
        <f t="shared" si="25"/>
        <v>-</v>
      </c>
      <c r="I27" s="7" t="str">
        <f t="shared" si="25"/>
        <v>-</v>
      </c>
      <c r="J27" s="7" t="str">
        <f t="shared" si="25"/>
        <v>-</v>
      </c>
      <c r="K27" s="7" t="str">
        <f t="shared" si="25"/>
        <v>-</v>
      </c>
      <c r="L27" s="7" t="str">
        <f t="shared" si="25"/>
        <v>-</v>
      </c>
      <c r="M27" s="7" t="str">
        <f t="shared" si="25"/>
        <v>-</v>
      </c>
      <c r="N27" s="7" t="str">
        <f t="shared" si="25"/>
        <v>Rm</v>
      </c>
      <c r="O27" s="7" t="str">
        <f t="shared" si="25"/>
        <v/>
      </c>
      <c r="P27" s="7" t="str">
        <f t="shared" si="25"/>
        <v/>
      </c>
      <c r="Q27" s="7" t="str">
        <f t="shared" si="25"/>
        <v/>
      </c>
      <c r="R27" s="7" t="str">
        <f t="shared" si="25"/>
        <v/>
      </c>
      <c r="S27" s="7" t="str">
        <f t="shared" si="25"/>
        <v>option</v>
      </c>
      <c r="T27" s="7" t="str">
        <f t="shared" si="25"/>
        <v/>
      </c>
      <c r="U27" s="7" t="str">
        <f t="shared" si="25"/>
        <v/>
      </c>
      <c r="V27" s="7" t="str">
        <f t="shared" si="25"/>
        <v>-</v>
      </c>
      <c r="W27" s="7" t="str">
        <f t="shared" si="25"/>
        <v>-</v>
      </c>
      <c r="X27" s="7" t="str">
        <f t="shared" si="25"/>
        <v>-</v>
      </c>
      <c r="Y27" s="7" t="str">
        <f t="shared" si="25"/>
        <v>Rn</v>
      </c>
      <c r="Z27" s="7" t="str">
        <f t="shared" si="25"/>
        <v/>
      </c>
      <c r="AA27" s="7" t="str">
        <f t="shared" si="25"/>
        <v/>
      </c>
      <c r="AB27" s="7" t="str">
        <f t="shared" si="25"/>
        <v/>
      </c>
      <c r="AC27" s="7" t="str">
        <f t="shared" si="25"/>
        <v/>
      </c>
      <c r="AD27" s="7" t="str">
        <f t="shared" si="25"/>
        <v>Rd</v>
      </c>
      <c r="AE27" s="7" t="str">
        <f t="shared" si="25"/>
        <v/>
      </c>
      <c r="AF27" s="7" t="str">
        <f t="shared" si="25"/>
        <v/>
      </c>
      <c r="AG27" s="7" t="str">
        <f t="shared" si="25"/>
        <v/>
      </c>
      <c r="AH27" s="7" t="str">
        <f t="shared" si="25"/>
        <v/>
      </c>
    </row>
    <row r="28">
      <c r="A28" s="4" t="str">
        <f>IFERROR(__xludf.DUMMYFUNCTION("""COMPUTED_VALUE"""),"-:-:-:-:-:-:-:-:-:-:-:imm5:::::cond::::-:-:Rn:::::-:nzcv:::")</f>
        <v>-:-:-:-:-:-:-:-:-:-:-:imm5:::::cond::::-:-:Rn:::::-:nzcv:::</v>
      </c>
      <c r="B28" s="1"/>
      <c r="C28" s="7" t="str">
        <f t="shared" ref="C28:AH28" si="26">TRIM(MID(SUBSTITUTE($A28,":",REPT(" ",LEN($A28))),C$1*LEN($A28)+1,LEN($A28)))</f>
        <v>-</v>
      </c>
      <c r="D28" s="7" t="str">
        <f t="shared" si="26"/>
        <v>-</v>
      </c>
      <c r="E28" s="7" t="str">
        <f t="shared" si="26"/>
        <v>-</v>
      </c>
      <c r="F28" s="7" t="str">
        <f t="shared" si="26"/>
        <v>-</v>
      </c>
      <c r="G28" s="7" t="str">
        <f t="shared" si="26"/>
        <v>-</v>
      </c>
      <c r="H28" s="7" t="str">
        <f t="shared" si="26"/>
        <v>-</v>
      </c>
      <c r="I28" s="7" t="str">
        <f t="shared" si="26"/>
        <v>-</v>
      </c>
      <c r="J28" s="7" t="str">
        <f t="shared" si="26"/>
        <v>-</v>
      </c>
      <c r="K28" s="7" t="str">
        <f t="shared" si="26"/>
        <v>-</v>
      </c>
      <c r="L28" s="7" t="str">
        <f t="shared" si="26"/>
        <v>-</v>
      </c>
      <c r="M28" s="7" t="str">
        <f t="shared" si="26"/>
        <v>-</v>
      </c>
      <c r="N28" s="7" t="str">
        <f t="shared" si="26"/>
        <v>imm5</v>
      </c>
      <c r="O28" s="7" t="str">
        <f t="shared" si="26"/>
        <v/>
      </c>
      <c r="P28" s="7" t="str">
        <f t="shared" si="26"/>
        <v/>
      </c>
      <c r="Q28" s="7" t="str">
        <f t="shared" si="26"/>
        <v/>
      </c>
      <c r="R28" s="7" t="str">
        <f t="shared" si="26"/>
        <v/>
      </c>
      <c r="S28" s="7" t="str">
        <f t="shared" si="26"/>
        <v>cond</v>
      </c>
      <c r="T28" s="7" t="str">
        <f t="shared" si="26"/>
        <v/>
      </c>
      <c r="U28" s="7" t="str">
        <f t="shared" si="26"/>
        <v/>
      </c>
      <c r="V28" s="7" t="str">
        <f t="shared" si="26"/>
        <v/>
      </c>
      <c r="W28" s="7" t="str">
        <f t="shared" si="26"/>
        <v>-</v>
      </c>
      <c r="X28" s="7" t="str">
        <f t="shared" si="26"/>
        <v>-</v>
      </c>
      <c r="Y28" s="7" t="str">
        <f t="shared" si="26"/>
        <v>Rn</v>
      </c>
      <c r="Z28" s="7" t="str">
        <f t="shared" si="26"/>
        <v/>
      </c>
      <c r="AA28" s="7" t="str">
        <f t="shared" si="26"/>
        <v/>
      </c>
      <c r="AB28" s="7" t="str">
        <f t="shared" si="26"/>
        <v/>
      </c>
      <c r="AC28" s="7" t="str">
        <f t="shared" si="26"/>
        <v/>
      </c>
      <c r="AD28" s="7" t="str">
        <f t="shared" si="26"/>
        <v>-</v>
      </c>
      <c r="AE28" s="7" t="str">
        <f t="shared" si="26"/>
        <v>nzcv</v>
      </c>
      <c r="AF28" s="7" t="str">
        <f t="shared" si="26"/>
        <v/>
      </c>
      <c r="AG28" s="7" t="str">
        <f t="shared" si="26"/>
        <v/>
      </c>
      <c r="AH28" s="7" t="str">
        <f t="shared" si="26"/>
        <v/>
      </c>
    </row>
    <row r="29">
      <c r="A29" s="4" t="str">
        <f>IFERROR(__xludf.DUMMYFUNCTION("""COMPUTED_VALUE"""),"-:-:-:-:-:-:-:-:-:-:-:Rm:::::cond::::-:-:Rn:::::Rd::::")</f>
        <v>-:-:-:-:-:-:-:-:-:-:-:Rm:::::cond::::-:-:Rn:::::Rd::::</v>
      </c>
      <c r="B29" s="1"/>
      <c r="C29" s="7" t="str">
        <f t="shared" ref="C29:AH29" si="27">TRIM(MID(SUBSTITUTE($A29,":",REPT(" ",LEN($A29))),C$1*LEN($A29)+1,LEN($A29)))</f>
        <v>-</v>
      </c>
      <c r="D29" s="7" t="str">
        <f t="shared" si="27"/>
        <v>-</v>
      </c>
      <c r="E29" s="7" t="str">
        <f t="shared" si="27"/>
        <v>-</v>
      </c>
      <c r="F29" s="7" t="str">
        <f t="shared" si="27"/>
        <v>-</v>
      </c>
      <c r="G29" s="7" t="str">
        <f t="shared" si="27"/>
        <v>-</v>
      </c>
      <c r="H29" s="7" t="str">
        <f t="shared" si="27"/>
        <v>-</v>
      </c>
      <c r="I29" s="7" t="str">
        <f t="shared" si="27"/>
        <v>-</v>
      </c>
      <c r="J29" s="7" t="str">
        <f t="shared" si="27"/>
        <v>-</v>
      </c>
      <c r="K29" s="7" t="str">
        <f t="shared" si="27"/>
        <v>-</v>
      </c>
      <c r="L29" s="7" t="str">
        <f t="shared" si="27"/>
        <v>-</v>
      </c>
      <c r="M29" s="7" t="str">
        <f t="shared" si="27"/>
        <v>-</v>
      </c>
      <c r="N29" s="7" t="str">
        <f t="shared" si="27"/>
        <v>Rm</v>
      </c>
      <c r="O29" s="7" t="str">
        <f t="shared" si="27"/>
        <v/>
      </c>
      <c r="P29" s="7" t="str">
        <f t="shared" si="27"/>
        <v/>
      </c>
      <c r="Q29" s="7" t="str">
        <f t="shared" si="27"/>
        <v/>
      </c>
      <c r="R29" s="7" t="str">
        <f t="shared" si="27"/>
        <v/>
      </c>
      <c r="S29" s="7" t="str">
        <f t="shared" si="27"/>
        <v>cond</v>
      </c>
      <c r="T29" s="7" t="str">
        <f t="shared" si="27"/>
        <v/>
      </c>
      <c r="U29" s="7" t="str">
        <f t="shared" si="27"/>
        <v/>
      </c>
      <c r="V29" s="7" t="str">
        <f t="shared" si="27"/>
        <v/>
      </c>
      <c r="W29" s="7" t="str">
        <f t="shared" si="27"/>
        <v>-</v>
      </c>
      <c r="X29" s="7" t="str">
        <f t="shared" si="27"/>
        <v>-</v>
      </c>
      <c r="Y29" s="7" t="str">
        <f t="shared" si="27"/>
        <v>Rn</v>
      </c>
      <c r="Z29" s="7" t="str">
        <f t="shared" si="27"/>
        <v/>
      </c>
      <c r="AA29" s="7" t="str">
        <f t="shared" si="27"/>
        <v/>
      </c>
      <c r="AB29" s="7" t="str">
        <f t="shared" si="27"/>
        <v/>
      </c>
      <c r="AC29" s="7" t="str">
        <f t="shared" si="27"/>
        <v/>
      </c>
      <c r="AD29" s="7" t="str">
        <f t="shared" si="27"/>
        <v>Rd</v>
      </c>
      <c r="AE29" s="7" t="str">
        <f t="shared" si="27"/>
        <v/>
      </c>
      <c r="AF29" s="7" t="str">
        <f t="shared" si="27"/>
        <v/>
      </c>
      <c r="AG29" s="7" t="str">
        <f t="shared" si="27"/>
        <v/>
      </c>
      <c r="AH29" s="7" t="str">
        <f t="shared" si="27"/>
        <v/>
      </c>
    </row>
    <row r="30">
      <c r="A30" s="4" t="str">
        <f>IFERROR(__xludf.DUMMYFUNCTION("""COMPUTED_VALUE"""),"-:-:-:-:-:-:-:-:-:-:-:Rm:::::-:Ra:::::Rn:::::Rd::::")</f>
        <v>-:-:-:-:-:-:-:-:-:-:-:Rm:::::-:Ra:::::Rn:::::Rd::::</v>
      </c>
      <c r="B30" s="1"/>
      <c r="C30" s="7" t="str">
        <f t="shared" ref="C30:AH30" si="28">TRIM(MID(SUBSTITUTE($A30,":",REPT(" ",LEN($A30))),C$1*LEN($A30)+1,LEN($A30)))</f>
        <v>-</v>
      </c>
      <c r="D30" s="7" t="str">
        <f t="shared" si="28"/>
        <v>-</v>
      </c>
      <c r="E30" s="7" t="str">
        <f t="shared" si="28"/>
        <v>-</v>
      </c>
      <c r="F30" s="7" t="str">
        <f t="shared" si="28"/>
        <v>-</v>
      </c>
      <c r="G30" s="7" t="str">
        <f t="shared" si="28"/>
        <v>-</v>
      </c>
      <c r="H30" s="7" t="str">
        <f t="shared" si="28"/>
        <v>-</v>
      </c>
      <c r="I30" s="7" t="str">
        <f t="shared" si="28"/>
        <v>-</v>
      </c>
      <c r="J30" s="7" t="str">
        <f t="shared" si="28"/>
        <v>-</v>
      </c>
      <c r="K30" s="7" t="str">
        <f t="shared" si="28"/>
        <v>-</v>
      </c>
      <c r="L30" s="7" t="str">
        <f t="shared" si="28"/>
        <v>-</v>
      </c>
      <c r="M30" s="7" t="str">
        <f t="shared" si="28"/>
        <v>-</v>
      </c>
      <c r="N30" s="7" t="str">
        <f t="shared" si="28"/>
        <v>Rm</v>
      </c>
      <c r="O30" s="7" t="str">
        <f t="shared" si="28"/>
        <v/>
      </c>
      <c r="P30" s="7" t="str">
        <f t="shared" si="28"/>
        <v/>
      </c>
      <c r="Q30" s="7" t="str">
        <f t="shared" si="28"/>
        <v/>
      </c>
      <c r="R30" s="7" t="str">
        <f t="shared" si="28"/>
        <v/>
      </c>
      <c r="S30" s="7" t="str">
        <f t="shared" si="28"/>
        <v>-</v>
      </c>
      <c r="T30" s="7" t="str">
        <f t="shared" si="28"/>
        <v>Ra</v>
      </c>
      <c r="U30" s="7" t="str">
        <f t="shared" si="28"/>
        <v/>
      </c>
      <c r="V30" s="7" t="str">
        <f t="shared" si="28"/>
        <v/>
      </c>
      <c r="W30" s="7" t="str">
        <f t="shared" si="28"/>
        <v/>
      </c>
      <c r="X30" s="7" t="str">
        <f t="shared" si="28"/>
        <v/>
      </c>
      <c r="Y30" s="7" t="str">
        <f t="shared" si="28"/>
        <v>Rn</v>
      </c>
      <c r="Z30" s="7" t="str">
        <f t="shared" si="28"/>
        <v/>
      </c>
      <c r="AA30" s="7" t="str">
        <f t="shared" si="28"/>
        <v/>
      </c>
      <c r="AB30" s="7" t="str">
        <f t="shared" si="28"/>
        <v/>
      </c>
      <c r="AC30" s="7" t="str">
        <f t="shared" si="28"/>
        <v/>
      </c>
      <c r="AD30" s="7" t="str">
        <f t="shared" si="28"/>
        <v>Rd</v>
      </c>
      <c r="AE30" s="7" t="str">
        <f t="shared" si="28"/>
        <v/>
      </c>
      <c r="AF30" s="7" t="str">
        <f t="shared" si="28"/>
        <v/>
      </c>
      <c r="AG30" s="7" t="str">
        <f t="shared" si="28"/>
        <v/>
      </c>
      <c r="AH30" s="7" t="str">
        <f t="shared" si="28"/>
        <v/>
      </c>
    </row>
    <row r="31">
      <c r="A31" s="4" t="str">
        <f>IFERROR(__xludf.DUMMYFUNCTION("""COMPUTED_VALUE"""),"-:-:-:-:-:-:-:-:-:-:-:-:-:-:-:-:-:-:-:-:-:-:Rn:::::Rd::::")</f>
        <v>-:-:-:-:-:-:-:-:-:-:-:-:-:-:-:-:-:-:-:-:-:-:Rn:::::Rd::::</v>
      </c>
      <c r="B31" s="1"/>
      <c r="C31" s="7" t="str">
        <f t="shared" ref="C31:AH31" si="29">TRIM(MID(SUBSTITUTE($A31,":",REPT(" ",LEN($A31))),C$1*LEN($A31)+1,LEN($A31)))</f>
        <v>-</v>
      </c>
      <c r="D31" s="7" t="str">
        <f t="shared" si="29"/>
        <v>-</v>
      </c>
      <c r="E31" s="7" t="str">
        <f t="shared" si="29"/>
        <v>-</v>
      </c>
      <c r="F31" s="7" t="str">
        <f t="shared" si="29"/>
        <v>-</v>
      </c>
      <c r="G31" s="7" t="str">
        <f t="shared" si="29"/>
        <v>-</v>
      </c>
      <c r="H31" s="7" t="str">
        <f t="shared" si="29"/>
        <v>-</v>
      </c>
      <c r="I31" s="7" t="str">
        <f t="shared" si="29"/>
        <v>-</v>
      </c>
      <c r="J31" s="7" t="str">
        <f t="shared" si="29"/>
        <v>-</v>
      </c>
      <c r="K31" s="7" t="str">
        <f t="shared" si="29"/>
        <v>-</v>
      </c>
      <c r="L31" s="7" t="str">
        <f t="shared" si="29"/>
        <v>-</v>
      </c>
      <c r="M31" s="7" t="str">
        <f t="shared" si="29"/>
        <v>-</v>
      </c>
      <c r="N31" s="7" t="str">
        <f t="shared" si="29"/>
        <v>-</v>
      </c>
      <c r="O31" s="7" t="str">
        <f t="shared" si="29"/>
        <v>-</v>
      </c>
      <c r="P31" s="7" t="str">
        <f t="shared" si="29"/>
        <v>-</v>
      </c>
      <c r="Q31" s="7" t="str">
        <f t="shared" si="29"/>
        <v>-</v>
      </c>
      <c r="R31" s="7" t="str">
        <f t="shared" si="29"/>
        <v>-</v>
      </c>
      <c r="S31" s="7" t="str">
        <f t="shared" si="29"/>
        <v>-</v>
      </c>
      <c r="T31" s="7" t="str">
        <f t="shared" si="29"/>
        <v>-</v>
      </c>
      <c r="U31" s="7" t="str">
        <f t="shared" si="29"/>
        <v>-</v>
      </c>
      <c r="V31" s="7" t="str">
        <f t="shared" si="29"/>
        <v>-</v>
      </c>
      <c r="W31" s="7" t="str">
        <f t="shared" si="29"/>
        <v>-</v>
      </c>
      <c r="X31" s="7" t="str">
        <f t="shared" si="29"/>
        <v>-</v>
      </c>
      <c r="Y31" s="7" t="str">
        <f t="shared" si="29"/>
        <v>Rn</v>
      </c>
      <c r="Z31" s="7" t="str">
        <f t="shared" si="29"/>
        <v/>
      </c>
      <c r="AA31" s="7" t="str">
        <f t="shared" si="29"/>
        <v/>
      </c>
      <c r="AB31" s="7" t="str">
        <f t="shared" si="29"/>
        <v/>
      </c>
      <c r="AC31" s="7" t="str">
        <f t="shared" si="29"/>
        <v/>
      </c>
      <c r="AD31" s="7" t="str">
        <f t="shared" si="29"/>
        <v>Rd</v>
      </c>
      <c r="AE31" s="7" t="str">
        <f t="shared" si="29"/>
        <v/>
      </c>
      <c r="AF31" s="7" t="str">
        <f t="shared" si="29"/>
        <v/>
      </c>
      <c r="AG31" s="7" t="str">
        <f t="shared" si="29"/>
        <v/>
      </c>
      <c r="AH31" s="7" t="str">
        <f t="shared" si="29"/>
        <v/>
      </c>
    </row>
    <row r="32">
      <c r="A32" s="4" t="str">
        <f>IFERROR(__xludf.DUMMYFUNCTION("""COMPUTED_VALUE"""),"-:-:-:-:-:-:-:-:-:-:-:Rm:::::cond::::-:-:Rn:::::-:nzcv:::")</f>
        <v>-:-:-:-:-:-:-:-:-:-:-:Rm:::::cond::::-:-:Rn:::::-:nzcv:::</v>
      </c>
      <c r="B32" s="1"/>
      <c r="C32" s="7" t="str">
        <f t="shared" ref="C32:AH32" si="30">TRIM(MID(SUBSTITUTE($A32,":",REPT(" ",LEN($A32))),C$1*LEN($A32)+1,LEN($A32)))</f>
        <v>-</v>
      </c>
      <c r="D32" s="7" t="str">
        <f t="shared" si="30"/>
        <v>-</v>
      </c>
      <c r="E32" s="7" t="str">
        <f t="shared" si="30"/>
        <v>-</v>
      </c>
      <c r="F32" s="7" t="str">
        <f t="shared" si="30"/>
        <v>-</v>
      </c>
      <c r="G32" s="7" t="str">
        <f t="shared" si="30"/>
        <v>-</v>
      </c>
      <c r="H32" s="7" t="str">
        <f t="shared" si="30"/>
        <v>-</v>
      </c>
      <c r="I32" s="7" t="str">
        <f t="shared" si="30"/>
        <v>-</v>
      </c>
      <c r="J32" s="7" t="str">
        <f t="shared" si="30"/>
        <v>-</v>
      </c>
      <c r="K32" s="7" t="str">
        <f t="shared" si="30"/>
        <v>-</v>
      </c>
      <c r="L32" s="7" t="str">
        <f t="shared" si="30"/>
        <v>-</v>
      </c>
      <c r="M32" s="7" t="str">
        <f t="shared" si="30"/>
        <v>-</v>
      </c>
      <c r="N32" s="7" t="str">
        <f t="shared" si="30"/>
        <v>Rm</v>
      </c>
      <c r="O32" s="7" t="str">
        <f t="shared" si="30"/>
        <v/>
      </c>
      <c r="P32" s="7" t="str">
        <f t="shared" si="30"/>
        <v/>
      </c>
      <c r="Q32" s="7" t="str">
        <f t="shared" si="30"/>
        <v/>
      </c>
      <c r="R32" s="7" t="str">
        <f t="shared" si="30"/>
        <v/>
      </c>
      <c r="S32" s="7" t="str">
        <f t="shared" si="30"/>
        <v>cond</v>
      </c>
      <c r="T32" s="7" t="str">
        <f t="shared" si="30"/>
        <v/>
      </c>
      <c r="U32" s="7" t="str">
        <f t="shared" si="30"/>
        <v/>
      </c>
      <c r="V32" s="7" t="str">
        <f t="shared" si="30"/>
        <v/>
      </c>
      <c r="W32" s="7" t="str">
        <f t="shared" si="30"/>
        <v>-</v>
      </c>
      <c r="X32" s="7" t="str">
        <f t="shared" si="30"/>
        <v>-</v>
      </c>
      <c r="Y32" s="7" t="str">
        <f t="shared" si="30"/>
        <v>Rn</v>
      </c>
      <c r="Z32" s="7" t="str">
        <f t="shared" si="30"/>
        <v/>
      </c>
      <c r="AA32" s="7" t="str">
        <f t="shared" si="30"/>
        <v/>
      </c>
      <c r="AB32" s="7" t="str">
        <f t="shared" si="30"/>
        <v/>
      </c>
      <c r="AC32" s="7" t="str">
        <f t="shared" si="30"/>
        <v/>
      </c>
      <c r="AD32" s="7" t="str">
        <f t="shared" si="30"/>
        <v>-</v>
      </c>
      <c r="AE32" s="7" t="str">
        <f t="shared" si="30"/>
        <v>nzcv</v>
      </c>
      <c r="AF32" s="7" t="str">
        <f t="shared" si="30"/>
        <v/>
      </c>
      <c r="AG32" s="7" t="str">
        <f t="shared" si="30"/>
        <v/>
      </c>
      <c r="AH32" s="7" t="str">
        <f t="shared" si="30"/>
        <v/>
      </c>
    </row>
    <row r="33">
      <c r="A33" s="4" t="str">
        <f>IFERROR(__xludf.DUMMYFUNCTION("""COMPUTED_VALUE"""),"-:-:-:-:-:-:-:-:-:-:-:imm8::::::::-:-:-:-:-:-:-:-:Rd::::")</f>
        <v>-:-:-:-:-:-:-:-:-:-:-:imm8::::::::-:-:-:-:-:-:-:-:Rd::::</v>
      </c>
      <c r="B33" s="1"/>
      <c r="C33" s="7" t="str">
        <f t="shared" ref="C33:AH33" si="31">TRIM(MID(SUBSTITUTE($A33,":",REPT(" ",LEN($A33))),C$1*LEN($A33)+1,LEN($A33)))</f>
        <v>-</v>
      </c>
      <c r="D33" s="7" t="str">
        <f t="shared" si="31"/>
        <v>-</v>
      </c>
      <c r="E33" s="7" t="str">
        <f t="shared" si="31"/>
        <v>-</v>
      </c>
      <c r="F33" s="7" t="str">
        <f t="shared" si="31"/>
        <v>-</v>
      </c>
      <c r="G33" s="7" t="str">
        <f t="shared" si="31"/>
        <v>-</v>
      </c>
      <c r="H33" s="7" t="str">
        <f t="shared" si="31"/>
        <v>-</v>
      </c>
      <c r="I33" s="7" t="str">
        <f t="shared" si="31"/>
        <v>-</v>
      </c>
      <c r="J33" s="7" t="str">
        <f t="shared" si="31"/>
        <v>-</v>
      </c>
      <c r="K33" s="7" t="str">
        <f t="shared" si="31"/>
        <v>-</v>
      </c>
      <c r="L33" s="7" t="str">
        <f t="shared" si="31"/>
        <v>-</v>
      </c>
      <c r="M33" s="7" t="str">
        <f t="shared" si="31"/>
        <v>-</v>
      </c>
      <c r="N33" s="7" t="str">
        <f t="shared" si="31"/>
        <v>imm8</v>
      </c>
      <c r="O33" s="7" t="str">
        <f t="shared" si="31"/>
        <v/>
      </c>
      <c r="P33" s="7" t="str">
        <f t="shared" si="31"/>
        <v/>
      </c>
      <c r="Q33" s="7" t="str">
        <f t="shared" si="31"/>
        <v/>
      </c>
      <c r="R33" s="7" t="str">
        <f t="shared" si="31"/>
        <v/>
      </c>
      <c r="S33" s="7" t="str">
        <f t="shared" si="31"/>
        <v/>
      </c>
      <c r="T33" s="7" t="str">
        <f t="shared" si="31"/>
        <v/>
      </c>
      <c r="U33" s="7" t="str">
        <f t="shared" si="31"/>
        <v/>
      </c>
      <c r="V33" s="7" t="str">
        <f t="shared" si="31"/>
        <v>-</v>
      </c>
      <c r="W33" s="7" t="str">
        <f t="shared" si="31"/>
        <v>-</v>
      </c>
      <c r="X33" s="7" t="str">
        <f t="shared" si="31"/>
        <v>-</v>
      </c>
      <c r="Y33" s="7" t="str">
        <f t="shared" si="31"/>
        <v>-</v>
      </c>
      <c r="Z33" s="7" t="str">
        <f t="shared" si="31"/>
        <v>-</v>
      </c>
      <c r="AA33" s="7" t="str">
        <f t="shared" si="31"/>
        <v>-</v>
      </c>
      <c r="AB33" s="7" t="str">
        <f t="shared" si="31"/>
        <v>-</v>
      </c>
      <c r="AC33" s="7" t="str">
        <f t="shared" si="31"/>
        <v>-</v>
      </c>
      <c r="AD33" s="7" t="str">
        <f t="shared" si="31"/>
        <v>Rd</v>
      </c>
      <c r="AE33" s="7" t="str">
        <f t="shared" si="31"/>
        <v/>
      </c>
      <c r="AF33" s="7" t="str">
        <f t="shared" si="31"/>
        <v/>
      </c>
      <c r="AG33" s="7" t="str">
        <f t="shared" si="31"/>
        <v/>
      </c>
      <c r="AH33" s="7" t="str">
        <f t="shared" si="31"/>
        <v/>
      </c>
    </row>
    <row r="34">
      <c r="A34" s="4" t="str">
        <f>IFERROR(__xludf.DUMMYFUNCTION("""COMPUTED_VALUE"""),"-:-:-:-:-:-:-:-:-:-:-:Rm:::::-:-:-:-:-:-:Rn:::::-:-:-:-:-")</f>
        <v>-:-:-:-:-:-:-:-:-:-:-:Rm:::::-:-:-:-:-:-:Rn:::::-:-:-:-:-</v>
      </c>
      <c r="B34" s="1"/>
      <c r="C34" s="7" t="str">
        <f t="shared" ref="C34:AH34" si="32">TRIM(MID(SUBSTITUTE($A34,":",REPT(" ",LEN($A34))),C$1*LEN($A34)+1,LEN($A34)))</f>
        <v>-</v>
      </c>
      <c r="D34" s="7" t="str">
        <f t="shared" si="32"/>
        <v>-</v>
      </c>
      <c r="E34" s="7" t="str">
        <f t="shared" si="32"/>
        <v>-</v>
      </c>
      <c r="F34" s="7" t="str">
        <f t="shared" si="32"/>
        <v>-</v>
      </c>
      <c r="G34" s="7" t="str">
        <f t="shared" si="32"/>
        <v>-</v>
      </c>
      <c r="H34" s="7" t="str">
        <f t="shared" si="32"/>
        <v>-</v>
      </c>
      <c r="I34" s="7" t="str">
        <f t="shared" si="32"/>
        <v>-</v>
      </c>
      <c r="J34" s="7" t="str">
        <f t="shared" si="32"/>
        <v>-</v>
      </c>
      <c r="K34" s="7" t="str">
        <f t="shared" si="32"/>
        <v>-</v>
      </c>
      <c r="L34" s="7" t="str">
        <f t="shared" si="32"/>
        <v>-</v>
      </c>
      <c r="M34" s="7" t="str">
        <f t="shared" si="32"/>
        <v>-</v>
      </c>
      <c r="N34" s="7" t="str">
        <f t="shared" si="32"/>
        <v>Rm</v>
      </c>
      <c r="O34" s="7" t="str">
        <f t="shared" si="32"/>
        <v/>
      </c>
      <c r="P34" s="7" t="str">
        <f t="shared" si="32"/>
        <v/>
      </c>
      <c r="Q34" s="7" t="str">
        <f t="shared" si="32"/>
        <v/>
      </c>
      <c r="R34" s="7" t="str">
        <f t="shared" si="32"/>
        <v/>
      </c>
      <c r="S34" s="7" t="str">
        <f t="shared" si="32"/>
        <v>-</v>
      </c>
      <c r="T34" s="7" t="str">
        <f t="shared" si="32"/>
        <v>-</v>
      </c>
      <c r="U34" s="7" t="str">
        <f t="shared" si="32"/>
        <v>-</v>
      </c>
      <c r="V34" s="7" t="str">
        <f t="shared" si="32"/>
        <v>-</v>
      </c>
      <c r="W34" s="7" t="str">
        <f t="shared" si="32"/>
        <v>-</v>
      </c>
      <c r="X34" s="7" t="str">
        <f t="shared" si="32"/>
        <v>-</v>
      </c>
      <c r="Y34" s="7" t="str">
        <f t="shared" si="32"/>
        <v>Rn</v>
      </c>
      <c r="Z34" s="7" t="str">
        <f t="shared" si="32"/>
        <v/>
      </c>
      <c r="AA34" s="7" t="str">
        <f t="shared" si="32"/>
        <v/>
      </c>
      <c r="AB34" s="7" t="str">
        <f t="shared" si="32"/>
        <v/>
      </c>
      <c r="AC34" s="7" t="str">
        <f t="shared" si="32"/>
        <v/>
      </c>
      <c r="AD34" s="7" t="str">
        <f t="shared" si="32"/>
        <v>-</v>
      </c>
      <c r="AE34" s="7" t="str">
        <f t="shared" si="32"/>
        <v>-</v>
      </c>
      <c r="AF34" s="7" t="str">
        <f t="shared" si="32"/>
        <v>-</v>
      </c>
      <c r="AG34" s="7" t="str">
        <f t="shared" si="32"/>
        <v>-</v>
      </c>
      <c r="AH34" s="7" t="str">
        <f t="shared" si="32"/>
        <v>-</v>
      </c>
    </row>
    <row r="35">
      <c r="A35" s="4" t="str">
        <f>IFERROR(__xludf.DUMMYFUNCTION("""COMPUTED_VALUE"""),"-:-:-:-:-:-:-:-:size::-:Rm:::::-:-:-:-:-:-:Rn:::::Rd::::")</f>
        <v>-:-:-:-:-:-:-:-:size::-:Rm:::::-:-:-:-:-:-:Rn:::::Rd::::</v>
      </c>
      <c r="B35" s="1"/>
      <c r="C35" s="7" t="str">
        <f t="shared" ref="C35:AH35" si="33">TRIM(MID(SUBSTITUTE($A35,":",REPT(" ",LEN($A35))),C$1*LEN($A35)+1,LEN($A35)))</f>
        <v>-</v>
      </c>
      <c r="D35" s="7" t="str">
        <f t="shared" si="33"/>
        <v>-</v>
      </c>
      <c r="E35" s="7" t="str">
        <f t="shared" si="33"/>
        <v>-</v>
      </c>
      <c r="F35" s="7" t="str">
        <f t="shared" si="33"/>
        <v>-</v>
      </c>
      <c r="G35" s="7" t="str">
        <f t="shared" si="33"/>
        <v>-</v>
      </c>
      <c r="H35" s="7" t="str">
        <f t="shared" si="33"/>
        <v>-</v>
      </c>
      <c r="I35" s="7" t="str">
        <f t="shared" si="33"/>
        <v>-</v>
      </c>
      <c r="J35" s="7" t="str">
        <f t="shared" si="33"/>
        <v>-</v>
      </c>
      <c r="K35" s="7" t="str">
        <f t="shared" si="33"/>
        <v>size</v>
      </c>
      <c r="L35" s="7" t="str">
        <f t="shared" si="33"/>
        <v/>
      </c>
      <c r="M35" s="7" t="str">
        <f t="shared" si="33"/>
        <v>-</v>
      </c>
      <c r="N35" s="7" t="str">
        <f t="shared" si="33"/>
        <v>Rm</v>
      </c>
      <c r="O35" s="7" t="str">
        <f t="shared" si="33"/>
        <v/>
      </c>
      <c r="P35" s="7" t="str">
        <f t="shared" si="33"/>
        <v/>
      </c>
      <c r="Q35" s="7" t="str">
        <f t="shared" si="33"/>
        <v/>
      </c>
      <c r="R35" s="7" t="str">
        <f t="shared" si="33"/>
        <v/>
      </c>
      <c r="S35" s="7" t="str">
        <f t="shared" si="33"/>
        <v>-</v>
      </c>
      <c r="T35" s="7" t="str">
        <f t="shared" si="33"/>
        <v>-</v>
      </c>
      <c r="U35" s="7" t="str">
        <f t="shared" si="33"/>
        <v>-</v>
      </c>
      <c r="V35" s="7" t="str">
        <f t="shared" si="33"/>
        <v>-</v>
      </c>
      <c r="W35" s="7" t="str">
        <f t="shared" si="33"/>
        <v>-</v>
      </c>
      <c r="X35" s="7" t="str">
        <f t="shared" si="33"/>
        <v>-</v>
      </c>
      <c r="Y35" s="7" t="str">
        <f t="shared" si="33"/>
        <v>Rn</v>
      </c>
      <c r="Z35" s="7" t="str">
        <f t="shared" si="33"/>
        <v/>
      </c>
      <c r="AA35" s="7" t="str">
        <f t="shared" si="33"/>
        <v/>
      </c>
      <c r="AB35" s="7" t="str">
        <f t="shared" si="33"/>
        <v/>
      </c>
      <c r="AC35" s="7" t="str">
        <f t="shared" si="33"/>
        <v/>
      </c>
      <c r="AD35" s="7" t="str">
        <f t="shared" si="33"/>
        <v>Rd</v>
      </c>
      <c r="AE35" s="7" t="str">
        <f t="shared" si="33"/>
        <v/>
      </c>
      <c r="AF35" s="7" t="str">
        <f t="shared" si="33"/>
        <v/>
      </c>
      <c r="AG35" s="7" t="str">
        <f t="shared" si="33"/>
        <v/>
      </c>
      <c r="AH35" s="7" t="str">
        <f t="shared" si="33"/>
        <v/>
      </c>
    </row>
    <row r="36">
      <c r="A36" s="4" t="str">
        <f>IFERROR(__xludf.DUMMYFUNCTION("""COMPUTED_VALUE"""),"-:-:-:-:-:-:-:-:-:-:L:M:Rm::::-:-:-:-:H:-:Rn:::::Rd::::")</f>
        <v>-:-:-:-:-:-:-:-:-:-:L:M:Rm::::-:-:-:-:H:-:Rn:::::Rd::::</v>
      </c>
      <c r="B36" s="1"/>
      <c r="C36" s="7" t="str">
        <f t="shared" ref="C36:AH36" si="34">TRIM(MID(SUBSTITUTE($A36,":",REPT(" ",LEN($A36))),C$1*LEN($A36)+1,LEN($A36)))</f>
        <v>-</v>
      </c>
      <c r="D36" s="7" t="str">
        <f t="shared" si="34"/>
        <v>-</v>
      </c>
      <c r="E36" s="7" t="str">
        <f t="shared" si="34"/>
        <v>-</v>
      </c>
      <c r="F36" s="7" t="str">
        <f t="shared" si="34"/>
        <v>-</v>
      </c>
      <c r="G36" s="7" t="str">
        <f t="shared" si="34"/>
        <v>-</v>
      </c>
      <c r="H36" s="7" t="str">
        <f t="shared" si="34"/>
        <v>-</v>
      </c>
      <c r="I36" s="7" t="str">
        <f t="shared" si="34"/>
        <v>-</v>
      </c>
      <c r="J36" s="7" t="str">
        <f t="shared" si="34"/>
        <v>-</v>
      </c>
      <c r="K36" s="7" t="str">
        <f t="shared" si="34"/>
        <v>-</v>
      </c>
      <c r="L36" s="7" t="str">
        <f t="shared" si="34"/>
        <v>-</v>
      </c>
      <c r="M36" s="7" t="str">
        <f t="shared" si="34"/>
        <v>L</v>
      </c>
      <c r="N36" s="7" t="str">
        <f t="shared" si="34"/>
        <v>M</v>
      </c>
      <c r="O36" s="7" t="str">
        <f t="shared" si="34"/>
        <v>Rm</v>
      </c>
      <c r="P36" s="7" t="str">
        <f t="shared" si="34"/>
        <v/>
      </c>
      <c r="Q36" s="7" t="str">
        <f t="shared" si="34"/>
        <v/>
      </c>
      <c r="R36" s="7" t="str">
        <f t="shared" si="34"/>
        <v/>
      </c>
      <c r="S36" s="7" t="str">
        <f t="shared" si="34"/>
        <v>-</v>
      </c>
      <c r="T36" s="7" t="str">
        <f t="shared" si="34"/>
        <v>-</v>
      </c>
      <c r="U36" s="7" t="str">
        <f t="shared" si="34"/>
        <v>-</v>
      </c>
      <c r="V36" s="7" t="str">
        <f t="shared" si="34"/>
        <v>-</v>
      </c>
      <c r="W36" s="7" t="str">
        <f t="shared" si="34"/>
        <v>H</v>
      </c>
      <c r="X36" s="7" t="str">
        <f t="shared" si="34"/>
        <v>-</v>
      </c>
      <c r="Y36" s="7" t="str">
        <f t="shared" si="34"/>
        <v>Rn</v>
      </c>
      <c r="Z36" s="7" t="str">
        <f t="shared" si="34"/>
        <v/>
      </c>
      <c r="AA36" s="7" t="str">
        <f t="shared" si="34"/>
        <v/>
      </c>
      <c r="AB36" s="7" t="str">
        <f t="shared" si="34"/>
        <v/>
      </c>
      <c r="AC36" s="7" t="str">
        <f t="shared" si="34"/>
        <v/>
      </c>
      <c r="AD36" s="7" t="str">
        <f t="shared" si="34"/>
        <v>Rd</v>
      </c>
      <c r="AE36" s="7" t="str">
        <f t="shared" si="34"/>
        <v/>
      </c>
      <c r="AF36" s="7" t="str">
        <f t="shared" si="34"/>
        <v/>
      </c>
      <c r="AG36" s="7" t="str">
        <f t="shared" si="34"/>
        <v/>
      </c>
      <c r="AH36" s="7" t="str">
        <f t="shared" si="34"/>
        <v/>
      </c>
    </row>
    <row r="37">
      <c r="A37" s="4" t="str">
        <f>IFERROR(__xludf.DUMMYFUNCTION("""COMPUTED_VALUE"""),"-:-:-:-:-:-:-:-:-:immh::::immb:::-:-:-:-:-:-:Rn:::::Rd::::")</f>
        <v>-:-:-:-:-:-:-:-:-:immh::::immb:::-:-:-:-:-:-:Rn:::::Rd::::</v>
      </c>
      <c r="B37" s="1"/>
      <c r="C37" s="7" t="str">
        <f t="shared" ref="C37:AH37" si="35">TRIM(MID(SUBSTITUTE($A37,":",REPT(" ",LEN($A37))),C$1*LEN($A37)+1,LEN($A37)))</f>
        <v>-</v>
      </c>
      <c r="D37" s="7" t="str">
        <f t="shared" si="35"/>
        <v>-</v>
      </c>
      <c r="E37" s="7" t="str">
        <f t="shared" si="35"/>
        <v>-</v>
      </c>
      <c r="F37" s="7" t="str">
        <f t="shared" si="35"/>
        <v>-</v>
      </c>
      <c r="G37" s="7" t="str">
        <f t="shared" si="35"/>
        <v>-</v>
      </c>
      <c r="H37" s="7" t="str">
        <f t="shared" si="35"/>
        <v>-</v>
      </c>
      <c r="I37" s="7" t="str">
        <f t="shared" si="35"/>
        <v>-</v>
      </c>
      <c r="J37" s="7" t="str">
        <f t="shared" si="35"/>
        <v>-</v>
      </c>
      <c r="K37" s="7" t="str">
        <f t="shared" si="35"/>
        <v>-</v>
      </c>
      <c r="L37" s="7" t="str">
        <f t="shared" si="35"/>
        <v>immh</v>
      </c>
      <c r="M37" s="7" t="str">
        <f t="shared" si="35"/>
        <v/>
      </c>
      <c r="N37" s="7" t="str">
        <f t="shared" si="35"/>
        <v/>
      </c>
      <c r="O37" s="7" t="str">
        <f t="shared" si="35"/>
        <v/>
      </c>
      <c r="P37" s="7" t="str">
        <f t="shared" si="35"/>
        <v>immb</v>
      </c>
      <c r="Q37" s="7" t="str">
        <f t="shared" si="35"/>
        <v/>
      </c>
      <c r="R37" s="7" t="str">
        <f t="shared" si="35"/>
        <v/>
      </c>
      <c r="S37" s="7" t="str">
        <f t="shared" si="35"/>
        <v>-</v>
      </c>
      <c r="T37" s="7" t="str">
        <f t="shared" si="35"/>
        <v>-</v>
      </c>
      <c r="U37" s="7" t="str">
        <f t="shared" si="35"/>
        <v>-</v>
      </c>
      <c r="V37" s="7" t="str">
        <f t="shared" si="35"/>
        <v>-</v>
      </c>
      <c r="W37" s="7" t="str">
        <f t="shared" si="35"/>
        <v>-</v>
      </c>
      <c r="X37" s="7" t="str">
        <f t="shared" si="35"/>
        <v>-</v>
      </c>
      <c r="Y37" s="7" t="str">
        <f t="shared" si="35"/>
        <v>Rn</v>
      </c>
      <c r="Z37" s="7" t="str">
        <f t="shared" si="35"/>
        <v/>
      </c>
      <c r="AA37" s="7" t="str">
        <f t="shared" si="35"/>
        <v/>
      </c>
      <c r="AB37" s="7" t="str">
        <f t="shared" si="35"/>
        <v/>
      </c>
      <c r="AC37" s="7" t="str">
        <f t="shared" si="35"/>
        <v/>
      </c>
      <c r="AD37" s="7" t="str">
        <f t="shared" si="35"/>
        <v>Rd</v>
      </c>
      <c r="AE37" s="7" t="str">
        <f t="shared" si="35"/>
        <v/>
      </c>
      <c r="AF37" s="7" t="str">
        <f t="shared" si="35"/>
        <v/>
      </c>
      <c r="AG37" s="7" t="str">
        <f t="shared" si="35"/>
        <v/>
      </c>
      <c r="AH37" s="7" t="str">
        <f t="shared" si="35"/>
        <v/>
      </c>
    </row>
    <row r="38">
      <c r="A38" s="4" t="str">
        <f>IFERROR(__xludf.DUMMYFUNCTION("""COMPUTED_VALUE"""),"-:Q:-:-:-:-:-:-:-:-:-:Rm:::::-:-:-:-:-:-:Rn:::::Rd::::")</f>
        <v>-:Q:-:-:-:-:-:-:-:-:-:Rm:::::-:-:-:-:-:-:Rn:::::Rd::::</v>
      </c>
      <c r="B38" s="1"/>
      <c r="C38" s="7" t="str">
        <f t="shared" ref="C38:AH38" si="36">TRIM(MID(SUBSTITUTE($A38,":",REPT(" ",LEN($A38))),C$1*LEN($A38)+1,LEN($A38)))</f>
        <v>-</v>
      </c>
      <c r="D38" s="7" t="str">
        <f t="shared" si="36"/>
        <v>Q</v>
      </c>
      <c r="E38" s="7" t="str">
        <f t="shared" si="36"/>
        <v>-</v>
      </c>
      <c r="F38" s="7" t="str">
        <f t="shared" si="36"/>
        <v>-</v>
      </c>
      <c r="G38" s="7" t="str">
        <f t="shared" si="36"/>
        <v>-</v>
      </c>
      <c r="H38" s="7" t="str">
        <f t="shared" si="36"/>
        <v>-</v>
      </c>
      <c r="I38" s="7" t="str">
        <f t="shared" si="36"/>
        <v>-</v>
      </c>
      <c r="J38" s="7" t="str">
        <f t="shared" si="36"/>
        <v>-</v>
      </c>
      <c r="K38" s="7" t="str">
        <f t="shared" si="36"/>
        <v>-</v>
      </c>
      <c r="L38" s="7" t="str">
        <f t="shared" si="36"/>
        <v>-</v>
      </c>
      <c r="M38" s="7" t="str">
        <f t="shared" si="36"/>
        <v>-</v>
      </c>
      <c r="N38" s="7" t="str">
        <f t="shared" si="36"/>
        <v>Rm</v>
      </c>
      <c r="O38" s="7" t="str">
        <f t="shared" si="36"/>
        <v/>
      </c>
      <c r="P38" s="7" t="str">
        <f t="shared" si="36"/>
        <v/>
      </c>
      <c r="Q38" s="7" t="str">
        <f t="shared" si="36"/>
        <v/>
      </c>
      <c r="R38" s="7" t="str">
        <f t="shared" si="36"/>
        <v/>
      </c>
      <c r="S38" s="7" t="str">
        <f t="shared" si="36"/>
        <v>-</v>
      </c>
      <c r="T38" s="7" t="str">
        <f t="shared" si="36"/>
        <v>-</v>
      </c>
      <c r="U38" s="7" t="str">
        <f t="shared" si="36"/>
        <v>-</v>
      </c>
      <c r="V38" s="7" t="str">
        <f t="shared" si="36"/>
        <v>-</v>
      </c>
      <c r="W38" s="7" t="str">
        <f t="shared" si="36"/>
        <v>-</v>
      </c>
      <c r="X38" s="7" t="str">
        <f t="shared" si="36"/>
        <v>-</v>
      </c>
      <c r="Y38" s="7" t="str">
        <f t="shared" si="36"/>
        <v>Rn</v>
      </c>
      <c r="Z38" s="7" t="str">
        <f t="shared" si="36"/>
        <v/>
      </c>
      <c r="AA38" s="7" t="str">
        <f t="shared" si="36"/>
        <v/>
      </c>
      <c r="AB38" s="7" t="str">
        <f t="shared" si="36"/>
        <v/>
      </c>
      <c r="AC38" s="7" t="str">
        <f t="shared" si="36"/>
        <v/>
      </c>
      <c r="AD38" s="7" t="str">
        <f t="shared" si="36"/>
        <v>Rd</v>
      </c>
      <c r="AE38" s="7" t="str">
        <f t="shared" si="36"/>
        <v/>
      </c>
      <c r="AF38" s="7" t="str">
        <f t="shared" si="36"/>
        <v/>
      </c>
      <c r="AG38" s="7" t="str">
        <f t="shared" si="36"/>
        <v/>
      </c>
      <c r="AH38" s="7" t="str">
        <f t="shared" si="36"/>
        <v/>
      </c>
    </row>
    <row r="39">
      <c r="A39" s="4" t="str">
        <f>IFERROR(__xludf.DUMMYFUNCTION("""COMPUTED_VALUE"""),"-:Q:-:-:-:-:-:-:-:-:-:-:-:-:-:-:-:-:-:-:-:-:Rn:::::Rd::::")</f>
        <v>-:Q:-:-:-:-:-:-:-:-:-:-:-:-:-:-:-:-:-:-:-:-:Rn:::::Rd::::</v>
      </c>
      <c r="B39" s="1"/>
      <c r="C39" s="7" t="str">
        <f t="shared" ref="C39:AH39" si="37">TRIM(MID(SUBSTITUTE($A39,":",REPT(" ",LEN($A39))),C$1*LEN($A39)+1,LEN($A39)))</f>
        <v>-</v>
      </c>
      <c r="D39" s="7" t="str">
        <f t="shared" si="37"/>
        <v>Q</v>
      </c>
      <c r="E39" s="7" t="str">
        <f t="shared" si="37"/>
        <v>-</v>
      </c>
      <c r="F39" s="7" t="str">
        <f t="shared" si="37"/>
        <v>-</v>
      </c>
      <c r="G39" s="7" t="str">
        <f t="shared" si="37"/>
        <v>-</v>
      </c>
      <c r="H39" s="7" t="str">
        <f t="shared" si="37"/>
        <v>-</v>
      </c>
      <c r="I39" s="7" t="str">
        <f t="shared" si="37"/>
        <v>-</v>
      </c>
      <c r="J39" s="7" t="str">
        <f t="shared" si="37"/>
        <v>-</v>
      </c>
      <c r="K39" s="7" t="str">
        <f t="shared" si="37"/>
        <v>-</v>
      </c>
      <c r="L39" s="7" t="str">
        <f t="shared" si="37"/>
        <v>-</v>
      </c>
      <c r="M39" s="7" t="str">
        <f t="shared" si="37"/>
        <v>-</v>
      </c>
      <c r="N39" s="7" t="str">
        <f t="shared" si="37"/>
        <v>-</v>
      </c>
      <c r="O39" s="7" t="str">
        <f t="shared" si="37"/>
        <v>-</v>
      </c>
      <c r="P39" s="7" t="str">
        <f t="shared" si="37"/>
        <v>-</v>
      </c>
      <c r="Q39" s="7" t="str">
        <f t="shared" si="37"/>
        <v>-</v>
      </c>
      <c r="R39" s="7" t="str">
        <f t="shared" si="37"/>
        <v>-</v>
      </c>
      <c r="S39" s="7" t="str">
        <f t="shared" si="37"/>
        <v>-</v>
      </c>
      <c r="T39" s="7" t="str">
        <f t="shared" si="37"/>
        <v>-</v>
      </c>
      <c r="U39" s="7" t="str">
        <f t="shared" si="37"/>
        <v>-</v>
      </c>
      <c r="V39" s="7" t="str">
        <f t="shared" si="37"/>
        <v>-</v>
      </c>
      <c r="W39" s="7" t="str">
        <f t="shared" si="37"/>
        <v>-</v>
      </c>
      <c r="X39" s="7" t="str">
        <f t="shared" si="37"/>
        <v>-</v>
      </c>
      <c r="Y39" s="7" t="str">
        <f t="shared" si="37"/>
        <v>Rn</v>
      </c>
      <c r="Z39" s="7" t="str">
        <f t="shared" si="37"/>
        <v/>
      </c>
      <c r="AA39" s="7" t="str">
        <f t="shared" si="37"/>
        <v/>
      </c>
      <c r="AB39" s="7" t="str">
        <f t="shared" si="37"/>
        <v/>
      </c>
      <c r="AC39" s="7" t="str">
        <f t="shared" si="37"/>
        <v/>
      </c>
      <c r="AD39" s="7" t="str">
        <f t="shared" si="37"/>
        <v>Rd</v>
      </c>
      <c r="AE39" s="7" t="str">
        <f t="shared" si="37"/>
        <v/>
      </c>
      <c r="AF39" s="7" t="str">
        <f t="shared" si="37"/>
        <v/>
      </c>
      <c r="AG39" s="7" t="str">
        <f t="shared" si="37"/>
        <v/>
      </c>
      <c r="AH39" s="7" t="str">
        <f t="shared" si="37"/>
        <v/>
      </c>
    </row>
    <row r="40">
      <c r="A40" s="4" t="str">
        <f>IFERROR(__xludf.DUMMYFUNCTION("""COMPUTED_VALUE"""),"-:Q:-:-:-:-:-:-:-:-:L:M:Rm::::-:-:-:-:H:-:Rn:::::Rd::::")</f>
        <v>-:Q:-:-:-:-:-:-:-:-:L:M:Rm::::-:-:-:-:H:-:Rn:::::Rd::::</v>
      </c>
      <c r="B40" s="1"/>
      <c r="C40" s="7" t="str">
        <f t="shared" ref="C40:AH40" si="38">TRIM(MID(SUBSTITUTE($A40,":",REPT(" ",LEN($A40))),C$1*LEN($A40)+1,LEN($A40)))</f>
        <v>-</v>
      </c>
      <c r="D40" s="7" t="str">
        <f t="shared" si="38"/>
        <v>Q</v>
      </c>
      <c r="E40" s="7" t="str">
        <f t="shared" si="38"/>
        <v>-</v>
      </c>
      <c r="F40" s="7" t="str">
        <f t="shared" si="38"/>
        <v>-</v>
      </c>
      <c r="G40" s="7" t="str">
        <f t="shared" si="38"/>
        <v>-</v>
      </c>
      <c r="H40" s="7" t="str">
        <f t="shared" si="38"/>
        <v>-</v>
      </c>
      <c r="I40" s="7" t="str">
        <f t="shared" si="38"/>
        <v>-</v>
      </c>
      <c r="J40" s="7" t="str">
        <f t="shared" si="38"/>
        <v>-</v>
      </c>
      <c r="K40" s="7" t="str">
        <f t="shared" si="38"/>
        <v>-</v>
      </c>
      <c r="L40" s="7" t="str">
        <f t="shared" si="38"/>
        <v>-</v>
      </c>
      <c r="M40" s="7" t="str">
        <f t="shared" si="38"/>
        <v>L</v>
      </c>
      <c r="N40" s="7" t="str">
        <f t="shared" si="38"/>
        <v>M</v>
      </c>
      <c r="O40" s="7" t="str">
        <f t="shared" si="38"/>
        <v>Rm</v>
      </c>
      <c r="P40" s="7" t="str">
        <f t="shared" si="38"/>
        <v/>
      </c>
      <c r="Q40" s="7" t="str">
        <f t="shared" si="38"/>
        <v/>
      </c>
      <c r="R40" s="7" t="str">
        <f t="shared" si="38"/>
        <v/>
      </c>
      <c r="S40" s="7" t="str">
        <f t="shared" si="38"/>
        <v>-</v>
      </c>
      <c r="T40" s="7" t="str">
        <f t="shared" si="38"/>
        <v>-</v>
      </c>
      <c r="U40" s="7" t="str">
        <f t="shared" si="38"/>
        <v>-</v>
      </c>
      <c r="V40" s="7" t="str">
        <f t="shared" si="38"/>
        <v>-</v>
      </c>
      <c r="W40" s="7" t="str">
        <f t="shared" si="38"/>
        <v>H</v>
      </c>
      <c r="X40" s="7" t="str">
        <f t="shared" si="38"/>
        <v>-</v>
      </c>
      <c r="Y40" s="7" t="str">
        <f t="shared" si="38"/>
        <v>Rn</v>
      </c>
      <c r="Z40" s="7" t="str">
        <f t="shared" si="38"/>
        <v/>
      </c>
      <c r="AA40" s="7" t="str">
        <f t="shared" si="38"/>
        <v/>
      </c>
      <c r="AB40" s="7" t="str">
        <f t="shared" si="38"/>
        <v/>
      </c>
      <c r="AC40" s="7" t="str">
        <f t="shared" si="38"/>
        <v/>
      </c>
      <c r="AD40" s="7" t="str">
        <f t="shared" si="38"/>
        <v>Rd</v>
      </c>
      <c r="AE40" s="7" t="str">
        <f t="shared" si="38"/>
        <v/>
      </c>
      <c r="AF40" s="7" t="str">
        <f t="shared" si="38"/>
        <v/>
      </c>
      <c r="AG40" s="7" t="str">
        <f t="shared" si="38"/>
        <v/>
      </c>
      <c r="AH40" s="7" t="str">
        <f t="shared" si="38"/>
        <v/>
      </c>
    </row>
    <row r="41">
      <c r="A41" s="4" t="str">
        <f>IFERROR(__xludf.DUMMYFUNCTION("""COMPUTED_VALUE"""),"-:-:-:-:-:-:-:-:-:-:-:-:-:a:b:c:-:-:-:-:-:-:d:e:f:g:h:Rd::::")</f>
        <v>-:-:-:-:-:-:-:-:-:-:-:-:-:a:b:c:-:-:-:-:-:-:d:e:f:g:h:Rd::::</v>
      </c>
      <c r="B41" s="1"/>
      <c r="C41" s="7" t="str">
        <f t="shared" ref="C41:AH41" si="39">TRIM(MID(SUBSTITUTE($A41,":",REPT(" ",LEN($A41))),C$1*LEN($A41)+1,LEN($A41)))</f>
        <v>-</v>
      </c>
      <c r="D41" s="7" t="str">
        <f t="shared" si="39"/>
        <v>-</v>
      </c>
      <c r="E41" s="7" t="str">
        <f t="shared" si="39"/>
        <v>-</v>
      </c>
      <c r="F41" s="7" t="str">
        <f t="shared" si="39"/>
        <v>-</v>
      </c>
      <c r="G41" s="7" t="str">
        <f t="shared" si="39"/>
        <v>-</v>
      </c>
      <c r="H41" s="7" t="str">
        <f t="shared" si="39"/>
        <v>-</v>
      </c>
      <c r="I41" s="7" t="str">
        <f t="shared" si="39"/>
        <v>-</v>
      </c>
      <c r="J41" s="7" t="str">
        <f t="shared" si="39"/>
        <v>-</v>
      </c>
      <c r="K41" s="7" t="str">
        <f t="shared" si="39"/>
        <v>-</v>
      </c>
      <c r="L41" s="7" t="str">
        <f t="shared" si="39"/>
        <v>-</v>
      </c>
      <c r="M41" s="7" t="str">
        <f t="shared" si="39"/>
        <v>-</v>
      </c>
      <c r="N41" s="7" t="str">
        <f t="shared" si="39"/>
        <v>-</v>
      </c>
      <c r="O41" s="7" t="str">
        <f t="shared" si="39"/>
        <v>-</v>
      </c>
      <c r="P41" s="7" t="str">
        <f t="shared" si="39"/>
        <v>a</v>
      </c>
      <c r="Q41" s="7" t="str">
        <f t="shared" si="39"/>
        <v>b</v>
      </c>
      <c r="R41" s="7" t="str">
        <f t="shared" si="39"/>
        <v>c</v>
      </c>
      <c r="S41" s="7" t="str">
        <f t="shared" si="39"/>
        <v>-</v>
      </c>
      <c r="T41" s="7" t="str">
        <f t="shared" si="39"/>
        <v>-</v>
      </c>
      <c r="U41" s="7" t="str">
        <f t="shared" si="39"/>
        <v>-</v>
      </c>
      <c r="V41" s="7" t="str">
        <f t="shared" si="39"/>
        <v>-</v>
      </c>
      <c r="W41" s="7" t="str">
        <f t="shared" si="39"/>
        <v>-</v>
      </c>
      <c r="X41" s="7" t="str">
        <f t="shared" si="39"/>
        <v>-</v>
      </c>
      <c r="Y41" s="7" t="str">
        <f t="shared" si="39"/>
        <v>d</v>
      </c>
      <c r="Z41" s="7" t="str">
        <f t="shared" si="39"/>
        <v>e</v>
      </c>
      <c r="AA41" s="7" t="str">
        <f t="shared" si="39"/>
        <v>f</v>
      </c>
      <c r="AB41" s="7" t="str">
        <f t="shared" si="39"/>
        <v>g</v>
      </c>
      <c r="AC41" s="7" t="str">
        <f t="shared" si="39"/>
        <v>h</v>
      </c>
      <c r="AD41" s="7" t="str">
        <f t="shared" si="39"/>
        <v>Rd</v>
      </c>
      <c r="AE41" s="7" t="str">
        <f t="shared" si="39"/>
        <v/>
      </c>
      <c r="AF41" s="7" t="str">
        <f t="shared" si="39"/>
        <v/>
      </c>
      <c r="AG41" s="7" t="str">
        <f t="shared" si="39"/>
        <v/>
      </c>
      <c r="AH41" s="7" t="str">
        <f t="shared" si="39"/>
        <v/>
      </c>
    </row>
    <row r="42">
      <c r="A42" s="4" t="str">
        <f>IFERROR(__xludf.DUMMYFUNCTION("""COMPUTED_VALUE"""),"-:Q:-:-:-:-:-:-:-:immh::::immb:::-:-:-:-:-:-:Rn:::::Rd::::")</f>
        <v>-:Q:-:-:-:-:-:-:-:immh::::immb:::-:-:-:-:-:-:Rn:::::Rd::::</v>
      </c>
      <c r="B42" s="1"/>
      <c r="C42" s="7" t="str">
        <f t="shared" ref="C42:AH42" si="40">TRIM(MID(SUBSTITUTE($A42,":",REPT(" ",LEN($A42))),C$1*LEN($A42)+1,LEN($A42)))</f>
        <v>-</v>
      </c>
      <c r="D42" s="7" t="str">
        <f t="shared" si="40"/>
        <v>Q</v>
      </c>
      <c r="E42" s="7" t="str">
        <f t="shared" si="40"/>
        <v>-</v>
      </c>
      <c r="F42" s="7" t="str">
        <f t="shared" si="40"/>
        <v>-</v>
      </c>
      <c r="G42" s="7" t="str">
        <f t="shared" si="40"/>
        <v>-</v>
      </c>
      <c r="H42" s="7" t="str">
        <f t="shared" si="40"/>
        <v>-</v>
      </c>
      <c r="I42" s="7" t="str">
        <f t="shared" si="40"/>
        <v>-</v>
      </c>
      <c r="J42" s="7" t="str">
        <f t="shared" si="40"/>
        <v>-</v>
      </c>
      <c r="K42" s="7" t="str">
        <f t="shared" si="40"/>
        <v>-</v>
      </c>
      <c r="L42" s="7" t="str">
        <f t="shared" si="40"/>
        <v>immh</v>
      </c>
      <c r="M42" s="7" t="str">
        <f t="shared" si="40"/>
        <v/>
      </c>
      <c r="N42" s="7" t="str">
        <f t="shared" si="40"/>
        <v/>
      </c>
      <c r="O42" s="7" t="str">
        <f t="shared" si="40"/>
        <v/>
      </c>
      <c r="P42" s="7" t="str">
        <f t="shared" si="40"/>
        <v>immb</v>
      </c>
      <c r="Q42" s="7" t="str">
        <f t="shared" si="40"/>
        <v/>
      </c>
      <c r="R42" s="7" t="str">
        <f t="shared" si="40"/>
        <v/>
      </c>
      <c r="S42" s="7" t="str">
        <f t="shared" si="40"/>
        <v>-</v>
      </c>
      <c r="T42" s="7" t="str">
        <f t="shared" si="40"/>
        <v>-</v>
      </c>
      <c r="U42" s="7" t="str">
        <f t="shared" si="40"/>
        <v>-</v>
      </c>
      <c r="V42" s="7" t="str">
        <f t="shared" si="40"/>
        <v>-</v>
      </c>
      <c r="W42" s="7" t="str">
        <f t="shared" si="40"/>
        <v>-</v>
      </c>
      <c r="X42" s="7" t="str">
        <f t="shared" si="40"/>
        <v>-</v>
      </c>
      <c r="Y42" s="7" t="str">
        <f t="shared" si="40"/>
        <v>Rn</v>
      </c>
      <c r="Z42" s="7" t="str">
        <f t="shared" si="40"/>
        <v/>
      </c>
      <c r="AA42" s="7" t="str">
        <f t="shared" si="40"/>
        <v/>
      </c>
      <c r="AB42" s="7" t="str">
        <f t="shared" si="40"/>
        <v/>
      </c>
      <c r="AC42" s="7" t="str">
        <f t="shared" si="40"/>
        <v/>
      </c>
      <c r="AD42" s="7" t="str">
        <f t="shared" si="40"/>
        <v>Rd</v>
      </c>
      <c r="AE42" s="7" t="str">
        <f t="shared" si="40"/>
        <v/>
      </c>
      <c r="AF42" s="7" t="str">
        <f t="shared" si="40"/>
        <v/>
      </c>
      <c r="AG42" s="7" t="str">
        <f t="shared" si="40"/>
        <v/>
      </c>
      <c r="AH42" s="7" t="str">
        <f t="shared" si="40"/>
        <v/>
      </c>
    </row>
    <row r="43">
      <c r="A43" s="4" t="str">
        <f>IFERROR(__xludf.DUMMYFUNCTION("""COMPUTED_VALUE"""),"-:Q:-:-:-:-:-:-:size::-:Rm:::::-:-:-:-:-:-:Rn:::::Rd::::")</f>
        <v>-:Q:-:-:-:-:-:-:size::-:Rm:::::-:-:-:-:-:-:Rn:::::Rd::::</v>
      </c>
      <c r="B43" s="1"/>
      <c r="C43" s="7" t="str">
        <f t="shared" ref="C43:AH43" si="41">TRIM(MID(SUBSTITUTE($A43,":",REPT(" ",LEN($A43))),C$1*LEN($A43)+1,LEN($A43)))</f>
        <v>-</v>
      </c>
      <c r="D43" s="7" t="str">
        <f t="shared" si="41"/>
        <v>Q</v>
      </c>
      <c r="E43" s="7" t="str">
        <f t="shared" si="41"/>
        <v>-</v>
      </c>
      <c r="F43" s="7" t="str">
        <f t="shared" si="41"/>
        <v>-</v>
      </c>
      <c r="G43" s="7" t="str">
        <f t="shared" si="41"/>
        <v>-</v>
      </c>
      <c r="H43" s="7" t="str">
        <f t="shared" si="41"/>
        <v>-</v>
      </c>
      <c r="I43" s="7" t="str">
        <f t="shared" si="41"/>
        <v>-</v>
      </c>
      <c r="J43" s="7" t="str">
        <f t="shared" si="41"/>
        <v>-</v>
      </c>
      <c r="K43" s="7" t="str">
        <f t="shared" si="41"/>
        <v>size</v>
      </c>
      <c r="L43" s="7" t="str">
        <f t="shared" si="41"/>
        <v/>
      </c>
      <c r="M43" s="7" t="str">
        <f t="shared" si="41"/>
        <v>-</v>
      </c>
      <c r="N43" s="7" t="str">
        <f t="shared" si="41"/>
        <v>Rm</v>
      </c>
      <c r="O43" s="7" t="str">
        <f t="shared" si="41"/>
        <v/>
      </c>
      <c r="P43" s="7" t="str">
        <f t="shared" si="41"/>
        <v/>
      </c>
      <c r="Q43" s="7" t="str">
        <f t="shared" si="41"/>
        <v/>
      </c>
      <c r="R43" s="7" t="str">
        <f t="shared" si="41"/>
        <v/>
      </c>
      <c r="S43" s="7" t="str">
        <f t="shared" si="41"/>
        <v>-</v>
      </c>
      <c r="T43" s="7" t="str">
        <f t="shared" si="41"/>
        <v>-</v>
      </c>
      <c r="U43" s="7" t="str">
        <f t="shared" si="41"/>
        <v>-</v>
      </c>
      <c r="V43" s="7" t="str">
        <f t="shared" si="41"/>
        <v>-</v>
      </c>
      <c r="W43" s="7" t="str">
        <f t="shared" si="41"/>
        <v>-</v>
      </c>
      <c r="X43" s="7" t="str">
        <f t="shared" si="41"/>
        <v>-</v>
      </c>
      <c r="Y43" s="7" t="str">
        <f t="shared" si="41"/>
        <v>Rn</v>
      </c>
      <c r="Z43" s="7" t="str">
        <f t="shared" si="41"/>
        <v/>
      </c>
      <c r="AA43" s="7" t="str">
        <f t="shared" si="41"/>
        <v/>
      </c>
      <c r="AB43" s="7" t="str">
        <f t="shared" si="41"/>
        <v/>
      </c>
      <c r="AC43" s="7" t="str">
        <f t="shared" si="41"/>
        <v/>
      </c>
      <c r="AD43" s="7" t="str">
        <f t="shared" si="41"/>
        <v>Rd</v>
      </c>
      <c r="AE43" s="7" t="str">
        <f t="shared" si="41"/>
        <v/>
      </c>
      <c r="AF43" s="7" t="str">
        <f t="shared" si="41"/>
        <v/>
      </c>
      <c r="AG43" s="7" t="str">
        <f t="shared" si="41"/>
        <v/>
      </c>
      <c r="AH43" s="7" t="str">
        <f t="shared" si="41"/>
        <v/>
      </c>
    </row>
    <row r="44">
      <c r="A44" s="4" t="str">
        <f>IFERROR(__xludf.DUMMYFUNCTION("""COMPUTED_VALUE"""),"-:Q:-:-:-:-:-:-:-:-:-:Rm:::::-:imm4::::-:Rn:::::Rd::::")</f>
        <v>-:Q:-:-:-:-:-:-:-:-:-:Rm:::::-:imm4::::-:Rn:::::Rd::::</v>
      </c>
      <c r="B44" s="1"/>
      <c r="C44" s="7" t="str">
        <f t="shared" ref="C44:AH44" si="42">TRIM(MID(SUBSTITUTE($A44,":",REPT(" ",LEN($A44))),C$1*LEN($A44)+1,LEN($A44)))</f>
        <v>-</v>
      </c>
      <c r="D44" s="7" t="str">
        <f t="shared" si="42"/>
        <v>Q</v>
      </c>
      <c r="E44" s="7" t="str">
        <f t="shared" si="42"/>
        <v>-</v>
      </c>
      <c r="F44" s="7" t="str">
        <f t="shared" si="42"/>
        <v>-</v>
      </c>
      <c r="G44" s="7" t="str">
        <f t="shared" si="42"/>
        <v>-</v>
      </c>
      <c r="H44" s="7" t="str">
        <f t="shared" si="42"/>
        <v>-</v>
      </c>
      <c r="I44" s="7" t="str">
        <f t="shared" si="42"/>
        <v>-</v>
      </c>
      <c r="J44" s="7" t="str">
        <f t="shared" si="42"/>
        <v>-</v>
      </c>
      <c r="K44" s="7" t="str">
        <f t="shared" si="42"/>
        <v>-</v>
      </c>
      <c r="L44" s="7" t="str">
        <f t="shared" si="42"/>
        <v>-</v>
      </c>
      <c r="M44" s="7" t="str">
        <f t="shared" si="42"/>
        <v>-</v>
      </c>
      <c r="N44" s="7" t="str">
        <f t="shared" si="42"/>
        <v>Rm</v>
      </c>
      <c r="O44" s="7" t="str">
        <f t="shared" si="42"/>
        <v/>
      </c>
      <c r="P44" s="7" t="str">
        <f t="shared" si="42"/>
        <v/>
      </c>
      <c r="Q44" s="7" t="str">
        <f t="shared" si="42"/>
        <v/>
      </c>
      <c r="R44" s="7" t="str">
        <f t="shared" si="42"/>
        <v/>
      </c>
      <c r="S44" s="7" t="str">
        <f t="shared" si="42"/>
        <v>-</v>
      </c>
      <c r="T44" s="7" t="str">
        <f t="shared" si="42"/>
        <v>imm4</v>
      </c>
      <c r="U44" s="7" t="str">
        <f t="shared" si="42"/>
        <v/>
      </c>
      <c r="V44" s="7" t="str">
        <f t="shared" si="42"/>
        <v/>
      </c>
      <c r="W44" s="7" t="str">
        <f t="shared" si="42"/>
        <v/>
      </c>
      <c r="X44" s="7" t="str">
        <f t="shared" si="42"/>
        <v>-</v>
      </c>
      <c r="Y44" s="7" t="str">
        <f t="shared" si="42"/>
        <v>Rn</v>
      </c>
      <c r="Z44" s="7" t="str">
        <f t="shared" si="42"/>
        <v/>
      </c>
      <c r="AA44" s="7" t="str">
        <f t="shared" si="42"/>
        <v/>
      </c>
      <c r="AB44" s="7" t="str">
        <f t="shared" si="42"/>
        <v/>
      </c>
      <c r="AC44" s="7" t="str">
        <f t="shared" si="42"/>
        <v/>
      </c>
      <c r="AD44" s="7" t="str">
        <f t="shared" si="42"/>
        <v>Rd</v>
      </c>
      <c r="AE44" s="7" t="str">
        <f t="shared" si="42"/>
        <v/>
      </c>
      <c r="AF44" s="7" t="str">
        <f t="shared" si="42"/>
        <v/>
      </c>
      <c r="AG44" s="7" t="str">
        <f t="shared" si="42"/>
        <v/>
      </c>
      <c r="AH44" s="7" t="str">
        <f t="shared" si="42"/>
        <v/>
      </c>
    </row>
    <row r="45">
      <c r="A45" s="4" t="str">
        <f>IFERROR(__xludf.DUMMYFUNCTION("""COMPUTED_VALUE"""),"-:Q:-:-:-:-:-:-:-:-:-:-:-:-:-:-:-:-:-:-:size::Rn:::::Rt::::")</f>
        <v>-:Q:-:-:-:-:-:-:-:-:-:-:-:-:-:-:-:-:-:-:size::Rn:::::Rt::::</v>
      </c>
      <c r="B45" s="1"/>
      <c r="C45" s="7" t="str">
        <f t="shared" ref="C45:AH45" si="43">TRIM(MID(SUBSTITUTE($A45,":",REPT(" ",LEN($A45))),C$1*LEN($A45)+1,LEN($A45)))</f>
        <v>-</v>
      </c>
      <c r="D45" s="7" t="str">
        <f t="shared" si="43"/>
        <v>Q</v>
      </c>
      <c r="E45" s="7" t="str">
        <f t="shared" si="43"/>
        <v>-</v>
      </c>
      <c r="F45" s="7" t="str">
        <f t="shared" si="43"/>
        <v>-</v>
      </c>
      <c r="G45" s="7" t="str">
        <f t="shared" si="43"/>
        <v>-</v>
      </c>
      <c r="H45" s="7" t="str">
        <f t="shared" si="43"/>
        <v>-</v>
      </c>
      <c r="I45" s="7" t="str">
        <f t="shared" si="43"/>
        <v>-</v>
      </c>
      <c r="J45" s="7" t="str">
        <f t="shared" si="43"/>
        <v>-</v>
      </c>
      <c r="K45" s="7" t="str">
        <f t="shared" si="43"/>
        <v>-</v>
      </c>
      <c r="L45" s="7" t="str">
        <f t="shared" si="43"/>
        <v>-</v>
      </c>
      <c r="M45" s="7" t="str">
        <f t="shared" si="43"/>
        <v>-</v>
      </c>
      <c r="N45" s="7" t="str">
        <f t="shared" si="43"/>
        <v>-</v>
      </c>
      <c r="O45" s="7" t="str">
        <f t="shared" si="43"/>
        <v>-</v>
      </c>
      <c r="P45" s="7" t="str">
        <f t="shared" si="43"/>
        <v>-</v>
      </c>
      <c r="Q45" s="7" t="str">
        <f t="shared" si="43"/>
        <v>-</v>
      </c>
      <c r="R45" s="7" t="str">
        <f t="shared" si="43"/>
        <v>-</v>
      </c>
      <c r="S45" s="7" t="str">
        <f t="shared" si="43"/>
        <v>-</v>
      </c>
      <c r="T45" s="7" t="str">
        <f t="shared" si="43"/>
        <v>-</v>
      </c>
      <c r="U45" s="7" t="str">
        <f t="shared" si="43"/>
        <v>-</v>
      </c>
      <c r="V45" s="7" t="str">
        <f t="shared" si="43"/>
        <v>-</v>
      </c>
      <c r="W45" s="7" t="str">
        <f t="shared" si="43"/>
        <v>size</v>
      </c>
      <c r="X45" s="7" t="str">
        <f t="shared" si="43"/>
        <v/>
      </c>
      <c r="Y45" s="7" t="str">
        <f t="shared" si="43"/>
        <v>Rn</v>
      </c>
      <c r="Z45" s="7" t="str">
        <f t="shared" si="43"/>
        <v/>
      </c>
      <c r="AA45" s="7" t="str">
        <f t="shared" si="43"/>
        <v/>
      </c>
      <c r="AB45" s="7" t="str">
        <f t="shared" si="43"/>
        <v/>
      </c>
      <c r="AC45" s="7" t="str">
        <f t="shared" si="43"/>
        <v/>
      </c>
      <c r="AD45" s="7" t="str">
        <f t="shared" si="43"/>
        <v>Rt</v>
      </c>
      <c r="AE45" s="7" t="str">
        <f t="shared" si="43"/>
        <v/>
      </c>
      <c r="AF45" s="7" t="str">
        <f t="shared" si="43"/>
        <v/>
      </c>
      <c r="AG45" s="7" t="str">
        <f t="shared" si="43"/>
        <v/>
      </c>
      <c r="AH45" s="7" t="str">
        <f t="shared" si="43"/>
        <v/>
      </c>
    </row>
    <row r="46">
      <c r="A46" s="4" t="str">
        <f>IFERROR(__xludf.DUMMYFUNCTION("""COMPUTED_VALUE"""),"-:Q:-:-:-:-:-:-:-:-:-:Rm:::::-:-:-:-:size::Rn:::::Rt::::")</f>
        <v>-:Q:-:-:-:-:-:-:-:-:-:Rm:::::-:-:-:-:size::Rn:::::Rt::::</v>
      </c>
      <c r="B46" s="1"/>
      <c r="C46" s="7" t="str">
        <f t="shared" ref="C46:AH46" si="44">TRIM(MID(SUBSTITUTE($A46,":",REPT(" ",LEN($A46))),C$1*LEN($A46)+1,LEN($A46)))</f>
        <v>-</v>
      </c>
      <c r="D46" s="7" t="str">
        <f t="shared" si="44"/>
        <v>Q</v>
      </c>
      <c r="E46" s="7" t="str">
        <f t="shared" si="44"/>
        <v>-</v>
      </c>
      <c r="F46" s="7" t="str">
        <f t="shared" si="44"/>
        <v>-</v>
      </c>
      <c r="G46" s="7" t="str">
        <f t="shared" si="44"/>
        <v>-</v>
      </c>
      <c r="H46" s="7" t="str">
        <f t="shared" si="44"/>
        <v>-</v>
      </c>
      <c r="I46" s="7" t="str">
        <f t="shared" si="44"/>
        <v>-</v>
      </c>
      <c r="J46" s="7" t="str">
        <f t="shared" si="44"/>
        <v>-</v>
      </c>
      <c r="K46" s="7" t="str">
        <f t="shared" si="44"/>
        <v>-</v>
      </c>
      <c r="L46" s="7" t="str">
        <f t="shared" si="44"/>
        <v>-</v>
      </c>
      <c r="M46" s="7" t="str">
        <f t="shared" si="44"/>
        <v>-</v>
      </c>
      <c r="N46" s="7" t="str">
        <f t="shared" si="44"/>
        <v>Rm</v>
      </c>
      <c r="O46" s="7" t="str">
        <f t="shared" si="44"/>
        <v/>
      </c>
      <c r="P46" s="7" t="str">
        <f t="shared" si="44"/>
        <v/>
      </c>
      <c r="Q46" s="7" t="str">
        <f t="shared" si="44"/>
        <v/>
      </c>
      <c r="R46" s="7" t="str">
        <f t="shared" si="44"/>
        <v/>
      </c>
      <c r="S46" s="7" t="str">
        <f t="shared" si="44"/>
        <v>-</v>
      </c>
      <c r="T46" s="7" t="str">
        <f t="shared" si="44"/>
        <v>-</v>
      </c>
      <c r="U46" s="7" t="str">
        <f t="shared" si="44"/>
        <v>-</v>
      </c>
      <c r="V46" s="7" t="str">
        <f t="shared" si="44"/>
        <v>-</v>
      </c>
      <c r="W46" s="7" t="str">
        <f t="shared" si="44"/>
        <v>size</v>
      </c>
      <c r="X46" s="7" t="str">
        <f t="shared" si="44"/>
        <v/>
      </c>
      <c r="Y46" s="7" t="str">
        <f t="shared" si="44"/>
        <v>Rn</v>
      </c>
      <c r="Z46" s="7" t="str">
        <f t="shared" si="44"/>
        <v/>
      </c>
      <c r="AA46" s="7" t="str">
        <f t="shared" si="44"/>
        <v/>
      </c>
      <c r="AB46" s="7" t="str">
        <f t="shared" si="44"/>
        <v/>
      </c>
      <c r="AC46" s="7" t="str">
        <f t="shared" si="44"/>
        <v/>
      </c>
      <c r="AD46" s="7" t="str">
        <f t="shared" si="44"/>
        <v>Rt</v>
      </c>
      <c r="AE46" s="7" t="str">
        <f t="shared" si="44"/>
        <v/>
      </c>
      <c r="AF46" s="7" t="str">
        <f t="shared" si="44"/>
        <v/>
      </c>
      <c r="AG46" s="7" t="str">
        <f t="shared" si="44"/>
        <v/>
      </c>
      <c r="AH46" s="7" t="str">
        <f t="shared" si="44"/>
        <v/>
      </c>
    </row>
    <row r="47">
      <c r="A47" s="4" t="str">
        <f>IFERROR(__xludf.DUMMYFUNCTION("""COMPUTED_VALUE"""),"-:Q:-:-:-:-:-:-:-:-:-:-:-:-:-:-:-:-:-:-:-:-:Rn:::::Rt::::")</f>
        <v>-:Q:-:-:-:-:-:-:-:-:-:-:-:-:-:-:-:-:-:-:-:-:Rn:::::Rt::::</v>
      </c>
      <c r="B47" s="1"/>
      <c r="C47" s="7" t="str">
        <f t="shared" ref="C47:AH47" si="45">TRIM(MID(SUBSTITUTE($A47,":",REPT(" ",LEN($A47))),C$1*LEN($A47)+1,LEN($A47)))</f>
        <v>-</v>
      </c>
      <c r="D47" s="7" t="str">
        <f t="shared" si="45"/>
        <v>Q</v>
      </c>
      <c r="E47" s="7" t="str">
        <f t="shared" si="45"/>
        <v>-</v>
      </c>
      <c r="F47" s="7" t="str">
        <f t="shared" si="45"/>
        <v>-</v>
      </c>
      <c r="G47" s="7" t="str">
        <f t="shared" si="45"/>
        <v>-</v>
      </c>
      <c r="H47" s="7" t="str">
        <f t="shared" si="45"/>
        <v>-</v>
      </c>
      <c r="I47" s="7" t="str">
        <f t="shared" si="45"/>
        <v>-</v>
      </c>
      <c r="J47" s="7" t="str">
        <f t="shared" si="45"/>
        <v>-</v>
      </c>
      <c r="K47" s="7" t="str">
        <f t="shared" si="45"/>
        <v>-</v>
      </c>
      <c r="L47" s="7" t="str">
        <f t="shared" si="45"/>
        <v>-</v>
      </c>
      <c r="M47" s="7" t="str">
        <f t="shared" si="45"/>
        <v>-</v>
      </c>
      <c r="N47" s="7" t="str">
        <f t="shared" si="45"/>
        <v>-</v>
      </c>
      <c r="O47" s="7" t="str">
        <f t="shared" si="45"/>
        <v>-</v>
      </c>
      <c r="P47" s="7" t="str">
        <f t="shared" si="45"/>
        <v>-</v>
      </c>
      <c r="Q47" s="7" t="str">
        <f t="shared" si="45"/>
        <v>-</v>
      </c>
      <c r="R47" s="7" t="str">
        <f t="shared" si="45"/>
        <v>-</v>
      </c>
      <c r="S47" s="7" t="str">
        <f t="shared" si="45"/>
        <v>-</v>
      </c>
      <c r="T47" s="7" t="str">
        <f t="shared" si="45"/>
        <v>-</v>
      </c>
      <c r="U47" s="7" t="str">
        <f t="shared" si="45"/>
        <v>-</v>
      </c>
      <c r="V47" s="7" t="str">
        <f t="shared" si="45"/>
        <v>-</v>
      </c>
      <c r="W47" s="7" t="str">
        <f t="shared" si="45"/>
        <v>-</v>
      </c>
      <c r="X47" s="7" t="str">
        <f t="shared" si="45"/>
        <v>-</v>
      </c>
      <c r="Y47" s="7" t="str">
        <f t="shared" si="45"/>
        <v>Rn</v>
      </c>
      <c r="Z47" s="7" t="str">
        <f t="shared" si="45"/>
        <v/>
      </c>
      <c r="AA47" s="7" t="str">
        <f t="shared" si="45"/>
        <v/>
      </c>
      <c r="AB47" s="7" t="str">
        <f t="shared" si="45"/>
        <v/>
      </c>
      <c r="AC47" s="7" t="str">
        <f t="shared" si="45"/>
        <v/>
      </c>
      <c r="AD47" s="7" t="str">
        <f t="shared" si="45"/>
        <v>Rt</v>
      </c>
      <c r="AE47" s="7" t="str">
        <f t="shared" si="45"/>
        <v/>
      </c>
      <c r="AF47" s="7" t="str">
        <f t="shared" si="45"/>
        <v/>
      </c>
      <c r="AG47" s="7" t="str">
        <f t="shared" si="45"/>
        <v/>
      </c>
      <c r="AH47" s="7" t="str">
        <f t="shared" si="45"/>
        <v/>
      </c>
    </row>
    <row r="48">
      <c r="A48" s="4" t="str">
        <f>IFERROR(__xludf.DUMMYFUNCTION("""COMPUTED_VALUE"""),"-:Q:-:-:-:-:-:-:-:-:-:Rm:::::-:-:-:-:-:-:Rn:::::Rt::::")</f>
        <v>-:Q:-:-:-:-:-:-:-:-:-:Rm:::::-:-:-:-:-:-:Rn:::::Rt::::</v>
      </c>
      <c r="B48" s="1"/>
      <c r="C48" s="7" t="str">
        <f t="shared" ref="C48:AH48" si="46">TRIM(MID(SUBSTITUTE($A48,":",REPT(" ",LEN($A48))),C$1*LEN($A48)+1,LEN($A48)))</f>
        <v>-</v>
      </c>
      <c r="D48" s="7" t="str">
        <f t="shared" si="46"/>
        <v>Q</v>
      </c>
      <c r="E48" s="7" t="str">
        <f t="shared" si="46"/>
        <v>-</v>
      </c>
      <c r="F48" s="7" t="str">
        <f t="shared" si="46"/>
        <v>-</v>
      </c>
      <c r="G48" s="7" t="str">
        <f t="shared" si="46"/>
        <v>-</v>
      </c>
      <c r="H48" s="7" t="str">
        <f t="shared" si="46"/>
        <v>-</v>
      </c>
      <c r="I48" s="7" t="str">
        <f t="shared" si="46"/>
        <v>-</v>
      </c>
      <c r="J48" s="7" t="str">
        <f t="shared" si="46"/>
        <v>-</v>
      </c>
      <c r="K48" s="7" t="str">
        <f t="shared" si="46"/>
        <v>-</v>
      </c>
      <c r="L48" s="7" t="str">
        <f t="shared" si="46"/>
        <v>-</v>
      </c>
      <c r="M48" s="7" t="str">
        <f t="shared" si="46"/>
        <v>-</v>
      </c>
      <c r="N48" s="7" t="str">
        <f t="shared" si="46"/>
        <v>Rm</v>
      </c>
      <c r="O48" s="7" t="str">
        <f t="shared" si="46"/>
        <v/>
      </c>
      <c r="P48" s="7" t="str">
        <f t="shared" si="46"/>
        <v/>
      </c>
      <c r="Q48" s="7" t="str">
        <f t="shared" si="46"/>
        <v/>
      </c>
      <c r="R48" s="7" t="str">
        <f t="shared" si="46"/>
        <v/>
      </c>
      <c r="S48" s="7" t="str">
        <f t="shared" si="46"/>
        <v>-</v>
      </c>
      <c r="T48" s="7" t="str">
        <f t="shared" si="46"/>
        <v>-</v>
      </c>
      <c r="U48" s="7" t="str">
        <f t="shared" si="46"/>
        <v>-</v>
      </c>
      <c r="V48" s="7" t="str">
        <f t="shared" si="46"/>
        <v>-</v>
      </c>
      <c r="W48" s="7" t="str">
        <f t="shared" si="46"/>
        <v>-</v>
      </c>
      <c r="X48" s="7" t="str">
        <f t="shared" si="46"/>
        <v>-</v>
      </c>
      <c r="Y48" s="7" t="str">
        <f t="shared" si="46"/>
        <v>Rn</v>
      </c>
      <c r="Z48" s="7" t="str">
        <f t="shared" si="46"/>
        <v/>
      </c>
      <c r="AA48" s="7" t="str">
        <f t="shared" si="46"/>
        <v/>
      </c>
      <c r="AB48" s="7" t="str">
        <f t="shared" si="46"/>
        <v/>
      </c>
      <c r="AC48" s="7" t="str">
        <f t="shared" si="46"/>
        <v/>
      </c>
      <c r="AD48" s="7" t="str">
        <f t="shared" si="46"/>
        <v>Rt</v>
      </c>
      <c r="AE48" s="7" t="str">
        <f t="shared" si="46"/>
        <v/>
      </c>
      <c r="AF48" s="7" t="str">
        <f t="shared" si="46"/>
        <v/>
      </c>
      <c r="AG48" s="7" t="str">
        <f t="shared" si="46"/>
        <v/>
      </c>
      <c r="AH48" s="7" t="str">
        <f t="shared" si="46"/>
        <v/>
      </c>
    </row>
    <row r="49">
      <c r="A49" s="7"/>
      <c r="B49" s="1"/>
      <c r="C49" s="7" t="str">
        <f t="shared" ref="C49:AH49" si="47">TRIM(MID(SUBSTITUTE($A49,":",REPT(" ",LEN($A49))),C$1*LEN($A49)+1,LEN($A49)))</f>
        <v/>
      </c>
      <c r="D49" s="7" t="str">
        <f t="shared" si="47"/>
        <v/>
      </c>
      <c r="E49" s="7" t="str">
        <f t="shared" si="47"/>
        <v/>
      </c>
      <c r="F49" s="7" t="str">
        <f t="shared" si="47"/>
        <v/>
      </c>
      <c r="G49" s="7" t="str">
        <f t="shared" si="47"/>
        <v/>
      </c>
      <c r="H49" s="7" t="str">
        <f t="shared" si="47"/>
        <v/>
      </c>
      <c r="I49" s="7" t="str">
        <f t="shared" si="47"/>
        <v/>
      </c>
      <c r="J49" s="7" t="str">
        <f t="shared" si="47"/>
        <v/>
      </c>
      <c r="K49" s="7" t="str">
        <f t="shared" si="47"/>
        <v/>
      </c>
      <c r="L49" s="7" t="str">
        <f t="shared" si="47"/>
        <v/>
      </c>
      <c r="M49" s="7" t="str">
        <f t="shared" si="47"/>
        <v/>
      </c>
      <c r="N49" s="7" t="str">
        <f t="shared" si="47"/>
        <v/>
      </c>
      <c r="O49" s="7" t="str">
        <f t="shared" si="47"/>
        <v/>
      </c>
      <c r="P49" s="7" t="str">
        <f t="shared" si="47"/>
        <v/>
      </c>
      <c r="Q49" s="7" t="str">
        <f t="shared" si="47"/>
        <v/>
      </c>
      <c r="R49" s="7" t="str">
        <f t="shared" si="47"/>
        <v/>
      </c>
      <c r="S49" s="7" t="str">
        <f t="shared" si="47"/>
        <v/>
      </c>
      <c r="T49" s="7" t="str">
        <f t="shared" si="47"/>
        <v/>
      </c>
      <c r="U49" s="7" t="str">
        <f t="shared" si="47"/>
        <v/>
      </c>
      <c r="V49" s="7" t="str">
        <f t="shared" si="47"/>
        <v/>
      </c>
      <c r="W49" s="7" t="str">
        <f t="shared" si="47"/>
        <v/>
      </c>
      <c r="X49" s="7" t="str">
        <f t="shared" si="47"/>
        <v/>
      </c>
      <c r="Y49" s="7" t="str">
        <f t="shared" si="47"/>
        <v/>
      </c>
      <c r="Z49" s="7" t="str">
        <f t="shared" si="47"/>
        <v/>
      </c>
      <c r="AA49" s="7" t="str">
        <f t="shared" si="47"/>
        <v/>
      </c>
      <c r="AB49" s="7" t="str">
        <f t="shared" si="47"/>
        <v/>
      </c>
      <c r="AC49" s="7" t="str">
        <f t="shared" si="47"/>
        <v/>
      </c>
      <c r="AD49" s="7" t="str">
        <f t="shared" si="47"/>
        <v/>
      </c>
      <c r="AE49" s="7" t="str">
        <f t="shared" si="47"/>
        <v/>
      </c>
      <c r="AF49" s="7" t="str">
        <f t="shared" si="47"/>
        <v/>
      </c>
      <c r="AG49" s="7" t="str">
        <f t="shared" si="47"/>
        <v/>
      </c>
      <c r="AH49" s="7" t="str">
        <f t="shared" si="47"/>
        <v/>
      </c>
    </row>
    <row r="50">
      <c r="A50" s="7"/>
      <c r="B50" s="1"/>
      <c r="C50" s="7" t="str">
        <f t="shared" ref="C50:AH50" si="48">TRIM(MID(SUBSTITUTE($A50,":",REPT(" ",LEN($A50))),C$1*LEN($A50)+1,LEN($A50)))</f>
        <v/>
      </c>
      <c r="D50" s="7" t="str">
        <f t="shared" si="48"/>
        <v/>
      </c>
      <c r="E50" s="7" t="str">
        <f t="shared" si="48"/>
        <v/>
      </c>
      <c r="F50" s="7" t="str">
        <f t="shared" si="48"/>
        <v/>
      </c>
      <c r="G50" s="7" t="str">
        <f t="shared" si="48"/>
        <v/>
      </c>
      <c r="H50" s="7" t="str">
        <f t="shared" si="48"/>
        <v/>
      </c>
      <c r="I50" s="7" t="str">
        <f t="shared" si="48"/>
        <v/>
      </c>
      <c r="J50" s="7" t="str">
        <f t="shared" si="48"/>
        <v/>
      </c>
      <c r="K50" s="7" t="str">
        <f t="shared" si="48"/>
        <v/>
      </c>
      <c r="L50" s="7" t="str">
        <f t="shared" si="48"/>
        <v/>
      </c>
      <c r="M50" s="7" t="str">
        <f t="shared" si="48"/>
        <v/>
      </c>
      <c r="N50" s="7" t="str">
        <f t="shared" si="48"/>
        <v/>
      </c>
      <c r="O50" s="7" t="str">
        <f t="shared" si="48"/>
        <v/>
      </c>
      <c r="P50" s="7" t="str">
        <f t="shared" si="48"/>
        <v/>
      </c>
      <c r="Q50" s="7" t="str">
        <f t="shared" si="48"/>
        <v/>
      </c>
      <c r="R50" s="7" t="str">
        <f t="shared" si="48"/>
        <v/>
      </c>
      <c r="S50" s="7" t="str">
        <f t="shared" si="48"/>
        <v/>
      </c>
      <c r="T50" s="7" t="str">
        <f t="shared" si="48"/>
        <v/>
      </c>
      <c r="U50" s="7" t="str">
        <f t="shared" si="48"/>
        <v/>
      </c>
      <c r="V50" s="7" t="str">
        <f t="shared" si="48"/>
        <v/>
      </c>
      <c r="W50" s="7" t="str">
        <f t="shared" si="48"/>
        <v/>
      </c>
      <c r="X50" s="7" t="str">
        <f t="shared" si="48"/>
        <v/>
      </c>
      <c r="Y50" s="7" t="str">
        <f t="shared" si="48"/>
        <v/>
      </c>
      <c r="Z50" s="7" t="str">
        <f t="shared" si="48"/>
        <v/>
      </c>
      <c r="AA50" s="7" t="str">
        <f t="shared" si="48"/>
        <v/>
      </c>
      <c r="AB50" s="7" t="str">
        <f t="shared" si="48"/>
        <v/>
      </c>
      <c r="AC50" s="7" t="str">
        <f t="shared" si="48"/>
        <v/>
      </c>
      <c r="AD50" s="7" t="str">
        <f t="shared" si="48"/>
        <v/>
      </c>
      <c r="AE50" s="7" t="str">
        <f t="shared" si="48"/>
        <v/>
      </c>
      <c r="AF50" s="7" t="str">
        <f t="shared" si="48"/>
        <v/>
      </c>
      <c r="AG50" s="7" t="str">
        <f t="shared" si="48"/>
        <v/>
      </c>
      <c r="AH50" s="7" t="str">
        <f t="shared" si="48"/>
        <v/>
      </c>
    </row>
    <row r="51">
      <c r="A51" s="7"/>
      <c r="B51" s="1"/>
      <c r="C51" s="7" t="str">
        <f t="shared" ref="C51:AH51" si="49">TRIM(MID(SUBSTITUTE($A51,":",REPT(" ",LEN($A51))),C$1*LEN($A51)+1,LEN($A51)))</f>
        <v/>
      </c>
      <c r="D51" s="7" t="str">
        <f t="shared" si="49"/>
        <v/>
      </c>
      <c r="E51" s="7" t="str">
        <f t="shared" si="49"/>
        <v/>
      </c>
      <c r="F51" s="7" t="str">
        <f t="shared" si="49"/>
        <v/>
      </c>
      <c r="G51" s="7" t="str">
        <f t="shared" si="49"/>
        <v/>
      </c>
      <c r="H51" s="7" t="str">
        <f t="shared" si="49"/>
        <v/>
      </c>
      <c r="I51" s="7" t="str">
        <f t="shared" si="49"/>
        <v/>
      </c>
      <c r="J51" s="7" t="str">
        <f t="shared" si="49"/>
        <v/>
      </c>
      <c r="K51" s="7" t="str">
        <f t="shared" si="49"/>
        <v/>
      </c>
      <c r="L51" s="7" t="str">
        <f t="shared" si="49"/>
        <v/>
      </c>
      <c r="M51" s="7" t="str">
        <f t="shared" si="49"/>
        <v/>
      </c>
      <c r="N51" s="7" t="str">
        <f t="shared" si="49"/>
        <v/>
      </c>
      <c r="O51" s="7" t="str">
        <f t="shared" si="49"/>
        <v/>
      </c>
      <c r="P51" s="7" t="str">
        <f t="shared" si="49"/>
        <v/>
      </c>
      <c r="Q51" s="7" t="str">
        <f t="shared" si="49"/>
        <v/>
      </c>
      <c r="R51" s="7" t="str">
        <f t="shared" si="49"/>
        <v/>
      </c>
      <c r="S51" s="7" t="str">
        <f t="shared" si="49"/>
        <v/>
      </c>
      <c r="T51" s="7" t="str">
        <f t="shared" si="49"/>
        <v/>
      </c>
      <c r="U51" s="7" t="str">
        <f t="shared" si="49"/>
        <v/>
      </c>
      <c r="V51" s="7" t="str">
        <f t="shared" si="49"/>
        <v/>
      </c>
      <c r="W51" s="7" t="str">
        <f t="shared" si="49"/>
        <v/>
      </c>
      <c r="X51" s="7" t="str">
        <f t="shared" si="49"/>
        <v/>
      </c>
      <c r="Y51" s="7" t="str">
        <f t="shared" si="49"/>
        <v/>
      </c>
      <c r="Z51" s="7" t="str">
        <f t="shared" si="49"/>
        <v/>
      </c>
      <c r="AA51" s="7" t="str">
        <f t="shared" si="49"/>
        <v/>
      </c>
      <c r="AB51" s="7" t="str">
        <f t="shared" si="49"/>
        <v/>
      </c>
      <c r="AC51" s="7" t="str">
        <f t="shared" si="49"/>
        <v/>
      </c>
      <c r="AD51" s="7" t="str">
        <f t="shared" si="49"/>
        <v/>
      </c>
      <c r="AE51" s="7" t="str">
        <f t="shared" si="49"/>
        <v/>
      </c>
      <c r="AF51" s="7" t="str">
        <f t="shared" si="49"/>
        <v/>
      </c>
      <c r="AG51" s="7" t="str">
        <f t="shared" si="49"/>
        <v/>
      </c>
      <c r="AH51" s="7" t="str">
        <f t="shared" si="49"/>
        <v/>
      </c>
    </row>
    <row r="52">
      <c r="A52" s="7"/>
      <c r="B52" s="1"/>
      <c r="C52" s="7" t="str">
        <f t="shared" ref="C52:AH52" si="50">TRIM(MID(SUBSTITUTE($A52,":",REPT(" ",LEN($A52))),C$1*LEN($A52)+1,LEN($A52)))</f>
        <v/>
      </c>
      <c r="D52" s="7" t="str">
        <f t="shared" si="50"/>
        <v/>
      </c>
      <c r="E52" s="7" t="str">
        <f t="shared" si="50"/>
        <v/>
      </c>
      <c r="F52" s="7" t="str">
        <f t="shared" si="50"/>
        <v/>
      </c>
      <c r="G52" s="7" t="str">
        <f t="shared" si="50"/>
        <v/>
      </c>
      <c r="H52" s="7" t="str">
        <f t="shared" si="50"/>
        <v/>
      </c>
      <c r="I52" s="7" t="str">
        <f t="shared" si="50"/>
        <v/>
      </c>
      <c r="J52" s="7" t="str">
        <f t="shared" si="50"/>
        <v/>
      </c>
      <c r="K52" s="7" t="str">
        <f t="shared" si="50"/>
        <v/>
      </c>
      <c r="L52" s="7" t="str">
        <f t="shared" si="50"/>
        <v/>
      </c>
      <c r="M52" s="7" t="str">
        <f t="shared" si="50"/>
        <v/>
      </c>
      <c r="N52" s="7" t="str">
        <f t="shared" si="50"/>
        <v/>
      </c>
      <c r="O52" s="7" t="str">
        <f t="shared" si="50"/>
        <v/>
      </c>
      <c r="P52" s="7" t="str">
        <f t="shared" si="50"/>
        <v/>
      </c>
      <c r="Q52" s="7" t="str">
        <f t="shared" si="50"/>
        <v/>
      </c>
      <c r="R52" s="7" t="str">
        <f t="shared" si="50"/>
        <v/>
      </c>
      <c r="S52" s="7" t="str">
        <f t="shared" si="50"/>
        <v/>
      </c>
      <c r="T52" s="7" t="str">
        <f t="shared" si="50"/>
        <v/>
      </c>
      <c r="U52" s="7" t="str">
        <f t="shared" si="50"/>
        <v/>
      </c>
      <c r="V52" s="7" t="str">
        <f t="shared" si="50"/>
        <v/>
      </c>
      <c r="W52" s="7" t="str">
        <f t="shared" si="50"/>
        <v/>
      </c>
      <c r="X52" s="7" t="str">
        <f t="shared" si="50"/>
        <v/>
      </c>
      <c r="Y52" s="7" t="str">
        <f t="shared" si="50"/>
        <v/>
      </c>
      <c r="Z52" s="7" t="str">
        <f t="shared" si="50"/>
        <v/>
      </c>
      <c r="AA52" s="7" t="str">
        <f t="shared" si="50"/>
        <v/>
      </c>
      <c r="AB52" s="7" t="str">
        <f t="shared" si="50"/>
        <v/>
      </c>
      <c r="AC52" s="7" t="str">
        <f t="shared" si="50"/>
        <v/>
      </c>
      <c r="AD52" s="7" t="str">
        <f t="shared" si="50"/>
        <v/>
      </c>
      <c r="AE52" s="7" t="str">
        <f t="shared" si="50"/>
        <v/>
      </c>
      <c r="AF52" s="7" t="str">
        <f t="shared" si="50"/>
        <v/>
      </c>
      <c r="AG52" s="7" t="str">
        <f t="shared" si="50"/>
        <v/>
      </c>
      <c r="AH52" s="7" t="str">
        <f t="shared" si="50"/>
        <v/>
      </c>
    </row>
    <row r="53">
      <c r="A53" s="7"/>
      <c r="B53" s="1"/>
      <c r="C53" s="7" t="str">
        <f t="shared" ref="C53:AH53" si="51">TRIM(MID(SUBSTITUTE($A53,":",REPT(" ",LEN($A53))),C$1*LEN($A53)+1,LEN($A53)))</f>
        <v/>
      </c>
      <c r="D53" s="7" t="str">
        <f t="shared" si="51"/>
        <v/>
      </c>
      <c r="E53" s="7" t="str">
        <f t="shared" si="51"/>
        <v/>
      </c>
      <c r="F53" s="7" t="str">
        <f t="shared" si="51"/>
        <v/>
      </c>
      <c r="G53" s="7" t="str">
        <f t="shared" si="51"/>
        <v/>
      </c>
      <c r="H53" s="7" t="str">
        <f t="shared" si="51"/>
        <v/>
      </c>
      <c r="I53" s="7" t="str">
        <f t="shared" si="51"/>
        <v/>
      </c>
      <c r="J53" s="7" t="str">
        <f t="shared" si="51"/>
        <v/>
      </c>
      <c r="K53" s="7" t="str">
        <f t="shared" si="51"/>
        <v/>
      </c>
      <c r="L53" s="7" t="str">
        <f t="shared" si="51"/>
        <v/>
      </c>
      <c r="M53" s="7" t="str">
        <f t="shared" si="51"/>
        <v/>
      </c>
      <c r="N53" s="7" t="str">
        <f t="shared" si="51"/>
        <v/>
      </c>
      <c r="O53" s="7" t="str">
        <f t="shared" si="51"/>
        <v/>
      </c>
      <c r="P53" s="7" t="str">
        <f t="shared" si="51"/>
        <v/>
      </c>
      <c r="Q53" s="7" t="str">
        <f t="shared" si="51"/>
        <v/>
      </c>
      <c r="R53" s="7" t="str">
        <f t="shared" si="51"/>
        <v/>
      </c>
      <c r="S53" s="7" t="str">
        <f t="shared" si="51"/>
        <v/>
      </c>
      <c r="T53" s="7" t="str">
        <f t="shared" si="51"/>
        <v/>
      </c>
      <c r="U53" s="7" t="str">
        <f t="shared" si="51"/>
        <v/>
      </c>
      <c r="V53" s="7" t="str">
        <f t="shared" si="51"/>
        <v/>
      </c>
      <c r="W53" s="7" t="str">
        <f t="shared" si="51"/>
        <v/>
      </c>
      <c r="X53" s="7" t="str">
        <f t="shared" si="51"/>
        <v/>
      </c>
      <c r="Y53" s="7" t="str">
        <f t="shared" si="51"/>
        <v/>
      </c>
      <c r="Z53" s="7" t="str">
        <f t="shared" si="51"/>
        <v/>
      </c>
      <c r="AA53" s="7" t="str">
        <f t="shared" si="51"/>
        <v/>
      </c>
      <c r="AB53" s="7" t="str">
        <f t="shared" si="51"/>
        <v/>
      </c>
      <c r="AC53" s="7" t="str">
        <f t="shared" si="51"/>
        <v/>
      </c>
      <c r="AD53" s="7" t="str">
        <f t="shared" si="51"/>
        <v/>
      </c>
      <c r="AE53" s="7" t="str">
        <f t="shared" si="51"/>
        <v/>
      </c>
      <c r="AF53" s="7" t="str">
        <f t="shared" si="51"/>
        <v/>
      </c>
      <c r="AG53" s="7" t="str">
        <f t="shared" si="51"/>
        <v/>
      </c>
      <c r="AH53" s="7" t="str">
        <f t="shared" si="51"/>
        <v/>
      </c>
    </row>
    <row r="54">
      <c r="A54" s="7"/>
      <c r="B54" s="1"/>
      <c r="C54" s="7" t="str">
        <f t="shared" ref="C54:AH54" si="52">TRIM(MID(SUBSTITUTE($A54,":",REPT(" ",LEN($A54))),C$1*LEN($A54)+1,LEN($A54)))</f>
        <v/>
      </c>
      <c r="D54" s="7" t="str">
        <f t="shared" si="52"/>
        <v/>
      </c>
      <c r="E54" s="7" t="str">
        <f t="shared" si="52"/>
        <v/>
      </c>
      <c r="F54" s="7" t="str">
        <f t="shared" si="52"/>
        <v/>
      </c>
      <c r="G54" s="7" t="str">
        <f t="shared" si="52"/>
        <v/>
      </c>
      <c r="H54" s="7" t="str">
        <f t="shared" si="52"/>
        <v/>
      </c>
      <c r="I54" s="7" t="str">
        <f t="shared" si="52"/>
        <v/>
      </c>
      <c r="J54" s="7" t="str">
        <f t="shared" si="52"/>
        <v/>
      </c>
      <c r="K54" s="7" t="str">
        <f t="shared" si="52"/>
        <v/>
      </c>
      <c r="L54" s="7" t="str">
        <f t="shared" si="52"/>
        <v/>
      </c>
      <c r="M54" s="7" t="str">
        <f t="shared" si="52"/>
        <v/>
      </c>
      <c r="N54" s="7" t="str">
        <f t="shared" si="52"/>
        <v/>
      </c>
      <c r="O54" s="7" t="str">
        <f t="shared" si="52"/>
        <v/>
      </c>
      <c r="P54" s="7" t="str">
        <f t="shared" si="52"/>
        <v/>
      </c>
      <c r="Q54" s="7" t="str">
        <f t="shared" si="52"/>
        <v/>
      </c>
      <c r="R54" s="7" t="str">
        <f t="shared" si="52"/>
        <v/>
      </c>
      <c r="S54" s="7" t="str">
        <f t="shared" si="52"/>
        <v/>
      </c>
      <c r="T54" s="7" t="str">
        <f t="shared" si="52"/>
        <v/>
      </c>
      <c r="U54" s="7" t="str">
        <f t="shared" si="52"/>
        <v/>
      </c>
      <c r="V54" s="7" t="str">
        <f t="shared" si="52"/>
        <v/>
      </c>
      <c r="W54" s="7" t="str">
        <f t="shared" si="52"/>
        <v/>
      </c>
      <c r="X54" s="7" t="str">
        <f t="shared" si="52"/>
        <v/>
      </c>
      <c r="Y54" s="7" t="str">
        <f t="shared" si="52"/>
        <v/>
      </c>
      <c r="Z54" s="7" t="str">
        <f t="shared" si="52"/>
        <v/>
      </c>
      <c r="AA54" s="7" t="str">
        <f t="shared" si="52"/>
        <v/>
      </c>
      <c r="AB54" s="7" t="str">
        <f t="shared" si="52"/>
        <v/>
      </c>
      <c r="AC54" s="7" t="str">
        <f t="shared" si="52"/>
        <v/>
      </c>
      <c r="AD54" s="7" t="str">
        <f t="shared" si="52"/>
        <v/>
      </c>
      <c r="AE54" s="7" t="str">
        <f t="shared" si="52"/>
        <v/>
      </c>
      <c r="AF54" s="7" t="str">
        <f t="shared" si="52"/>
        <v/>
      </c>
      <c r="AG54" s="7" t="str">
        <f t="shared" si="52"/>
        <v/>
      </c>
      <c r="AH54" s="7" t="str">
        <f t="shared" si="52"/>
        <v/>
      </c>
    </row>
    <row r="55">
      <c r="A55" s="7"/>
      <c r="B55" s="1"/>
      <c r="C55" s="7" t="str">
        <f t="shared" ref="C55:AH55" si="53">TRIM(MID(SUBSTITUTE($A55,":",REPT(" ",LEN($A55))),C$1*LEN($A55)+1,LEN($A55)))</f>
        <v/>
      </c>
      <c r="D55" s="7" t="str">
        <f t="shared" si="53"/>
        <v/>
      </c>
      <c r="E55" s="7" t="str">
        <f t="shared" si="53"/>
        <v/>
      </c>
      <c r="F55" s="7" t="str">
        <f t="shared" si="53"/>
        <v/>
      </c>
      <c r="G55" s="7" t="str">
        <f t="shared" si="53"/>
        <v/>
      </c>
      <c r="H55" s="7" t="str">
        <f t="shared" si="53"/>
        <v/>
      </c>
      <c r="I55" s="7" t="str">
        <f t="shared" si="53"/>
        <v/>
      </c>
      <c r="J55" s="7" t="str">
        <f t="shared" si="53"/>
        <v/>
      </c>
      <c r="K55" s="7" t="str">
        <f t="shared" si="53"/>
        <v/>
      </c>
      <c r="L55" s="7" t="str">
        <f t="shared" si="53"/>
        <v/>
      </c>
      <c r="M55" s="7" t="str">
        <f t="shared" si="53"/>
        <v/>
      </c>
      <c r="N55" s="7" t="str">
        <f t="shared" si="53"/>
        <v/>
      </c>
      <c r="O55" s="7" t="str">
        <f t="shared" si="53"/>
        <v/>
      </c>
      <c r="P55" s="7" t="str">
        <f t="shared" si="53"/>
        <v/>
      </c>
      <c r="Q55" s="7" t="str">
        <f t="shared" si="53"/>
        <v/>
      </c>
      <c r="R55" s="7" t="str">
        <f t="shared" si="53"/>
        <v/>
      </c>
      <c r="S55" s="7" t="str">
        <f t="shared" si="53"/>
        <v/>
      </c>
      <c r="T55" s="7" t="str">
        <f t="shared" si="53"/>
        <v/>
      </c>
      <c r="U55" s="7" t="str">
        <f t="shared" si="53"/>
        <v/>
      </c>
      <c r="V55" s="7" t="str">
        <f t="shared" si="53"/>
        <v/>
      </c>
      <c r="W55" s="7" t="str">
        <f t="shared" si="53"/>
        <v/>
      </c>
      <c r="X55" s="7" t="str">
        <f t="shared" si="53"/>
        <v/>
      </c>
      <c r="Y55" s="7" t="str">
        <f t="shared" si="53"/>
        <v/>
      </c>
      <c r="Z55" s="7" t="str">
        <f t="shared" si="53"/>
        <v/>
      </c>
      <c r="AA55" s="7" t="str">
        <f t="shared" si="53"/>
        <v/>
      </c>
      <c r="AB55" s="7" t="str">
        <f t="shared" si="53"/>
        <v/>
      </c>
      <c r="AC55" s="7" t="str">
        <f t="shared" si="53"/>
        <v/>
      </c>
      <c r="AD55" s="7" t="str">
        <f t="shared" si="53"/>
        <v/>
      </c>
      <c r="AE55" s="7" t="str">
        <f t="shared" si="53"/>
        <v/>
      </c>
      <c r="AF55" s="7" t="str">
        <f t="shared" si="53"/>
        <v/>
      </c>
      <c r="AG55" s="7" t="str">
        <f t="shared" si="53"/>
        <v/>
      </c>
      <c r="AH55" s="7" t="str">
        <f t="shared" si="53"/>
        <v/>
      </c>
    </row>
    <row r="56">
      <c r="A56" s="7"/>
      <c r="B56" s="1"/>
      <c r="C56" s="7" t="str">
        <f t="shared" ref="C56:AH56" si="54">TRIM(MID(SUBSTITUTE($A56,":",REPT(" ",LEN($A56))),C$1*LEN($A56)+1,LEN($A56)))</f>
        <v/>
      </c>
      <c r="D56" s="7" t="str">
        <f t="shared" si="54"/>
        <v/>
      </c>
      <c r="E56" s="7" t="str">
        <f t="shared" si="54"/>
        <v/>
      </c>
      <c r="F56" s="7" t="str">
        <f t="shared" si="54"/>
        <v/>
      </c>
      <c r="G56" s="7" t="str">
        <f t="shared" si="54"/>
        <v/>
      </c>
      <c r="H56" s="7" t="str">
        <f t="shared" si="54"/>
        <v/>
      </c>
      <c r="I56" s="7" t="str">
        <f t="shared" si="54"/>
        <v/>
      </c>
      <c r="J56" s="7" t="str">
        <f t="shared" si="54"/>
        <v/>
      </c>
      <c r="K56" s="7" t="str">
        <f t="shared" si="54"/>
        <v/>
      </c>
      <c r="L56" s="7" t="str">
        <f t="shared" si="54"/>
        <v/>
      </c>
      <c r="M56" s="7" t="str">
        <f t="shared" si="54"/>
        <v/>
      </c>
      <c r="N56" s="7" t="str">
        <f t="shared" si="54"/>
        <v/>
      </c>
      <c r="O56" s="7" t="str">
        <f t="shared" si="54"/>
        <v/>
      </c>
      <c r="P56" s="7" t="str">
        <f t="shared" si="54"/>
        <v/>
      </c>
      <c r="Q56" s="7" t="str">
        <f t="shared" si="54"/>
        <v/>
      </c>
      <c r="R56" s="7" t="str">
        <f t="shared" si="54"/>
        <v/>
      </c>
      <c r="S56" s="7" t="str">
        <f t="shared" si="54"/>
        <v/>
      </c>
      <c r="T56" s="7" t="str">
        <f t="shared" si="54"/>
        <v/>
      </c>
      <c r="U56" s="7" t="str">
        <f t="shared" si="54"/>
        <v/>
      </c>
      <c r="V56" s="7" t="str">
        <f t="shared" si="54"/>
        <v/>
      </c>
      <c r="W56" s="7" t="str">
        <f t="shared" si="54"/>
        <v/>
      </c>
      <c r="X56" s="7" t="str">
        <f t="shared" si="54"/>
        <v/>
      </c>
      <c r="Y56" s="7" t="str">
        <f t="shared" si="54"/>
        <v/>
      </c>
      <c r="Z56" s="7" t="str">
        <f t="shared" si="54"/>
        <v/>
      </c>
      <c r="AA56" s="7" t="str">
        <f t="shared" si="54"/>
        <v/>
      </c>
      <c r="AB56" s="7" t="str">
        <f t="shared" si="54"/>
        <v/>
      </c>
      <c r="AC56" s="7" t="str">
        <f t="shared" si="54"/>
        <v/>
      </c>
      <c r="AD56" s="7" t="str">
        <f t="shared" si="54"/>
        <v/>
      </c>
      <c r="AE56" s="7" t="str">
        <f t="shared" si="54"/>
        <v/>
      </c>
      <c r="AF56" s="7" t="str">
        <f t="shared" si="54"/>
        <v/>
      </c>
      <c r="AG56" s="7" t="str">
        <f t="shared" si="54"/>
        <v/>
      </c>
      <c r="AH56" s="7" t="str">
        <f t="shared" si="54"/>
        <v/>
      </c>
    </row>
    <row r="57">
      <c r="A57" s="7"/>
      <c r="B57" s="1"/>
      <c r="C57" s="7" t="str">
        <f t="shared" ref="C57:AH57" si="55">TRIM(MID(SUBSTITUTE($A57,":",REPT(" ",LEN($A57))),C$1*LEN($A57)+1,LEN($A57)))</f>
        <v/>
      </c>
      <c r="D57" s="7" t="str">
        <f t="shared" si="55"/>
        <v/>
      </c>
      <c r="E57" s="7" t="str">
        <f t="shared" si="55"/>
        <v/>
      </c>
      <c r="F57" s="7" t="str">
        <f t="shared" si="55"/>
        <v/>
      </c>
      <c r="G57" s="7" t="str">
        <f t="shared" si="55"/>
        <v/>
      </c>
      <c r="H57" s="7" t="str">
        <f t="shared" si="55"/>
        <v/>
      </c>
      <c r="I57" s="7" t="str">
        <f t="shared" si="55"/>
        <v/>
      </c>
      <c r="J57" s="7" t="str">
        <f t="shared" si="55"/>
        <v/>
      </c>
      <c r="K57" s="7" t="str">
        <f t="shared" si="55"/>
        <v/>
      </c>
      <c r="L57" s="7" t="str">
        <f t="shared" si="55"/>
        <v/>
      </c>
      <c r="M57" s="7" t="str">
        <f t="shared" si="55"/>
        <v/>
      </c>
      <c r="N57" s="7" t="str">
        <f t="shared" si="55"/>
        <v/>
      </c>
      <c r="O57" s="7" t="str">
        <f t="shared" si="55"/>
        <v/>
      </c>
      <c r="P57" s="7" t="str">
        <f t="shared" si="55"/>
        <v/>
      </c>
      <c r="Q57" s="7" t="str">
        <f t="shared" si="55"/>
        <v/>
      </c>
      <c r="R57" s="7" t="str">
        <f t="shared" si="55"/>
        <v/>
      </c>
      <c r="S57" s="7" t="str">
        <f t="shared" si="55"/>
        <v/>
      </c>
      <c r="T57" s="7" t="str">
        <f t="shared" si="55"/>
        <v/>
      </c>
      <c r="U57" s="7" t="str">
        <f t="shared" si="55"/>
        <v/>
      </c>
      <c r="V57" s="7" t="str">
        <f t="shared" si="55"/>
        <v/>
      </c>
      <c r="W57" s="7" t="str">
        <f t="shared" si="55"/>
        <v/>
      </c>
      <c r="X57" s="7" t="str">
        <f t="shared" si="55"/>
        <v/>
      </c>
      <c r="Y57" s="7" t="str">
        <f t="shared" si="55"/>
        <v/>
      </c>
      <c r="Z57" s="7" t="str">
        <f t="shared" si="55"/>
        <v/>
      </c>
      <c r="AA57" s="7" t="str">
        <f t="shared" si="55"/>
        <v/>
      </c>
      <c r="AB57" s="7" t="str">
        <f t="shared" si="55"/>
        <v/>
      </c>
      <c r="AC57" s="7" t="str">
        <f t="shared" si="55"/>
        <v/>
      </c>
      <c r="AD57" s="7" t="str">
        <f t="shared" si="55"/>
        <v/>
      </c>
      <c r="AE57" s="7" t="str">
        <f t="shared" si="55"/>
        <v/>
      </c>
      <c r="AF57" s="7" t="str">
        <f t="shared" si="55"/>
        <v/>
      </c>
      <c r="AG57" s="7" t="str">
        <f t="shared" si="55"/>
        <v/>
      </c>
      <c r="AH57" s="7" t="str">
        <f t="shared" si="55"/>
        <v/>
      </c>
    </row>
    <row r="58">
      <c r="A58" s="7"/>
      <c r="B58" s="1"/>
      <c r="C58" s="7" t="str">
        <f t="shared" ref="C58:AH58" si="56">TRIM(MID(SUBSTITUTE($A58,":",REPT(" ",LEN($A58))),C$1*LEN($A58)+1,LEN($A58)))</f>
        <v/>
      </c>
      <c r="D58" s="7" t="str">
        <f t="shared" si="56"/>
        <v/>
      </c>
      <c r="E58" s="7" t="str">
        <f t="shared" si="56"/>
        <v/>
      </c>
      <c r="F58" s="7" t="str">
        <f t="shared" si="56"/>
        <v/>
      </c>
      <c r="G58" s="7" t="str">
        <f t="shared" si="56"/>
        <v/>
      </c>
      <c r="H58" s="7" t="str">
        <f t="shared" si="56"/>
        <v/>
      </c>
      <c r="I58" s="7" t="str">
        <f t="shared" si="56"/>
        <v/>
      </c>
      <c r="J58" s="7" t="str">
        <f t="shared" si="56"/>
        <v/>
      </c>
      <c r="K58" s="7" t="str">
        <f t="shared" si="56"/>
        <v/>
      </c>
      <c r="L58" s="7" t="str">
        <f t="shared" si="56"/>
        <v/>
      </c>
      <c r="M58" s="7" t="str">
        <f t="shared" si="56"/>
        <v/>
      </c>
      <c r="N58" s="7" t="str">
        <f t="shared" si="56"/>
        <v/>
      </c>
      <c r="O58" s="7" t="str">
        <f t="shared" si="56"/>
        <v/>
      </c>
      <c r="P58" s="7" t="str">
        <f t="shared" si="56"/>
        <v/>
      </c>
      <c r="Q58" s="7" t="str">
        <f t="shared" si="56"/>
        <v/>
      </c>
      <c r="R58" s="7" t="str">
        <f t="shared" si="56"/>
        <v/>
      </c>
      <c r="S58" s="7" t="str">
        <f t="shared" si="56"/>
        <v/>
      </c>
      <c r="T58" s="7" t="str">
        <f t="shared" si="56"/>
        <v/>
      </c>
      <c r="U58" s="7" t="str">
        <f t="shared" si="56"/>
        <v/>
      </c>
      <c r="V58" s="7" t="str">
        <f t="shared" si="56"/>
        <v/>
      </c>
      <c r="W58" s="7" t="str">
        <f t="shared" si="56"/>
        <v/>
      </c>
      <c r="X58" s="7" t="str">
        <f t="shared" si="56"/>
        <v/>
      </c>
      <c r="Y58" s="7" t="str">
        <f t="shared" si="56"/>
        <v/>
      </c>
      <c r="Z58" s="7" t="str">
        <f t="shared" si="56"/>
        <v/>
      </c>
      <c r="AA58" s="7" t="str">
        <f t="shared" si="56"/>
        <v/>
      </c>
      <c r="AB58" s="7" t="str">
        <f t="shared" si="56"/>
        <v/>
      </c>
      <c r="AC58" s="7" t="str">
        <f t="shared" si="56"/>
        <v/>
      </c>
      <c r="AD58" s="7" t="str">
        <f t="shared" si="56"/>
        <v/>
      </c>
      <c r="AE58" s="7" t="str">
        <f t="shared" si="56"/>
        <v/>
      </c>
      <c r="AF58" s="7" t="str">
        <f t="shared" si="56"/>
        <v/>
      </c>
      <c r="AG58" s="7" t="str">
        <f t="shared" si="56"/>
        <v/>
      </c>
      <c r="AH58" s="7" t="str">
        <f t="shared" si="56"/>
        <v/>
      </c>
    </row>
    <row r="59">
      <c r="A59" s="7"/>
      <c r="B59" s="1"/>
      <c r="C59" s="7" t="str">
        <f t="shared" ref="C59:AH59" si="57">TRIM(MID(SUBSTITUTE($A59,":",REPT(" ",LEN($A59))),C$1*LEN($A59)+1,LEN($A59)))</f>
        <v/>
      </c>
      <c r="D59" s="7" t="str">
        <f t="shared" si="57"/>
        <v/>
      </c>
      <c r="E59" s="7" t="str">
        <f t="shared" si="57"/>
        <v/>
      </c>
      <c r="F59" s="7" t="str">
        <f t="shared" si="57"/>
        <v/>
      </c>
      <c r="G59" s="7" t="str">
        <f t="shared" si="57"/>
        <v/>
      </c>
      <c r="H59" s="7" t="str">
        <f t="shared" si="57"/>
        <v/>
      </c>
      <c r="I59" s="7" t="str">
        <f t="shared" si="57"/>
        <v/>
      </c>
      <c r="J59" s="7" t="str">
        <f t="shared" si="57"/>
        <v/>
      </c>
      <c r="K59" s="7" t="str">
        <f t="shared" si="57"/>
        <v/>
      </c>
      <c r="L59" s="7" t="str">
        <f t="shared" si="57"/>
        <v/>
      </c>
      <c r="M59" s="7" t="str">
        <f t="shared" si="57"/>
        <v/>
      </c>
      <c r="N59" s="7" t="str">
        <f t="shared" si="57"/>
        <v/>
      </c>
      <c r="O59" s="7" t="str">
        <f t="shared" si="57"/>
        <v/>
      </c>
      <c r="P59" s="7" t="str">
        <f t="shared" si="57"/>
        <v/>
      </c>
      <c r="Q59" s="7" t="str">
        <f t="shared" si="57"/>
        <v/>
      </c>
      <c r="R59" s="7" t="str">
        <f t="shared" si="57"/>
        <v/>
      </c>
      <c r="S59" s="7" t="str">
        <f t="shared" si="57"/>
        <v/>
      </c>
      <c r="T59" s="7" t="str">
        <f t="shared" si="57"/>
        <v/>
      </c>
      <c r="U59" s="7" t="str">
        <f t="shared" si="57"/>
        <v/>
      </c>
      <c r="V59" s="7" t="str">
        <f t="shared" si="57"/>
        <v/>
      </c>
      <c r="W59" s="7" t="str">
        <f t="shared" si="57"/>
        <v/>
      </c>
      <c r="X59" s="7" t="str">
        <f t="shared" si="57"/>
        <v/>
      </c>
      <c r="Y59" s="7" t="str">
        <f t="shared" si="57"/>
        <v/>
      </c>
      <c r="Z59" s="7" t="str">
        <f t="shared" si="57"/>
        <v/>
      </c>
      <c r="AA59" s="7" t="str">
        <f t="shared" si="57"/>
        <v/>
      </c>
      <c r="AB59" s="7" t="str">
        <f t="shared" si="57"/>
        <v/>
      </c>
      <c r="AC59" s="7" t="str">
        <f t="shared" si="57"/>
        <v/>
      </c>
      <c r="AD59" s="7" t="str">
        <f t="shared" si="57"/>
        <v/>
      </c>
      <c r="AE59" s="7" t="str">
        <f t="shared" si="57"/>
        <v/>
      </c>
      <c r="AF59" s="7" t="str">
        <f t="shared" si="57"/>
        <v/>
      </c>
      <c r="AG59" s="7" t="str">
        <f t="shared" si="57"/>
        <v/>
      </c>
      <c r="AH59" s="7" t="str">
        <f t="shared" si="57"/>
        <v/>
      </c>
    </row>
    <row r="60">
      <c r="A60" s="7"/>
      <c r="B60" s="1"/>
      <c r="C60" s="7" t="str">
        <f t="shared" ref="C60:AH60" si="58">TRIM(MID(SUBSTITUTE($A60,":",REPT(" ",LEN($A60))),C$1*LEN($A60)+1,LEN($A60)))</f>
        <v/>
      </c>
      <c r="D60" s="7" t="str">
        <f t="shared" si="58"/>
        <v/>
      </c>
      <c r="E60" s="7" t="str">
        <f t="shared" si="58"/>
        <v/>
      </c>
      <c r="F60" s="7" t="str">
        <f t="shared" si="58"/>
        <v/>
      </c>
      <c r="G60" s="7" t="str">
        <f t="shared" si="58"/>
        <v/>
      </c>
      <c r="H60" s="7" t="str">
        <f t="shared" si="58"/>
        <v/>
      </c>
      <c r="I60" s="7" t="str">
        <f t="shared" si="58"/>
        <v/>
      </c>
      <c r="J60" s="7" t="str">
        <f t="shared" si="58"/>
        <v/>
      </c>
      <c r="K60" s="7" t="str">
        <f t="shared" si="58"/>
        <v/>
      </c>
      <c r="L60" s="7" t="str">
        <f t="shared" si="58"/>
        <v/>
      </c>
      <c r="M60" s="7" t="str">
        <f t="shared" si="58"/>
        <v/>
      </c>
      <c r="N60" s="7" t="str">
        <f t="shared" si="58"/>
        <v/>
      </c>
      <c r="O60" s="7" t="str">
        <f t="shared" si="58"/>
        <v/>
      </c>
      <c r="P60" s="7" t="str">
        <f t="shared" si="58"/>
        <v/>
      </c>
      <c r="Q60" s="7" t="str">
        <f t="shared" si="58"/>
        <v/>
      </c>
      <c r="R60" s="7" t="str">
        <f t="shared" si="58"/>
        <v/>
      </c>
      <c r="S60" s="7" t="str">
        <f t="shared" si="58"/>
        <v/>
      </c>
      <c r="T60" s="7" t="str">
        <f t="shared" si="58"/>
        <v/>
      </c>
      <c r="U60" s="7" t="str">
        <f t="shared" si="58"/>
        <v/>
      </c>
      <c r="V60" s="7" t="str">
        <f t="shared" si="58"/>
        <v/>
      </c>
      <c r="W60" s="7" t="str">
        <f t="shared" si="58"/>
        <v/>
      </c>
      <c r="X60" s="7" t="str">
        <f t="shared" si="58"/>
        <v/>
      </c>
      <c r="Y60" s="7" t="str">
        <f t="shared" si="58"/>
        <v/>
      </c>
      <c r="Z60" s="7" t="str">
        <f t="shared" si="58"/>
        <v/>
      </c>
      <c r="AA60" s="7" t="str">
        <f t="shared" si="58"/>
        <v/>
      </c>
      <c r="AB60" s="7" t="str">
        <f t="shared" si="58"/>
        <v/>
      </c>
      <c r="AC60" s="7" t="str">
        <f t="shared" si="58"/>
        <v/>
      </c>
      <c r="AD60" s="7" t="str">
        <f t="shared" si="58"/>
        <v/>
      </c>
      <c r="AE60" s="7" t="str">
        <f t="shared" si="58"/>
        <v/>
      </c>
      <c r="AF60" s="7" t="str">
        <f t="shared" si="58"/>
        <v/>
      </c>
      <c r="AG60" s="7" t="str">
        <f t="shared" si="58"/>
        <v/>
      </c>
      <c r="AH60" s="7" t="str">
        <f t="shared" si="58"/>
        <v/>
      </c>
    </row>
    <row r="61">
      <c r="A61" s="7"/>
      <c r="B61" s="1"/>
      <c r="C61" s="7" t="str">
        <f t="shared" ref="C61:AH61" si="59">TRIM(MID(SUBSTITUTE($A61,":",REPT(" ",LEN($A61))),C$1*LEN($A61)+1,LEN($A61)))</f>
        <v/>
      </c>
      <c r="D61" s="7" t="str">
        <f t="shared" si="59"/>
        <v/>
      </c>
      <c r="E61" s="7" t="str">
        <f t="shared" si="59"/>
        <v/>
      </c>
      <c r="F61" s="7" t="str">
        <f t="shared" si="59"/>
        <v/>
      </c>
      <c r="G61" s="7" t="str">
        <f t="shared" si="59"/>
        <v/>
      </c>
      <c r="H61" s="7" t="str">
        <f t="shared" si="59"/>
        <v/>
      </c>
      <c r="I61" s="7" t="str">
        <f t="shared" si="59"/>
        <v/>
      </c>
      <c r="J61" s="7" t="str">
        <f t="shared" si="59"/>
        <v/>
      </c>
      <c r="K61" s="7" t="str">
        <f t="shared" si="59"/>
        <v/>
      </c>
      <c r="L61" s="7" t="str">
        <f t="shared" si="59"/>
        <v/>
      </c>
      <c r="M61" s="7" t="str">
        <f t="shared" si="59"/>
        <v/>
      </c>
      <c r="N61" s="7" t="str">
        <f t="shared" si="59"/>
        <v/>
      </c>
      <c r="O61" s="7" t="str">
        <f t="shared" si="59"/>
        <v/>
      </c>
      <c r="P61" s="7" t="str">
        <f t="shared" si="59"/>
        <v/>
      </c>
      <c r="Q61" s="7" t="str">
        <f t="shared" si="59"/>
        <v/>
      </c>
      <c r="R61" s="7" t="str">
        <f t="shared" si="59"/>
        <v/>
      </c>
      <c r="S61" s="7" t="str">
        <f t="shared" si="59"/>
        <v/>
      </c>
      <c r="T61" s="7" t="str">
        <f t="shared" si="59"/>
        <v/>
      </c>
      <c r="U61" s="7" t="str">
        <f t="shared" si="59"/>
        <v/>
      </c>
      <c r="V61" s="7" t="str">
        <f t="shared" si="59"/>
        <v/>
      </c>
      <c r="W61" s="7" t="str">
        <f t="shared" si="59"/>
        <v/>
      </c>
      <c r="X61" s="7" t="str">
        <f t="shared" si="59"/>
        <v/>
      </c>
      <c r="Y61" s="7" t="str">
        <f t="shared" si="59"/>
        <v/>
      </c>
      <c r="Z61" s="7" t="str">
        <f t="shared" si="59"/>
        <v/>
      </c>
      <c r="AA61" s="7" t="str">
        <f t="shared" si="59"/>
        <v/>
      </c>
      <c r="AB61" s="7" t="str">
        <f t="shared" si="59"/>
        <v/>
      </c>
      <c r="AC61" s="7" t="str">
        <f t="shared" si="59"/>
        <v/>
      </c>
      <c r="AD61" s="7" t="str">
        <f t="shared" si="59"/>
        <v/>
      </c>
      <c r="AE61" s="7" t="str">
        <f t="shared" si="59"/>
        <v/>
      </c>
      <c r="AF61" s="7" t="str">
        <f t="shared" si="59"/>
        <v/>
      </c>
      <c r="AG61" s="7" t="str">
        <f t="shared" si="59"/>
        <v/>
      </c>
      <c r="AH61" s="7" t="str">
        <f t="shared" si="59"/>
        <v/>
      </c>
    </row>
    <row r="62">
      <c r="A62" s="7"/>
      <c r="B62" s="1"/>
      <c r="C62" s="7" t="str">
        <f t="shared" ref="C62:AH62" si="60">TRIM(MID(SUBSTITUTE($A62,":",REPT(" ",LEN($A62))),C$1*LEN($A62)+1,LEN($A62)))</f>
        <v/>
      </c>
      <c r="D62" s="7" t="str">
        <f t="shared" si="60"/>
        <v/>
      </c>
      <c r="E62" s="7" t="str">
        <f t="shared" si="60"/>
        <v/>
      </c>
      <c r="F62" s="7" t="str">
        <f t="shared" si="60"/>
        <v/>
      </c>
      <c r="G62" s="7" t="str">
        <f t="shared" si="60"/>
        <v/>
      </c>
      <c r="H62" s="7" t="str">
        <f t="shared" si="60"/>
        <v/>
      </c>
      <c r="I62" s="7" t="str">
        <f t="shared" si="60"/>
        <v/>
      </c>
      <c r="J62" s="7" t="str">
        <f t="shared" si="60"/>
        <v/>
      </c>
      <c r="K62" s="7" t="str">
        <f t="shared" si="60"/>
        <v/>
      </c>
      <c r="L62" s="7" t="str">
        <f t="shared" si="60"/>
        <v/>
      </c>
      <c r="M62" s="7" t="str">
        <f t="shared" si="60"/>
        <v/>
      </c>
      <c r="N62" s="7" t="str">
        <f t="shared" si="60"/>
        <v/>
      </c>
      <c r="O62" s="7" t="str">
        <f t="shared" si="60"/>
        <v/>
      </c>
      <c r="P62" s="7" t="str">
        <f t="shared" si="60"/>
        <v/>
      </c>
      <c r="Q62" s="7" t="str">
        <f t="shared" si="60"/>
        <v/>
      </c>
      <c r="R62" s="7" t="str">
        <f t="shared" si="60"/>
        <v/>
      </c>
      <c r="S62" s="7" t="str">
        <f t="shared" si="60"/>
        <v/>
      </c>
      <c r="T62" s="7" t="str">
        <f t="shared" si="60"/>
        <v/>
      </c>
      <c r="U62" s="7" t="str">
        <f t="shared" si="60"/>
        <v/>
      </c>
      <c r="V62" s="7" t="str">
        <f t="shared" si="60"/>
        <v/>
      </c>
      <c r="W62" s="7" t="str">
        <f t="shared" si="60"/>
        <v/>
      </c>
      <c r="X62" s="7" t="str">
        <f t="shared" si="60"/>
        <v/>
      </c>
      <c r="Y62" s="7" t="str">
        <f t="shared" si="60"/>
        <v/>
      </c>
      <c r="Z62" s="7" t="str">
        <f t="shared" si="60"/>
        <v/>
      </c>
      <c r="AA62" s="7" t="str">
        <f t="shared" si="60"/>
        <v/>
      </c>
      <c r="AB62" s="7" t="str">
        <f t="shared" si="60"/>
        <v/>
      </c>
      <c r="AC62" s="7" t="str">
        <f t="shared" si="60"/>
        <v/>
      </c>
      <c r="AD62" s="7" t="str">
        <f t="shared" si="60"/>
        <v/>
      </c>
      <c r="AE62" s="7" t="str">
        <f t="shared" si="60"/>
        <v/>
      </c>
      <c r="AF62" s="7" t="str">
        <f t="shared" si="60"/>
        <v/>
      </c>
      <c r="AG62" s="7" t="str">
        <f t="shared" si="60"/>
        <v/>
      </c>
      <c r="AH62" s="7" t="str">
        <f t="shared" si="60"/>
        <v/>
      </c>
    </row>
    <row r="63">
      <c r="A63" s="7"/>
      <c r="B63" s="1"/>
      <c r="C63" s="7" t="str">
        <f t="shared" ref="C63:AH63" si="61">TRIM(MID(SUBSTITUTE($A63,":",REPT(" ",LEN($A63))),C$1*LEN($A63)+1,LEN($A63)))</f>
        <v/>
      </c>
      <c r="D63" s="7" t="str">
        <f t="shared" si="61"/>
        <v/>
      </c>
      <c r="E63" s="7" t="str">
        <f t="shared" si="61"/>
        <v/>
      </c>
      <c r="F63" s="7" t="str">
        <f t="shared" si="61"/>
        <v/>
      </c>
      <c r="G63" s="7" t="str">
        <f t="shared" si="61"/>
        <v/>
      </c>
      <c r="H63" s="7" t="str">
        <f t="shared" si="61"/>
        <v/>
      </c>
      <c r="I63" s="7" t="str">
        <f t="shared" si="61"/>
        <v/>
      </c>
      <c r="J63" s="7" t="str">
        <f t="shared" si="61"/>
        <v/>
      </c>
      <c r="K63" s="7" t="str">
        <f t="shared" si="61"/>
        <v/>
      </c>
      <c r="L63" s="7" t="str">
        <f t="shared" si="61"/>
        <v/>
      </c>
      <c r="M63" s="7" t="str">
        <f t="shared" si="61"/>
        <v/>
      </c>
      <c r="N63" s="7" t="str">
        <f t="shared" si="61"/>
        <v/>
      </c>
      <c r="O63" s="7" t="str">
        <f t="shared" si="61"/>
        <v/>
      </c>
      <c r="P63" s="7" t="str">
        <f t="shared" si="61"/>
        <v/>
      </c>
      <c r="Q63" s="7" t="str">
        <f t="shared" si="61"/>
        <v/>
      </c>
      <c r="R63" s="7" t="str">
        <f t="shared" si="61"/>
        <v/>
      </c>
      <c r="S63" s="7" t="str">
        <f t="shared" si="61"/>
        <v/>
      </c>
      <c r="T63" s="7" t="str">
        <f t="shared" si="61"/>
        <v/>
      </c>
      <c r="U63" s="7" t="str">
        <f t="shared" si="61"/>
        <v/>
      </c>
      <c r="V63" s="7" t="str">
        <f t="shared" si="61"/>
        <v/>
      </c>
      <c r="W63" s="7" t="str">
        <f t="shared" si="61"/>
        <v/>
      </c>
      <c r="X63" s="7" t="str">
        <f t="shared" si="61"/>
        <v/>
      </c>
      <c r="Y63" s="7" t="str">
        <f t="shared" si="61"/>
        <v/>
      </c>
      <c r="Z63" s="7" t="str">
        <f t="shared" si="61"/>
        <v/>
      </c>
      <c r="AA63" s="7" t="str">
        <f t="shared" si="61"/>
        <v/>
      </c>
      <c r="AB63" s="7" t="str">
        <f t="shared" si="61"/>
        <v/>
      </c>
      <c r="AC63" s="7" t="str">
        <f t="shared" si="61"/>
        <v/>
      </c>
      <c r="AD63" s="7" t="str">
        <f t="shared" si="61"/>
        <v/>
      </c>
      <c r="AE63" s="7" t="str">
        <f t="shared" si="61"/>
        <v/>
      </c>
      <c r="AF63" s="7" t="str">
        <f t="shared" si="61"/>
        <v/>
      </c>
      <c r="AG63" s="7" t="str">
        <f t="shared" si="61"/>
        <v/>
      </c>
      <c r="AH63" s="7" t="str">
        <f t="shared" si="61"/>
        <v/>
      </c>
    </row>
    <row r="64">
      <c r="A64" s="7"/>
      <c r="B64" s="1"/>
      <c r="C64" s="7" t="str">
        <f t="shared" ref="C64:AH64" si="62">TRIM(MID(SUBSTITUTE($A64,":",REPT(" ",LEN($A64))),C$1*LEN($A64)+1,LEN($A64)))</f>
        <v/>
      </c>
      <c r="D64" s="7" t="str">
        <f t="shared" si="62"/>
        <v/>
      </c>
      <c r="E64" s="7" t="str">
        <f t="shared" si="62"/>
        <v/>
      </c>
      <c r="F64" s="7" t="str">
        <f t="shared" si="62"/>
        <v/>
      </c>
      <c r="G64" s="7" t="str">
        <f t="shared" si="62"/>
        <v/>
      </c>
      <c r="H64" s="7" t="str">
        <f t="shared" si="62"/>
        <v/>
      </c>
      <c r="I64" s="7" t="str">
        <f t="shared" si="62"/>
        <v/>
      </c>
      <c r="J64" s="7" t="str">
        <f t="shared" si="62"/>
        <v/>
      </c>
      <c r="K64" s="7" t="str">
        <f t="shared" si="62"/>
        <v/>
      </c>
      <c r="L64" s="7" t="str">
        <f t="shared" si="62"/>
        <v/>
      </c>
      <c r="M64" s="7" t="str">
        <f t="shared" si="62"/>
        <v/>
      </c>
      <c r="N64" s="7" t="str">
        <f t="shared" si="62"/>
        <v/>
      </c>
      <c r="O64" s="7" t="str">
        <f t="shared" si="62"/>
        <v/>
      </c>
      <c r="P64" s="7" t="str">
        <f t="shared" si="62"/>
        <v/>
      </c>
      <c r="Q64" s="7" t="str">
        <f t="shared" si="62"/>
        <v/>
      </c>
      <c r="R64" s="7" t="str">
        <f t="shared" si="62"/>
        <v/>
      </c>
      <c r="S64" s="7" t="str">
        <f t="shared" si="62"/>
        <v/>
      </c>
      <c r="T64" s="7" t="str">
        <f t="shared" si="62"/>
        <v/>
      </c>
      <c r="U64" s="7" t="str">
        <f t="shared" si="62"/>
        <v/>
      </c>
      <c r="V64" s="7" t="str">
        <f t="shared" si="62"/>
        <v/>
      </c>
      <c r="W64" s="7" t="str">
        <f t="shared" si="62"/>
        <v/>
      </c>
      <c r="X64" s="7" t="str">
        <f t="shared" si="62"/>
        <v/>
      </c>
      <c r="Y64" s="7" t="str">
        <f t="shared" si="62"/>
        <v/>
      </c>
      <c r="Z64" s="7" t="str">
        <f t="shared" si="62"/>
        <v/>
      </c>
      <c r="AA64" s="7" t="str">
        <f t="shared" si="62"/>
        <v/>
      </c>
      <c r="AB64" s="7" t="str">
        <f t="shared" si="62"/>
        <v/>
      </c>
      <c r="AC64" s="7" t="str">
        <f t="shared" si="62"/>
        <v/>
      </c>
      <c r="AD64" s="7" t="str">
        <f t="shared" si="62"/>
        <v/>
      </c>
      <c r="AE64" s="7" t="str">
        <f t="shared" si="62"/>
        <v/>
      </c>
      <c r="AF64" s="7" t="str">
        <f t="shared" si="62"/>
        <v/>
      </c>
      <c r="AG64" s="7" t="str">
        <f t="shared" si="62"/>
        <v/>
      </c>
      <c r="AH64" s="7" t="str">
        <f t="shared" si="62"/>
        <v/>
      </c>
    </row>
    <row r="65">
      <c r="A65" s="7"/>
      <c r="B65" s="1"/>
      <c r="C65" s="7" t="str">
        <f t="shared" ref="C65:AH65" si="63">TRIM(MID(SUBSTITUTE($A65,":",REPT(" ",LEN($A65))),C$1*LEN($A65)+1,LEN($A65)))</f>
        <v/>
      </c>
      <c r="D65" s="7" t="str">
        <f t="shared" si="63"/>
        <v/>
      </c>
      <c r="E65" s="7" t="str">
        <f t="shared" si="63"/>
        <v/>
      </c>
      <c r="F65" s="7" t="str">
        <f t="shared" si="63"/>
        <v/>
      </c>
      <c r="G65" s="7" t="str">
        <f t="shared" si="63"/>
        <v/>
      </c>
      <c r="H65" s="7" t="str">
        <f t="shared" si="63"/>
        <v/>
      </c>
      <c r="I65" s="7" t="str">
        <f t="shared" si="63"/>
        <v/>
      </c>
      <c r="J65" s="7" t="str">
        <f t="shared" si="63"/>
        <v/>
      </c>
      <c r="K65" s="7" t="str">
        <f t="shared" si="63"/>
        <v/>
      </c>
      <c r="L65" s="7" t="str">
        <f t="shared" si="63"/>
        <v/>
      </c>
      <c r="M65" s="7" t="str">
        <f t="shared" si="63"/>
        <v/>
      </c>
      <c r="N65" s="7" t="str">
        <f t="shared" si="63"/>
        <v/>
      </c>
      <c r="O65" s="7" t="str">
        <f t="shared" si="63"/>
        <v/>
      </c>
      <c r="P65" s="7" t="str">
        <f t="shared" si="63"/>
        <v/>
      </c>
      <c r="Q65" s="7" t="str">
        <f t="shared" si="63"/>
        <v/>
      </c>
      <c r="R65" s="7" t="str">
        <f t="shared" si="63"/>
        <v/>
      </c>
      <c r="S65" s="7" t="str">
        <f t="shared" si="63"/>
        <v/>
      </c>
      <c r="T65" s="7" t="str">
        <f t="shared" si="63"/>
        <v/>
      </c>
      <c r="U65" s="7" t="str">
        <f t="shared" si="63"/>
        <v/>
      </c>
      <c r="V65" s="7" t="str">
        <f t="shared" si="63"/>
        <v/>
      </c>
      <c r="W65" s="7" t="str">
        <f t="shared" si="63"/>
        <v/>
      </c>
      <c r="X65" s="7" t="str">
        <f t="shared" si="63"/>
        <v/>
      </c>
      <c r="Y65" s="7" t="str">
        <f t="shared" si="63"/>
        <v/>
      </c>
      <c r="Z65" s="7" t="str">
        <f t="shared" si="63"/>
        <v/>
      </c>
      <c r="AA65" s="7" t="str">
        <f t="shared" si="63"/>
        <v/>
      </c>
      <c r="AB65" s="7" t="str">
        <f t="shared" si="63"/>
        <v/>
      </c>
      <c r="AC65" s="7" t="str">
        <f t="shared" si="63"/>
        <v/>
      </c>
      <c r="AD65" s="7" t="str">
        <f t="shared" si="63"/>
        <v/>
      </c>
      <c r="AE65" s="7" t="str">
        <f t="shared" si="63"/>
        <v/>
      </c>
      <c r="AF65" s="7" t="str">
        <f t="shared" si="63"/>
        <v/>
      </c>
      <c r="AG65" s="7" t="str">
        <f t="shared" si="63"/>
        <v/>
      </c>
      <c r="AH65" s="7" t="str">
        <f t="shared" si="63"/>
        <v/>
      </c>
    </row>
    <row r="66">
      <c r="A66" s="7"/>
      <c r="B66" s="1"/>
      <c r="C66" s="7" t="str">
        <f t="shared" ref="C66:AH66" si="64">TRIM(MID(SUBSTITUTE($A66,":",REPT(" ",LEN($A66))),C$1*LEN($A66)+1,LEN($A66)))</f>
        <v/>
      </c>
      <c r="D66" s="7" t="str">
        <f t="shared" si="64"/>
        <v/>
      </c>
      <c r="E66" s="7" t="str">
        <f t="shared" si="64"/>
        <v/>
      </c>
      <c r="F66" s="7" t="str">
        <f t="shared" si="64"/>
        <v/>
      </c>
      <c r="G66" s="7" t="str">
        <f t="shared" si="64"/>
        <v/>
      </c>
      <c r="H66" s="7" t="str">
        <f t="shared" si="64"/>
        <v/>
      </c>
      <c r="I66" s="7" t="str">
        <f t="shared" si="64"/>
        <v/>
      </c>
      <c r="J66" s="7" t="str">
        <f t="shared" si="64"/>
        <v/>
      </c>
      <c r="K66" s="7" t="str">
        <f t="shared" si="64"/>
        <v/>
      </c>
      <c r="L66" s="7" t="str">
        <f t="shared" si="64"/>
        <v/>
      </c>
      <c r="M66" s="7" t="str">
        <f t="shared" si="64"/>
        <v/>
      </c>
      <c r="N66" s="7" t="str">
        <f t="shared" si="64"/>
        <v/>
      </c>
      <c r="O66" s="7" t="str">
        <f t="shared" si="64"/>
        <v/>
      </c>
      <c r="P66" s="7" t="str">
        <f t="shared" si="64"/>
        <v/>
      </c>
      <c r="Q66" s="7" t="str">
        <f t="shared" si="64"/>
        <v/>
      </c>
      <c r="R66" s="7" t="str">
        <f t="shared" si="64"/>
        <v/>
      </c>
      <c r="S66" s="7" t="str">
        <f t="shared" si="64"/>
        <v/>
      </c>
      <c r="T66" s="7" t="str">
        <f t="shared" si="64"/>
        <v/>
      </c>
      <c r="U66" s="7" t="str">
        <f t="shared" si="64"/>
        <v/>
      </c>
      <c r="V66" s="7" t="str">
        <f t="shared" si="64"/>
        <v/>
      </c>
      <c r="W66" s="7" t="str">
        <f t="shared" si="64"/>
        <v/>
      </c>
      <c r="X66" s="7" t="str">
        <f t="shared" si="64"/>
        <v/>
      </c>
      <c r="Y66" s="7" t="str">
        <f t="shared" si="64"/>
        <v/>
      </c>
      <c r="Z66" s="7" t="str">
        <f t="shared" si="64"/>
        <v/>
      </c>
      <c r="AA66" s="7" t="str">
        <f t="shared" si="64"/>
        <v/>
      </c>
      <c r="AB66" s="7" t="str">
        <f t="shared" si="64"/>
        <v/>
      </c>
      <c r="AC66" s="7" t="str">
        <f t="shared" si="64"/>
        <v/>
      </c>
      <c r="AD66" s="7" t="str">
        <f t="shared" si="64"/>
        <v/>
      </c>
      <c r="AE66" s="7" t="str">
        <f t="shared" si="64"/>
        <v/>
      </c>
      <c r="AF66" s="7" t="str">
        <f t="shared" si="64"/>
        <v/>
      </c>
      <c r="AG66" s="7" t="str">
        <f t="shared" si="64"/>
        <v/>
      </c>
      <c r="AH66" s="7" t="str">
        <f t="shared" si="64"/>
        <v/>
      </c>
    </row>
    <row r="67">
      <c r="A67" s="7"/>
      <c r="B67" s="1"/>
      <c r="C67" s="7" t="str">
        <f t="shared" ref="C67:AH67" si="65">TRIM(MID(SUBSTITUTE($A67,":",REPT(" ",LEN($A67))),C$1*LEN($A67)+1,LEN($A67)))</f>
        <v/>
      </c>
      <c r="D67" s="7" t="str">
        <f t="shared" si="65"/>
        <v/>
      </c>
      <c r="E67" s="7" t="str">
        <f t="shared" si="65"/>
        <v/>
      </c>
      <c r="F67" s="7" t="str">
        <f t="shared" si="65"/>
        <v/>
      </c>
      <c r="G67" s="7" t="str">
        <f t="shared" si="65"/>
        <v/>
      </c>
      <c r="H67" s="7" t="str">
        <f t="shared" si="65"/>
        <v/>
      </c>
      <c r="I67" s="7" t="str">
        <f t="shared" si="65"/>
        <v/>
      </c>
      <c r="J67" s="7" t="str">
        <f t="shared" si="65"/>
        <v/>
      </c>
      <c r="K67" s="7" t="str">
        <f t="shared" si="65"/>
        <v/>
      </c>
      <c r="L67" s="7" t="str">
        <f t="shared" si="65"/>
        <v/>
      </c>
      <c r="M67" s="7" t="str">
        <f t="shared" si="65"/>
        <v/>
      </c>
      <c r="N67" s="7" t="str">
        <f t="shared" si="65"/>
        <v/>
      </c>
      <c r="O67" s="7" t="str">
        <f t="shared" si="65"/>
        <v/>
      </c>
      <c r="P67" s="7" t="str">
        <f t="shared" si="65"/>
        <v/>
      </c>
      <c r="Q67" s="7" t="str">
        <f t="shared" si="65"/>
        <v/>
      </c>
      <c r="R67" s="7" t="str">
        <f t="shared" si="65"/>
        <v/>
      </c>
      <c r="S67" s="7" t="str">
        <f t="shared" si="65"/>
        <v/>
      </c>
      <c r="T67" s="7" t="str">
        <f t="shared" si="65"/>
        <v/>
      </c>
      <c r="U67" s="7" t="str">
        <f t="shared" si="65"/>
        <v/>
      </c>
      <c r="V67" s="7" t="str">
        <f t="shared" si="65"/>
        <v/>
      </c>
      <c r="W67" s="7" t="str">
        <f t="shared" si="65"/>
        <v/>
      </c>
      <c r="X67" s="7" t="str">
        <f t="shared" si="65"/>
        <v/>
      </c>
      <c r="Y67" s="7" t="str">
        <f t="shared" si="65"/>
        <v/>
      </c>
      <c r="Z67" s="7" t="str">
        <f t="shared" si="65"/>
        <v/>
      </c>
      <c r="AA67" s="7" t="str">
        <f t="shared" si="65"/>
        <v/>
      </c>
      <c r="AB67" s="7" t="str">
        <f t="shared" si="65"/>
        <v/>
      </c>
      <c r="AC67" s="7" t="str">
        <f t="shared" si="65"/>
        <v/>
      </c>
      <c r="AD67" s="7" t="str">
        <f t="shared" si="65"/>
        <v/>
      </c>
      <c r="AE67" s="7" t="str">
        <f t="shared" si="65"/>
        <v/>
      </c>
      <c r="AF67" s="7" t="str">
        <f t="shared" si="65"/>
        <v/>
      </c>
      <c r="AG67" s="7" t="str">
        <f t="shared" si="65"/>
        <v/>
      </c>
      <c r="AH67" s="7" t="str">
        <f t="shared" si="65"/>
        <v/>
      </c>
    </row>
    <row r="68">
      <c r="A68" s="7"/>
      <c r="B68" s="1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>
      <c r="A69" s="7"/>
      <c r="B69" s="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>
      <c r="A70" s="7"/>
      <c r="B70" s="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>
      <c r="A71" s="7"/>
      <c r="B71" s="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>
      <c r="A72" s="7"/>
      <c r="B72" s="1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>
      <c r="A73" s="7"/>
      <c r="B73" s="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>
      <c r="A74" s="7"/>
      <c r="B74" s="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>
      <c r="A75" s="7"/>
      <c r="B75" s="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>
      <c r="A76" s="7"/>
      <c r="B76" s="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>
      <c r="A77" s="7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>
      <c r="A78" s="7"/>
      <c r="B78" s="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>
      <c r="A79" s="7"/>
      <c r="B79" s="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>
      <c r="A80" s="7"/>
      <c r="B80" s="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>
      <c r="A81" s="7"/>
      <c r="B81" s="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>
      <c r="A82" s="7"/>
      <c r="B82" s="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>
      <c r="A83" s="7"/>
      <c r="B83" s="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>
      <c r="A84" s="7"/>
      <c r="B84" s="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>
      <c r="A85" s="7"/>
      <c r="B85" s="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>
      <c r="A86" s="7"/>
      <c r="B86" s="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>
      <c r="A87" s="7"/>
      <c r="B87" s="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>
      <c r="A88" s="7"/>
      <c r="B88" s="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>
      <c r="A89" s="7"/>
      <c r="B89" s="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>
      <c r="A90" s="7"/>
      <c r="B90" s="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>
      <c r="A91" s="7"/>
      <c r="B91" s="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>
      <c r="A92" s="7"/>
      <c r="B92" s="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>
      <c r="A93" s="7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>
      <c r="A94" s="7"/>
      <c r="B94" s="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>
      <c r="A95" s="7"/>
      <c r="B95" s="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>
      <c r="A96" s="7"/>
      <c r="B96" s="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>
      <c r="A97" s="7"/>
      <c r="B97" s="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>
      <c r="A98" s="7"/>
      <c r="B98" s="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>
      <c r="A99" s="7"/>
      <c r="B99" s="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>
      <c r="A100" s="7"/>
      <c r="B100" s="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>
      <c r="A101" s="7"/>
      <c r="B101" s="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>
      <c r="A102" s="7"/>
      <c r="B102" s="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>
      <c r="A103" s="7"/>
      <c r="B103" s="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>
      <c r="A104" s="7"/>
      <c r="B104" s="1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>
      <c r="A105" s="7"/>
      <c r="B105" s="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>
      <c r="A106" s="7"/>
      <c r="B106" s="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>
      <c r="A107" s="7"/>
      <c r="B107" s="1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>
      <c r="A108" s="7"/>
      <c r="B108" s="1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>
      <c r="A109" s="7"/>
      <c r="B109" s="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>
      <c r="A110" s="7"/>
      <c r="B110" s="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>
      <c r="A111" s="7"/>
      <c r="B111" s="1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>
      <c r="A112" s="7"/>
      <c r="B112" s="1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>
      <c r="A113" s="7"/>
      <c r="B113" s="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>
      <c r="A114" s="7"/>
      <c r="B114" s="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>
      <c r="A115" s="7"/>
      <c r="B115" s="1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>
      <c r="A116" s="7"/>
      <c r="B116" s="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>
      <c r="A117" s="7"/>
      <c r="B117" s="1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>
      <c r="A118" s="7"/>
      <c r="B118" s="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>
      <c r="A119" s="7"/>
      <c r="B119" s="1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>
      <c r="A120" s="7"/>
      <c r="B120" s="1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>
      <c r="A121" s="7"/>
      <c r="B121" s="1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>
      <c r="A122" s="7"/>
      <c r="B122" s="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>
      <c r="A123" s="7"/>
      <c r="B123" s="1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>
      <c r="A124" s="7"/>
      <c r="B124" s="1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>
      <c r="A125" s="7"/>
      <c r="B125" s="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>
      <c r="A126" s="7"/>
      <c r="B126" s="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>
      <c r="A127" s="7"/>
      <c r="B127" s="1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>
      <c r="A128" s="7"/>
      <c r="B128" s="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>
      <c r="A129" s="7"/>
      <c r="B129" s="1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>
      <c r="A130" s="7"/>
      <c r="B130" s="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>
      <c r="A131" s="7"/>
      <c r="B131" s="1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>
      <c r="A132" s="7"/>
      <c r="B132" s="1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>
      <c r="A133" s="7"/>
      <c r="B133" s="1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>
      <c r="A134" s="7"/>
      <c r="B134" s="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>
      <c r="A135" s="7"/>
      <c r="B135" s="1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>
      <c r="A136" s="7"/>
      <c r="B136" s="1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>
      <c r="A137" s="7"/>
      <c r="B137" s="1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>
      <c r="A138" s="7"/>
      <c r="B138" s="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>
      <c r="A139" s="7"/>
      <c r="B139" s="1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>
      <c r="A140" s="7"/>
      <c r="B140" s="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>
      <c r="A141" s="7"/>
      <c r="B141" s="1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>
      <c r="A142" s="7"/>
      <c r="B142" s="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>
      <c r="A143" s="7"/>
      <c r="B143" s="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>
      <c r="A144" s="7"/>
      <c r="B144" s="1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>
      <c r="A145" s="7"/>
      <c r="B145" s="1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>
      <c r="A146" s="7"/>
      <c r="B146" s="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>
      <c r="A147" s="7"/>
      <c r="B147" s="1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>
      <c r="A148" s="7"/>
      <c r="B148" s="1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>
      <c r="A149" s="7"/>
      <c r="B149" s="1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>
      <c r="A150" s="7"/>
      <c r="B150" s="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>
      <c r="A151" s="7"/>
      <c r="B151" s="1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>
      <c r="A152" s="7"/>
      <c r="B152" s="1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>
      <c r="A153" s="7"/>
      <c r="B153" s="1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>
      <c r="A154" s="7"/>
      <c r="B154" s="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>
      <c r="A155" s="7"/>
      <c r="B155" s="1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>
      <c r="A156" s="7"/>
      <c r="B156" s="1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>
      <c r="A157" s="7"/>
      <c r="B157" s="1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>
      <c r="A158" s="7"/>
      <c r="B158" s="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>
      <c r="A159" s="7"/>
      <c r="B159" s="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>
      <c r="A160" s="7"/>
      <c r="B160" s="1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>
      <c r="A161" s="7"/>
      <c r="B161" s="1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>
      <c r="A162" s="7"/>
      <c r="B162" s="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>
      <c r="A163" s="7"/>
      <c r="B163" s="1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>
      <c r="A164" s="7"/>
      <c r="B164" s="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>
      <c r="A165" s="7"/>
      <c r="B165" s="1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>
      <c r="A166" s="7"/>
      <c r="B166" s="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>
      <c r="A167" s="7"/>
      <c r="B167" s="1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>
      <c r="A168" s="7"/>
      <c r="B168" s="1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>
      <c r="A169" s="7"/>
      <c r="B169" s="1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>
      <c r="A170" s="7"/>
      <c r="B170" s="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>
      <c r="A171" s="7"/>
      <c r="B171" s="1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>
      <c r="A172" s="7"/>
      <c r="B172" s="1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>
      <c r="A173" s="7"/>
      <c r="B173" s="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>
      <c r="A174" s="7"/>
      <c r="B174" s="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>
      <c r="A175" s="7"/>
      <c r="B175" s="1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>
      <c r="A176" s="7"/>
      <c r="B176" s="1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>
      <c r="A177" s="7"/>
      <c r="B177" s="1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>
      <c r="A178" s="7"/>
      <c r="B178" s="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>
      <c r="A179" s="7"/>
      <c r="B179" s="1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>
      <c r="A180" s="7"/>
      <c r="B180" s="1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>
      <c r="A181" s="7"/>
      <c r="B181" s="1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>
      <c r="A182" s="7"/>
      <c r="B182" s="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>
      <c r="A183" s="7"/>
      <c r="B183" s="1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>
      <c r="A184" s="7"/>
      <c r="B184" s="1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>
      <c r="A185" s="7"/>
      <c r="B185" s="1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>
      <c r="A186" s="7"/>
      <c r="B186" s="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>
      <c r="A187" s="7"/>
      <c r="B187" s="1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>
      <c r="A188" s="7"/>
      <c r="B188" s="1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>
      <c r="A189" s="7"/>
      <c r="B189" s="1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>
      <c r="A190" s="7"/>
      <c r="B190" s="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>
      <c r="A191" s="7"/>
      <c r="B191" s="1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>
      <c r="A192" s="7"/>
      <c r="B192" s="1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>
      <c r="A193" s="7"/>
      <c r="B193" s="1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>
      <c r="A194" s="7"/>
      <c r="B194" s="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>
      <c r="A195" s="7"/>
      <c r="B195" s="1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>
      <c r="A196" s="7"/>
      <c r="B196" s="1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>
      <c r="A197" s="7"/>
      <c r="B197" s="1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>
      <c r="A198" s="7"/>
      <c r="B198" s="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>
      <c r="A199" s="7"/>
      <c r="B199" s="1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>
      <c r="A200" s="7"/>
      <c r="B200" s="1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>
      <c r="A201" s="7"/>
      <c r="B201" s="1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>
      <c r="A202" s="7"/>
      <c r="B202" s="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>
      <c r="A203" s="7"/>
      <c r="B203" s="1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>
      <c r="A204" s="7"/>
      <c r="B204" s="1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>
      <c r="A205" s="7"/>
      <c r="B205" s="1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>
      <c r="A206" s="7"/>
      <c r="B206" s="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>
      <c r="A207" s="7"/>
      <c r="B207" s="1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>
      <c r="A208" s="7"/>
      <c r="B208" s="1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>
      <c r="A209" s="7"/>
      <c r="B209" s="1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>
      <c r="A210" s="7"/>
      <c r="B210" s="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>
      <c r="A211" s="7"/>
      <c r="B211" s="1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>
      <c r="A212" s="7"/>
      <c r="B212" s="1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>
      <c r="A213" s="7"/>
      <c r="B213" s="1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>
      <c r="A214" s="7"/>
      <c r="B214" s="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>
      <c r="A215" s="7"/>
      <c r="B215" s="1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>
      <c r="A216" s="7"/>
      <c r="B216" s="1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>
      <c r="A217" s="7"/>
      <c r="B217" s="1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>
      <c r="A218" s="7"/>
      <c r="B218" s="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>
      <c r="A219" s="7"/>
      <c r="B219" s="1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>
      <c r="A220" s="7"/>
      <c r="B220" s="1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>
      <c r="A221" s="7"/>
      <c r="B221" s="1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>
      <c r="A222" s="7"/>
      <c r="B222" s="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>
      <c r="A223" s="7"/>
      <c r="B223" s="1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>
      <c r="A224" s="7"/>
      <c r="B224" s="1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>
      <c r="A225" s="7"/>
      <c r="B225" s="1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>
      <c r="A226" s="7"/>
      <c r="B226" s="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>
      <c r="A227" s="7"/>
      <c r="B227" s="1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>
      <c r="A228" s="7"/>
      <c r="B228" s="1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>
      <c r="A229" s="7"/>
      <c r="B229" s="1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>
      <c r="A230" s="7"/>
      <c r="B230" s="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>
      <c r="A231" s="7"/>
      <c r="B231" s="1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>
      <c r="A232" s="7"/>
      <c r="B232" s="1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>
      <c r="A233" s="7"/>
      <c r="B233" s="1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>
      <c r="A234" s="7"/>
      <c r="B234" s="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>
      <c r="A235" s="7"/>
      <c r="B235" s="1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>
      <c r="A236" s="7"/>
      <c r="B236" s="1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>
      <c r="A237" s="7"/>
      <c r="B237" s="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>
      <c r="A238" s="7"/>
      <c r="B238" s="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>
      <c r="A239" s="7"/>
      <c r="B239" s="1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>
      <c r="A240" s="7"/>
      <c r="B240" s="1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>
      <c r="A241" s="7"/>
      <c r="B241" s="1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>
      <c r="A242" s="7"/>
      <c r="B242" s="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>
      <c r="A243" s="7"/>
      <c r="B243" s="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>
      <c r="A244" s="7"/>
      <c r="B244" s="1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>
      <c r="A245" s="7"/>
      <c r="B245" s="1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>
      <c r="A246" s="7"/>
      <c r="B246" s="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>
      <c r="A247" s="7"/>
      <c r="B247" s="1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>
      <c r="A248" s="7"/>
      <c r="B248" s="1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>
      <c r="A249" s="7"/>
      <c r="B249" s="1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>
      <c r="A250" s="7"/>
      <c r="B250" s="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>
      <c r="A251" s="7"/>
      <c r="B251" s="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>
      <c r="A252" s="7"/>
      <c r="B252" s="1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>
      <c r="A253" s="7"/>
      <c r="B253" s="1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>
      <c r="A254" s="7"/>
      <c r="B254" s="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>
      <c r="A255" s="7"/>
      <c r="B255" s="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>
      <c r="A256" s="7"/>
      <c r="B256" s="1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>
      <c r="A257" s="7"/>
      <c r="B257" s="1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>
      <c r="A258" s="7"/>
      <c r="B258" s="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>
      <c r="A259" s="7"/>
      <c r="B259" s="1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>
      <c r="A260" s="7"/>
      <c r="B260" s="1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>
      <c r="A261" s="7"/>
      <c r="B261" s="1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>
      <c r="A262" s="7"/>
      <c r="B262" s="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>
      <c r="A263" s="7"/>
      <c r="B263" s="1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>
      <c r="A264" s="7"/>
      <c r="B264" s="1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>
      <c r="A265" s="7"/>
      <c r="B265" s="1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>
      <c r="A266" s="7"/>
      <c r="B266" s="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>
      <c r="A267" s="7"/>
      <c r="B267" s="1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>
      <c r="A268" s="7"/>
      <c r="B268" s="1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>
      <c r="A269" s="7"/>
      <c r="B269" s="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>
      <c r="A270" s="7"/>
      <c r="B270" s="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>
      <c r="A271" s="7"/>
      <c r="B271" s="1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>
      <c r="A272" s="7"/>
      <c r="B272" s="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>
      <c r="A273" s="7"/>
      <c r="B273" s="1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>
      <c r="A274" s="7"/>
      <c r="B274" s="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>
      <c r="A275" s="7"/>
      <c r="B275" s="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>
      <c r="A276" s="7"/>
      <c r="B276" s="1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>
      <c r="A277" s="7"/>
      <c r="B277" s="1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>
      <c r="A278" s="7"/>
      <c r="B278" s="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>
      <c r="A279" s="7"/>
      <c r="B279" s="1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>
      <c r="A280" s="7"/>
      <c r="B280" s="1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>
      <c r="A281" s="7"/>
      <c r="B281" s="1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>
      <c r="A282" s="7"/>
      <c r="B282" s="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>
      <c r="A283" s="7"/>
      <c r="B283" s="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>
      <c r="A284" s="7"/>
      <c r="B284" s="1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>
      <c r="A285" s="7"/>
      <c r="B285" s="1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>
      <c r="A286" s="7"/>
      <c r="B286" s="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>
      <c r="A287" s="7"/>
      <c r="B287" s="1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>
      <c r="A288" s="7"/>
      <c r="B288" s="1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>
      <c r="A289" s="7"/>
      <c r="B289" s="1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>
      <c r="A290" s="7"/>
      <c r="B290" s="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>
      <c r="A291" s="7"/>
      <c r="B291" s="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>
      <c r="A292" s="7"/>
      <c r="B292" s="1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>
      <c r="A293" s="7"/>
      <c r="B293" s="1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>
      <c r="A294" s="7"/>
      <c r="B294" s="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>
      <c r="A295" s="7"/>
      <c r="B295" s="1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>
      <c r="A296" s="7"/>
      <c r="B296" s="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>
      <c r="A297" s="7"/>
      <c r="B297" s="1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>
      <c r="A298" s="7"/>
      <c r="B298" s="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>
      <c r="A299" s="7"/>
      <c r="B299" s="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>
      <c r="A300" s="7"/>
      <c r="B300" s="1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>
      <c r="A301" s="7"/>
      <c r="B301" s="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>
      <c r="A302" s="7"/>
      <c r="B302" s="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>
      <c r="A303" s="7"/>
      <c r="B303" s="1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>
      <c r="A304" s="7"/>
      <c r="B304" s="1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>
      <c r="A305" s="7"/>
      <c r="B305" s="1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>
      <c r="A306" s="7"/>
      <c r="B306" s="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>
      <c r="A307" s="7"/>
      <c r="B307" s="1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>
      <c r="A308" s="7"/>
      <c r="B308" s="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>
      <c r="A309" s="7"/>
      <c r="B309" s="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>
      <c r="A310" s="7"/>
      <c r="B310" s="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>
      <c r="A311" s="7"/>
      <c r="B311" s="1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>
      <c r="A312" s="7"/>
      <c r="B312" s="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>
      <c r="A313" s="7"/>
      <c r="B313" s="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>
      <c r="A314" s="7"/>
      <c r="B314" s="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>
      <c r="A315" s="7"/>
      <c r="B315" s="1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>
      <c r="A316" s="7"/>
      <c r="B316" s="1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>
      <c r="A317" s="7"/>
      <c r="B317" s="1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>
      <c r="A318" s="7"/>
      <c r="B318" s="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>
      <c r="A319" s="7"/>
      <c r="B319" s="1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>
      <c r="A320" s="7"/>
      <c r="B320" s="1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>
      <c r="A321" s="7"/>
      <c r="B321" s="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>
      <c r="A322" s="7"/>
      <c r="B322" s="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>
      <c r="A323" s="7"/>
      <c r="B323" s="1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>
      <c r="A324" s="7"/>
      <c r="B324" s="1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>
      <c r="A325" s="7"/>
      <c r="B325" s="1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>
      <c r="A326" s="7"/>
      <c r="B326" s="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>
      <c r="A327" s="7"/>
      <c r="B327" s="1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>
      <c r="A328" s="7"/>
      <c r="B328" s="1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>
      <c r="A329" s="7"/>
      <c r="B329" s="1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>
      <c r="A330" s="7"/>
      <c r="B330" s="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>
      <c r="A331" s="7"/>
      <c r="B331" s="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>
      <c r="A332" s="7"/>
      <c r="B332" s="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>
      <c r="A333" s="7"/>
      <c r="B333" s="1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>
      <c r="A334" s="7"/>
      <c r="B334" s="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>
      <c r="A335" s="7"/>
      <c r="B335" s="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>
      <c r="A336" s="7"/>
      <c r="B336" s="1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>
      <c r="A337" s="7"/>
      <c r="B337" s="1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>
      <c r="A338" s="7"/>
      <c r="B338" s="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>
      <c r="A339" s="7"/>
      <c r="B339" s="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>
      <c r="A340" s="7"/>
      <c r="B340" s="1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>
      <c r="A341" s="7"/>
      <c r="B341" s="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>
      <c r="A342" s="7"/>
      <c r="B342" s="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>
      <c r="A343" s="7"/>
      <c r="B343" s="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>
      <c r="A344" s="7"/>
      <c r="B344" s="1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>
      <c r="A345" s="7"/>
      <c r="B345" s="1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>
      <c r="A346" s="7"/>
      <c r="B346" s="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>
      <c r="A347" s="7"/>
      <c r="B347" s="1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>
      <c r="A348" s="7"/>
      <c r="B348" s="1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>
      <c r="A349" s="7"/>
      <c r="B349" s="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>
      <c r="A350" s="7"/>
      <c r="B350" s="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>
      <c r="A351" s="7"/>
      <c r="B351" s="1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>
      <c r="A352" s="7"/>
      <c r="B352" s="1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>
      <c r="A353" s="7"/>
      <c r="B353" s="1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>
      <c r="A354" s="7"/>
      <c r="B354" s="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>
      <c r="A355" s="7"/>
      <c r="B355" s="1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>
      <c r="A356" s="7"/>
      <c r="B356" s="1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>
      <c r="A357" s="7"/>
      <c r="B357" s="1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>
      <c r="A358" s="7"/>
      <c r="B358" s="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>
      <c r="A359" s="7"/>
      <c r="B359" s="1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>
      <c r="A360" s="7"/>
      <c r="B360" s="1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>
      <c r="A361" s="7"/>
      <c r="B361" s="1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>
      <c r="A362" s="7"/>
      <c r="B362" s="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>
      <c r="A363" s="7"/>
      <c r="B363" s="1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>
      <c r="A364" s="7"/>
      <c r="B364" s="1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>
      <c r="A365" s="7"/>
      <c r="B365" s="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>
      <c r="A366" s="7"/>
      <c r="B366" s="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>
      <c r="A367" s="7"/>
      <c r="B367" s="1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>
      <c r="A368" s="7"/>
      <c r="B368" s="1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>
      <c r="A369" s="7"/>
      <c r="B369" s="1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>
      <c r="A370" s="7"/>
      <c r="B370" s="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>
      <c r="A371" s="7"/>
      <c r="B371" s="1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>
      <c r="A372" s="7"/>
      <c r="B372" s="1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>
      <c r="A373" s="7"/>
      <c r="B373" s="1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>
      <c r="A374" s="7"/>
      <c r="B374" s="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>
      <c r="A375" s="7"/>
      <c r="B375" s="1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>
      <c r="A376" s="7"/>
      <c r="B376" s="1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>
      <c r="A377" s="7"/>
      <c r="B377" s="1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>
      <c r="A378" s="7"/>
      <c r="B378" s="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>
      <c r="A379" s="7"/>
      <c r="B379" s="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>
      <c r="A380" s="7"/>
      <c r="B380" s="1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>
      <c r="A381" s="7"/>
      <c r="B381" s="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>
      <c r="A382" s="7"/>
      <c r="B382" s="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>
      <c r="A383" s="7"/>
      <c r="B383" s="1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>
      <c r="A384" s="7"/>
      <c r="B384" s="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>
      <c r="A385" s="7"/>
      <c r="B385" s="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>
      <c r="A386" s="7"/>
      <c r="B386" s="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>
      <c r="A387" s="7"/>
      <c r="B387" s="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>
      <c r="A388" s="7"/>
      <c r="B388" s="1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>
      <c r="A389" s="7"/>
      <c r="B389" s="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>
      <c r="A390" s="7"/>
      <c r="B390" s="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>
      <c r="A391" s="7"/>
      <c r="B391" s="1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>
      <c r="A392" s="7"/>
      <c r="B392" s="1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>
      <c r="A393" s="7"/>
      <c r="B393" s="1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>
      <c r="A394" s="7"/>
      <c r="B394" s="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>
      <c r="A395" s="7"/>
      <c r="B395" s="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>
      <c r="A396" s="7"/>
      <c r="B396" s="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>
      <c r="A397" s="7"/>
      <c r="B397" s="1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>
      <c r="A398" s="7"/>
      <c r="B398" s="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>
      <c r="A399" s="7"/>
      <c r="B399" s="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>
      <c r="A400" s="7"/>
      <c r="B400" s="1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>
      <c r="A401" s="7"/>
      <c r="B401" s="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>
      <c r="A402" s="7"/>
      <c r="B402" s="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>
      <c r="A403" s="7"/>
      <c r="B403" s="1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>
      <c r="A404" s="7"/>
      <c r="B404" s="1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>
      <c r="A405" s="7"/>
      <c r="B405" s="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>
      <c r="A406" s="7"/>
      <c r="B406" s="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>
      <c r="A407" s="7"/>
      <c r="B407" s="1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>
      <c r="A408" s="7"/>
      <c r="B408" s="1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>
      <c r="A409" s="7"/>
      <c r="B409" s="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>
      <c r="A410" s="7"/>
      <c r="B410" s="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>
      <c r="A411" s="7"/>
      <c r="B411" s="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>
      <c r="A412" s="7"/>
      <c r="B412" s="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>
      <c r="A413" s="7"/>
      <c r="B413" s="1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>
      <c r="A414" s="7"/>
      <c r="B414" s="1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>
      <c r="A415" s="7"/>
      <c r="B415" s="1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>
      <c r="A416" s="7"/>
      <c r="B416" s="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>
      <c r="A417" s="7"/>
      <c r="B417" s="1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>
      <c r="A418" s="7"/>
      <c r="B418" s="1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>
      <c r="A419" s="7"/>
      <c r="B419" s="1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>
      <c r="A420" s="7"/>
      <c r="B420" s="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>
      <c r="A421" s="7"/>
      <c r="B421" s="1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>
      <c r="A422" s="7"/>
      <c r="B422" s="1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>
      <c r="A423" s="7"/>
      <c r="B423" s="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>
      <c r="A424" s="7"/>
      <c r="B424" s="1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>
      <c r="A425" s="7"/>
      <c r="B425" s="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>
      <c r="A426" s="7"/>
      <c r="B426" s="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>
      <c r="A427" s="7"/>
      <c r="B427" s="1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>
      <c r="A428" s="7"/>
      <c r="B428" s="1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>
      <c r="A429" s="7"/>
      <c r="B429" s="1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>
      <c r="A430" s="7"/>
      <c r="B430" s="1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>
      <c r="A431" s="7"/>
      <c r="B431" s="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>
      <c r="A432" s="7"/>
      <c r="B432" s="1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>
      <c r="A433" s="7"/>
      <c r="B433" s="1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>
      <c r="A434" s="7"/>
      <c r="B434" s="1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>
      <c r="A435" s="7"/>
      <c r="B435" s="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>
      <c r="A436" s="7"/>
      <c r="B436" s="1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>
      <c r="A437" s="7"/>
      <c r="B437" s="1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>
      <c r="A438" s="7"/>
      <c r="B438" s="1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>
      <c r="A439" s="7"/>
      <c r="B439" s="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>
      <c r="A440" s="7"/>
      <c r="B440" s="1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>
      <c r="A441" s="7"/>
      <c r="B441" s="1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>
      <c r="A442" s="7"/>
      <c r="B442" s="1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>
      <c r="A443" s="7"/>
      <c r="B443" s="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>
      <c r="A444" s="7"/>
      <c r="B444" s="1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>
      <c r="A445" s="7"/>
      <c r="B445" s="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>
      <c r="A446" s="7"/>
      <c r="B446" s="1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>
      <c r="A447" s="7"/>
      <c r="B447" s="1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>
      <c r="A448" s="7"/>
      <c r="B448" s="1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>
      <c r="A449" s="7"/>
      <c r="B449" s="1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>
      <c r="A450" s="7"/>
      <c r="B450" s="1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>
      <c r="A451" s="7"/>
      <c r="B451" s="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>
      <c r="A452" s="7"/>
      <c r="B452" s="1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>
      <c r="A453" s="7"/>
      <c r="B453" s="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>
      <c r="A454" s="7"/>
      <c r="B454" s="1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>
      <c r="A455" s="7"/>
      <c r="B455" s="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>
      <c r="A456" s="7"/>
      <c r="B456" s="1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>
      <c r="A457" s="7"/>
      <c r="B457" s="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>
      <c r="A458" s="7"/>
      <c r="B458" s="1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>
      <c r="A459" s="7"/>
      <c r="B459" s="1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>
      <c r="A460" s="7"/>
      <c r="B460" s="1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>
      <c r="A461" s="7"/>
      <c r="B461" s="1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>
      <c r="A462" s="7"/>
      <c r="B462" s="1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>
      <c r="A463" s="7"/>
      <c r="B463" s="1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>
      <c r="A464" s="7"/>
      <c r="B464" s="1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>
      <c r="A465" s="7"/>
      <c r="B465" s="1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>
      <c r="A466" s="7"/>
      <c r="B466" s="1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>
      <c r="A467" s="7"/>
      <c r="B467" s="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>
      <c r="A468" s="7"/>
      <c r="B468" s="1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>
      <c r="A469" s="7"/>
      <c r="B469" s="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>
      <c r="A470" s="7"/>
      <c r="B470" s="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>
      <c r="A471" s="7"/>
      <c r="B471" s="1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>
      <c r="A472" s="7"/>
      <c r="B472" s="1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>
      <c r="A473" s="7"/>
      <c r="B473" s="1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>
      <c r="A474" s="7"/>
      <c r="B474" s="1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>
      <c r="A475" s="7"/>
      <c r="B475" s="1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>
      <c r="A476" s="7"/>
      <c r="B476" s="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>
      <c r="A477" s="7"/>
      <c r="B477" s="1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>
      <c r="A478" s="7"/>
      <c r="B478" s="1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>
      <c r="A479" s="7"/>
      <c r="B479" s="1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>
      <c r="A480" s="7"/>
      <c r="B480" s="1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>
      <c r="A481" s="7"/>
      <c r="B481" s="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>
      <c r="A482" s="7"/>
      <c r="B482" s="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>
      <c r="A483" s="7"/>
      <c r="B483" s="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>
      <c r="A484" s="7"/>
      <c r="B484" s="1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>
      <c r="A485" s="7"/>
      <c r="B485" s="1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>
      <c r="A486" s="7"/>
      <c r="B486" s="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>
      <c r="A487" s="7"/>
      <c r="B487" s="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>
      <c r="A488" s="7"/>
      <c r="B488" s="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>
      <c r="A489" s="7"/>
      <c r="B489" s="1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>
      <c r="A490" s="7"/>
      <c r="B490" s="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>
      <c r="A491" s="7"/>
      <c r="B491" s="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>
      <c r="A492" s="7"/>
      <c r="B492" s="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>
      <c r="A493" s="7"/>
      <c r="B493" s="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>
      <c r="A494" s="7"/>
      <c r="B494" s="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>
      <c r="A495" s="7"/>
      <c r="B495" s="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>
      <c r="A496" s="7"/>
      <c r="B496" s="1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>
      <c r="A497" s="7"/>
      <c r="B497" s="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>
      <c r="A498" s="7"/>
      <c r="B498" s="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>
      <c r="A499" s="7"/>
      <c r="B499" s="1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>
      <c r="A500" s="7"/>
      <c r="B500" s="1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>
      <c r="A501" s="7"/>
      <c r="B501" s="1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>
      <c r="A502" s="7"/>
      <c r="B502" s="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>
      <c r="A503" s="7"/>
      <c r="B503" s="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>
      <c r="A504" s="7"/>
      <c r="B504" s="1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>
      <c r="A505" s="7"/>
      <c r="B505" s="1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>
      <c r="A506" s="7"/>
      <c r="B506" s="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>
      <c r="A507" s="7"/>
      <c r="B507" s="1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>
      <c r="A508" s="7"/>
      <c r="B508" s="1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>
      <c r="A509" s="7"/>
      <c r="B509" s="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>
      <c r="A510" s="7"/>
      <c r="B510" s="1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>
      <c r="A511" s="7"/>
      <c r="B511" s="1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>
      <c r="A512" s="7"/>
      <c r="B512" s="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>
      <c r="A513" s="7"/>
      <c r="B513" s="1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>
      <c r="A514" s="7"/>
      <c r="B514" s="1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>
      <c r="A515" s="7"/>
      <c r="B515" s="1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>
      <c r="A516" s="7"/>
      <c r="B516" s="1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>
      <c r="A517" s="7"/>
      <c r="B517" s="1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>
      <c r="A518" s="7"/>
      <c r="B518" s="1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>
      <c r="A519" s="7"/>
      <c r="B519" s="1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>
      <c r="A520" s="7"/>
      <c r="B520" s="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>
      <c r="A521" s="7"/>
      <c r="B521" s="1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>
      <c r="A522" s="7"/>
      <c r="B522" s="1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>
      <c r="A523" s="7"/>
      <c r="B523" s="1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>
      <c r="A524" s="7"/>
      <c r="B524" s="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>
      <c r="A525" s="7"/>
      <c r="B525" s="1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>
      <c r="A526" s="7"/>
      <c r="B526" s="1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>
      <c r="A527" s="7"/>
      <c r="B527" s="1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>
      <c r="A528" s="7"/>
      <c r="B528" s="1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>
      <c r="A529" s="7"/>
      <c r="B529" s="1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>
      <c r="A530" s="7"/>
      <c r="B530" s="1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>
      <c r="A531" s="7"/>
      <c r="B531" s="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>
      <c r="A532" s="7"/>
      <c r="B532" s="1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>
      <c r="A533" s="7"/>
      <c r="B533" s="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>
      <c r="A534" s="7"/>
      <c r="B534" s="1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>
      <c r="A535" s="7"/>
      <c r="B535" s="1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>
      <c r="A536" s="7"/>
      <c r="B536" s="1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>
      <c r="A537" s="7"/>
      <c r="B537" s="1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>
      <c r="A538" s="7"/>
      <c r="B538" s="1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>
      <c r="A539" s="7"/>
      <c r="B539" s="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>
      <c r="A540" s="7"/>
      <c r="B540" s="1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>
      <c r="A541" s="7"/>
      <c r="B541" s="1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>
      <c r="A542" s="7"/>
      <c r="B542" s="1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>
      <c r="A543" s="7"/>
      <c r="B543" s="1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>
      <c r="A544" s="7"/>
      <c r="B544" s="1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>
      <c r="A545" s="7"/>
      <c r="B545" s="1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>
      <c r="A546" s="7"/>
      <c r="B546" s="1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>
      <c r="A547" s="7"/>
      <c r="B547" s="1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>
      <c r="A548" s="7"/>
      <c r="B548" s="1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>
      <c r="A549" s="7"/>
      <c r="B549" s="1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>
      <c r="A550" s="7"/>
      <c r="B550" s="1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>
      <c r="A551" s="7"/>
      <c r="B551" s="1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>
      <c r="A552" s="7"/>
      <c r="B552" s="1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>
      <c r="A553" s="7"/>
      <c r="B553" s="1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>
      <c r="A554" s="7"/>
      <c r="B554" s="1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>
      <c r="A555" s="7"/>
      <c r="B555" s="1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>
      <c r="A556" s="7"/>
      <c r="B556" s="1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>
      <c r="A557" s="7"/>
      <c r="B557" s="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>
      <c r="A558" s="7"/>
      <c r="B558" s="1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>
      <c r="A559" s="7"/>
      <c r="B559" s="1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>
      <c r="A560" s="7"/>
      <c r="B560" s="1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>
      <c r="A561" s="7"/>
      <c r="B561" s="1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>
      <c r="A562" s="7"/>
      <c r="B562" s="1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>
      <c r="A563" s="7"/>
      <c r="B563" s="1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>
      <c r="A564" s="7"/>
      <c r="B564" s="1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>
      <c r="A565" s="7"/>
      <c r="B565" s="1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>
      <c r="A566" s="7"/>
      <c r="B566" s="1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>
      <c r="A567" s="7"/>
      <c r="B567" s="1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>
      <c r="A568" s="7"/>
      <c r="B568" s="1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>
      <c r="A569" s="7"/>
      <c r="B569" s="1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>
      <c r="A570" s="7"/>
      <c r="B570" s="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>
      <c r="A571" s="7"/>
      <c r="B571" s="1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>
      <c r="A572" s="7"/>
      <c r="B572" s="1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>
      <c r="A573" s="7"/>
      <c r="B573" s="1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>
      <c r="A574" s="7"/>
      <c r="B574" s="1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>
      <c r="A575" s="7"/>
      <c r="B575" s="1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>
      <c r="A576" s="7"/>
      <c r="B576" s="1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>
      <c r="A577" s="7"/>
      <c r="B577" s="1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>
      <c r="A578" s="7"/>
      <c r="B578" s="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>
      <c r="A579" s="7"/>
      <c r="B579" s="1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>
      <c r="A580" s="7"/>
      <c r="B580" s="1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>
      <c r="A581" s="7"/>
      <c r="B581" s="1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>
      <c r="A582" s="7"/>
      <c r="B582" s="1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>
      <c r="A583" s="7"/>
      <c r="B583" s="1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>
      <c r="A584" s="7"/>
      <c r="B584" s="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>
      <c r="A585" s="7"/>
      <c r="B585" s="1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>
      <c r="A586" s="7"/>
      <c r="B586" s="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>
      <c r="A587" s="7"/>
      <c r="B587" s="1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>
      <c r="A588" s="7"/>
      <c r="B588" s="1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>
      <c r="A589" s="7"/>
      <c r="B589" s="1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>
      <c r="A590" s="7"/>
      <c r="B590" s="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>
      <c r="A591" s="7"/>
      <c r="B591" s="1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>
      <c r="A592" s="7"/>
      <c r="B592" s="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>
      <c r="A593" s="7"/>
      <c r="B593" s="1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>
      <c r="A594" s="7"/>
      <c r="B594" s="1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>
      <c r="A595" s="7"/>
      <c r="B595" s="1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>
      <c r="A596" s="7"/>
      <c r="B596" s="1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>
      <c r="A597" s="7"/>
      <c r="B597" s="1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>
      <c r="A598" s="7"/>
      <c r="B598" s="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>
      <c r="A599" s="7"/>
      <c r="B599" s="1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>
      <c r="A600" s="7"/>
      <c r="B600" s="1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>
      <c r="A601" s="7"/>
      <c r="B601" s="1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>
      <c r="A602" s="7"/>
      <c r="B602" s="1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>
      <c r="A603" s="7"/>
      <c r="B603" s="1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>
      <c r="A604" s="7"/>
      <c r="B604" s="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>
      <c r="A605" s="7"/>
      <c r="B605" s="1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>
      <c r="A606" s="7"/>
      <c r="B606" s="1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>
      <c r="A607" s="7"/>
      <c r="B607" s="1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>
      <c r="A608" s="7"/>
      <c r="B608" s="1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>
      <c r="A609" s="7"/>
      <c r="B609" s="1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>
      <c r="A610" s="7"/>
      <c r="B610" s="1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>
      <c r="A611" s="7"/>
      <c r="B611" s="1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>
      <c r="A612" s="7"/>
      <c r="B612" s="1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>
      <c r="A613" s="7"/>
      <c r="B613" s="1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>
      <c r="A614" s="7"/>
      <c r="B614" s="1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>
      <c r="A615" s="7"/>
      <c r="B615" s="1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>
      <c r="A616" s="7"/>
      <c r="B616" s="1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>
      <c r="A617" s="7"/>
      <c r="B617" s="1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>
      <c r="A618" s="7"/>
      <c r="B618" s="1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>
      <c r="A619" s="7"/>
      <c r="B619" s="1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>
      <c r="A620" s="7"/>
      <c r="B620" s="1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>
      <c r="A621" s="7"/>
      <c r="B621" s="1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>
      <c r="A622" s="7"/>
      <c r="B622" s="1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>
      <c r="A623" s="7"/>
      <c r="B623" s="1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>
      <c r="A624" s="7"/>
      <c r="B624" s="1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>
      <c r="A625" s="7"/>
      <c r="B625" s="1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>
      <c r="A626" s="7"/>
      <c r="B626" s="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>
      <c r="A627" s="7"/>
      <c r="B627" s="1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>
      <c r="A628" s="7"/>
      <c r="B628" s="1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>
      <c r="A629" s="7"/>
      <c r="B629" s="1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>
      <c r="A630" s="7"/>
      <c r="B630" s="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>
      <c r="A631" s="7"/>
      <c r="B631" s="1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>
      <c r="A632" s="7"/>
      <c r="B632" s="1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>
      <c r="A633" s="7"/>
      <c r="B633" s="1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>
      <c r="A634" s="7"/>
      <c r="B634" s="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>
      <c r="A635" s="7"/>
      <c r="B635" s="1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>
      <c r="A636" s="7"/>
      <c r="B636" s="1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>
      <c r="A637" s="7"/>
      <c r="B637" s="1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>
      <c r="A638" s="7"/>
      <c r="B638" s="1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>
      <c r="A639" s="7"/>
      <c r="B639" s="1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>
      <c r="A640" s="7"/>
      <c r="B640" s="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>
      <c r="A641" s="7"/>
      <c r="B641" s="1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>
      <c r="A642" s="7"/>
      <c r="B642" s="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>
      <c r="A643" s="7"/>
      <c r="B643" s="1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>
      <c r="A644" s="7"/>
      <c r="B644" s="1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>
      <c r="A645" s="7"/>
      <c r="B645" s="1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>
      <c r="A646" s="7"/>
      <c r="B646" s="1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>
      <c r="A647" s="7"/>
      <c r="B647" s="1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>
      <c r="A648" s="7"/>
      <c r="B648" s="1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>
      <c r="A649" s="7"/>
      <c r="B649" s="1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>
      <c r="A650" s="7"/>
      <c r="B650" s="1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>
      <c r="A651" s="7"/>
      <c r="B651" s="1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>
      <c r="A652" s="7"/>
      <c r="B652" s="1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>
      <c r="A653" s="7"/>
      <c r="B653" s="1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>
      <c r="A654" s="7"/>
      <c r="B654" s="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>
      <c r="A655" s="7"/>
      <c r="B655" s="1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>
      <c r="A656" s="7"/>
      <c r="B656" s="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>
      <c r="A657" s="7"/>
      <c r="B657" s="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>
      <c r="A658" s="7"/>
      <c r="B658" s="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>
      <c r="A659" s="7"/>
      <c r="B659" s="1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>
      <c r="A660" s="7"/>
      <c r="B660" s="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>
      <c r="A661" s="7"/>
      <c r="B661" s="1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>
      <c r="A662" s="7"/>
      <c r="B662" s="1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>
      <c r="A663" s="7"/>
      <c r="B663" s="1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>
      <c r="A664" s="7"/>
      <c r="B664" s="1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>
      <c r="A665" s="7"/>
      <c r="B665" s="1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>
      <c r="A666" s="7"/>
      <c r="B666" s="1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>
      <c r="A667" s="7"/>
      <c r="B667" s="1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>
      <c r="A668" s="7"/>
      <c r="B668" s="1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>
      <c r="A669" s="7"/>
      <c r="B669" s="1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>
      <c r="A670" s="7"/>
      <c r="B670" s="1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>
      <c r="A671" s="7"/>
      <c r="B671" s="1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>
      <c r="A672" s="7"/>
      <c r="B672" s="1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>
      <c r="A673" s="7"/>
      <c r="B673" s="1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>
      <c r="A674" s="7"/>
      <c r="B674" s="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>
      <c r="A675" s="7"/>
      <c r="B675" s="1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>
      <c r="A676" s="7"/>
      <c r="B676" s="1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>
      <c r="A677" s="7"/>
      <c r="B677" s="1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>
      <c r="A678" s="7"/>
      <c r="B678" s="1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>
      <c r="A679" s="7"/>
      <c r="B679" s="1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>
      <c r="A680" s="7"/>
      <c r="B680" s="1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>
      <c r="A681" s="7"/>
      <c r="B681" s="1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>
      <c r="A682" s="7"/>
      <c r="B682" s="1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>
      <c r="A683" s="7"/>
      <c r="B683" s="1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>
      <c r="A684" s="7"/>
      <c r="B684" s="1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>
      <c r="A685" s="7"/>
      <c r="B685" s="1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>
      <c r="A686" s="7"/>
      <c r="B686" s="1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>
      <c r="A687" s="7"/>
      <c r="B687" s="1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>
      <c r="A688" s="7"/>
      <c r="B688" s="1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>
      <c r="A689" s="7"/>
      <c r="B689" s="1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>
      <c r="A690" s="7"/>
      <c r="B690" s="1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>
      <c r="A691" s="7"/>
      <c r="B691" s="1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>
      <c r="A692" s="7"/>
      <c r="B692" s="1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>
      <c r="A693" s="7"/>
      <c r="B693" s="1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>
      <c r="A694" s="7"/>
      <c r="B694" s="1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>
      <c r="A695" s="7"/>
      <c r="B695" s="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>
      <c r="A696" s="7"/>
      <c r="B696" s="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>
      <c r="A697" s="7"/>
      <c r="B697" s="1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>
      <c r="A698" s="7"/>
      <c r="B698" s="1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>
      <c r="A699" s="7"/>
      <c r="B699" s="1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>
      <c r="A700" s="7"/>
      <c r="B700" s="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>
      <c r="A701" s="7"/>
      <c r="B701" s="1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>
      <c r="A702" s="7"/>
      <c r="B702" s="1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>
      <c r="A703" s="7"/>
      <c r="B703" s="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>
      <c r="A704" s="7"/>
      <c r="B704" s="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>
      <c r="A705" s="7"/>
      <c r="B705" s="1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>
      <c r="A706" s="7"/>
      <c r="B706" s="1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>
      <c r="A707" s="7"/>
      <c r="B707" s="1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>
      <c r="A708" s="7"/>
      <c r="B708" s="1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>
      <c r="A709" s="7"/>
      <c r="B709" s="1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>
      <c r="A710" s="7"/>
      <c r="B710" s="1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>
      <c r="A711" s="7"/>
      <c r="B711" s="1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>
      <c r="A712" s="7"/>
      <c r="B712" s="1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>
      <c r="A713" s="7"/>
      <c r="B713" s="1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>
      <c r="A714" s="7"/>
      <c r="B714" s="1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>
      <c r="A715" s="7"/>
      <c r="B715" s="1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>
      <c r="A716" s="7"/>
      <c r="B716" s="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>
      <c r="A717" s="7"/>
      <c r="B717" s="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>
      <c r="A718" s="7"/>
      <c r="B718" s="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>
      <c r="A719" s="7"/>
      <c r="B719" s="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>
      <c r="A720" s="7"/>
      <c r="B720" s="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>
      <c r="A721" s="7"/>
      <c r="B721" s="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>
      <c r="A722" s="7"/>
      <c r="B722" s="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>
      <c r="A723" s="7"/>
      <c r="B723" s="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>
      <c r="A724" s="7"/>
      <c r="B724" s="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>
      <c r="A725" s="7"/>
      <c r="B725" s="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>
      <c r="A726" s="7"/>
      <c r="B726" s="1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>
      <c r="A727" s="7"/>
      <c r="B727" s="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>
      <c r="A728" s="7"/>
      <c r="B728" s="1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>
      <c r="A729" s="7"/>
      <c r="B729" s="1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>
      <c r="A730" s="7"/>
      <c r="B730" s="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>
      <c r="A731" s="7"/>
      <c r="B731" s="1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>
      <c r="A732" s="7"/>
      <c r="B732" s="1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>
      <c r="A733" s="7"/>
      <c r="B733" s="1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>
      <c r="A734" s="7"/>
      <c r="B734" s="1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>
      <c r="A735" s="7"/>
      <c r="B735" s="1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>
      <c r="A736" s="7"/>
      <c r="B736" s="1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>
      <c r="A737" s="7"/>
      <c r="B737" s="1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>
      <c r="A738" s="7"/>
      <c r="B738" s="1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>
      <c r="A739" s="7"/>
      <c r="B739" s="1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>
      <c r="A740" s="7"/>
      <c r="B740" s="1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>
      <c r="A741" s="7"/>
      <c r="B741" s="1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>
      <c r="A742" s="7"/>
      <c r="B742" s="1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>
      <c r="A743" s="7"/>
      <c r="B743" s="1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>
      <c r="A744" s="7"/>
      <c r="B744" s="1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>
      <c r="A745" s="7"/>
      <c r="B745" s="1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>
      <c r="A746" s="7"/>
      <c r="B746" s="1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>
      <c r="A747" s="7"/>
      <c r="B747" s="1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>
      <c r="A748" s="7"/>
      <c r="B748" s="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>
      <c r="A749" s="7"/>
      <c r="B749" s="1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>
      <c r="A750" s="7"/>
      <c r="B750" s="1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>
      <c r="A751" s="7"/>
      <c r="B751" s="1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>
      <c r="A752" s="7"/>
      <c r="B752" s="1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>
      <c r="A753" s="7"/>
      <c r="B753" s="1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>
      <c r="A754" s="7"/>
      <c r="B754" s="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>
      <c r="A755" s="7"/>
      <c r="B755" s="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>
      <c r="A756" s="7"/>
      <c r="B756" s="1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>
      <c r="A757" s="7"/>
      <c r="B757" s="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>
      <c r="A758" s="7"/>
      <c r="B758" s="1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>
      <c r="A759" s="7"/>
      <c r="B759" s="1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>
      <c r="A760" s="7"/>
      <c r="B760" s="1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>
      <c r="A761" s="7"/>
      <c r="B761" s="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>
      <c r="A762" s="7"/>
      <c r="B762" s="1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>
      <c r="A763" s="7"/>
      <c r="B763" s="1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>
      <c r="A764" s="7"/>
      <c r="B764" s="1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>
      <c r="A765" s="7"/>
      <c r="B765" s="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>
      <c r="A766" s="7"/>
      <c r="B766" s="1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>
      <c r="A767" s="7"/>
      <c r="B767" s="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>
      <c r="A768" s="7"/>
      <c r="B768" s="1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>
      <c r="A769" s="7"/>
      <c r="B769" s="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>
      <c r="A770" s="7"/>
      <c r="B770" s="1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>
      <c r="A771" s="7"/>
      <c r="B771" s="1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>
      <c r="A772" s="7"/>
      <c r="B772" s="1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>
      <c r="A773" s="7"/>
      <c r="B773" s="1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>
      <c r="A774" s="7"/>
      <c r="B774" s="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>
      <c r="A775" s="7"/>
      <c r="B775" s="1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>
      <c r="A776" s="7"/>
      <c r="B776" s="1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>
      <c r="A777" s="7"/>
      <c r="B777" s="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>
      <c r="A778" s="7"/>
      <c r="B778" s="1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>
      <c r="A779" s="7"/>
      <c r="B779" s="1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>
      <c r="A780" s="7"/>
      <c r="B780" s="1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>
      <c r="A781" s="7"/>
      <c r="B781" s="1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>
      <c r="A782" s="7"/>
      <c r="B782" s="1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>
      <c r="A783" s="7"/>
      <c r="B783" s="1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>
      <c r="A784" s="7"/>
      <c r="B784" s="1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>
      <c r="A785" s="7"/>
      <c r="B785" s="1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>
      <c r="A786" s="7"/>
      <c r="B786" s="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>
      <c r="A787" s="7"/>
      <c r="B787" s="1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>
      <c r="A788" s="7"/>
      <c r="B788" s="1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>
      <c r="A789" s="7"/>
      <c r="B789" s="1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>
      <c r="A790" s="7"/>
      <c r="B790" s="1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>
      <c r="A791" s="7"/>
      <c r="B791" s="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>
      <c r="A792" s="7"/>
      <c r="B792" s="1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>
      <c r="A793" s="7"/>
      <c r="B793" s="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>
      <c r="A794" s="7"/>
      <c r="B794" s="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>
      <c r="A795" s="7"/>
      <c r="B795" s="1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>
      <c r="A796" s="7"/>
      <c r="B796" s="1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>
      <c r="A797" s="7"/>
      <c r="B797" s="1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>
      <c r="A798" s="7"/>
      <c r="B798" s="1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>
      <c r="A799" s="7"/>
      <c r="B799" s="1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>
      <c r="A800" s="7"/>
      <c r="B800" s="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>
      <c r="A801" s="7"/>
      <c r="B801" s="1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>
      <c r="A802" s="7"/>
      <c r="B802" s="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>
      <c r="A803" s="7"/>
      <c r="B803" s="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>
      <c r="A804" s="7"/>
      <c r="B804" s="1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>
      <c r="A805" s="7"/>
      <c r="B805" s="1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>
      <c r="A806" s="7"/>
      <c r="B806" s="1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>
      <c r="A807" s="7"/>
      <c r="B807" s="1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>
      <c r="A808" s="7"/>
      <c r="B808" s="1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>
      <c r="A809" s="7"/>
      <c r="B809" s="1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>
      <c r="A810" s="7"/>
      <c r="B810" s="1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>
      <c r="A811" s="7"/>
      <c r="B811" s="1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>
      <c r="A812" s="7"/>
      <c r="B812" s="1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>
      <c r="A813" s="7"/>
      <c r="B813" s="1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>
      <c r="A814" s="7"/>
      <c r="B814" s="1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>
      <c r="A815" s="7"/>
      <c r="B815" s="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>
      <c r="A816" s="7"/>
      <c r="B816" s="1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>
      <c r="A817" s="7"/>
      <c r="B817" s="1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>
      <c r="A818" s="7"/>
      <c r="B818" s="1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>
      <c r="A819" s="7"/>
      <c r="B819" s="1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>
      <c r="A820" s="7"/>
      <c r="B820" s="1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>
      <c r="A821" s="7"/>
      <c r="B821" s="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>
      <c r="A822" s="7"/>
      <c r="B822" s="1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>
      <c r="A823" s="7"/>
      <c r="B823" s="1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>
      <c r="A824" s="7"/>
      <c r="B824" s="1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>
      <c r="A825" s="7"/>
      <c r="B825" s="1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>
      <c r="A826" s="7"/>
      <c r="B826" s="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>
      <c r="A827" s="7"/>
      <c r="B827" s="1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>
      <c r="A828" s="7"/>
      <c r="B828" s="1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>
      <c r="A829" s="7"/>
      <c r="B829" s="1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>
      <c r="A830" s="7"/>
      <c r="B830" s="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>
      <c r="A831" s="7"/>
      <c r="B831" s="1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>
      <c r="A832" s="7"/>
      <c r="B832" s="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>
      <c r="A833" s="7"/>
      <c r="B833" s="1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>
      <c r="A834" s="7"/>
      <c r="B834" s="1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>
      <c r="A835" s="7"/>
      <c r="B835" s="1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>
      <c r="A836" s="7"/>
      <c r="B836" s="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>
      <c r="A837" s="7"/>
      <c r="B837" s="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>
      <c r="A838" s="7"/>
      <c r="B838" s="1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>
      <c r="A839" s="7"/>
      <c r="B839" s="1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>
      <c r="A840" s="7"/>
      <c r="B840" s="1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>
      <c r="A841" s="7"/>
      <c r="B841" s="1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>
      <c r="A842" s="7"/>
      <c r="B842" s="1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>
      <c r="A843" s="7"/>
      <c r="B843" s="1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>
      <c r="A844" s="7"/>
      <c r="B844" s="1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>
      <c r="A845" s="7"/>
      <c r="B845" s="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>
      <c r="A846" s="7"/>
      <c r="B846" s="1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>
      <c r="A847" s="7"/>
      <c r="B847" s="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>
      <c r="A848" s="7"/>
      <c r="B848" s="1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>
      <c r="A849" s="7"/>
      <c r="B849" s="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>
      <c r="A850" s="7"/>
      <c r="B850" s="1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>
      <c r="A851" s="7"/>
      <c r="B851" s="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>
      <c r="A852" s="7"/>
      <c r="B852" s="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>
      <c r="A853" s="7"/>
      <c r="B853" s="1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>
      <c r="A854" s="7"/>
      <c r="B854" s="1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>
      <c r="A855" s="7"/>
      <c r="B855" s="1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>
      <c r="A856" s="7"/>
      <c r="B856" s="1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>
      <c r="A857" s="7"/>
      <c r="B857" s="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>
      <c r="A858" s="7"/>
      <c r="B858" s="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>
      <c r="A859" s="7"/>
      <c r="B859" s="1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>
      <c r="A860" s="7"/>
      <c r="B860" s="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>
      <c r="A861" s="7"/>
      <c r="B861" s="1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>
      <c r="A862" s="7"/>
      <c r="B862" s="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>
      <c r="A863" s="7"/>
      <c r="B863" s="1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>
      <c r="A864" s="7"/>
      <c r="B864" s="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>
      <c r="A865" s="7"/>
      <c r="B865" s="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>
      <c r="A866" s="7"/>
      <c r="B866" s="1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>
      <c r="A867" s="7"/>
      <c r="B867" s="1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>
      <c r="A868" s="7"/>
      <c r="B868" s="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>
      <c r="A869" s="7"/>
      <c r="B869" s="1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>
      <c r="A870" s="7"/>
      <c r="B870" s="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>
      <c r="A871" s="7"/>
      <c r="B871" s="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>
      <c r="A872" s="7"/>
      <c r="B872" s="1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>
      <c r="A873" s="7"/>
      <c r="B873" s="1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>
      <c r="A874" s="7"/>
      <c r="B874" s="1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>
      <c r="A875" s="7"/>
      <c r="B875" s="1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>
      <c r="A876" s="7"/>
      <c r="B876" s="1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>
      <c r="A877" s="7"/>
      <c r="B877" s="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>
      <c r="A878" s="7"/>
      <c r="B878" s="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>
      <c r="A879" s="7"/>
      <c r="B879" s="1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>
      <c r="A880" s="7"/>
      <c r="B880" s="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>
      <c r="A881" s="7"/>
      <c r="B881" s="1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>
      <c r="A882" s="7"/>
      <c r="B882" s="1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>
      <c r="A883" s="7"/>
      <c r="B883" s="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>
      <c r="A884" s="7"/>
      <c r="B884" s="1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>
      <c r="A885" s="7"/>
      <c r="B885" s="1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>
      <c r="A886" s="7"/>
      <c r="B886" s="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>
      <c r="A887" s="7"/>
      <c r="B887" s="1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>
      <c r="A888" s="7"/>
      <c r="B888" s="1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>
      <c r="A889" s="7"/>
      <c r="B889" s="1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>
      <c r="A890" s="7"/>
      <c r="B890" s="1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>
      <c r="A891" s="7"/>
      <c r="B891" s="1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>
      <c r="A892" s="7"/>
      <c r="B892" s="1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>
      <c r="A893" s="7"/>
      <c r="B893" s="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>
      <c r="A894" s="7"/>
      <c r="B894" s="1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>
      <c r="A895" s="7"/>
      <c r="B895" s="1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>
      <c r="A896" s="7"/>
      <c r="B896" s="1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>
      <c r="A897" s="7"/>
      <c r="B897" s="1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>
      <c r="A898" s="7"/>
      <c r="B898" s="1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>
      <c r="A899" s="7"/>
      <c r="B899" s="1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>
      <c r="A900" s="7"/>
      <c r="B900" s="1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>
      <c r="A901" s="7"/>
      <c r="B901" s="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>
      <c r="A902" s="7"/>
      <c r="B902" s="1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>
      <c r="A903" s="7"/>
      <c r="B903" s="1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>
      <c r="A904" s="7"/>
      <c r="B904" s="1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>
      <c r="A905" s="7"/>
      <c r="B905" s="1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>
      <c r="A906" s="7"/>
      <c r="B906" s="1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>
      <c r="A907" s="7"/>
      <c r="B907" s="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>
      <c r="A908" s="7"/>
      <c r="B908" s="1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>
      <c r="A909" s="7"/>
      <c r="B909" s="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>
      <c r="A910" s="7"/>
      <c r="B910" s="1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>
      <c r="A911" s="7"/>
      <c r="B911" s="1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>
      <c r="A912" s="7"/>
      <c r="B912" s="1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>
      <c r="A913" s="7"/>
      <c r="B913" s="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>
      <c r="A914" s="7"/>
      <c r="B914" s="1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>
      <c r="A915" s="7"/>
      <c r="B915" s="1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>
      <c r="A916" s="7"/>
      <c r="B916" s="1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>
      <c r="A917" s="7"/>
      <c r="B917" s="1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>
      <c r="A918" s="7"/>
      <c r="B918" s="1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>
      <c r="A919" s="7"/>
      <c r="B919" s="1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>
      <c r="A920" s="7"/>
      <c r="B920" s="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>
      <c r="A921" s="7"/>
      <c r="B921" s="1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>
      <c r="A922" s="7"/>
      <c r="B922" s="1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>
      <c r="A923" s="7"/>
      <c r="B923" s="1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>
      <c r="A924" s="7"/>
      <c r="B924" s="1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>
      <c r="A925" s="7"/>
      <c r="B925" s="1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>
      <c r="A926" s="7"/>
      <c r="B926" s="1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>
      <c r="A927" s="7"/>
      <c r="B927" s="1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>
      <c r="A928" s="7"/>
      <c r="B928" s="1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>
      <c r="A929" s="7"/>
      <c r="B929" s="1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>
      <c r="A930" s="7"/>
      <c r="B930" s="1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>
      <c r="A931" s="7"/>
      <c r="B931" s="1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>
      <c r="A932" s="7"/>
      <c r="B932" s="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>
      <c r="A933" s="7"/>
      <c r="B933" s="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>
      <c r="A934" s="7"/>
      <c r="B934" s="1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>
      <c r="A935" s="7"/>
      <c r="B935" s="1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>
      <c r="A936" s="7"/>
      <c r="B936" s="1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>
      <c r="A937" s="7"/>
      <c r="B937" s="1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>
      <c r="A938" s="7"/>
      <c r="B938" s="1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>
      <c r="A939" s="7"/>
      <c r="B939" s="1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>
      <c r="A940" s="7"/>
      <c r="B940" s="1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>
      <c r="A941" s="7"/>
      <c r="B941" s="1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>
      <c r="A942" s="7"/>
      <c r="B942" s="1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>
      <c r="A943" s="7"/>
      <c r="B943" s="1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>
      <c r="A944" s="7"/>
      <c r="B944" s="1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>
      <c r="A945" s="7"/>
      <c r="B945" s="1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>
      <c r="A946" s="7"/>
      <c r="B946" s="1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>
      <c r="A947" s="7"/>
      <c r="B947" s="1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>
      <c r="A948" s="7"/>
      <c r="B948" s="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>
      <c r="A949" s="7"/>
      <c r="B949" s="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>
      <c r="A950" s="7"/>
      <c r="B950" s="1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>
      <c r="A951" s="7"/>
      <c r="B951" s="1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>
      <c r="A952" s="7"/>
      <c r="B952" s="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>
      <c r="A953" s="7"/>
      <c r="B953" s="1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>
      <c r="A954" s="7"/>
      <c r="B954" s="1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>
      <c r="A955" s="7"/>
      <c r="B955" s="1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>
      <c r="A956" s="7"/>
      <c r="B956" s="1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>
      <c r="A957" s="7"/>
      <c r="B957" s="1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>
      <c r="A958" s="7"/>
      <c r="B958" s="1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>
      <c r="A959" s="7"/>
      <c r="B959" s="1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>
      <c r="A960" s="7"/>
      <c r="B960" s="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>
      <c r="A961" s="7"/>
      <c r="B961" s="1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>
      <c r="A962" s="7"/>
      <c r="B962" s="1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>
      <c r="A963" s="7"/>
      <c r="B963" s="1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>
      <c r="A964" s="7"/>
      <c r="B964" s="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>
      <c r="A965" s="7"/>
      <c r="B965" s="1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>
      <c r="A966" s="7"/>
      <c r="B966" s="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>
      <c r="A967" s="7"/>
      <c r="B967" s="1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>
      <c r="A968" s="7"/>
      <c r="B968" s="1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>
      <c r="A969" s="7"/>
      <c r="B969" s="1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>
      <c r="A970" s="7"/>
      <c r="B970" s="1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>
      <c r="A971" s="7"/>
      <c r="B971" s="1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>
      <c r="A972" s="7"/>
      <c r="B972" s="1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>
      <c r="A973" s="7"/>
      <c r="B973" s="1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>
      <c r="A974" s="7"/>
      <c r="B974" s="1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>
      <c r="A975" s="7"/>
      <c r="B975" s="1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>
      <c r="A976" s="7"/>
      <c r="B976" s="1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>
      <c r="A977" s="7"/>
      <c r="B977" s="1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>
      <c r="A978" s="7"/>
      <c r="B978" s="1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>
      <c r="A979" s="7"/>
      <c r="B979" s="1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>
      <c r="A980" s="7"/>
      <c r="B980" s="1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>
      <c r="A981" s="7"/>
      <c r="B981" s="1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>
      <c r="A982" s="7"/>
      <c r="B982" s="1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>
      <c r="A983" s="7"/>
      <c r="B983" s="1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>
      <c r="A984" s="7"/>
      <c r="B984" s="1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>
      <c r="A985" s="7"/>
      <c r="B985" s="1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>
      <c r="A986" s="7"/>
      <c r="B986" s="1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>
      <c r="A987" s="7"/>
      <c r="B987" s="1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>
      <c r="A988" s="7"/>
      <c r="B988" s="1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>
      <c r="A989" s="7"/>
      <c r="B989" s="1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>
      <c r="A990" s="7"/>
      <c r="B990" s="1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>
      <c r="A991" s="7"/>
      <c r="B991" s="1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>
      <c r="A992" s="7"/>
      <c r="B992" s="1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>
      <c r="A993" s="7"/>
      <c r="B993" s="1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>
      <c r="A994" s="7"/>
      <c r="B994" s="1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>
      <c r="A995" s="7"/>
      <c r="B995" s="1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>
      <c r="A996" s="7"/>
      <c r="B996" s="1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>
      <c r="A997" s="7"/>
      <c r="B997" s="1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>
      <c r="A998" s="7"/>
      <c r="B998" s="1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>
      <c r="A999" s="7"/>
      <c r="B999" s="1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>
      <c r="A1000" s="7"/>
      <c r="B1000" s="1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  <row r="1001">
      <c r="A1001" s="7"/>
      <c r="B1001" s="1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</row>
    <row r="1002">
      <c r="A1002" s="7"/>
      <c r="B1002" s="1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</row>
    <row r="1003">
      <c r="A1003" s="7"/>
      <c r="B1003" s="1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</row>
    <row r="1004">
      <c r="A1004" s="7"/>
      <c r="B1004" s="1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</row>
    <row r="1005">
      <c r="A1005" s="7"/>
      <c r="B1005" s="1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</row>
    <row r="1006">
      <c r="A1006" s="7"/>
      <c r="B1006" s="1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</row>
    <row r="1007">
      <c r="A1007" s="7"/>
      <c r="B1007" s="1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</row>
    <row r="1008">
      <c r="A1008" s="7"/>
      <c r="B1008" s="1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</row>
    <row r="1009">
      <c r="A1009" s="7"/>
      <c r="B1009" s="1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</row>
    <row r="1010">
      <c r="A1010" s="7"/>
      <c r="B1010" s="1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</row>
    <row r="1011">
      <c r="A1011" s="7"/>
      <c r="B1011" s="1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</row>
    <row r="1012">
      <c r="A1012" s="7"/>
      <c r="B1012" s="1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</row>
    <row r="1013">
      <c r="A1013" s="7"/>
      <c r="B1013" s="1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</row>
    <row r="1014">
      <c r="A1014" s="7"/>
      <c r="B1014" s="1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</row>
    <row r="1015">
      <c r="A1015" s="7"/>
      <c r="B1015" s="1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</row>
    <row r="1016">
      <c r="A1016" s="7"/>
      <c r="B1016" s="1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</row>
    <row r="1017">
      <c r="A1017" s="7"/>
      <c r="B1017" s="1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</row>
    <row r="1018">
      <c r="A1018" s="7"/>
      <c r="B1018" s="1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</row>
    <row r="1019">
      <c r="A1019" s="7"/>
      <c r="B1019" s="1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</row>
    <row r="1020">
      <c r="A1020" s="7"/>
      <c r="B1020" s="1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</row>
    <row r="1021">
      <c r="A1021" s="7"/>
      <c r="B1021" s="1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</row>
    <row r="1022">
      <c r="A1022" s="7"/>
      <c r="B1022" s="1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</row>
    <row r="1023">
      <c r="A1023" s="7"/>
      <c r="B1023" s="1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</row>
    <row r="1024">
      <c r="A1024" s="7"/>
      <c r="B1024" s="1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</row>
    <row r="1025">
      <c r="A1025" s="7"/>
      <c r="B1025" s="1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</row>
    <row r="1026">
      <c r="A1026" s="7"/>
      <c r="B1026" s="1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</row>
    <row r="1027">
      <c r="A1027" s="7"/>
      <c r="B1027" s="1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</row>
    <row r="1028">
      <c r="A1028" s="7"/>
      <c r="B1028" s="1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</row>
    <row r="1029">
      <c r="A1029" s="7"/>
      <c r="B1029" s="1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</row>
    <row r="1030">
      <c r="A1030" s="7"/>
      <c r="B1030" s="1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</row>
    <row r="1031">
      <c r="A1031" s="7"/>
      <c r="B1031" s="1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</row>
    <row r="1032">
      <c r="A1032" s="7"/>
      <c r="B1032" s="1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</row>
    <row r="1033">
      <c r="A1033" s="7"/>
      <c r="B1033" s="1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</row>
    <row r="1034">
      <c r="A1034" s="7"/>
      <c r="B1034" s="1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</row>
    <row r="1035">
      <c r="A1035" s="7"/>
      <c r="B1035" s="1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</row>
    <row r="1036">
      <c r="A1036" s="7"/>
      <c r="B1036" s="1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</row>
    <row r="1037">
      <c r="A1037" s="7"/>
      <c r="B1037" s="1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</row>
    <row r="1038">
      <c r="A1038" s="7"/>
      <c r="B1038" s="1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</row>
    <row r="1039">
      <c r="A1039" s="7"/>
      <c r="B1039" s="1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</row>
    <row r="1040">
      <c r="A1040" s="7"/>
      <c r="B1040" s="1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</row>
    <row r="1041">
      <c r="A1041" s="7"/>
      <c r="B1041" s="1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</row>
    <row r="1042">
      <c r="A1042" s="7"/>
      <c r="B1042" s="1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</row>
    <row r="1043">
      <c r="A1043" s="7"/>
      <c r="B1043" s="1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</row>
    <row r="1044">
      <c r="A1044" s="7"/>
      <c r="B1044" s="1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</row>
    <row r="1045">
      <c r="A1045" s="7"/>
      <c r="B1045" s="1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</row>
    <row r="1046">
      <c r="A1046" s="7"/>
      <c r="B1046" s="1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</row>
    <row r="1047">
      <c r="A1047" s="7"/>
      <c r="B1047" s="1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</row>
    <row r="1048">
      <c r="A1048" s="7"/>
      <c r="B1048" s="1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</row>
    <row r="1049">
      <c r="A1049" s="7"/>
      <c r="B1049" s="1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</row>
    <row r="1050">
      <c r="A1050" s="7"/>
      <c r="B1050" s="1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</row>
    <row r="1051">
      <c r="A1051" s="7"/>
      <c r="B1051" s="1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</row>
    <row r="1052">
      <c r="A1052" s="7"/>
      <c r="B1052" s="1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</row>
    <row r="1053">
      <c r="A1053" s="7"/>
      <c r="B1053" s="1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</row>
    <row r="1054">
      <c r="A1054" s="7"/>
      <c r="B1054" s="1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</row>
    <row r="1055">
      <c r="A1055" s="7"/>
      <c r="B1055" s="1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</row>
    <row r="1056">
      <c r="A1056" s="7"/>
      <c r="B1056" s="1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</row>
    <row r="1057">
      <c r="A1057" s="7"/>
      <c r="B1057" s="1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</row>
    <row r="1058">
      <c r="A1058" s="7"/>
      <c r="B1058" s="1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</row>
    <row r="1059">
      <c r="A1059" s="7"/>
      <c r="B1059" s="1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</row>
    <row r="1060">
      <c r="A1060" s="7"/>
      <c r="B1060" s="1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</row>
    <row r="1061">
      <c r="A1061" s="7"/>
      <c r="B1061" s="1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</row>
    <row r="1062">
      <c r="A1062" s="7"/>
      <c r="B1062" s="1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</row>
    <row r="1063">
      <c r="A1063" s="7"/>
      <c r="B1063" s="1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</row>
    <row r="1064">
      <c r="A1064" s="7"/>
      <c r="B1064" s="1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</row>
    <row r="1065">
      <c r="A1065" s="7"/>
      <c r="B1065" s="1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</row>
    <row r="1066">
      <c r="A1066" s="7"/>
      <c r="B1066" s="1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</row>
    <row r="1067">
      <c r="A1067" s="7"/>
      <c r="B1067" s="1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</row>
    <row r="1068">
      <c r="A1068" s="7"/>
      <c r="B1068" s="1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</row>
    <row r="1069">
      <c r="A1069" s="7"/>
      <c r="B1069" s="1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</row>
    <row r="1070">
      <c r="A1070" s="7"/>
      <c r="B1070" s="1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</row>
    <row r="1071">
      <c r="A1071" s="7"/>
      <c r="B1071" s="1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</row>
    <row r="1072">
      <c r="A1072" s="7"/>
      <c r="B1072" s="1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</row>
    <row r="1073">
      <c r="A1073" s="7"/>
      <c r="B1073" s="1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</row>
    <row r="1074">
      <c r="A1074" s="7"/>
      <c r="B1074" s="1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</row>
    <row r="1075">
      <c r="A1075" s="7"/>
      <c r="B1075" s="1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</row>
    <row r="1076">
      <c r="A1076" s="7"/>
      <c r="B1076" s="1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</row>
    <row r="1077">
      <c r="A1077" s="7"/>
      <c r="B1077" s="1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</row>
    <row r="1078">
      <c r="A1078" s="7"/>
      <c r="B1078" s="1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</row>
    <row r="1079">
      <c r="A1079" s="7"/>
      <c r="B1079" s="1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</row>
    <row r="1080">
      <c r="A1080" s="7"/>
      <c r="B1080" s="1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</row>
    <row r="1081">
      <c r="A1081" s="7"/>
      <c r="B1081" s="1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</row>
    <row r="1082">
      <c r="A1082" s="7"/>
      <c r="B1082" s="1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</row>
    <row r="1083">
      <c r="A1083" s="7"/>
      <c r="B1083" s="1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</row>
    <row r="1084">
      <c r="A1084" s="7"/>
      <c r="B1084" s="1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</row>
    <row r="1085">
      <c r="A1085" s="7"/>
      <c r="B1085" s="1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</row>
    <row r="1086">
      <c r="A1086" s="7"/>
      <c r="B1086" s="1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</row>
    <row r="1087">
      <c r="A1087" s="7"/>
      <c r="B1087" s="1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</row>
    <row r="1088">
      <c r="A1088" s="7"/>
      <c r="B1088" s="1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</row>
    <row r="1089">
      <c r="A1089" s="7"/>
      <c r="B1089" s="1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</row>
    <row r="1090">
      <c r="A1090" s="7"/>
      <c r="B1090" s="1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</row>
    <row r="1091">
      <c r="A1091" s="7"/>
      <c r="B1091" s="1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</row>
    <row r="1092">
      <c r="A1092" s="7"/>
      <c r="B1092" s="1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</row>
    <row r="1093">
      <c r="A1093" s="7"/>
      <c r="B1093" s="1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</row>
    <row r="1094">
      <c r="A1094" s="7"/>
      <c r="B1094" s="1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</row>
    <row r="1095">
      <c r="A1095" s="7"/>
      <c r="B1095" s="1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</row>
    <row r="1096">
      <c r="A1096" s="7"/>
      <c r="B1096" s="1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</row>
    <row r="1097">
      <c r="A1097" s="7"/>
      <c r="B1097" s="1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</row>
    <row r="1098">
      <c r="A1098" s="7"/>
      <c r="B1098" s="1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</row>
    <row r="1099">
      <c r="A1099" s="7"/>
      <c r="B1099" s="1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</row>
    <row r="1100">
      <c r="A1100" s="7"/>
      <c r="B1100" s="1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</row>
    <row r="1101">
      <c r="A1101" s="7"/>
      <c r="B1101" s="1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</row>
    <row r="1102">
      <c r="A1102" s="7"/>
      <c r="B1102" s="1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</row>
    <row r="1103">
      <c r="A1103" s="7"/>
      <c r="B1103" s="1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</row>
    <row r="1104">
      <c r="A1104" s="7"/>
      <c r="B1104" s="1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</row>
    <row r="1105">
      <c r="A1105" s="7"/>
      <c r="B1105" s="1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</row>
    <row r="1106">
      <c r="A1106" s="7"/>
      <c r="B1106" s="1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</row>
    <row r="1107">
      <c r="A1107" s="7"/>
      <c r="B1107" s="1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</row>
    <row r="1108">
      <c r="A1108" s="7"/>
      <c r="B1108" s="1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</row>
    <row r="1109">
      <c r="A1109" s="7"/>
      <c r="B1109" s="1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</row>
    <row r="1110">
      <c r="A1110" s="7"/>
      <c r="B1110" s="1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</row>
    <row r="1111">
      <c r="A1111" s="7"/>
      <c r="B1111" s="1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</row>
    <row r="1112">
      <c r="A1112" s="7"/>
      <c r="B1112" s="1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</row>
    <row r="1113">
      <c r="A1113" s="7"/>
      <c r="B1113" s="1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</row>
    <row r="1114">
      <c r="A1114" s="7"/>
      <c r="B1114" s="1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</row>
    <row r="1115">
      <c r="A1115" s="7"/>
      <c r="B1115" s="1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</row>
    <row r="1116">
      <c r="A1116" s="7"/>
      <c r="B1116" s="1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</row>
    <row r="1117">
      <c r="A1117" s="7"/>
      <c r="B1117" s="1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</row>
    <row r="1118">
      <c r="A1118" s="7" t="str">
        <f>if(not(isblank(Operation_table!$E2)),Operation_table!R2,)</f>
        <v/>
      </c>
      <c r="B1118" s="1"/>
      <c r="C1118" s="7" t="str">
        <f>if(not(isblank(Operation_table!$E2)),Operation_table!S2,)</f>
        <v/>
      </c>
      <c r="D1118" s="7" t="str">
        <f>if(not(isblank(Operation_table!$E2)),Operation_table!T2,)</f>
        <v/>
      </c>
      <c r="E1118" s="7" t="str">
        <f>if(not(isblank(Operation_table!$E2)),Operation_table!U2,)</f>
        <v/>
      </c>
      <c r="F1118" s="7" t="str">
        <f>if(not(isblank(Operation_table!$E2)),Operation_table!V2,)</f>
        <v/>
      </c>
      <c r="G1118" s="7" t="str">
        <f>if(not(isblank(Operation_table!$E2)),Operation_table!W2,)</f>
        <v/>
      </c>
      <c r="H1118" s="7" t="str">
        <f>if(not(isblank(Operation_table!$E2)),Operation_table!X2,)</f>
        <v/>
      </c>
      <c r="I1118" s="7" t="str">
        <f>if(not(isblank(Operation_table!$E2)),Operation_table!Y2,)</f>
        <v/>
      </c>
      <c r="J1118" s="7" t="str">
        <f>if(not(isblank(Operation_table!$E2)),Operation_table!Z2,)</f>
        <v/>
      </c>
      <c r="K1118" s="7" t="str">
        <f>if(not(isblank(Operation_table!$E2)),Operation_table!AA2,)</f>
        <v/>
      </c>
      <c r="L1118" s="7" t="str">
        <f>if(not(isblank(Operation_table!$E2)),Operation_table!AB2,)</f>
        <v/>
      </c>
      <c r="M1118" s="7" t="str">
        <f>if(not(isblank(Operation_table!$E2)),Operation_table!AC2,)</f>
        <v/>
      </c>
      <c r="N1118" s="7" t="str">
        <f>if(not(isblank(Operation_table!$E2)),Operation_table!AD2,)</f>
        <v/>
      </c>
      <c r="O1118" s="7" t="str">
        <f>if(not(isblank(Operation_table!$E2)),Operation_table!AE2,)</f>
        <v/>
      </c>
      <c r="P1118" s="7" t="str">
        <f>if(not(isblank(Operation_table!$E2)),Operation_table!AF2,)</f>
        <v/>
      </c>
      <c r="Q1118" s="7" t="str">
        <f>if(not(isblank(Operation_table!$E2)),Operation_table!AG2,)</f>
        <v/>
      </c>
      <c r="R1118" s="7" t="str">
        <f>if(not(isblank(Operation_table!$E2)),Operation_table!AH2,)</f>
        <v/>
      </c>
      <c r="S1118" s="7" t="str">
        <f>if(not(isblank(Operation_table!$E2)),Operation_table!AI2,)</f>
        <v/>
      </c>
      <c r="T1118" s="7" t="str">
        <f>if(not(isblank(Operation_table!$E2)),Operation_table!AJ2,)</f>
        <v/>
      </c>
      <c r="U1118" s="7" t="str">
        <f>if(not(isblank(Operation_table!$E2)),Operation_table!AK2,)</f>
        <v/>
      </c>
      <c r="V1118" s="7" t="str">
        <f>if(not(isblank(Operation_table!$E2)),Operation_table!AL2,)</f>
        <v/>
      </c>
      <c r="W1118" s="7" t="str">
        <f>if(not(isblank(Operation_table!$E2)),Operation_table!AM2,)</f>
        <v/>
      </c>
      <c r="X1118" s="7" t="str">
        <f>if(not(isblank(Operation_table!$E2)),Operation_table!AN2,)</f>
        <v/>
      </c>
      <c r="Y1118" s="7" t="str">
        <f>if(not(isblank(Operation_table!$E2)),Operation_table!AO2,)</f>
        <v/>
      </c>
      <c r="Z1118" s="7" t="str">
        <f>if(not(isblank(Operation_table!$E2)),Operation_table!AP2,)</f>
        <v/>
      </c>
      <c r="AA1118" s="7" t="str">
        <f>if(not(isblank(Operation_table!$E2)),Operation_table!AQ2,)</f>
        <v/>
      </c>
      <c r="AB1118" s="7"/>
      <c r="AC1118" s="7"/>
      <c r="AD1118" s="7"/>
      <c r="AE1118" s="7"/>
      <c r="AF1118" s="7"/>
      <c r="AG1118" s="7"/>
      <c r="AH1118" s="7"/>
    </row>
    <row r="1119">
      <c r="A1119" s="7" t="str">
        <f>if(not(isblank(Operation_table!$E4)),Operation_table!R4,)</f>
        <v/>
      </c>
      <c r="B1119" s="1"/>
      <c r="C1119" s="7" t="str">
        <f>if(not(isblank(Operation_table!$E4)),Operation_table!S4,)</f>
        <v/>
      </c>
      <c r="D1119" s="7" t="str">
        <f>if(not(isblank(Operation_table!$E4)),Operation_table!T4,)</f>
        <v/>
      </c>
      <c r="E1119" s="7" t="str">
        <f>if(not(isblank(Operation_table!$E4)),Operation_table!U4,)</f>
        <v/>
      </c>
      <c r="F1119" s="7" t="str">
        <f>if(not(isblank(Operation_table!$E4)),Operation_table!V4,)</f>
        <v/>
      </c>
      <c r="G1119" s="7" t="str">
        <f>if(not(isblank(Operation_table!$E4)),Operation_table!W4,)</f>
        <v/>
      </c>
      <c r="H1119" s="7" t="str">
        <f>if(not(isblank(Operation_table!$E4)),Operation_table!X4,)</f>
        <v/>
      </c>
      <c r="I1119" s="7" t="str">
        <f>if(not(isblank(Operation_table!$E4)),Operation_table!Y4,)</f>
        <v/>
      </c>
      <c r="J1119" s="7" t="str">
        <f>if(not(isblank(Operation_table!$E4)),Operation_table!Z4,)</f>
        <v/>
      </c>
      <c r="K1119" s="7" t="str">
        <f>if(not(isblank(Operation_table!$E4)),Operation_table!AA4,)</f>
        <v/>
      </c>
      <c r="L1119" s="7" t="str">
        <f>if(not(isblank(Operation_table!$E4)),Operation_table!AB4,)</f>
        <v/>
      </c>
      <c r="M1119" s="7" t="str">
        <f>if(not(isblank(Operation_table!$E4)),Operation_table!AC4,)</f>
        <v/>
      </c>
      <c r="N1119" s="7" t="str">
        <f>if(not(isblank(Operation_table!$E4)),Operation_table!AD4,)</f>
        <v/>
      </c>
      <c r="O1119" s="7" t="str">
        <f>if(not(isblank(Operation_table!$E4)),Operation_table!AE4,)</f>
        <v/>
      </c>
      <c r="P1119" s="7" t="str">
        <f>if(not(isblank(Operation_table!$E4)),Operation_table!AF4,)</f>
        <v/>
      </c>
      <c r="Q1119" s="7" t="str">
        <f>if(not(isblank(Operation_table!$E4)),Operation_table!AG4,)</f>
        <v/>
      </c>
      <c r="R1119" s="7" t="str">
        <f>if(not(isblank(Operation_table!$E4)),Operation_table!AH4,)</f>
        <v/>
      </c>
      <c r="S1119" s="7" t="str">
        <f>if(not(isblank(Operation_table!$E4)),Operation_table!AI4,)</f>
        <v/>
      </c>
      <c r="T1119" s="7" t="str">
        <f>if(not(isblank(Operation_table!$E4)),Operation_table!AJ4,)</f>
        <v/>
      </c>
      <c r="U1119" s="7" t="str">
        <f>if(not(isblank(Operation_table!$E4)),Operation_table!AK4,)</f>
        <v/>
      </c>
      <c r="V1119" s="7" t="str">
        <f>if(not(isblank(Operation_table!$E4)),Operation_table!AL4,)</f>
        <v/>
      </c>
      <c r="W1119" s="7" t="str">
        <f>if(not(isblank(Operation_table!$E4)),Operation_table!AM4,)</f>
        <v/>
      </c>
      <c r="X1119" s="7" t="str">
        <f>if(not(isblank(Operation_table!$E4)),Operation_table!AN4,)</f>
        <v/>
      </c>
      <c r="Y1119" s="7" t="str">
        <f>if(not(isblank(Operation_table!$E4)),Operation_table!AO4,)</f>
        <v/>
      </c>
      <c r="Z1119" s="7" t="str">
        <f>if(not(isblank(Operation_table!$E4)),Operation_table!AP4,)</f>
        <v/>
      </c>
      <c r="AA1119" s="7" t="str">
        <f>if(not(isblank(Operation_table!$E4)),Operation_table!AQ4,)</f>
        <v/>
      </c>
      <c r="AB1119" s="7"/>
      <c r="AC1119" s="7"/>
      <c r="AD1119" s="7"/>
      <c r="AE1119" s="7"/>
      <c r="AF1119" s="7"/>
      <c r="AG1119" s="7"/>
      <c r="AH1119" s="7"/>
    </row>
    <row r="1120">
      <c r="A1120" s="7" t="str">
        <f>if(not(isblank(Operation_table!$E5)),Operation_table!R5,)</f>
        <v/>
      </c>
      <c r="B1120" s="1"/>
      <c r="C1120" s="7" t="str">
        <f>if(not(isblank(Operation_table!$E5)),Operation_table!S5,)</f>
        <v/>
      </c>
      <c r="D1120" s="7" t="str">
        <f>if(not(isblank(Operation_table!$E5)),Operation_table!T5,)</f>
        <v/>
      </c>
      <c r="E1120" s="7" t="str">
        <f>if(not(isblank(Operation_table!$E5)),Operation_table!U5,)</f>
        <v/>
      </c>
      <c r="F1120" s="7" t="str">
        <f>if(not(isblank(Operation_table!$E5)),Operation_table!V5,)</f>
        <v/>
      </c>
      <c r="G1120" s="7" t="str">
        <f>if(not(isblank(Operation_table!$E5)),Operation_table!W5,)</f>
        <v/>
      </c>
      <c r="H1120" s="7" t="str">
        <f>if(not(isblank(Operation_table!$E5)),Operation_table!X5,)</f>
        <v/>
      </c>
      <c r="I1120" s="7" t="str">
        <f>if(not(isblank(Operation_table!$E5)),Operation_table!Y5,)</f>
        <v/>
      </c>
      <c r="J1120" s="7" t="str">
        <f>if(not(isblank(Operation_table!$E5)),Operation_table!Z5,)</f>
        <v/>
      </c>
      <c r="K1120" s="7" t="str">
        <f>if(not(isblank(Operation_table!$E5)),Operation_table!AA5,)</f>
        <v/>
      </c>
      <c r="L1120" s="7" t="str">
        <f>if(not(isblank(Operation_table!$E5)),Operation_table!AB5,)</f>
        <v/>
      </c>
      <c r="M1120" s="7" t="str">
        <f>if(not(isblank(Operation_table!$E5)),Operation_table!AC5,)</f>
        <v/>
      </c>
      <c r="N1120" s="7" t="str">
        <f>if(not(isblank(Operation_table!$E5)),Operation_table!AD5,)</f>
        <v/>
      </c>
      <c r="O1120" s="7" t="str">
        <f>if(not(isblank(Operation_table!$E5)),Operation_table!AE5,)</f>
        <v/>
      </c>
      <c r="P1120" s="7" t="str">
        <f>if(not(isblank(Operation_table!$E5)),Operation_table!AF5,)</f>
        <v/>
      </c>
      <c r="Q1120" s="7" t="str">
        <f>if(not(isblank(Operation_table!$E5)),Operation_table!AG5,)</f>
        <v/>
      </c>
      <c r="R1120" s="7" t="str">
        <f>if(not(isblank(Operation_table!$E5)),Operation_table!AH5,)</f>
        <v/>
      </c>
      <c r="S1120" s="7" t="str">
        <f>if(not(isblank(Operation_table!$E5)),Operation_table!AI5,)</f>
        <v/>
      </c>
      <c r="T1120" s="7" t="str">
        <f>if(not(isblank(Operation_table!$E5)),Operation_table!AJ5,)</f>
        <v/>
      </c>
      <c r="U1120" s="7" t="str">
        <f>if(not(isblank(Operation_table!$E5)),Operation_table!AK5,)</f>
        <v/>
      </c>
      <c r="V1120" s="7" t="str">
        <f>if(not(isblank(Operation_table!$E5)),Operation_table!AL5,)</f>
        <v/>
      </c>
      <c r="W1120" s="7" t="str">
        <f>if(not(isblank(Operation_table!$E5)),Operation_table!AM5,)</f>
        <v/>
      </c>
      <c r="X1120" s="7" t="str">
        <f>if(not(isblank(Operation_table!$E5)),Operation_table!AN5,)</f>
        <v/>
      </c>
      <c r="Y1120" s="7" t="str">
        <f>if(not(isblank(Operation_table!$E5)),Operation_table!AO5,)</f>
        <v/>
      </c>
      <c r="Z1120" s="7" t="str">
        <f>if(not(isblank(Operation_table!$E5)),Operation_table!AP5,)</f>
        <v/>
      </c>
      <c r="AA1120" s="7" t="str">
        <f>if(not(isblank(Operation_table!$E5)),Operation_table!AQ5,)</f>
        <v/>
      </c>
      <c r="AB1120" s="7"/>
      <c r="AC1120" s="7"/>
      <c r="AD1120" s="7"/>
      <c r="AE1120" s="7"/>
      <c r="AF1120" s="7"/>
      <c r="AG1120" s="7"/>
      <c r="AH1120" s="7"/>
    </row>
    <row r="1121">
      <c r="A1121" s="7" t="str">
        <f>if(not(isblank(Operation_table!$E10)),Operation_table!R10,)</f>
        <v/>
      </c>
      <c r="B1121" s="1"/>
      <c r="C1121" s="7" t="str">
        <f>if(not(isblank(Operation_table!$E10)),Operation_table!S10,)</f>
        <v/>
      </c>
      <c r="D1121" s="7" t="str">
        <f>if(not(isblank(Operation_table!$E10)),Operation_table!T10,)</f>
        <v/>
      </c>
      <c r="E1121" s="7" t="str">
        <f>if(not(isblank(Operation_table!$E10)),Operation_table!U10,)</f>
        <v/>
      </c>
      <c r="F1121" s="7" t="str">
        <f>if(not(isblank(Operation_table!$E10)),Operation_table!V10,)</f>
        <v/>
      </c>
      <c r="G1121" s="7" t="str">
        <f>if(not(isblank(Operation_table!$E10)),Operation_table!W10,)</f>
        <v/>
      </c>
      <c r="H1121" s="7" t="str">
        <f>if(not(isblank(Operation_table!$E10)),Operation_table!X10,)</f>
        <v/>
      </c>
      <c r="I1121" s="7" t="str">
        <f>if(not(isblank(Operation_table!$E10)),Operation_table!Y10,)</f>
        <v/>
      </c>
      <c r="J1121" s="7" t="str">
        <f>if(not(isblank(Operation_table!$E10)),Operation_table!Z10,)</f>
        <v/>
      </c>
      <c r="K1121" s="7" t="str">
        <f>if(not(isblank(Operation_table!$E10)),Operation_table!AA10,)</f>
        <v/>
      </c>
      <c r="L1121" s="7" t="str">
        <f>if(not(isblank(Operation_table!$E10)),Operation_table!AB10,)</f>
        <v/>
      </c>
      <c r="M1121" s="7" t="str">
        <f>if(not(isblank(Operation_table!$E10)),Operation_table!AC10,)</f>
        <v/>
      </c>
      <c r="N1121" s="7" t="str">
        <f>if(not(isblank(Operation_table!$E10)),Operation_table!AD10,)</f>
        <v/>
      </c>
      <c r="O1121" s="7" t="str">
        <f>if(not(isblank(Operation_table!$E10)),Operation_table!AE10,)</f>
        <v/>
      </c>
      <c r="P1121" s="7" t="str">
        <f>if(not(isblank(Operation_table!$E10)),Operation_table!AF10,)</f>
        <v/>
      </c>
      <c r="Q1121" s="7" t="str">
        <f>if(not(isblank(Operation_table!$E10)),Operation_table!AG10,)</f>
        <v/>
      </c>
      <c r="R1121" s="7" t="str">
        <f>if(not(isblank(Operation_table!$E10)),Operation_table!AH10,)</f>
        <v/>
      </c>
      <c r="S1121" s="7" t="str">
        <f>if(not(isblank(Operation_table!$E10)),Operation_table!AI10,)</f>
        <v/>
      </c>
      <c r="T1121" s="7" t="str">
        <f>if(not(isblank(Operation_table!$E10)),Operation_table!AJ10,)</f>
        <v/>
      </c>
      <c r="U1121" s="7" t="str">
        <f>if(not(isblank(Operation_table!$E10)),Operation_table!AK10,)</f>
        <v/>
      </c>
      <c r="V1121" s="7" t="str">
        <f>if(not(isblank(Operation_table!$E10)),Operation_table!AL10,)</f>
        <v/>
      </c>
      <c r="W1121" s="7" t="str">
        <f>if(not(isblank(Operation_table!$E10)),Operation_table!AM10,)</f>
        <v/>
      </c>
      <c r="X1121" s="7" t="str">
        <f>if(not(isblank(Operation_table!$E10)),Operation_table!AN10,)</f>
        <v/>
      </c>
      <c r="Y1121" s="7" t="str">
        <f>if(not(isblank(Operation_table!$E10)),Operation_table!AO10,)</f>
        <v/>
      </c>
      <c r="Z1121" s="7" t="str">
        <f>if(not(isblank(Operation_table!$E10)),Operation_table!AP10,)</f>
        <v/>
      </c>
      <c r="AA1121" s="7" t="str">
        <f>if(not(isblank(Operation_table!$E10)),Operation_table!AQ10,)</f>
        <v/>
      </c>
      <c r="AB1121" s="7"/>
      <c r="AC1121" s="7"/>
      <c r="AD1121" s="7"/>
      <c r="AE1121" s="7"/>
      <c r="AF1121" s="7"/>
      <c r="AG1121" s="7"/>
      <c r="AH1121" s="7"/>
    </row>
    <row r="1122">
      <c r="A1122" s="7" t="str">
        <f>if(not(isblank(Operation_table!$E13)),Operation_table!R13,)</f>
        <v/>
      </c>
      <c r="B1122" s="1"/>
      <c r="C1122" s="7" t="str">
        <f>if(not(isblank(Operation_table!$E13)),Operation_table!S13,)</f>
        <v/>
      </c>
      <c r="D1122" s="7" t="str">
        <f>if(not(isblank(Operation_table!$E13)),Operation_table!T13,)</f>
        <v/>
      </c>
      <c r="E1122" s="7" t="str">
        <f>if(not(isblank(Operation_table!$E13)),Operation_table!U13,)</f>
        <v/>
      </c>
      <c r="F1122" s="7" t="str">
        <f>if(not(isblank(Operation_table!$E13)),Operation_table!V13,)</f>
        <v/>
      </c>
      <c r="G1122" s="7" t="str">
        <f>if(not(isblank(Operation_table!$E13)),Operation_table!W13,)</f>
        <v/>
      </c>
      <c r="H1122" s="7" t="str">
        <f>if(not(isblank(Operation_table!$E13)),Operation_table!X13,)</f>
        <v/>
      </c>
      <c r="I1122" s="7" t="str">
        <f>if(not(isblank(Operation_table!$E13)),Operation_table!Y13,)</f>
        <v/>
      </c>
      <c r="J1122" s="7" t="str">
        <f>if(not(isblank(Operation_table!$E13)),Operation_table!Z13,)</f>
        <v/>
      </c>
      <c r="K1122" s="7" t="str">
        <f>if(not(isblank(Operation_table!$E13)),Operation_table!AA13,)</f>
        <v/>
      </c>
      <c r="L1122" s="7" t="str">
        <f>if(not(isblank(Operation_table!$E13)),Operation_table!AB13,)</f>
        <v/>
      </c>
      <c r="M1122" s="7" t="str">
        <f>if(not(isblank(Operation_table!$E13)),Operation_table!AC13,)</f>
        <v/>
      </c>
      <c r="N1122" s="7" t="str">
        <f>if(not(isblank(Operation_table!$E13)),Operation_table!AD13,)</f>
        <v/>
      </c>
      <c r="O1122" s="7" t="str">
        <f>if(not(isblank(Operation_table!$E13)),Operation_table!AE13,)</f>
        <v/>
      </c>
      <c r="P1122" s="7" t="str">
        <f>if(not(isblank(Operation_table!$E13)),Operation_table!AF13,)</f>
        <v/>
      </c>
      <c r="Q1122" s="7" t="str">
        <f>if(not(isblank(Operation_table!$E13)),Operation_table!AG13,)</f>
        <v/>
      </c>
      <c r="R1122" s="7" t="str">
        <f>if(not(isblank(Operation_table!$E13)),Operation_table!AH13,)</f>
        <v/>
      </c>
      <c r="S1122" s="7" t="str">
        <f>if(not(isblank(Operation_table!$E13)),Operation_table!AI13,)</f>
        <v/>
      </c>
      <c r="T1122" s="7" t="str">
        <f>if(not(isblank(Operation_table!$E13)),Operation_table!AJ13,)</f>
        <v/>
      </c>
      <c r="U1122" s="7" t="str">
        <f>if(not(isblank(Operation_table!$E13)),Operation_table!AK13,)</f>
        <v/>
      </c>
      <c r="V1122" s="7" t="str">
        <f>if(not(isblank(Operation_table!$E13)),Operation_table!AL13,)</f>
        <v/>
      </c>
      <c r="W1122" s="7" t="str">
        <f>if(not(isblank(Operation_table!$E13)),Operation_table!AM13,)</f>
        <v/>
      </c>
      <c r="X1122" s="7" t="str">
        <f>if(not(isblank(Operation_table!$E13)),Operation_table!AN13,)</f>
        <v/>
      </c>
      <c r="Y1122" s="7" t="str">
        <f>if(not(isblank(Operation_table!$E13)),Operation_table!AO13,)</f>
        <v/>
      </c>
      <c r="Z1122" s="7" t="str">
        <f>if(not(isblank(Operation_table!$E13)),Operation_table!AP13,)</f>
        <v/>
      </c>
      <c r="AA1122" s="7" t="str">
        <f>if(not(isblank(Operation_table!$E13)),Operation_table!AQ13,)</f>
        <v/>
      </c>
      <c r="AB1122" s="7"/>
      <c r="AC1122" s="7"/>
      <c r="AD1122" s="7"/>
      <c r="AE1122" s="7"/>
      <c r="AF1122" s="7"/>
      <c r="AG1122" s="7"/>
      <c r="AH1122" s="7"/>
    </row>
    <row r="1123">
      <c r="A1123" s="7" t="str">
        <f>if(not(isblank(Operation_table!$E15)),Operation_table!R15,)</f>
        <v/>
      </c>
      <c r="B1123" s="1"/>
      <c r="C1123" s="7" t="str">
        <f>if(not(isblank(Operation_table!$E15)),Operation_table!S15,)</f>
        <v/>
      </c>
      <c r="D1123" s="7" t="str">
        <f>if(not(isblank(Operation_table!$E15)),Operation_table!T15,)</f>
        <v/>
      </c>
      <c r="E1123" s="7" t="str">
        <f>if(not(isblank(Operation_table!$E15)),Operation_table!U15,)</f>
        <v/>
      </c>
      <c r="F1123" s="7" t="str">
        <f>if(not(isblank(Operation_table!$E15)),Operation_table!V15,)</f>
        <v/>
      </c>
      <c r="G1123" s="7" t="str">
        <f>if(not(isblank(Operation_table!$E15)),Operation_table!W15,)</f>
        <v/>
      </c>
      <c r="H1123" s="7" t="str">
        <f>if(not(isblank(Operation_table!$E15)),Operation_table!X15,)</f>
        <v/>
      </c>
      <c r="I1123" s="7" t="str">
        <f>if(not(isblank(Operation_table!$E15)),Operation_table!Y15,)</f>
        <v/>
      </c>
      <c r="J1123" s="7" t="str">
        <f>if(not(isblank(Operation_table!$E15)),Operation_table!Z15,)</f>
        <v/>
      </c>
      <c r="K1123" s="7" t="str">
        <f>if(not(isblank(Operation_table!$E15)),Operation_table!AA15,)</f>
        <v/>
      </c>
      <c r="L1123" s="7" t="str">
        <f>if(not(isblank(Operation_table!$E15)),Operation_table!AB15,)</f>
        <v/>
      </c>
      <c r="M1123" s="7" t="str">
        <f>if(not(isblank(Operation_table!$E15)),Operation_table!AC15,)</f>
        <v/>
      </c>
      <c r="N1123" s="7" t="str">
        <f>if(not(isblank(Operation_table!$E15)),Operation_table!AD15,)</f>
        <v/>
      </c>
      <c r="O1123" s="7" t="str">
        <f>if(not(isblank(Operation_table!$E15)),Operation_table!AE15,)</f>
        <v/>
      </c>
      <c r="P1123" s="7" t="str">
        <f>if(not(isblank(Operation_table!$E15)),Operation_table!AF15,)</f>
        <v/>
      </c>
      <c r="Q1123" s="7" t="str">
        <f>if(not(isblank(Operation_table!$E15)),Operation_table!AG15,)</f>
        <v/>
      </c>
      <c r="R1123" s="7" t="str">
        <f>if(not(isblank(Operation_table!$E15)),Operation_table!AH15,)</f>
        <v/>
      </c>
      <c r="S1123" s="7" t="str">
        <f>if(not(isblank(Operation_table!$E15)),Operation_table!AI15,)</f>
        <v/>
      </c>
      <c r="T1123" s="7" t="str">
        <f>if(not(isblank(Operation_table!$E15)),Operation_table!AJ15,)</f>
        <v/>
      </c>
      <c r="U1123" s="7" t="str">
        <f>if(not(isblank(Operation_table!$E15)),Operation_table!AK15,)</f>
        <v/>
      </c>
      <c r="V1123" s="7" t="str">
        <f>if(not(isblank(Operation_table!$E15)),Operation_table!AL15,)</f>
        <v/>
      </c>
      <c r="W1123" s="7" t="str">
        <f>if(not(isblank(Operation_table!$E15)),Operation_table!AM15,)</f>
        <v/>
      </c>
      <c r="X1123" s="7" t="str">
        <f>if(not(isblank(Operation_table!$E15)),Operation_table!AN15,)</f>
        <v/>
      </c>
      <c r="Y1123" s="7" t="str">
        <f>if(not(isblank(Operation_table!$E15)),Operation_table!AO15,)</f>
        <v/>
      </c>
      <c r="Z1123" s="7" t="str">
        <f>if(not(isblank(Operation_table!$E15)),Operation_table!AP15,)</f>
        <v/>
      </c>
      <c r="AA1123" s="7" t="str">
        <f>if(not(isblank(Operation_table!$E15)),Operation_table!AQ15,)</f>
        <v/>
      </c>
      <c r="AB1123" s="7"/>
      <c r="AC1123" s="7"/>
      <c r="AD1123" s="7"/>
      <c r="AE1123" s="7"/>
      <c r="AF1123" s="7"/>
      <c r="AG1123" s="7"/>
      <c r="AH1123" s="7"/>
    </row>
    <row r="1124">
      <c r="A1124" s="7" t="str">
        <f>if(not(isblank(Operation_table!$E24)),Operation_table!R24,)</f>
        <v/>
      </c>
      <c r="B1124" s="1"/>
      <c r="C1124" s="7" t="str">
        <f>if(not(isblank(Operation_table!$E24)),Operation_table!S24,)</f>
        <v/>
      </c>
      <c r="D1124" s="7" t="str">
        <f>if(not(isblank(Operation_table!$E24)),Operation_table!T24,)</f>
        <v/>
      </c>
      <c r="E1124" s="7" t="str">
        <f>if(not(isblank(Operation_table!$E24)),Operation_table!U24,)</f>
        <v/>
      </c>
      <c r="F1124" s="7" t="str">
        <f>if(not(isblank(Operation_table!$E24)),Operation_table!V24,)</f>
        <v/>
      </c>
      <c r="G1124" s="7" t="str">
        <f>if(not(isblank(Operation_table!$E24)),Operation_table!W24,)</f>
        <v/>
      </c>
      <c r="H1124" s="7" t="str">
        <f>if(not(isblank(Operation_table!$E24)),Operation_table!X24,)</f>
        <v/>
      </c>
      <c r="I1124" s="7" t="str">
        <f>if(not(isblank(Operation_table!$E24)),Operation_table!Y24,)</f>
        <v/>
      </c>
      <c r="J1124" s="7" t="str">
        <f>if(not(isblank(Operation_table!$E24)),Operation_table!Z24,)</f>
        <v/>
      </c>
      <c r="K1124" s="7" t="str">
        <f>if(not(isblank(Operation_table!$E24)),Operation_table!AA24,)</f>
        <v/>
      </c>
      <c r="L1124" s="7" t="str">
        <f>if(not(isblank(Operation_table!$E24)),Operation_table!AB24,)</f>
        <v/>
      </c>
      <c r="M1124" s="7" t="str">
        <f>if(not(isblank(Operation_table!$E24)),Operation_table!AC24,)</f>
        <v/>
      </c>
      <c r="N1124" s="7" t="str">
        <f>if(not(isblank(Operation_table!$E24)),Operation_table!AD24,)</f>
        <v/>
      </c>
      <c r="O1124" s="7" t="str">
        <f>if(not(isblank(Operation_table!$E24)),Operation_table!AE24,)</f>
        <v/>
      </c>
      <c r="P1124" s="7" t="str">
        <f>if(not(isblank(Operation_table!$E24)),Operation_table!AF24,)</f>
        <v/>
      </c>
      <c r="Q1124" s="7" t="str">
        <f>if(not(isblank(Operation_table!$E24)),Operation_table!AG24,)</f>
        <v/>
      </c>
      <c r="R1124" s="7" t="str">
        <f>if(not(isblank(Operation_table!$E24)),Operation_table!AH24,)</f>
        <v/>
      </c>
      <c r="S1124" s="7" t="str">
        <f>if(not(isblank(Operation_table!$E24)),Operation_table!AI24,)</f>
        <v/>
      </c>
      <c r="T1124" s="7" t="str">
        <f>if(not(isblank(Operation_table!$E24)),Operation_table!AJ24,)</f>
        <v/>
      </c>
      <c r="U1124" s="7" t="str">
        <f>if(not(isblank(Operation_table!$E24)),Operation_table!AK24,)</f>
        <v/>
      </c>
      <c r="V1124" s="7" t="str">
        <f>if(not(isblank(Operation_table!$E24)),Operation_table!AL24,)</f>
        <v/>
      </c>
      <c r="W1124" s="7" t="str">
        <f>if(not(isblank(Operation_table!$E24)),Operation_table!AM24,)</f>
        <v/>
      </c>
      <c r="X1124" s="7" t="str">
        <f>if(not(isblank(Operation_table!$E24)),Operation_table!AN24,)</f>
        <v/>
      </c>
      <c r="Y1124" s="7" t="str">
        <f>if(not(isblank(Operation_table!$E24)),Operation_table!AO24,)</f>
        <v/>
      </c>
      <c r="Z1124" s="7" t="str">
        <f>if(not(isblank(Operation_table!$E24)),Operation_table!AP24,)</f>
        <v/>
      </c>
      <c r="AA1124" s="7" t="str">
        <f>if(not(isblank(Operation_table!$E24)),Operation_table!AQ24,)</f>
        <v/>
      </c>
      <c r="AB1124" s="7"/>
      <c r="AC1124" s="7"/>
      <c r="AD1124" s="7"/>
      <c r="AE1124" s="7"/>
      <c r="AF1124" s="7"/>
      <c r="AG1124" s="7"/>
      <c r="AH1124" s="7"/>
    </row>
    <row r="1125">
      <c r="A1125" s="7" t="str">
        <f>if(not(isblank(Operation_table!$E35)),Operation_table!R35,)</f>
        <v/>
      </c>
      <c r="B1125" s="1"/>
      <c r="C1125" s="7" t="str">
        <f>if(not(isblank(Operation_table!$E35)),Operation_table!S35,)</f>
        <v/>
      </c>
      <c r="D1125" s="7" t="str">
        <f>if(not(isblank(Operation_table!$E35)),Operation_table!T35,)</f>
        <v/>
      </c>
      <c r="E1125" s="7" t="str">
        <f>if(not(isblank(Operation_table!$E35)),Operation_table!U35,)</f>
        <v/>
      </c>
      <c r="F1125" s="7" t="str">
        <f>if(not(isblank(Operation_table!$E35)),Operation_table!V35,)</f>
        <v/>
      </c>
      <c r="G1125" s="7" t="str">
        <f>if(not(isblank(Operation_table!$E35)),Operation_table!W35,)</f>
        <v/>
      </c>
      <c r="H1125" s="7" t="str">
        <f>if(not(isblank(Operation_table!$E35)),Operation_table!X35,)</f>
        <v/>
      </c>
      <c r="I1125" s="7" t="str">
        <f>if(not(isblank(Operation_table!$E35)),Operation_table!Y35,)</f>
        <v/>
      </c>
      <c r="J1125" s="7" t="str">
        <f>if(not(isblank(Operation_table!$E35)),Operation_table!Z35,)</f>
        <v/>
      </c>
      <c r="K1125" s="7" t="str">
        <f>if(not(isblank(Operation_table!$E35)),Operation_table!AA35,)</f>
        <v/>
      </c>
      <c r="L1125" s="7" t="str">
        <f>if(not(isblank(Operation_table!$E35)),Operation_table!AB35,)</f>
        <v/>
      </c>
      <c r="M1125" s="7" t="str">
        <f>if(not(isblank(Operation_table!$E35)),Operation_table!AC35,)</f>
        <v/>
      </c>
      <c r="N1125" s="7" t="str">
        <f>if(not(isblank(Operation_table!$E35)),Operation_table!AD35,)</f>
        <v/>
      </c>
      <c r="O1125" s="7" t="str">
        <f>if(not(isblank(Operation_table!$E35)),Operation_table!AE35,)</f>
        <v/>
      </c>
      <c r="P1125" s="7" t="str">
        <f>if(not(isblank(Operation_table!$E35)),Operation_table!AF35,)</f>
        <v/>
      </c>
      <c r="Q1125" s="7" t="str">
        <f>if(not(isblank(Operation_table!$E35)),Operation_table!AG35,)</f>
        <v/>
      </c>
      <c r="R1125" s="7" t="str">
        <f>if(not(isblank(Operation_table!$E35)),Operation_table!AH35,)</f>
        <v/>
      </c>
      <c r="S1125" s="7" t="str">
        <f>if(not(isblank(Operation_table!$E35)),Operation_table!AI35,)</f>
        <v/>
      </c>
      <c r="T1125" s="7" t="str">
        <f>if(not(isblank(Operation_table!$E35)),Operation_table!AJ35,)</f>
        <v/>
      </c>
      <c r="U1125" s="7" t="str">
        <f>if(not(isblank(Operation_table!$E35)),Operation_table!AK35,)</f>
        <v/>
      </c>
      <c r="V1125" s="7" t="str">
        <f>if(not(isblank(Operation_table!$E35)),Operation_table!AL35,)</f>
        <v/>
      </c>
      <c r="W1125" s="7" t="str">
        <f>if(not(isblank(Operation_table!$E35)),Operation_table!AM35,)</f>
        <v/>
      </c>
      <c r="X1125" s="7" t="str">
        <f>if(not(isblank(Operation_table!$E35)),Operation_table!AN35,)</f>
        <v/>
      </c>
      <c r="Y1125" s="7" t="str">
        <f>if(not(isblank(Operation_table!$E35)),Operation_table!AO35,)</f>
        <v/>
      </c>
      <c r="Z1125" s="7" t="str">
        <f>if(not(isblank(Operation_table!$E35)),Operation_table!AP35,)</f>
        <v/>
      </c>
      <c r="AA1125" s="7" t="str">
        <f>if(not(isblank(Operation_table!$E35)),Operation_table!AQ35,)</f>
        <v/>
      </c>
      <c r="AB1125" s="7"/>
      <c r="AC1125" s="7"/>
      <c r="AD1125" s="7"/>
      <c r="AE1125" s="7"/>
      <c r="AF1125" s="7"/>
      <c r="AG1125" s="7"/>
      <c r="AH1125" s="7"/>
    </row>
    <row r="1126">
      <c r="A1126" s="7" t="str">
        <f>if(not(isblank(Operation_table!$E41)),Operation_table!R41,)</f>
        <v/>
      </c>
      <c r="B1126" s="1"/>
      <c r="C1126" s="7" t="str">
        <f>if(not(isblank(Operation_table!$E41)),Operation_table!S41,)</f>
        <v/>
      </c>
      <c r="D1126" s="7" t="str">
        <f>if(not(isblank(Operation_table!$E41)),Operation_table!T41,)</f>
        <v/>
      </c>
      <c r="E1126" s="7" t="str">
        <f>if(not(isblank(Operation_table!$E41)),Operation_table!U41,)</f>
        <v/>
      </c>
      <c r="F1126" s="7" t="str">
        <f>if(not(isblank(Operation_table!$E41)),Operation_table!V41,)</f>
        <v/>
      </c>
      <c r="G1126" s="7" t="str">
        <f>if(not(isblank(Operation_table!$E41)),Operation_table!W41,)</f>
        <v/>
      </c>
      <c r="H1126" s="7" t="str">
        <f>if(not(isblank(Operation_table!$E41)),Operation_table!X41,)</f>
        <v/>
      </c>
      <c r="I1126" s="7" t="str">
        <f>if(not(isblank(Operation_table!$E41)),Operation_table!Y41,)</f>
        <v/>
      </c>
      <c r="J1126" s="7" t="str">
        <f>if(not(isblank(Operation_table!$E41)),Operation_table!Z41,)</f>
        <v/>
      </c>
      <c r="K1126" s="7" t="str">
        <f>if(not(isblank(Operation_table!$E41)),Operation_table!AA41,)</f>
        <v/>
      </c>
      <c r="L1126" s="7" t="str">
        <f>if(not(isblank(Operation_table!$E41)),Operation_table!AB41,)</f>
        <v/>
      </c>
      <c r="M1126" s="7" t="str">
        <f>if(not(isblank(Operation_table!$E41)),Operation_table!AC41,)</f>
        <v/>
      </c>
      <c r="N1126" s="7" t="str">
        <f>if(not(isblank(Operation_table!$E41)),Operation_table!AD41,)</f>
        <v/>
      </c>
      <c r="O1126" s="7" t="str">
        <f>if(not(isblank(Operation_table!$E41)),Operation_table!AE41,)</f>
        <v/>
      </c>
      <c r="P1126" s="7" t="str">
        <f>if(not(isblank(Operation_table!$E41)),Operation_table!AF41,)</f>
        <v/>
      </c>
      <c r="Q1126" s="7" t="str">
        <f>if(not(isblank(Operation_table!$E41)),Operation_table!AG41,)</f>
        <v/>
      </c>
      <c r="R1126" s="7" t="str">
        <f>if(not(isblank(Operation_table!$E41)),Operation_table!AH41,)</f>
        <v/>
      </c>
      <c r="S1126" s="7" t="str">
        <f>if(not(isblank(Operation_table!$E41)),Operation_table!AI41,)</f>
        <v/>
      </c>
      <c r="T1126" s="7" t="str">
        <f>if(not(isblank(Operation_table!$E41)),Operation_table!AJ41,)</f>
        <v/>
      </c>
      <c r="U1126" s="7" t="str">
        <f>if(not(isblank(Operation_table!$E41)),Operation_table!AK41,)</f>
        <v/>
      </c>
      <c r="V1126" s="7" t="str">
        <f>if(not(isblank(Operation_table!$E41)),Operation_table!AL41,)</f>
        <v/>
      </c>
      <c r="W1126" s="7" t="str">
        <f>if(not(isblank(Operation_table!$E41)),Operation_table!AM41,)</f>
        <v/>
      </c>
      <c r="X1126" s="7" t="str">
        <f>if(not(isblank(Operation_table!$E41)),Operation_table!AN41,)</f>
        <v/>
      </c>
      <c r="Y1126" s="7" t="str">
        <f>if(not(isblank(Operation_table!$E41)),Operation_table!AO41,)</f>
        <v/>
      </c>
      <c r="Z1126" s="7" t="str">
        <f>if(not(isblank(Operation_table!$E41)),Operation_table!AP41,)</f>
        <v/>
      </c>
      <c r="AA1126" s="7" t="str">
        <f>if(not(isblank(Operation_table!$E41)),Operation_table!AQ41,)</f>
        <v/>
      </c>
      <c r="AB1126" s="7"/>
      <c r="AC1126" s="7"/>
      <c r="AD1126" s="7"/>
      <c r="AE1126" s="7"/>
      <c r="AF1126" s="7"/>
      <c r="AG1126" s="7"/>
      <c r="AH1126" s="7"/>
    </row>
    <row r="1127">
      <c r="A1127" s="7" t="str">
        <f>if(not(isblank(Operation_table!$E44)),Operation_table!R44,)</f>
        <v/>
      </c>
      <c r="B1127" s="1"/>
      <c r="C1127" s="7" t="str">
        <f>if(not(isblank(Operation_table!$E44)),Operation_table!S44,)</f>
        <v/>
      </c>
      <c r="D1127" s="7" t="str">
        <f>if(not(isblank(Operation_table!$E44)),Operation_table!T44,)</f>
        <v/>
      </c>
      <c r="E1127" s="7" t="str">
        <f>if(not(isblank(Operation_table!$E44)),Operation_table!U44,)</f>
        <v/>
      </c>
      <c r="F1127" s="7" t="str">
        <f>if(not(isblank(Operation_table!$E44)),Operation_table!V44,)</f>
        <v/>
      </c>
      <c r="G1127" s="7" t="str">
        <f>if(not(isblank(Operation_table!$E44)),Operation_table!W44,)</f>
        <v/>
      </c>
      <c r="H1127" s="7" t="str">
        <f>if(not(isblank(Operation_table!$E44)),Operation_table!X44,)</f>
        <v/>
      </c>
      <c r="I1127" s="7" t="str">
        <f>if(not(isblank(Operation_table!$E44)),Operation_table!Y44,)</f>
        <v/>
      </c>
      <c r="J1127" s="7" t="str">
        <f>if(not(isblank(Operation_table!$E44)),Operation_table!Z44,)</f>
        <v/>
      </c>
      <c r="K1127" s="7" t="str">
        <f>if(not(isblank(Operation_table!$E44)),Operation_table!AA44,)</f>
        <v/>
      </c>
      <c r="L1127" s="7" t="str">
        <f>if(not(isblank(Operation_table!$E44)),Operation_table!AB44,)</f>
        <v/>
      </c>
      <c r="M1127" s="7" t="str">
        <f>if(not(isblank(Operation_table!$E44)),Operation_table!AC44,)</f>
        <v/>
      </c>
      <c r="N1127" s="7" t="str">
        <f>if(not(isblank(Operation_table!$E44)),Operation_table!AD44,)</f>
        <v/>
      </c>
      <c r="O1127" s="7" t="str">
        <f>if(not(isblank(Operation_table!$E44)),Operation_table!AE44,)</f>
        <v/>
      </c>
      <c r="P1127" s="7" t="str">
        <f>if(not(isblank(Operation_table!$E44)),Operation_table!AF44,)</f>
        <v/>
      </c>
      <c r="Q1127" s="7" t="str">
        <f>if(not(isblank(Operation_table!$E44)),Operation_table!AG44,)</f>
        <v/>
      </c>
      <c r="R1127" s="7" t="str">
        <f>if(not(isblank(Operation_table!$E44)),Operation_table!AH44,)</f>
        <v/>
      </c>
      <c r="S1127" s="7" t="str">
        <f>if(not(isblank(Operation_table!$E44)),Operation_table!AI44,)</f>
        <v/>
      </c>
      <c r="T1127" s="7" t="str">
        <f>if(not(isblank(Operation_table!$E44)),Operation_table!AJ44,)</f>
        <v/>
      </c>
      <c r="U1127" s="7" t="str">
        <f>if(not(isblank(Operation_table!$E44)),Operation_table!AK44,)</f>
        <v/>
      </c>
      <c r="V1127" s="7" t="str">
        <f>if(not(isblank(Operation_table!$E44)),Operation_table!AL44,)</f>
        <v/>
      </c>
      <c r="W1127" s="7" t="str">
        <f>if(not(isblank(Operation_table!$E44)),Operation_table!AM44,)</f>
        <v/>
      </c>
      <c r="X1127" s="7" t="str">
        <f>if(not(isblank(Operation_table!$E44)),Operation_table!AN44,)</f>
        <v/>
      </c>
      <c r="Y1127" s="7" t="str">
        <f>if(not(isblank(Operation_table!$E44)),Operation_table!AO44,)</f>
        <v/>
      </c>
      <c r="Z1127" s="7" t="str">
        <f>if(not(isblank(Operation_table!$E44)),Operation_table!AP44,)</f>
        <v/>
      </c>
      <c r="AA1127" s="7" t="str">
        <f>if(not(isblank(Operation_table!$E44)),Operation_table!AQ44,)</f>
        <v/>
      </c>
      <c r="AB1127" s="7"/>
      <c r="AC1127" s="7"/>
      <c r="AD1127" s="7"/>
      <c r="AE1127" s="7"/>
      <c r="AF1127" s="7"/>
      <c r="AG1127" s="7"/>
      <c r="AH1127" s="7"/>
    </row>
    <row r="1128">
      <c r="A1128" s="7" t="str">
        <f>if(not(isblank(Operation_table!$E45)),Operation_table!R45,)</f>
        <v/>
      </c>
      <c r="B1128" s="1"/>
      <c r="C1128" s="7" t="str">
        <f>if(not(isblank(Operation_table!$E45)),Operation_table!S45,)</f>
        <v/>
      </c>
      <c r="D1128" s="7" t="str">
        <f>if(not(isblank(Operation_table!$E45)),Operation_table!T45,)</f>
        <v/>
      </c>
      <c r="E1128" s="7" t="str">
        <f>if(not(isblank(Operation_table!$E45)),Operation_table!U45,)</f>
        <v/>
      </c>
      <c r="F1128" s="7" t="str">
        <f>if(not(isblank(Operation_table!$E45)),Operation_table!V45,)</f>
        <v/>
      </c>
      <c r="G1128" s="7" t="str">
        <f>if(not(isblank(Operation_table!$E45)),Operation_table!W45,)</f>
        <v/>
      </c>
      <c r="H1128" s="7" t="str">
        <f>if(not(isblank(Operation_table!$E45)),Operation_table!X45,)</f>
        <v/>
      </c>
      <c r="I1128" s="7" t="str">
        <f>if(not(isblank(Operation_table!$E45)),Operation_table!Y45,)</f>
        <v/>
      </c>
      <c r="J1128" s="7" t="str">
        <f>if(not(isblank(Operation_table!$E45)),Operation_table!Z45,)</f>
        <v/>
      </c>
      <c r="K1128" s="7" t="str">
        <f>if(not(isblank(Operation_table!$E45)),Operation_table!AA45,)</f>
        <v/>
      </c>
      <c r="L1128" s="7" t="str">
        <f>if(not(isblank(Operation_table!$E45)),Operation_table!AB45,)</f>
        <v/>
      </c>
      <c r="M1128" s="7" t="str">
        <f>if(not(isblank(Operation_table!$E45)),Operation_table!AC45,)</f>
        <v/>
      </c>
      <c r="N1128" s="7" t="str">
        <f>if(not(isblank(Operation_table!$E45)),Operation_table!AD45,)</f>
        <v/>
      </c>
      <c r="O1128" s="7" t="str">
        <f>if(not(isblank(Operation_table!$E45)),Operation_table!AE45,)</f>
        <v/>
      </c>
      <c r="P1128" s="7" t="str">
        <f>if(not(isblank(Operation_table!$E45)),Operation_table!AF45,)</f>
        <v/>
      </c>
      <c r="Q1128" s="7" t="str">
        <f>if(not(isblank(Operation_table!$E45)),Operation_table!AG45,)</f>
        <v/>
      </c>
      <c r="R1128" s="7" t="str">
        <f>if(not(isblank(Operation_table!$E45)),Operation_table!AH45,)</f>
        <v/>
      </c>
      <c r="S1128" s="7" t="str">
        <f>if(not(isblank(Operation_table!$E45)),Operation_table!AI45,)</f>
        <v/>
      </c>
      <c r="T1128" s="7" t="str">
        <f>if(not(isblank(Operation_table!$E45)),Operation_table!AJ45,)</f>
        <v/>
      </c>
      <c r="U1128" s="7" t="str">
        <f>if(not(isblank(Operation_table!$E45)),Operation_table!AK45,)</f>
        <v/>
      </c>
      <c r="V1128" s="7" t="str">
        <f>if(not(isblank(Operation_table!$E45)),Operation_table!AL45,)</f>
        <v/>
      </c>
      <c r="W1128" s="7" t="str">
        <f>if(not(isblank(Operation_table!$E45)),Operation_table!AM45,)</f>
        <v/>
      </c>
      <c r="X1128" s="7" t="str">
        <f>if(not(isblank(Operation_table!$E45)),Operation_table!AN45,)</f>
        <v/>
      </c>
      <c r="Y1128" s="7" t="str">
        <f>if(not(isblank(Operation_table!$E45)),Operation_table!AO45,)</f>
        <v/>
      </c>
      <c r="Z1128" s="7" t="str">
        <f>if(not(isblank(Operation_table!$E45)),Operation_table!AP45,)</f>
        <v/>
      </c>
      <c r="AA1128" s="7" t="str">
        <f>if(not(isblank(Operation_table!$E45)),Operation_table!AQ45,)</f>
        <v/>
      </c>
      <c r="AB1128" s="7"/>
      <c r="AC1128" s="7"/>
      <c r="AD1128" s="7"/>
      <c r="AE1128" s="7"/>
      <c r="AF1128" s="7"/>
      <c r="AG1128" s="7"/>
      <c r="AH1128" s="7"/>
    </row>
    <row r="1129">
      <c r="A1129" s="7" t="str">
        <f>if(not(isblank(Operation_table!$E78)),Operation_table!R78,)</f>
        <v/>
      </c>
      <c r="B1129" s="1"/>
      <c r="C1129" s="7" t="str">
        <f>if(not(isblank(Operation_table!$E78)),Operation_table!S78,)</f>
        <v/>
      </c>
      <c r="D1129" s="7" t="str">
        <f>if(not(isblank(Operation_table!$E78)),Operation_table!T78,)</f>
        <v/>
      </c>
      <c r="E1129" s="7" t="str">
        <f>if(not(isblank(Operation_table!$E78)),Operation_table!U78,)</f>
        <v/>
      </c>
      <c r="F1129" s="7" t="str">
        <f>if(not(isblank(Operation_table!$E78)),Operation_table!V78,)</f>
        <v/>
      </c>
      <c r="G1129" s="7" t="str">
        <f>if(not(isblank(Operation_table!$E78)),Operation_table!W78,)</f>
        <v/>
      </c>
      <c r="H1129" s="7" t="str">
        <f>if(not(isblank(Operation_table!$E78)),Operation_table!X78,)</f>
        <v/>
      </c>
      <c r="I1129" s="7" t="str">
        <f>if(not(isblank(Operation_table!$E78)),Operation_table!Y78,)</f>
        <v/>
      </c>
      <c r="J1129" s="7" t="str">
        <f>if(not(isblank(Operation_table!$E78)),Operation_table!Z78,)</f>
        <v/>
      </c>
      <c r="K1129" s="7" t="str">
        <f>if(not(isblank(Operation_table!$E78)),Operation_table!AA78,)</f>
        <v/>
      </c>
      <c r="L1129" s="7" t="str">
        <f>if(not(isblank(Operation_table!$E78)),Operation_table!AB78,)</f>
        <v/>
      </c>
      <c r="M1129" s="7" t="str">
        <f>if(not(isblank(Operation_table!$E78)),Operation_table!AC78,)</f>
        <v/>
      </c>
      <c r="N1129" s="7" t="str">
        <f>if(not(isblank(Operation_table!$E78)),Operation_table!AD78,)</f>
        <v/>
      </c>
      <c r="O1129" s="7" t="str">
        <f>if(not(isblank(Operation_table!$E78)),Operation_table!AE78,)</f>
        <v/>
      </c>
      <c r="P1129" s="7" t="str">
        <f>if(not(isblank(Operation_table!$E78)),Operation_table!AF78,)</f>
        <v/>
      </c>
      <c r="Q1129" s="7" t="str">
        <f>if(not(isblank(Operation_table!$E78)),Operation_table!AG78,)</f>
        <v/>
      </c>
      <c r="R1129" s="7" t="str">
        <f>if(not(isblank(Operation_table!$E78)),Operation_table!AH78,)</f>
        <v/>
      </c>
      <c r="S1129" s="7" t="str">
        <f>if(not(isblank(Operation_table!$E78)),Operation_table!AI78,)</f>
        <v/>
      </c>
      <c r="T1129" s="7" t="str">
        <f>if(not(isblank(Operation_table!$E78)),Operation_table!AJ78,)</f>
        <v/>
      </c>
      <c r="U1129" s="7" t="str">
        <f>if(not(isblank(Operation_table!$E78)),Operation_table!AK78,)</f>
        <v/>
      </c>
      <c r="V1129" s="7" t="str">
        <f>if(not(isblank(Operation_table!$E78)),Operation_table!AL78,)</f>
        <v/>
      </c>
      <c r="W1129" s="7" t="str">
        <f>if(not(isblank(Operation_table!$E78)),Operation_table!AM78,)</f>
        <v/>
      </c>
      <c r="X1129" s="7" t="str">
        <f>if(not(isblank(Operation_table!$E78)),Operation_table!AN78,)</f>
        <v/>
      </c>
      <c r="Y1129" s="7" t="str">
        <f>if(not(isblank(Operation_table!$E78)),Operation_table!AO78,)</f>
        <v/>
      </c>
      <c r="Z1129" s="7" t="str">
        <f>if(not(isblank(Operation_table!$E78)),Operation_table!AP78,)</f>
        <v/>
      </c>
      <c r="AA1129" s="7" t="str">
        <f>if(not(isblank(Operation_table!$E78)),Operation_table!AQ78,)</f>
        <v/>
      </c>
      <c r="AB1129" s="7"/>
      <c r="AC1129" s="7"/>
      <c r="AD1129" s="7"/>
      <c r="AE1129" s="7"/>
      <c r="AF1129" s="7"/>
      <c r="AG1129" s="7"/>
      <c r="AH1129" s="7"/>
    </row>
    <row r="1130">
      <c r="A1130" s="7" t="str">
        <f>if(not(isblank(Operation_table!$E86)),Operation_table!R86,)</f>
        <v/>
      </c>
      <c r="B1130" s="1"/>
      <c r="C1130" s="7" t="str">
        <f>if(not(isblank(Operation_table!$E86)),Operation_table!S86,)</f>
        <v/>
      </c>
      <c r="D1130" s="7" t="str">
        <f>if(not(isblank(Operation_table!$E86)),Operation_table!T86,)</f>
        <v/>
      </c>
      <c r="E1130" s="7" t="str">
        <f>if(not(isblank(Operation_table!$E86)),Operation_table!U86,)</f>
        <v/>
      </c>
      <c r="F1130" s="7" t="str">
        <f>if(not(isblank(Operation_table!$E86)),Operation_table!V86,)</f>
        <v/>
      </c>
      <c r="G1130" s="7" t="str">
        <f>if(not(isblank(Operation_table!$E86)),Operation_table!W86,)</f>
        <v/>
      </c>
      <c r="H1130" s="7" t="str">
        <f>if(not(isblank(Operation_table!$E86)),Operation_table!X86,)</f>
        <v/>
      </c>
      <c r="I1130" s="7" t="str">
        <f>if(not(isblank(Operation_table!$E86)),Operation_table!Y86,)</f>
        <v/>
      </c>
      <c r="J1130" s="7" t="str">
        <f>if(not(isblank(Operation_table!$E86)),Operation_table!Z86,)</f>
        <v/>
      </c>
      <c r="K1130" s="7" t="str">
        <f>if(not(isblank(Operation_table!$E86)),Operation_table!AA86,)</f>
        <v/>
      </c>
      <c r="L1130" s="7" t="str">
        <f>if(not(isblank(Operation_table!$E86)),Operation_table!AB86,)</f>
        <v/>
      </c>
      <c r="M1130" s="7" t="str">
        <f>if(not(isblank(Operation_table!$E86)),Operation_table!AC86,)</f>
        <v/>
      </c>
      <c r="N1130" s="7" t="str">
        <f>if(not(isblank(Operation_table!$E86)),Operation_table!AD86,)</f>
        <v/>
      </c>
      <c r="O1130" s="7" t="str">
        <f>if(not(isblank(Operation_table!$E86)),Operation_table!AE86,)</f>
        <v/>
      </c>
      <c r="P1130" s="7" t="str">
        <f>if(not(isblank(Operation_table!$E86)),Operation_table!AF86,)</f>
        <v/>
      </c>
      <c r="Q1130" s="7" t="str">
        <f>if(not(isblank(Operation_table!$E86)),Operation_table!AG86,)</f>
        <v/>
      </c>
      <c r="R1130" s="7" t="str">
        <f>if(not(isblank(Operation_table!$E86)),Operation_table!AH86,)</f>
        <v/>
      </c>
      <c r="S1130" s="7" t="str">
        <f>if(not(isblank(Operation_table!$E86)),Operation_table!AI86,)</f>
        <v/>
      </c>
      <c r="T1130" s="7" t="str">
        <f>if(not(isblank(Operation_table!$E86)),Operation_table!AJ86,)</f>
        <v/>
      </c>
      <c r="U1130" s="7" t="str">
        <f>if(not(isblank(Operation_table!$E86)),Operation_table!AK86,)</f>
        <v/>
      </c>
      <c r="V1130" s="7" t="str">
        <f>if(not(isblank(Operation_table!$E86)),Operation_table!AL86,)</f>
        <v/>
      </c>
      <c r="W1130" s="7" t="str">
        <f>if(not(isblank(Operation_table!$E86)),Operation_table!AM86,)</f>
        <v/>
      </c>
      <c r="X1130" s="7" t="str">
        <f>if(not(isblank(Operation_table!$E86)),Operation_table!AN86,)</f>
        <v/>
      </c>
      <c r="Y1130" s="7" t="str">
        <f>if(not(isblank(Operation_table!$E86)),Operation_table!AO86,)</f>
        <v/>
      </c>
      <c r="Z1130" s="7" t="str">
        <f>if(not(isblank(Operation_table!$E86)),Operation_table!AP86,)</f>
        <v/>
      </c>
      <c r="AA1130" s="7" t="str">
        <f>if(not(isblank(Operation_table!$E86)),Operation_table!AQ86,)</f>
        <v/>
      </c>
      <c r="AB1130" s="7"/>
      <c r="AC1130" s="7"/>
      <c r="AD1130" s="7"/>
      <c r="AE1130" s="7"/>
      <c r="AF1130" s="7"/>
      <c r="AG1130" s="7"/>
      <c r="AH1130" s="7"/>
    </row>
    <row r="1131">
      <c r="A1131" s="7" t="str">
        <f>if(not(isblank(Operation_table!$E97)),Operation_table!R97,)</f>
        <v/>
      </c>
      <c r="B1131" s="1"/>
      <c r="C1131" s="7" t="str">
        <f>if(not(isblank(Operation_table!$E97)),Operation_table!S97,)</f>
        <v/>
      </c>
      <c r="D1131" s="7" t="str">
        <f>if(not(isblank(Operation_table!$E97)),Operation_table!T97,)</f>
        <v/>
      </c>
      <c r="E1131" s="7" t="str">
        <f>if(not(isblank(Operation_table!$E97)),Operation_table!U97,)</f>
        <v/>
      </c>
      <c r="F1131" s="7" t="str">
        <f>if(not(isblank(Operation_table!$E97)),Operation_table!V97,)</f>
        <v/>
      </c>
      <c r="G1131" s="7" t="str">
        <f>if(not(isblank(Operation_table!$E97)),Operation_table!W97,)</f>
        <v/>
      </c>
      <c r="H1131" s="7" t="str">
        <f>if(not(isblank(Operation_table!$E97)),Operation_table!X97,)</f>
        <v/>
      </c>
      <c r="I1131" s="7" t="str">
        <f>if(not(isblank(Operation_table!$E97)),Operation_table!Y97,)</f>
        <v/>
      </c>
      <c r="J1131" s="7" t="str">
        <f>if(not(isblank(Operation_table!$E97)),Operation_table!Z97,)</f>
        <v/>
      </c>
      <c r="K1131" s="7" t="str">
        <f>if(not(isblank(Operation_table!$E97)),Operation_table!AA97,)</f>
        <v/>
      </c>
      <c r="L1131" s="7" t="str">
        <f>if(not(isblank(Operation_table!$E97)),Operation_table!AB97,)</f>
        <v/>
      </c>
      <c r="M1131" s="7" t="str">
        <f>if(not(isblank(Operation_table!$E97)),Operation_table!AC97,)</f>
        <v/>
      </c>
      <c r="N1131" s="7" t="str">
        <f>if(not(isblank(Operation_table!$E97)),Operation_table!AD97,)</f>
        <v/>
      </c>
      <c r="O1131" s="7" t="str">
        <f>if(not(isblank(Operation_table!$E97)),Operation_table!AE97,)</f>
        <v/>
      </c>
      <c r="P1131" s="7" t="str">
        <f>if(not(isblank(Operation_table!$E97)),Operation_table!AF97,)</f>
        <v/>
      </c>
      <c r="Q1131" s="7" t="str">
        <f>if(not(isblank(Operation_table!$E97)),Operation_table!AG97,)</f>
        <v/>
      </c>
      <c r="R1131" s="7" t="str">
        <f>if(not(isblank(Operation_table!$E97)),Operation_table!AH97,)</f>
        <v/>
      </c>
      <c r="S1131" s="7" t="str">
        <f>if(not(isblank(Operation_table!$E97)),Operation_table!AI97,)</f>
        <v/>
      </c>
      <c r="T1131" s="7" t="str">
        <f>if(not(isblank(Operation_table!$E97)),Operation_table!AJ97,)</f>
        <v/>
      </c>
      <c r="U1131" s="7" t="str">
        <f>if(not(isblank(Operation_table!$E97)),Operation_table!AK97,)</f>
        <v/>
      </c>
      <c r="V1131" s="7" t="str">
        <f>if(not(isblank(Operation_table!$E97)),Operation_table!AL97,)</f>
        <v/>
      </c>
      <c r="W1131" s="7" t="str">
        <f>if(not(isblank(Operation_table!$E97)),Operation_table!AM97,)</f>
        <v/>
      </c>
      <c r="X1131" s="7" t="str">
        <f>if(not(isblank(Operation_table!$E97)),Operation_table!AN97,)</f>
        <v/>
      </c>
      <c r="Y1131" s="7" t="str">
        <f>if(not(isblank(Operation_table!$E97)),Operation_table!AO97,)</f>
        <v/>
      </c>
      <c r="Z1131" s="7" t="str">
        <f>if(not(isblank(Operation_table!$E97)),Operation_table!AP97,)</f>
        <v/>
      </c>
      <c r="AA1131" s="7" t="str">
        <f>if(not(isblank(Operation_table!$E97)),Operation_table!AQ97,)</f>
        <v/>
      </c>
      <c r="AB1131" s="7"/>
      <c r="AC1131" s="7"/>
      <c r="AD1131" s="7"/>
      <c r="AE1131" s="7"/>
      <c r="AF1131" s="7"/>
      <c r="AG1131" s="7"/>
      <c r="AH1131" s="7"/>
    </row>
    <row r="1132">
      <c r="A1132" s="7" t="str">
        <f>if(not(isblank(Operation_table!$E109)),Operation_table!R109,)</f>
        <v/>
      </c>
      <c r="B1132" s="1"/>
      <c r="C1132" s="7" t="str">
        <f>if(not(isblank(Operation_table!$E109)),Operation_table!S109,)</f>
        <v/>
      </c>
      <c r="D1132" s="7" t="str">
        <f>if(not(isblank(Operation_table!$E109)),Operation_table!T109,)</f>
        <v/>
      </c>
      <c r="E1132" s="7" t="str">
        <f>if(not(isblank(Operation_table!$E109)),Operation_table!U109,)</f>
        <v/>
      </c>
      <c r="F1132" s="7" t="str">
        <f>if(not(isblank(Operation_table!$E109)),Operation_table!V109,)</f>
        <v/>
      </c>
      <c r="G1132" s="7" t="str">
        <f>if(not(isblank(Operation_table!$E109)),Operation_table!W109,)</f>
        <v/>
      </c>
      <c r="H1132" s="7" t="str">
        <f>if(not(isblank(Operation_table!$E109)),Operation_table!X109,)</f>
        <v/>
      </c>
      <c r="I1132" s="7" t="str">
        <f>if(not(isblank(Operation_table!$E109)),Operation_table!Y109,)</f>
        <v/>
      </c>
      <c r="J1132" s="7" t="str">
        <f>if(not(isblank(Operation_table!$E109)),Operation_table!Z109,)</f>
        <v/>
      </c>
      <c r="K1132" s="7" t="str">
        <f>if(not(isblank(Operation_table!$E109)),Operation_table!AA109,)</f>
        <v/>
      </c>
      <c r="L1132" s="7" t="str">
        <f>if(not(isblank(Operation_table!$E109)),Operation_table!AB109,)</f>
        <v/>
      </c>
      <c r="M1132" s="7" t="str">
        <f>if(not(isblank(Operation_table!$E109)),Operation_table!AC109,)</f>
        <v/>
      </c>
      <c r="N1132" s="7" t="str">
        <f>if(not(isblank(Operation_table!$E109)),Operation_table!AD109,)</f>
        <v/>
      </c>
      <c r="O1132" s="7" t="str">
        <f>if(not(isblank(Operation_table!$E109)),Operation_table!AE109,)</f>
        <v/>
      </c>
      <c r="P1132" s="7" t="str">
        <f>if(not(isblank(Operation_table!$E109)),Operation_table!AF109,)</f>
        <v/>
      </c>
      <c r="Q1132" s="7" t="str">
        <f>if(not(isblank(Operation_table!$E109)),Operation_table!AG109,)</f>
        <v/>
      </c>
      <c r="R1132" s="7" t="str">
        <f>if(not(isblank(Operation_table!$E109)),Operation_table!AH109,)</f>
        <v/>
      </c>
      <c r="S1132" s="7" t="str">
        <f>if(not(isblank(Operation_table!$E109)),Operation_table!AI109,)</f>
        <v/>
      </c>
      <c r="T1132" s="7" t="str">
        <f>if(not(isblank(Operation_table!$E109)),Operation_table!AJ109,)</f>
        <v/>
      </c>
      <c r="U1132" s="7" t="str">
        <f>if(not(isblank(Operation_table!$E109)),Operation_table!AK109,)</f>
        <v/>
      </c>
      <c r="V1132" s="7" t="str">
        <f>if(not(isblank(Operation_table!$E109)),Operation_table!AL109,)</f>
        <v/>
      </c>
      <c r="W1132" s="7" t="str">
        <f>if(not(isblank(Operation_table!$E109)),Operation_table!AM109,)</f>
        <v/>
      </c>
      <c r="X1132" s="7" t="str">
        <f>if(not(isblank(Operation_table!$E109)),Operation_table!AN109,)</f>
        <v/>
      </c>
      <c r="Y1132" s="7" t="str">
        <f>if(not(isblank(Operation_table!$E109)),Operation_table!AO109,)</f>
        <v/>
      </c>
      <c r="Z1132" s="7" t="str">
        <f>if(not(isblank(Operation_table!$E109)),Operation_table!AP109,)</f>
        <v/>
      </c>
      <c r="AA1132" s="7" t="str">
        <f>if(not(isblank(Operation_table!$E109)),Operation_table!AQ109,)</f>
        <v/>
      </c>
      <c r="AB1132" s="7"/>
      <c r="AC1132" s="7"/>
      <c r="AD1132" s="7"/>
      <c r="AE1132" s="7"/>
      <c r="AF1132" s="7"/>
      <c r="AG1132" s="7"/>
      <c r="AH1132" s="7"/>
    </row>
    <row r="1133">
      <c r="A1133" s="7" t="str">
        <f>if(not(isblank(Operation_table!$E121)),Operation_table!R121,)</f>
        <v/>
      </c>
      <c r="B1133" s="1"/>
      <c r="C1133" s="7" t="str">
        <f>if(not(isblank(Operation_table!$E121)),Operation_table!S121,)</f>
        <v/>
      </c>
      <c r="D1133" s="7" t="str">
        <f>if(not(isblank(Operation_table!$E121)),Operation_table!T121,)</f>
        <v/>
      </c>
      <c r="E1133" s="7" t="str">
        <f>if(not(isblank(Operation_table!$E121)),Operation_table!U121,)</f>
        <v/>
      </c>
      <c r="F1133" s="7" t="str">
        <f>if(not(isblank(Operation_table!$E121)),Operation_table!V121,)</f>
        <v/>
      </c>
      <c r="G1133" s="7" t="str">
        <f>if(not(isblank(Operation_table!$E121)),Operation_table!W121,)</f>
        <v/>
      </c>
      <c r="H1133" s="7" t="str">
        <f>if(not(isblank(Operation_table!$E121)),Operation_table!X121,)</f>
        <v/>
      </c>
      <c r="I1133" s="7" t="str">
        <f>if(not(isblank(Operation_table!$E121)),Operation_table!Y121,)</f>
        <v/>
      </c>
      <c r="J1133" s="7" t="str">
        <f>if(not(isblank(Operation_table!$E121)),Operation_table!Z121,)</f>
        <v/>
      </c>
      <c r="K1133" s="7" t="str">
        <f>if(not(isblank(Operation_table!$E121)),Operation_table!AA121,)</f>
        <v/>
      </c>
      <c r="L1133" s="7" t="str">
        <f>if(not(isblank(Operation_table!$E121)),Operation_table!AB121,)</f>
        <v/>
      </c>
      <c r="M1133" s="7" t="str">
        <f>if(not(isblank(Operation_table!$E121)),Operation_table!AC121,)</f>
        <v/>
      </c>
      <c r="N1133" s="7" t="str">
        <f>if(not(isblank(Operation_table!$E121)),Operation_table!AD121,)</f>
        <v/>
      </c>
      <c r="O1133" s="7" t="str">
        <f>if(not(isblank(Operation_table!$E121)),Operation_table!AE121,)</f>
        <v/>
      </c>
      <c r="P1133" s="7" t="str">
        <f>if(not(isblank(Operation_table!$E121)),Operation_table!AF121,)</f>
        <v/>
      </c>
      <c r="Q1133" s="7" t="str">
        <f>if(not(isblank(Operation_table!$E121)),Operation_table!AG121,)</f>
        <v/>
      </c>
      <c r="R1133" s="7" t="str">
        <f>if(not(isblank(Operation_table!$E121)),Operation_table!AH121,)</f>
        <v/>
      </c>
      <c r="S1133" s="7" t="str">
        <f>if(not(isblank(Operation_table!$E121)),Operation_table!AI121,)</f>
        <v/>
      </c>
      <c r="T1133" s="7" t="str">
        <f>if(not(isblank(Operation_table!$E121)),Operation_table!AJ121,)</f>
        <v/>
      </c>
      <c r="U1133" s="7" t="str">
        <f>if(not(isblank(Operation_table!$E121)),Operation_table!AK121,)</f>
        <v/>
      </c>
      <c r="V1133" s="7" t="str">
        <f>if(not(isblank(Operation_table!$E121)),Operation_table!AL121,)</f>
        <v/>
      </c>
      <c r="W1133" s="7" t="str">
        <f>if(not(isblank(Operation_table!$E121)),Operation_table!AM121,)</f>
        <v/>
      </c>
      <c r="X1133" s="7" t="str">
        <f>if(not(isblank(Operation_table!$E121)),Operation_table!AN121,)</f>
        <v/>
      </c>
      <c r="Y1133" s="7" t="str">
        <f>if(not(isblank(Operation_table!$E121)),Operation_table!AO121,)</f>
        <v/>
      </c>
      <c r="Z1133" s="7" t="str">
        <f>if(not(isblank(Operation_table!$E121)),Operation_table!AP121,)</f>
        <v/>
      </c>
      <c r="AA1133" s="7" t="str">
        <f>if(not(isblank(Operation_table!$E121)),Operation_table!AQ121,)</f>
        <v/>
      </c>
      <c r="AB1133" s="7"/>
      <c r="AC1133" s="7"/>
      <c r="AD1133" s="7"/>
      <c r="AE1133" s="7"/>
      <c r="AF1133" s="7"/>
      <c r="AG1133" s="7"/>
      <c r="AH1133" s="7"/>
    </row>
    <row r="1134">
      <c r="A1134" s="7" t="str">
        <f>if(not(isblank(Operation_table!$E133)),Operation_table!R133,)</f>
        <v/>
      </c>
      <c r="B1134" s="1"/>
      <c r="C1134" s="7" t="str">
        <f>if(not(isblank(Operation_table!$E133)),Operation_table!S133,)</f>
        <v/>
      </c>
      <c r="D1134" s="7" t="str">
        <f>if(not(isblank(Operation_table!$E133)),Operation_table!T133,)</f>
        <v/>
      </c>
      <c r="E1134" s="7" t="str">
        <f>if(not(isblank(Operation_table!$E133)),Operation_table!U133,)</f>
        <v/>
      </c>
      <c r="F1134" s="7" t="str">
        <f>if(not(isblank(Operation_table!$E133)),Operation_table!V133,)</f>
        <v/>
      </c>
      <c r="G1134" s="7" t="str">
        <f>if(not(isblank(Operation_table!$E133)),Operation_table!W133,)</f>
        <v/>
      </c>
      <c r="H1134" s="7" t="str">
        <f>if(not(isblank(Operation_table!$E133)),Operation_table!X133,)</f>
        <v/>
      </c>
      <c r="I1134" s="7" t="str">
        <f>if(not(isblank(Operation_table!$E133)),Operation_table!Y133,)</f>
        <v/>
      </c>
      <c r="J1134" s="7" t="str">
        <f>if(not(isblank(Operation_table!$E133)),Operation_table!Z133,)</f>
        <v/>
      </c>
      <c r="K1134" s="7" t="str">
        <f>if(not(isblank(Operation_table!$E133)),Operation_table!AA133,)</f>
        <v/>
      </c>
      <c r="L1134" s="7" t="str">
        <f>if(not(isblank(Operation_table!$E133)),Operation_table!AB133,)</f>
        <v/>
      </c>
      <c r="M1134" s="7" t="str">
        <f>if(not(isblank(Operation_table!$E133)),Operation_table!AC133,)</f>
        <v/>
      </c>
      <c r="N1134" s="7" t="str">
        <f>if(not(isblank(Operation_table!$E133)),Operation_table!AD133,)</f>
        <v/>
      </c>
      <c r="O1134" s="7" t="str">
        <f>if(not(isblank(Operation_table!$E133)),Operation_table!AE133,)</f>
        <v/>
      </c>
      <c r="P1134" s="7" t="str">
        <f>if(not(isblank(Operation_table!$E133)),Operation_table!AF133,)</f>
        <v/>
      </c>
      <c r="Q1134" s="7" t="str">
        <f>if(not(isblank(Operation_table!$E133)),Operation_table!AG133,)</f>
        <v/>
      </c>
      <c r="R1134" s="7" t="str">
        <f>if(not(isblank(Operation_table!$E133)),Operation_table!AH133,)</f>
        <v/>
      </c>
      <c r="S1134" s="7" t="str">
        <f>if(not(isblank(Operation_table!$E133)),Operation_table!AI133,)</f>
        <v/>
      </c>
      <c r="T1134" s="7" t="str">
        <f>if(not(isblank(Operation_table!$E133)),Operation_table!AJ133,)</f>
        <v/>
      </c>
      <c r="U1134" s="7" t="str">
        <f>if(not(isblank(Operation_table!$E133)),Operation_table!AK133,)</f>
        <v/>
      </c>
      <c r="V1134" s="7" t="str">
        <f>if(not(isblank(Operation_table!$E133)),Operation_table!AL133,)</f>
        <v/>
      </c>
      <c r="W1134" s="7" t="str">
        <f>if(not(isblank(Operation_table!$E133)),Operation_table!AM133,)</f>
        <v/>
      </c>
      <c r="X1134" s="7" t="str">
        <f>if(not(isblank(Operation_table!$E133)),Operation_table!AN133,)</f>
        <v/>
      </c>
      <c r="Y1134" s="7" t="str">
        <f>if(not(isblank(Operation_table!$E133)),Operation_table!AO133,)</f>
        <v/>
      </c>
      <c r="Z1134" s="7" t="str">
        <f>if(not(isblank(Operation_table!$E133)),Operation_table!AP133,)</f>
        <v/>
      </c>
      <c r="AA1134" s="7" t="str">
        <f>if(not(isblank(Operation_table!$E133)),Operation_table!AQ133,)</f>
        <v/>
      </c>
      <c r="AB1134" s="7"/>
      <c r="AC1134" s="7"/>
      <c r="AD1134" s="7"/>
      <c r="AE1134" s="7"/>
      <c r="AF1134" s="7"/>
      <c r="AG1134" s="7"/>
      <c r="AH1134" s="7"/>
    </row>
    <row r="1135">
      <c r="A1135" s="7" t="str">
        <f>if(not(isblank(Operation_table!$E158)),Operation_table!R158,)</f>
        <v/>
      </c>
      <c r="B1135" s="1"/>
      <c r="C1135" s="7" t="str">
        <f>if(not(isblank(Operation_table!$E158)),Operation_table!S158,)</f>
        <v/>
      </c>
      <c r="D1135" s="7" t="str">
        <f>if(not(isblank(Operation_table!$E158)),Operation_table!T158,)</f>
        <v/>
      </c>
      <c r="E1135" s="7" t="str">
        <f>if(not(isblank(Operation_table!$E158)),Operation_table!U158,)</f>
        <v/>
      </c>
      <c r="F1135" s="7" t="str">
        <f>if(not(isblank(Operation_table!$E158)),Operation_table!V158,)</f>
        <v/>
      </c>
      <c r="G1135" s="7" t="str">
        <f>if(not(isblank(Operation_table!$E158)),Operation_table!W158,)</f>
        <v/>
      </c>
      <c r="H1135" s="7" t="str">
        <f>if(not(isblank(Operation_table!$E158)),Operation_table!X158,)</f>
        <v/>
      </c>
      <c r="I1135" s="7" t="str">
        <f>if(not(isblank(Operation_table!$E158)),Operation_table!Y158,)</f>
        <v/>
      </c>
      <c r="J1135" s="7" t="str">
        <f>if(not(isblank(Operation_table!$E158)),Operation_table!Z158,)</f>
        <v/>
      </c>
      <c r="K1135" s="7" t="str">
        <f>if(not(isblank(Operation_table!$E158)),Operation_table!AA158,)</f>
        <v/>
      </c>
      <c r="L1135" s="7" t="str">
        <f>if(not(isblank(Operation_table!$E158)),Operation_table!AB158,)</f>
        <v/>
      </c>
      <c r="M1135" s="7" t="str">
        <f>if(not(isblank(Operation_table!$E158)),Operation_table!AC158,)</f>
        <v/>
      </c>
      <c r="N1135" s="7" t="str">
        <f>if(not(isblank(Operation_table!$E158)),Operation_table!AD158,)</f>
        <v/>
      </c>
      <c r="O1135" s="7" t="str">
        <f>if(not(isblank(Operation_table!$E158)),Operation_table!AE158,)</f>
        <v/>
      </c>
      <c r="P1135" s="7" t="str">
        <f>if(not(isblank(Operation_table!$E158)),Operation_table!AF158,)</f>
        <v/>
      </c>
      <c r="Q1135" s="7" t="str">
        <f>if(not(isblank(Operation_table!$E158)),Operation_table!AG158,)</f>
        <v/>
      </c>
      <c r="R1135" s="7" t="str">
        <f>if(not(isblank(Operation_table!$E158)),Operation_table!AH158,)</f>
        <v/>
      </c>
      <c r="S1135" s="7" t="str">
        <f>if(not(isblank(Operation_table!$E158)),Operation_table!AI158,)</f>
        <v/>
      </c>
      <c r="T1135" s="7" t="str">
        <f>if(not(isblank(Operation_table!$E158)),Operation_table!AJ158,)</f>
        <v/>
      </c>
      <c r="U1135" s="7" t="str">
        <f>if(not(isblank(Operation_table!$E158)),Operation_table!AK158,)</f>
        <v/>
      </c>
      <c r="V1135" s="7" t="str">
        <f>if(not(isblank(Operation_table!$E158)),Operation_table!AL158,)</f>
        <v/>
      </c>
      <c r="W1135" s="7" t="str">
        <f>if(not(isblank(Operation_table!$E158)),Operation_table!AM158,)</f>
        <v/>
      </c>
      <c r="X1135" s="7" t="str">
        <f>if(not(isblank(Operation_table!$E158)),Operation_table!AN158,)</f>
        <v/>
      </c>
      <c r="Y1135" s="7" t="str">
        <f>if(not(isblank(Operation_table!$E158)),Operation_table!AO158,)</f>
        <v/>
      </c>
      <c r="Z1135" s="7" t="str">
        <f>if(not(isblank(Operation_table!$E158)),Operation_table!AP158,)</f>
        <v/>
      </c>
      <c r="AA1135" s="7" t="str">
        <f>if(not(isblank(Operation_table!$E158)),Operation_table!AQ158,)</f>
        <v/>
      </c>
      <c r="AB1135" s="7"/>
      <c r="AC1135" s="7"/>
      <c r="AD1135" s="7"/>
      <c r="AE1135" s="7"/>
      <c r="AF1135" s="7"/>
      <c r="AG1135" s="7"/>
      <c r="AH1135" s="7"/>
    </row>
    <row r="1136">
      <c r="A1136" s="7" t="str">
        <f>if(not(isblank(Operation_table!$E182)),Operation_table!R182,)</f>
        <v/>
      </c>
      <c r="B1136" s="1"/>
      <c r="C1136" s="7" t="str">
        <f>if(not(isblank(Operation_table!$E182)),Operation_table!S182,)</f>
        <v/>
      </c>
      <c r="D1136" s="7" t="str">
        <f>if(not(isblank(Operation_table!$E182)),Operation_table!T182,)</f>
        <v/>
      </c>
      <c r="E1136" s="7" t="str">
        <f>if(not(isblank(Operation_table!$E182)),Operation_table!U182,)</f>
        <v/>
      </c>
      <c r="F1136" s="7" t="str">
        <f>if(not(isblank(Operation_table!$E182)),Operation_table!V182,)</f>
        <v/>
      </c>
      <c r="G1136" s="7" t="str">
        <f>if(not(isblank(Operation_table!$E182)),Operation_table!W182,)</f>
        <v/>
      </c>
      <c r="H1136" s="7" t="str">
        <f>if(not(isblank(Operation_table!$E182)),Operation_table!X182,)</f>
        <v/>
      </c>
      <c r="I1136" s="7" t="str">
        <f>if(not(isblank(Operation_table!$E182)),Operation_table!Y182,)</f>
        <v/>
      </c>
      <c r="J1136" s="7" t="str">
        <f>if(not(isblank(Operation_table!$E182)),Operation_table!Z182,)</f>
        <v/>
      </c>
      <c r="K1136" s="7" t="str">
        <f>if(not(isblank(Operation_table!$E182)),Operation_table!AA182,)</f>
        <v/>
      </c>
      <c r="L1136" s="7" t="str">
        <f>if(not(isblank(Operation_table!$E182)),Operation_table!AB182,)</f>
        <v/>
      </c>
      <c r="M1136" s="7" t="str">
        <f>if(not(isblank(Operation_table!$E182)),Operation_table!AC182,)</f>
        <v/>
      </c>
      <c r="N1136" s="7" t="str">
        <f>if(not(isblank(Operation_table!$E182)),Operation_table!AD182,)</f>
        <v/>
      </c>
      <c r="O1136" s="7" t="str">
        <f>if(not(isblank(Operation_table!$E182)),Operation_table!AE182,)</f>
        <v/>
      </c>
      <c r="P1136" s="7" t="str">
        <f>if(not(isblank(Operation_table!$E182)),Operation_table!AF182,)</f>
        <v/>
      </c>
      <c r="Q1136" s="7" t="str">
        <f>if(not(isblank(Operation_table!$E182)),Operation_table!AG182,)</f>
        <v/>
      </c>
      <c r="R1136" s="7" t="str">
        <f>if(not(isblank(Operation_table!$E182)),Operation_table!AH182,)</f>
        <v/>
      </c>
      <c r="S1136" s="7" t="str">
        <f>if(not(isblank(Operation_table!$E182)),Operation_table!AI182,)</f>
        <v/>
      </c>
      <c r="T1136" s="7" t="str">
        <f>if(not(isblank(Operation_table!$E182)),Operation_table!AJ182,)</f>
        <v/>
      </c>
      <c r="U1136" s="7" t="str">
        <f>if(not(isblank(Operation_table!$E182)),Operation_table!AK182,)</f>
        <v/>
      </c>
      <c r="V1136" s="7" t="str">
        <f>if(not(isblank(Operation_table!$E182)),Operation_table!AL182,)</f>
        <v/>
      </c>
      <c r="W1136" s="7" t="str">
        <f>if(not(isblank(Operation_table!$E182)),Operation_table!AM182,)</f>
        <v/>
      </c>
      <c r="X1136" s="7" t="str">
        <f>if(not(isblank(Operation_table!$E182)),Operation_table!AN182,)</f>
        <v/>
      </c>
      <c r="Y1136" s="7" t="str">
        <f>if(not(isblank(Operation_table!$E182)),Operation_table!AO182,)</f>
        <v/>
      </c>
      <c r="Z1136" s="7" t="str">
        <f>if(not(isblank(Operation_table!$E182)),Operation_table!AP182,)</f>
        <v/>
      </c>
      <c r="AA1136" s="7" t="str">
        <f>if(not(isblank(Operation_table!$E182)),Operation_table!AQ182,)</f>
        <v/>
      </c>
      <c r="AB1136" s="7"/>
      <c r="AC1136" s="7"/>
      <c r="AD1136" s="7"/>
      <c r="AE1136" s="7"/>
      <c r="AF1136" s="7"/>
      <c r="AG1136" s="7"/>
      <c r="AH1136" s="7"/>
    </row>
    <row r="1137">
      <c r="A1137" s="7" t="str">
        <f>if(not(isblank(Operation_table!$E196)),Operation_table!R196,)</f>
        <v/>
      </c>
      <c r="B1137" s="1"/>
      <c r="C1137" s="7" t="str">
        <f>if(not(isblank(Operation_table!$E196)),Operation_table!S196,)</f>
        <v/>
      </c>
      <c r="D1137" s="7" t="str">
        <f>if(not(isblank(Operation_table!$E196)),Operation_table!T196,)</f>
        <v/>
      </c>
      <c r="E1137" s="7" t="str">
        <f>if(not(isblank(Operation_table!$E196)),Operation_table!U196,)</f>
        <v/>
      </c>
      <c r="F1137" s="7" t="str">
        <f>if(not(isblank(Operation_table!$E196)),Operation_table!V196,)</f>
        <v/>
      </c>
      <c r="G1137" s="7" t="str">
        <f>if(not(isblank(Operation_table!$E196)),Operation_table!W196,)</f>
        <v/>
      </c>
      <c r="H1137" s="7" t="str">
        <f>if(not(isblank(Operation_table!$E196)),Operation_table!X196,)</f>
        <v/>
      </c>
      <c r="I1137" s="7" t="str">
        <f>if(not(isblank(Operation_table!$E196)),Operation_table!Y196,)</f>
        <v/>
      </c>
      <c r="J1137" s="7" t="str">
        <f>if(not(isblank(Operation_table!$E196)),Operation_table!Z196,)</f>
        <v/>
      </c>
      <c r="K1137" s="7" t="str">
        <f>if(not(isblank(Operation_table!$E196)),Operation_table!AA196,)</f>
        <v/>
      </c>
      <c r="L1137" s="7" t="str">
        <f>if(not(isblank(Operation_table!$E196)),Operation_table!AB196,)</f>
        <v/>
      </c>
      <c r="M1137" s="7" t="str">
        <f>if(not(isblank(Operation_table!$E196)),Operation_table!AC196,)</f>
        <v/>
      </c>
      <c r="N1137" s="7" t="str">
        <f>if(not(isblank(Operation_table!$E196)),Operation_table!AD196,)</f>
        <v/>
      </c>
      <c r="O1137" s="7" t="str">
        <f>if(not(isblank(Operation_table!$E196)),Operation_table!AE196,)</f>
        <v/>
      </c>
      <c r="P1137" s="7" t="str">
        <f>if(not(isblank(Operation_table!$E196)),Operation_table!AF196,)</f>
        <v/>
      </c>
      <c r="Q1137" s="7" t="str">
        <f>if(not(isblank(Operation_table!$E196)),Operation_table!AG196,)</f>
        <v/>
      </c>
      <c r="R1137" s="7" t="str">
        <f>if(not(isblank(Operation_table!$E196)),Operation_table!AH196,)</f>
        <v/>
      </c>
      <c r="S1137" s="7" t="str">
        <f>if(not(isblank(Operation_table!$E196)),Operation_table!AI196,)</f>
        <v/>
      </c>
      <c r="T1137" s="7" t="str">
        <f>if(not(isblank(Operation_table!$E196)),Operation_table!AJ196,)</f>
        <v/>
      </c>
      <c r="U1137" s="7" t="str">
        <f>if(not(isblank(Operation_table!$E196)),Operation_table!AK196,)</f>
        <v/>
      </c>
      <c r="V1137" s="7" t="str">
        <f>if(not(isblank(Operation_table!$E196)),Operation_table!AL196,)</f>
        <v/>
      </c>
      <c r="W1137" s="7" t="str">
        <f>if(not(isblank(Operation_table!$E196)),Operation_table!AM196,)</f>
        <v/>
      </c>
      <c r="X1137" s="7" t="str">
        <f>if(not(isblank(Operation_table!$E196)),Operation_table!AN196,)</f>
        <v/>
      </c>
      <c r="Y1137" s="7" t="str">
        <f>if(not(isblank(Operation_table!$E196)),Operation_table!AO196,)</f>
        <v/>
      </c>
      <c r="Z1137" s="7" t="str">
        <f>if(not(isblank(Operation_table!$E196)),Operation_table!AP196,)</f>
        <v/>
      </c>
      <c r="AA1137" s="7" t="str">
        <f>if(not(isblank(Operation_table!$E196)),Operation_table!AQ196,)</f>
        <v/>
      </c>
      <c r="AB1137" s="7"/>
      <c r="AC1137" s="7"/>
      <c r="AD1137" s="7"/>
      <c r="AE1137" s="7"/>
      <c r="AF1137" s="7"/>
      <c r="AG1137" s="7"/>
      <c r="AH1137" s="7"/>
    </row>
    <row r="1138">
      <c r="A1138" s="7" t="str">
        <f>if(not(isblank(Operation_table!$E220)),Operation_table!R220,)</f>
        <v/>
      </c>
      <c r="B1138" s="1"/>
      <c r="C1138" s="7" t="str">
        <f>if(not(isblank(Operation_table!$E220)),Operation_table!S220,)</f>
        <v/>
      </c>
      <c r="D1138" s="7" t="str">
        <f>if(not(isblank(Operation_table!$E220)),Operation_table!T220,)</f>
        <v/>
      </c>
      <c r="E1138" s="7" t="str">
        <f>if(not(isblank(Operation_table!$E220)),Operation_table!U220,)</f>
        <v/>
      </c>
      <c r="F1138" s="7" t="str">
        <f>if(not(isblank(Operation_table!$E220)),Operation_table!V220,)</f>
        <v/>
      </c>
      <c r="G1138" s="7" t="str">
        <f>if(not(isblank(Operation_table!$E220)),Operation_table!W220,)</f>
        <v/>
      </c>
      <c r="H1138" s="7" t="str">
        <f>if(not(isblank(Operation_table!$E220)),Operation_table!X220,)</f>
        <v/>
      </c>
      <c r="I1138" s="7" t="str">
        <f>if(not(isblank(Operation_table!$E220)),Operation_table!Y220,)</f>
        <v/>
      </c>
      <c r="J1138" s="7" t="str">
        <f>if(not(isblank(Operation_table!$E220)),Operation_table!Z220,)</f>
        <v/>
      </c>
      <c r="K1138" s="7" t="str">
        <f>if(not(isblank(Operation_table!$E220)),Operation_table!AA220,)</f>
        <v/>
      </c>
      <c r="L1138" s="7" t="str">
        <f>if(not(isblank(Operation_table!$E220)),Operation_table!AB220,)</f>
        <v/>
      </c>
      <c r="M1138" s="7" t="str">
        <f>if(not(isblank(Operation_table!$E220)),Operation_table!AC220,)</f>
        <v/>
      </c>
      <c r="N1138" s="7" t="str">
        <f>if(not(isblank(Operation_table!$E220)),Operation_table!AD220,)</f>
        <v/>
      </c>
      <c r="O1138" s="7" t="str">
        <f>if(not(isblank(Operation_table!$E220)),Operation_table!AE220,)</f>
        <v/>
      </c>
      <c r="P1138" s="7" t="str">
        <f>if(not(isblank(Operation_table!$E220)),Operation_table!AF220,)</f>
        <v/>
      </c>
      <c r="Q1138" s="7" t="str">
        <f>if(not(isblank(Operation_table!$E220)),Operation_table!AG220,)</f>
        <v/>
      </c>
      <c r="R1138" s="7" t="str">
        <f>if(not(isblank(Operation_table!$E220)),Operation_table!AH220,)</f>
        <v/>
      </c>
      <c r="S1138" s="7" t="str">
        <f>if(not(isblank(Operation_table!$E220)),Operation_table!AI220,)</f>
        <v/>
      </c>
      <c r="T1138" s="7" t="str">
        <f>if(not(isblank(Operation_table!$E220)),Operation_table!AJ220,)</f>
        <v/>
      </c>
      <c r="U1138" s="7" t="str">
        <f>if(not(isblank(Operation_table!$E220)),Operation_table!AK220,)</f>
        <v/>
      </c>
      <c r="V1138" s="7" t="str">
        <f>if(not(isblank(Operation_table!$E220)),Operation_table!AL220,)</f>
        <v/>
      </c>
      <c r="W1138" s="7" t="str">
        <f>if(not(isblank(Operation_table!$E220)),Operation_table!AM220,)</f>
        <v/>
      </c>
      <c r="X1138" s="7" t="str">
        <f>if(not(isblank(Operation_table!$E220)),Operation_table!AN220,)</f>
        <v/>
      </c>
      <c r="Y1138" s="7" t="str">
        <f>if(not(isblank(Operation_table!$E220)),Operation_table!AO220,)</f>
        <v/>
      </c>
      <c r="Z1138" s="7" t="str">
        <f>if(not(isblank(Operation_table!$E220)),Operation_table!AP220,)</f>
        <v/>
      </c>
      <c r="AA1138" s="7" t="str">
        <f>if(not(isblank(Operation_table!$E220)),Operation_table!AQ220,)</f>
        <v/>
      </c>
      <c r="AB1138" s="7"/>
      <c r="AC1138" s="7"/>
      <c r="AD1138" s="7"/>
      <c r="AE1138" s="7"/>
      <c r="AF1138" s="7"/>
      <c r="AG1138" s="7"/>
      <c r="AH1138" s="7"/>
    </row>
    <row r="1139">
      <c r="A1139" s="7" t="str">
        <f>if(not(isblank(Operation_table!$E245)),Operation_table!R245,)</f>
        <v/>
      </c>
      <c r="B1139" s="1"/>
      <c r="C1139" s="7" t="str">
        <f>if(not(isblank(Operation_table!$E245)),Operation_table!S245,)</f>
        <v/>
      </c>
      <c r="D1139" s="7" t="str">
        <f>if(not(isblank(Operation_table!$E245)),Operation_table!T245,)</f>
        <v/>
      </c>
      <c r="E1139" s="7" t="str">
        <f>if(not(isblank(Operation_table!$E245)),Operation_table!U245,)</f>
        <v/>
      </c>
      <c r="F1139" s="7" t="str">
        <f>if(not(isblank(Operation_table!$E245)),Operation_table!V245,)</f>
        <v/>
      </c>
      <c r="G1139" s="7" t="str">
        <f>if(not(isblank(Operation_table!$E245)),Operation_table!W245,)</f>
        <v/>
      </c>
      <c r="H1139" s="7" t="str">
        <f>if(not(isblank(Operation_table!$E245)),Operation_table!X245,)</f>
        <v/>
      </c>
      <c r="I1139" s="7" t="str">
        <f>if(not(isblank(Operation_table!$E245)),Operation_table!Y245,)</f>
        <v/>
      </c>
      <c r="J1139" s="7" t="str">
        <f>if(not(isblank(Operation_table!$E245)),Operation_table!Z245,)</f>
        <v/>
      </c>
      <c r="K1139" s="7" t="str">
        <f>if(not(isblank(Operation_table!$E245)),Operation_table!AA245,)</f>
        <v/>
      </c>
      <c r="L1139" s="7" t="str">
        <f>if(not(isblank(Operation_table!$E245)),Operation_table!AB245,)</f>
        <v/>
      </c>
      <c r="M1139" s="7" t="str">
        <f>if(not(isblank(Operation_table!$E245)),Operation_table!AC245,)</f>
        <v/>
      </c>
      <c r="N1139" s="7" t="str">
        <f>if(not(isblank(Operation_table!$E245)),Operation_table!AD245,)</f>
        <v/>
      </c>
      <c r="O1139" s="7" t="str">
        <f>if(not(isblank(Operation_table!$E245)),Operation_table!AE245,)</f>
        <v/>
      </c>
      <c r="P1139" s="7" t="str">
        <f>if(not(isblank(Operation_table!$E245)),Operation_table!AF245,)</f>
        <v/>
      </c>
      <c r="Q1139" s="7" t="str">
        <f>if(not(isblank(Operation_table!$E245)),Operation_table!AG245,)</f>
        <v/>
      </c>
      <c r="R1139" s="7" t="str">
        <f>if(not(isblank(Operation_table!$E245)),Operation_table!AH245,)</f>
        <v/>
      </c>
      <c r="S1139" s="7" t="str">
        <f>if(not(isblank(Operation_table!$E245)),Operation_table!AI245,)</f>
        <v/>
      </c>
      <c r="T1139" s="7" t="str">
        <f>if(not(isblank(Operation_table!$E245)),Operation_table!AJ245,)</f>
        <v/>
      </c>
      <c r="U1139" s="7" t="str">
        <f>if(not(isblank(Operation_table!$E245)),Operation_table!AK245,)</f>
        <v/>
      </c>
      <c r="V1139" s="7" t="str">
        <f>if(not(isblank(Operation_table!$E245)),Operation_table!AL245,)</f>
        <v/>
      </c>
      <c r="W1139" s="7" t="str">
        <f>if(not(isblank(Operation_table!$E245)),Operation_table!AM245,)</f>
        <v/>
      </c>
      <c r="X1139" s="7" t="str">
        <f>if(not(isblank(Operation_table!$E245)),Operation_table!AN245,)</f>
        <v/>
      </c>
      <c r="Y1139" s="7" t="str">
        <f>if(not(isblank(Operation_table!$E245)),Operation_table!AO245,)</f>
        <v/>
      </c>
      <c r="Z1139" s="7" t="str">
        <f>if(not(isblank(Operation_table!$E245)),Operation_table!AP245,)</f>
        <v/>
      </c>
      <c r="AA1139" s="7" t="str">
        <f>if(not(isblank(Operation_table!$E245)),Operation_table!AQ245,)</f>
        <v/>
      </c>
      <c r="AB1139" s="7"/>
      <c r="AC1139" s="7"/>
      <c r="AD1139" s="7"/>
      <c r="AE1139" s="7"/>
      <c r="AF1139" s="7"/>
      <c r="AG1139" s="7"/>
      <c r="AH1139" s="7"/>
    </row>
    <row r="1140">
      <c r="A1140" s="7" t="str">
        <f>if(not(isblank(Operation_table!$E270)),Operation_table!R270,)</f>
        <v/>
      </c>
      <c r="B1140" s="1"/>
      <c r="C1140" s="7" t="str">
        <f>if(not(isblank(Operation_table!$E270)),Operation_table!S270,)</f>
        <v/>
      </c>
      <c r="D1140" s="7" t="str">
        <f>if(not(isblank(Operation_table!$E270)),Operation_table!T270,)</f>
        <v/>
      </c>
      <c r="E1140" s="7" t="str">
        <f>if(not(isblank(Operation_table!$E270)),Operation_table!U270,)</f>
        <v/>
      </c>
      <c r="F1140" s="7" t="str">
        <f>if(not(isblank(Operation_table!$E270)),Operation_table!V270,)</f>
        <v/>
      </c>
      <c r="G1140" s="7" t="str">
        <f>if(not(isblank(Operation_table!$E270)),Operation_table!W270,)</f>
        <v/>
      </c>
      <c r="H1140" s="7" t="str">
        <f>if(not(isblank(Operation_table!$E270)),Operation_table!X270,)</f>
        <v/>
      </c>
      <c r="I1140" s="7" t="str">
        <f>if(not(isblank(Operation_table!$E270)),Operation_table!Y270,)</f>
        <v/>
      </c>
      <c r="J1140" s="7" t="str">
        <f>if(not(isblank(Operation_table!$E270)),Operation_table!Z270,)</f>
        <v/>
      </c>
      <c r="K1140" s="7" t="str">
        <f>if(not(isblank(Operation_table!$E270)),Operation_table!AA270,)</f>
        <v/>
      </c>
      <c r="L1140" s="7" t="str">
        <f>if(not(isblank(Operation_table!$E270)),Operation_table!AB270,)</f>
        <v/>
      </c>
      <c r="M1140" s="7" t="str">
        <f>if(not(isblank(Operation_table!$E270)),Operation_table!AC270,)</f>
        <v/>
      </c>
      <c r="N1140" s="7" t="str">
        <f>if(not(isblank(Operation_table!$E270)),Operation_table!AD270,)</f>
        <v/>
      </c>
      <c r="O1140" s="7" t="str">
        <f>if(not(isblank(Operation_table!$E270)),Operation_table!AE270,)</f>
        <v/>
      </c>
      <c r="P1140" s="7" t="str">
        <f>if(not(isblank(Operation_table!$E270)),Operation_table!AF270,)</f>
        <v/>
      </c>
      <c r="Q1140" s="7" t="str">
        <f>if(not(isblank(Operation_table!$E270)),Operation_table!AG270,)</f>
        <v/>
      </c>
      <c r="R1140" s="7" t="str">
        <f>if(not(isblank(Operation_table!$E270)),Operation_table!AH270,)</f>
        <v/>
      </c>
      <c r="S1140" s="7" t="str">
        <f>if(not(isblank(Operation_table!$E270)),Operation_table!AI270,)</f>
        <v/>
      </c>
      <c r="T1140" s="7" t="str">
        <f>if(not(isblank(Operation_table!$E270)),Operation_table!AJ270,)</f>
        <v/>
      </c>
      <c r="U1140" s="7" t="str">
        <f>if(not(isblank(Operation_table!$E270)),Operation_table!AK270,)</f>
        <v/>
      </c>
      <c r="V1140" s="7" t="str">
        <f>if(not(isblank(Operation_table!$E270)),Operation_table!AL270,)</f>
        <v/>
      </c>
      <c r="W1140" s="7" t="str">
        <f>if(not(isblank(Operation_table!$E270)),Operation_table!AM270,)</f>
        <v/>
      </c>
      <c r="X1140" s="7" t="str">
        <f>if(not(isblank(Operation_table!$E270)),Operation_table!AN270,)</f>
        <v/>
      </c>
      <c r="Y1140" s="7" t="str">
        <f>if(not(isblank(Operation_table!$E270)),Operation_table!AO270,)</f>
        <v/>
      </c>
      <c r="Z1140" s="7" t="str">
        <f>if(not(isblank(Operation_table!$E270)),Operation_table!AP270,)</f>
        <v/>
      </c>
      <c r="AA1140" s="7" t="str">
        <f>if(not(isblank(Operation_table!$E270)),Operation_table!AQ270,)</f>
        <v/>
      </c>
      <c r="AB1140" s="7"/>
      <c r="AC1140" s="7"/>
      <c r="AD1140" s="7"/>
      <c r="AE1140" s="7"/>
      <c r="AF1140" s="7"/>
      <c r="AG1140" s="7"/>
      <c r="AH1140" s="7"/>
    </row>
    <row r="1141">
      <c r="A1141" s="7" t="str">
        <f>if(not(isblank(Operation_table!$E271)),Operation_table!R271,)</f>
        <v/>
      </c>
      <c r="B1141" s="1"/>
      <c r="C1141" s="7" t="str">
        <f>if(not(isblank(Operation_table!$E271)),Operation_table!S271,)</f>
        <v/>
      </c>
      <c r="D1141" s="7" t="str">
        <f>if(not(isblank(Operation_table!$E271)),Operation_table!T271,)</f>
        <v/>
      </c>
      <c r="E1141" s="7" t="str">
        <f>if(not(isblank(Operation_table!$E271)),Operation_table!U271,)</f>
        <v/>
      </c>
      <c r="F1141" s="7" t="str">
        <f>if(not(isblank(Operation_table!$E271)),Operation_table!V271,)</f>
        <v/>
      </c>
      <c r="G1141" s="7" t="str">
        <f>if(not(isblank(Operation_table!$E271)),Operation_table!W271,)</f>
        <v/>
      </c>
      <c r="H1141" s="7" t="str">
        <f>if(not(isblank(Operation_table!$E271)),Operation_table!X271,)</f>
        <v/>
      </c>
      <c r="I1141" s="7" t="str">
        <f>if(not(isblank(Operation_table!$E271)),Operation_table!Y271,)</f>
        <v/>
      </c>
      <c r="J1141" s="7" t="str">
        <f>if(not(isblank(Operation_table!$E271)),Operation_table!Z271,)</f>
        <v/>
      </c>
      <c r="K1141" s="7" t="str">
        <f>if(not(isblank(Operation_table!$E271)),Operation_table!AA271,)</f>
        <v/>
      </c>
      <c r="L1141" s="7" t="str">
        <f>if(not(isblank(Operation_table!$E271)),Operation_table!AB271,)</f>
        <v/>
      </c>
      <c r="M1141" s="7" t="str">
        <f>if(not(isblank(Operation_table!$E271)),Operation_table!AC271,)</f>
        <v/>
      </c>
      <c r="N1141" s="7" t="str">
        <f>if(not(isblank(Operation_table!$E271)),Operation_table!AD271,)</f>
        <v/>
      </c>
      <c r="O1141" s="7" t="str">
        <f>if(not(isblank(Operation_table!$E271)),Operation_table!AE271,)</f>
        <v/>
      </c>
      <c r="P1141" s="7" t="str">
        <f>if(not(isblank(Operation_table!$E271)),Operation_table!AF271,)</f>
        <v/>
      </c>
      <c r="Q1141" s="7" t="str">
        <f>if(not(isblank(Operation_table!$E271)),Operation_table!AG271,)</f>
        <v/>
      </c>
      <c r="R1141" s="7" t="str">
        <f>if(not(isblank(Operation_table!$E271)),Operation_table!AH271,)</f>
        <v/>
      </c>
      <c r="S1141" s="7" t="str">
        <f>if(not(isblank(Operation_table!$E271)),Operation_table!AI271,)</f>
        <v/>
      </c>
      <c r="T1141" s="7" t="str">
        <f>if(not(isblank(Operation_table!$E271)),Operation_table!AJ271,)</f>
        <v/>
      </c>
      <c r="U1141" s="7" t="str">
        <f>if(not(isblank(Operation_table!$E271)),Operation_table!AK271,)</f>
        <v/>
      </c>
      <c r="V1141" s="7" t="str">
        <f>if(not(isblank(Operation_table!$E271)),Operation_table!AL271,)</f>
        <v/>
      </c>
      <c r="W1141" s="7" t="str">
        <f>if(not(isblank(Operation_table!$E271)),Operation_table!AM271,)</f>
        <v/>
      </c>
      <c r="X1141" s="7" t="str">
        <f>if(not(isblank(Operation_table!$E271)),Operation_table!AN271,)</f>
        <v/>
      </c>
      <c r="Y1141" s="7" t="str">
        <f>if(not(isblank(Operation_table!$E271)),Operation_table!AO271,)</f>
        <v/>
      </c>
      <c r="Z1141" s="7" t="str">
        <f>if(not(isblank(Operation_table!$E271)),Operation_table!AP271,)</f>
        <v/>
      </c>
      <c r="AA1141" s="7" t="str">
        <f>if(not(isblank(Operation_table!$E271)),Operation_table!AQ271,)</f>
        <v/>
      </c>
      <c r="AB1141" s="7"/>
      <c r="AC1141" s="7"/>
      <c r="AD1141" s="7"/>
      <c r="AE1141" s="7"/>
      <c r="AF1141" s="7"/>
      <c r="AG1141" s="7"/>
      <c r="AH1141" s="7"/>
    </row>
    <row r="1142">
      <c r="A1142" s="7" t="str">
        <f>if(not(isblank(Operation_table!$E274)),Operation_table!R274,)</f>
        <v/>
      </c>
      <c r="B1142" s="1"/>
      <c r="C1142" s="7" t="str">
        <f>if(not(isblank(Operation_table!$E274)),Operation_table!S274,)</f>
        <v/>
      </c>
      <c r="D1142" s="7" t="str">
        <f>if(not(isblank(Operation_table!$E274)),Operation_table!T274,)</f>
        <v/>
      </c>
      <c r="E1142" s="7" t="str">
        <f>if(not(isblank(Operation_table!$E274)),Operation_table!U274,)</f>
        <v/>
      </c>
      <c r="F1142" s="7" t="str">
        <f>if(not(isblank(Operation_table!$E274)),Operation_table!V274,)</f>
        <v/>
      </c>
      <c r="G1142" s="7" t="str">
        <f>if(not(isblank(Operation_table!$E274)),Operation_table!W274,)</f>
        <v/>
      </c>
      <c r="H1142" s="7" t="str">
        <f>if(not(isblank(Operation_table!$E274)),Operation_table!X274,)</f>
        <v/>
      </c>
      <c r="I1142" s="7" t="str">
        <f>if(not(isblank(Operation_table!$E274)),Operation_table!Y274,)</f>
        <v/>
      </c>
      <c r="J1142" s="7" t="str">
        <f>if(not(isblank(Operation_table!$E274)),Operation_table!Z274,)</f>
        <v/>
      </c>
      <c r="K1142" s="7" t="str">
        <f>if(not(isblank(Operation_table!$E274)),Operation_table!AA274,)</f>
        <v/>
      </c>
      <c r="L1142" s="7" t="str">
        <f>if(not(isblank(Operation_table!$E274)),Operation_table!AB274,)</f>
        <v/>
      </c>
      <c r="M1142" s="7" t="str">
        <f>if(not(isblank(Operation_table!$E274)),Operation_table!AC274,)</f>
        <v/>
      </c>
      <c r="N1142" s="7" t="str">
        <f>if(not(isblank(Operation_table!$E274)),Operation_table!AD274,)</f>
        <v/>
      </c>
      <c r="O1142" s="7" t="str">
        <f>if(not(isblank(Operation_table!$E274)),Operation_table!AE274,)</f>
        <v/>
      </c>
      <c r="P1142" s="7" t="str">
        <f>if(not(isblank(Operation_table!$E274)),Operation_table!AF274,)</f>
        <v/>
      </c>
      <c r="Q1142" s="7" t="str">
        <f>if(not(isblank(Operation_table!$E274)),Operation_table!AG274,)</f>
        <v/>
      </c>
      <c r="R1142" s="7" t="str">
        <f>if(not(isblank(Operation_table!$E274)),Operation_table!AH274,)</f>
        <v/>
      </c>
      <c r="S1142" s="7" t="str">
        <f>if(not(isblank(Operation_table!$E274)),Operation_table!AI274,)</f>
        <v/>
      </c>
      <c r="T1142" s="7" t="str">
        <f>if(not(isblank(Operation_table!$E274)),Operation_table!AJ274,)</f>
        <v/>
      </c>
      <c r="U1142" s="7" t="str">
        <f>if(not(isblank(Operation_table!$E274)),Operation_table!AK274,)</f>
        <v/>
      </c>
      <c r="V1142" s="7" t="str">
        <f>if(not(isblank(Operation_table!$E274)),Operation_table!AL274,)</f>
        <v/>
      </c>
      <c r="W1142" s="7" t="str">
        <f>if(not(isblank(Operation_table!$E274)),Operation_table!AM274,)</f>
        <v/>
      </c>
      <c r="X1142" s="7" t="str">
        <f>if(not(isblank(Operation_table!$E274)),Operation_table!AN274,)</f>
        <v/>
      </c>
      <c r="Y1142" s="7" t="str">
        <f>if(not(isblank(Operation_table!$E274)),Operation_table!AO274,)</f>
        <v/>
      </c>
      <c r="Z1142" s="7" t="str">
        <f>if(not(isblank(Operation_table!$E274)),Operation_table!AP274,)</f>
        <v/>
      </c>
      <c r="AA1142" s="7" t="str">
        <f>if(not(isblank(Operation_table!$E274)),Operation_table!AQ274,)</f>
        <v/>
      </c>
      <c r="AB1142" s="7"/>
      <c r="AC1142" s="7"/>
      <c r="AD1142" s="7"/>
      <c r="AE1142" s="7"/>
      <c r="AF1142" s="7"/>
      <c r="AG1142" s="7"/>
      <c r="AH1142" s="7"/>
    </row>
    <row r="1143">
      <c r="A1143" s="7" t="str">
        <f>if(not(isblank(Operation_table!$E283)),Operation_table!R283,)</f>
        <v/>
      </c>
      <c r="B1143" s="1"/>
      <c r="C1143" s="7" t="str">
        <f>if(not(isblank(Operation_table!$E283)),Operation_table!S283,)</f>
        <v/>
      </c>
      <c r="D1143" s="7" t="str">
        <f>if(not(isblank(Operation_table!$E283)),Operation_table!T283,)</f>
        <v/>
      </c>
      <c r="E1143" s="7" t="str">
        <f>if(not(isblank(Operation_table!$E283)),Operation_table!U283,)</f>
        <v/>
      </c>
      <c r="F1143" s="7" t="str">
        <f>if(not(isblank(Operation_table!$E283)),Operation_table!V283,)</f>
        <v/>
      </c>
      <c r="G1143" s="7" t="str">
        <f>if(not(isblank(Operation_table!$E283)),Operation_table!W283,)</f>
        <v/>
      </c>
      <c r="H1143" s="7" t="str">
        <f>if(not(isblank(Operation_table!$E283)),Operation_table!X283,)</f>
        <v/>
      </c>
      <c r="I1143" s="7" t="str">
        <f>if(not(isblank(Operation_table!$E283)),Operation_table!Y283,)</f>
        <v/>
      </c>
      <c r="J1143" s="7" t="str">
        <f>if(not(isblank(Operation_table!$E283)),Operation_table!Z283,)</f>
        <v/>
      </c>
      <c r="K1143" s="7" t="str">
        <f>if(not(isblank(Operation_table!$E283)),Operation_table!AA283,)</f>
        <v/>
      </c>
      <c r="L1143" s="7" t="str">
        <f>if(not(isblank(Operation_table!$E283)),Operation_table!AB283,)</f>
        <v/>
      </c>
      <c r="M1143" s="7" t="str">
        <f>if(not(isblank(Operation_table!$E283)),Operation_table!AC283,)</f>
        <v/>
      </c>
      <c r="N1143" s="7" t="str">
        <f>if(not(isblank(Operation_table!$E283)),Operation_table!AD283,)</f>
        <v/>
      </c>
      <c r="O1143" s="7" t="str">
        <f>if(not(isblank(Operation_table!$E283)),Operation_table!AE283,)</f>
        <v/>
      </c>
      <c r="P1143" s="7" t="str">
        <f>if(not(isblank(Operation_table!$E283)),Operation_table!AF283,)</f>
        <v/>
      </c>
      <c r="Q1143" s="7" t="str">
        <f>if(not(isblank(Operation_table!$E283)),Operation_table!AG283,)</f>
        <v/>
      </c>
      <c r="R1143" s="7" t="str">
        <f>if(not(isblank(Operation_table!$E283)),Operation_table!AH283,)</f>
        <v/>
      </c>
      <c r="S1143" s="7" t="str">
        <f>if(not(isblank(Operation_table!$E283)),Operation_table!AI283,)</f>
        <v/>
      </c>
      <c r="T1143" s="7" t="str">
        <f>if(not(isblank(Operation_table!$E283)),Operation_table!AJ283,)</f>
        <v/>
      </c>
      <c r="U1143" s="7" t="str">
        <f>if(not(isblank(Operation_table!$E283)),Operation_table!AK283,)</f>
        <v/>
      </c>
      <c r="V1143" s="7" t="str">
        <f>if(not(isblank(Operation_table!$E283)),Operation_table!AL283,)</f>
        <v/>
      </c>
      <c r="W1143" s="7" t="str">
        <f>if(not(isblank(Operation_table!$E283)),Operation_table!AM283,)</f>
        <v/>
      </c>
      <c r="X1143" s="7" t="str">
        <f>if(not(isblank(Operation_table!$E283)),Operation_table!AN283,)</f>
        <v/>
      </c>
      <c r="Y1143" s="7" t="str">
        <f>if(not(isblank(Operation_table!$E283)),Operation_table!AO283,)</f>
        <v/>
      </c>
      <c r="Z1143" s="7" t="str">
        <f>if(not(isblank(Operation_table!$E283)),Operation_table!AP283,)</f>
        <v/>
      </c>
      <c r="AA1143" s="7" t="str">
        <f>if(not(isblank(Operation_table!$E283)),Operation_table!AQ283,)</f>
        <v/>
      </c>
      <c r="AB1143" s="7"/>
      <c r="AC1143" s="7"/>
      <c r="AD1143" s="7"/>
      <c r="AE1143" s="7"/>
      <c r="AF1143" s="7"/>
      <c r="AG1143" s="7"/>
      <c r="AH1143" s="7"/>
    </row>
    <row r="1144">
      <c r="A1144" s="7" t="str">
        <f>if(not(isblank(Operation_table!$E292)),Operation_table!R292,)</f>
        <v/>
      </c>
      <c r="B1144" s="1"/>
      <c r="C1144" s="7" t="str">
        <f>if(not(isblank(Operation_table!$E292)),Operation_table!S292,)</f>
        <v/>
      </c>
      <c r="D1144" s="7" t="str">
        <f>if(not(isblank(Operation_table!$E292)),Operation_table!T292,)</f>
        <v/>
      </c>
      <c r="E1144" s="7" t="str">
        <f>if(not(isblank(Operation_table!$E292)),Operation_table!U292,)</f>
        <v/>
      </c>
      <c r="F1144" s="7" t="str">
        <f>if(not(isblank(Operation_table!$E292)),Operation_table!V292,)</f>
        <v/>
      </c>
      <c r="G1144" s="7" t="str">
        <f>if(not(isblank(Operation_table!$E292)),Operation_table!W292,)</f>
        <v/>
      </c>
      <c r="H1144" s="7" t="str">
        <f>if(not(isblank(Operation_table!$E292)),Operation_table!X292,)</f>
        <v/>
      </c>
      <c r="I1144" s="7" t="str">
        <f>if(not(isblank(Operation_table!$E292)),Operation_table!Y292,)</f>
        <v/>
      </c>
      <c r="J1144" s="7" t="str">
        <f>if(not(isblank(Operation_table!$E292)),Operation_table!Z292,)</f>
        <v/>
      </c>
      <c r="K1144" s="7" t="str">
        <f>if(not(isblank(Operation_table!$E292)),Operation_table!AA292,)</f>
        <v/>
      </c>
      <c r="L1144" s="7" t="str">
        <f>if(not(isblank(Operation_table!$E292)),Operation_table!AB292,)</f>
        <v/>
      </c>
      <c r="M1144" s="7" t="str">
        <f>if(not(isblank(Operation_table!$E292)),Operation_table!AC292,)</f>
        <v/>
      </c>
      <c r="N1144" s="7" t="str">
        <f>if(not(isblank(Operation_table!$E292)),Operation_table!AD292,)</f>
        <v/>
      </c>
      <c r="O1144" s="7" t="str">
        <f>if(not(isblank(Operation_table!$E292)),Operation_table!AE292,)</f>
        <v/>
      </c>
      <c r="P1144" s="7" t="str">
        <f>if(not(isblank(Operation_table!$E292)),Operation_table!AF292,)</f>
        <v/>
      </c>
      <c r="Q1144" s="7" t="str">
        <f>if(not(isblank(Operation_table!$E292)),Operation_table!AG292,)</f>
        <v/>
      </c>
      <c r="R1144" s="7" t="str">
        <f>if(not(isblank(Operation_table!$E292)),Operation_table!AH292,)</f>
        <v/>
      </c>
      <c r="S1144" s="7" t="str">
        <f>if(not(isblank(Operation_table!$E292)),Operation_table!AI292,)</f>
        <v/>
      </c>
      <c r="T1144" s="7" t="str">
        <f>if(not(isblank(Operation_table!$E292)),Operation_table!AJ292,)</f>
        <v/>
      </c>
      <c r="U1144" s="7" t="str">
        <f>if(not(isblank(Operation_table!$E292)),Operation_table!AK292,)</f>
        <v/>
      </c>
      <c r="V1144" s="7" t="str">
        <f>if(not(isblank(Operation_table!$E292)),Operation_table!AL292,)</f>
        <v/>
      </c>
      <c r="W1144" s="7" t="str">
        <f>if(not(isblank(Operation_table!$E292)),Operation_table!AM292,)</f>
        <v/>
      </c>
      <c r="X1144" s="7" t="str">
        <f>if(not(isblank(Operation_table!$E292)),Operation_table!AN292,)</f>
        <v/>
      </c>
      <c r="Y1144" s="7" t="str">
        <f>if(not(isblank(Operation_table!$E292)),Operation_table!AO292,)</f>
        <v/>
      </c>
      <c r="Z1144" s="7" t="str">
        <f>if(not(isblank(Operation_table!$E292)),Operation_table!AP292,)</f>
        <v/>
      </c>
      <c r="AA1144" s="7" t="str">
        <f>if(not(isblank(Operation_table!$E292)),Operation_table!AQ292,)</f>
        <v/>
      </c>
      <c r="AB1144" s="7"/>
      <c r="AC1144" s="7"/>
      <c r="AD1144" s="7"/>
      <c r="AE1144" s="7"/>
      <c r="AF1144" s="7"/>
      <c r="AG1144" s="7"/>
      <c r="AH1144" s="7"/>
    </row>
    <row r="1145">
      <c r="A1145" s="7" t="str">
        <f>if(not(isblank(Operation_table!$E299)),Operation_table!R299,)</f>
        <v/>
      </c>
      <c r="B1145" s="1"/>
      <c r="C1145" s="7" t="str">
        <f>if(not(isblank(Operation_table!$E299)),Operation_table!S299,)</f>
        <v/>
      </c>
      <c r="D1145" s="7" t="str">
        <f>if(not(isblank(Operation_table!$E299)),Operation_table!T299,)</f>
        <v/>
      </c>
      <c r="E1145" s="7" t="str">
        <f>if(not(isblank(Operation_table!$E299)),Operation_table!U299,)</f>
        <v/>
      </c>
      <c r="F1145" s="7" t="str">
        <f>if(not(isblank(Operation_table!$E299)),Operation_table!V299,)</f>
        <v/>
      </c>
      <c r="G1145" s="7" t="str">
        <f>if(not(isblank(Operation_table!$E299)),Operation_table!W299,)</f>
        <v/>
      </c>
      <c r="H1145" s="7" t="str">
        <f>if(not(isblank(Operation_table!$E299)),Operation_table!X299,)</f>
        <v/>
      </c>
      <c r="I1145" s="7" t="str">
        <f>if(not(isblank(Operation_table!$E299)),Operation_table!Y299,)</f>
        <v/>
      </c>
      <c r="J1145" s="7" t="str">
        <f>if(not(isblank(Operation_table!$E299)),Operation_table!Z299,)</f>
        <v/>
      </c>
      <c r="K1145" s="7" t="str">
        <f>if(not(isblank(Operation_table!$E299)),Operation_table!AA299,)</f>
        <v/>
      </c>
      <c r="L1145" s="7" t="str">
        <f>if(not(isblank(Operation_table!$E299)),Operation_table!AB299,)</f>
        <v/>
      </c>
      <c r="M1145" s="7" t="str">
        <f>if(not(isblank(Operation_table!$E299)),Operation_table!AC299,)</f>
        <v/>
      </c>
      <c r="N1145" s="7" t="str">
        <f>if(not(isblank(Operation_table!$E299)),Operation_table!AD299,)</f>
        <v/>
      </c>
      <c r="O1145" s="7" t="str">
        <f>if(not(isblank(Operation_table!$E299)),Operation_table!AE299,)</f>
        <v/>
      </c>
      <c r="P1145" s="7" t="str">
        <f>if(not(isblank(Operation_table!$E299)),Operation_table!AF299,)</f>
        <v/>
      </c>
      <c r="Q1145" s="7" t="str">
        <f>if(not(isblank(Operation_table!$E299)),Operation_table!AG299,)</f>
        <v/>
      </c>
      <c r="R1145" s="7" t="str">
        <f>if(not(isblank(Operation_table!$E299)),Operation_table!AH299,)</f>
        <v/>
      </c>
      <c r="S1145" s="7" t="str">
        <f>if(not(isblank(Operation_table!$E299)),Operation_table!AI299,)</f>
        <v/>
      </c>
      <c r="T1145" s="7" t="str">
        <f>if(not(isblank(Operation_table!$E299)),Operation_table!AJ299,)</f>
        <v/>
      </c>
      <c r="U1145" s="7" t="str">
        <f>if(not(isblank(Operation_table!$E299)),Operation_table!AK299,)</f>
        <v/>
      </c>
      <c r="V1145" s="7" t="str">
        <f>if(not(isblank(Operation_table!$E299)),Operation_table!AL299,)</f>
        <v/>
      </c>
      <c r="W1145" s="7" t="str">
        <f>if(not(isblank(Operation_table!$E299)),Operation_table!AM299,)</f>
        <v/>
      </c>
      <c r="X1145" s="7" t="str">
        <f>if(not(isblank(Operation_table!$E299)),Operation_table!AN299,)</f>
        <v/>
      </c>
      <c r="Y1145" s="7" t="str">
        <f>if(not(isblank(Operation_table!$E299)),Operation_table!AO299,)</f>
        <v/>
      </c>
      <c r="Z1145" s="7" t="str">
        <f>if(not(isblank(Operation_table!$E299)),Operation_table!AP299,)</f>
        <v/>
      </c>
      <c r="AA1145" s="7" t="str">
        <f>if(not(isblank(Operation_table!$E299)),Operation_table!AQ299,)</f>
        <v/>
      </c>
      <c r="AB1145" s="7"/>
      <c r="AC1145" s="7"/>
      <c r="AD1145" s="7"/>
      <c r="AE1145" s="7"/>
      <c r="AF1145" s="7"/>
      <c r="AG1145" s="7"/>
      <c r="AH1145" s="7"/>
    </row>
    <row r="1146">
      <c r="A1146" s="7" t="str">
        <f>if(not(isblank(Operation_table!$E306)),Operation_table!R306,)</f>
        <v/>
      </c>
      <c r="B1146" s="1"/>
      <c r="C1146" s="7" t="str">
        <f>if(not(isblank(Operation_table!$E306)),Operation_table!S306,)</f>
        <v/>
      </c>
      <c r="D1146" s="7" t="str">
        <f>if(not(isblank(Operation_table!$E306)),Operation_table!T306,)</f>
        <v/>
      </c>
      <c r="E1146" s="7" t="str">
        <f>if(not(isblank(Operation_table!$E306)),Operation_table!U306,)</f>
        <v/>
      </c>
      <c r="F1146" s="7" t="str">
        <f>if(not(isblank(Operation_table!$E306)),Operation_table!V306,)</f>
        <v/>
      </c>
      <c r="G1146" s="7" t="str">
        <f>if(not(isblank(Operation_table!$E306)),Operation_table!W306,)</f>
        <v/>
      </c>
      <c r="H1146" s="7" t="str">
        <f>if(not(isblank(Operation_table!$E306)),Operation_table!X306,)</f>
        <v/>
      </c>
      <c r="I1146" s="7" t="str">
        <f>if(not(isblank(Operation_table!$E306)),Operation_table!Y306,)</f>
        <v/>
      </c>
      <c r="J1146" s="7" t="str">
        <f>if(not(isblank(Operation_table!$E306)),Operation_table!Z306,)</f>
        <v/>
      </c>
      <c r="K1146" s="7" t="str">
        <f>if(not(isblank(Operation_table!$E306)),Operation_table!AA306,)</f>
        <v/>
      </c>
      <c r="L1146" s="7" t="str">
        <f>if(not(isblank(Operation_table!$E306)),Operation_table!AB306,)</f>
        <v/>
      </c>
      <c r="M1146" s="7" t="str">
        <f>if(not(isblank(Operation_table!$E306)),Operation_table!AC306,)</f>
        <v/>
      </c>
      <c r="N1146" s="7" t="str">
        <f>if(not(isblank(Operation_table!$E306)),Operation_table!AD306,)</f>
        <v/>
      </c>
      <c r="O1146" s="7" t="str">
        <f>if(not(isblank(Operation_table!$E306)),Operation_table!AE306,)</f>
        <v/>
      </c>
      <c r="P1146" s="7" t="str">
        <f>if(not(isblank(Operation_table!$E306)),Operation_table!AF306,)</f>
        <v/>
      </c>
      <c r="Q1146" s="7" t="str">
        <f>if(not(isblank(Operation_table!$E306)),Operation_table!AG306,)</f>
        <v/>
      </c>
      <c r="R1146" s="7" t="str">
        <f>if(not(isblank(Operation_table!$E306)),Operation_table!AH306,)</f>
        <v/>
      </c>
      <c r="S1146" s="7" t="str">
        <f>if(not(isblank(Operation_table!$E306)),Operation_table!AI306,)</f>
        <v/>
      </c>
      <c r="T1146" s="7" t="str">
        <f>if(not(isblank(Operation_table!$E306)),Operation_table!AJ306,)</f>
        <v/>
      </c>
      <c r="U1146" s="7" t="str">
        <f>if(not(isblank(Operation_table!$E306)),Operation_table!AK306,)</f>
        <v/>
      </c>
      <c r="V1146" s="7" t="str">
        <f>if(not(isblank(Operation_table!$E306)),Operation_table!AL306,)</f>
        <v/>
      </c>
      <c r="W1146" s="7" t="str">
        <f>if(not(isblank(Operation_table!$E306)),Operation_table!AM306,)</f>
        <v/>
      </c>
      <c r="X1146" s="7" t="str">
        <f>if(not(isblank(Operation_table!$E306)),Operation_table!AN306,)</f>
        <v/>
      </c>
      <c r="Y1146" s="7" t="str">
        <f>if(not(isblank(Operation_table!$E306)),Operation_table!AO306,)</f>
        <v/>
      </c>
      <c r="Z1146" s="7" t="str">
        <f>if(not(isblank(Operation_table!$E306)),Operation_table!AP306,)</f>
        <v/>
      </c>
      <c r="AA1146" s="7" t="str">
        <f>if(not(isblank(Operation_table!$E306)),Operation_table!AQ306,)</f>
        <v/>
      </c>
      <c r="AB1146" s="7"/>
      <c r="AC1146" s="7"/>
      <c r="AD1146" s="7"/>
      <c r="AE1146" s="7"/>
      <c r="AF1146" s="7"/>
      <c r="AG1146" s="7"/>
      <c r="AH1146" s="7"/>
    </row>
    <row r="1147">
      <c r="A1147" s="7" t="str">
        <f>if(not(isblank(Operation_table!$E309)),Operation_table!R309,)</f>
        <v/>
      </c>
      <c r="B1147" s="1"/>
      <c r="C1147" s="7" t="str">
        <f>if(not(isblank(Operation_table!$E309)),Operation_table!S309,)</f>
        <v/>
      </c>
      <c r="D1147" s="7" t="str">
        <f>if(not(isblank(Operation_table!$E309)),Operation_table!T309,)</f>
        <v/>
      </c>
      <c r="E1147" s="7" t="str">
        <f>if(not(isblank(Operation_table!$E309)),Operation_table!U309,)</f>
        <v/>
      </c>
      <c r="F1147" s="7" t="str">
        <f>if(not(isblank(Operation_table!$E309)),Operation_table!V309,)</f>
        <v/>
      </c>
      <c r="G1147" s="7" t="str">
        <f>if(not(isblank(Operation_table!$E309)),Operation_table!W309,)</f>
        <v/>
      </c>
      <c r="H1147" s="7" t="str">
        <f>if(not(isblank(Operation_table!$E309)),Operation_table!X309,)</f>
        <v/>
      </c>
      <c r="I1147" s="7" t="str">
        <f>if(not(isblank(Operation_table!$E309)),Operation_table!Y309,)</f>
        <v/>
      </c>
      <c r="J1147" s="7" t="str">
        <f>if(not(isblank(Operation_table!$E309)),Operation_table!Z309,)</f>
        <v/>
      </c>
      <c r="K1147" s="7" t="str">
        <f>if(not(isblank(Operation_table!$E309)),Operation_table!AA309,)</f>
        <v/>
      </c>
      <c r="L1147" s="7" t="str">
        <f>if(not(isblank(Operation_table!$E309)),Operation_table!AB309,)</f>
        <v/>
      </c>
      <c r="M1147" s="7" t="str">
        <f>if(not(isblank(Operation_table!$E309)),Operation_table!AC309,)</f>
        <v/>
      </c>
      <c r="N1147" s="7" t="str">
        <f>if(not(isblank(Operation_table!$E309)),Operation_table!AD309,)</f>
        <v/>
      </c>
      <c r="O1147" s="7" t="str">
        <f>if(not(isblank(Operation_table!$E309)),Operation_table!AE309,)</f>
        <v/>
      </c>
      <c r="P1147" s="7" t="str">
        <f>if(not(isblank(Operation_table!$E309)),Operation_table!AF309,)</f>
        <v/>
      </c>
      <c r="Q1147" s="7" t="str">
        <f>if(not(isblank(Operation_table!$E309)),Operation_table!AG309,)</f>
        <v/>
      </c>
      <c r="R1147" s="7" t="str">
        <f>if(not(isblank(Operation_table!$E309)),Operation_table!AH309,)</f>
        <v/>
      </c>
      <c r="S1147" s="7" t="str">
        <f>if(not(isblank(Operation_table!$E309)),Operation_table!AI309,)</f>
        <v/>
      </c>
      <c r="T1147" s="7" t="str">
        <f>if(not(isblank(Operation_table!$E309)),Operation_table!AJ309,)</f>
        <v/>
      </c>
      <c r="U1147" s="7" t="str">
        <f>if(not(isblank(Operation_table!$E309)),Operation_table!AK309,)</f>
        <v/>
      </c>
      <c r="V1147" s="7" t="str">
        <f>if(not(isblank(Operation_table!$E309)),Operation_table!AL309,)</f>
        <v/>
      </c>
      <c r="W1147" s="7" t="str">
        <f>if(not(isblank(Operation_table!$E309)),Operation_table!AM309,)</f>
        <v/>
      </c>
      <c r="X1147" s="7" t="str">
        <f>if(not(isblank(Operation_table!$E309)),Operation_table!AN309,)</f>
        <v/>
      </c>
      <c r="Y1147" s="7" t="str">
        <f>if(not(isblank(Operation_table!$E309)),Operation_table!AO309,)</f>
        <v/>
      </c>
      <c r="Z1147" s="7" t="str">
        <f>if(not(isblank(Operation_table!$E309)),Operation_table!AP309,)</f>
        <v/>
      </c>
      <c r="AA1147" s="7" t="str">
        <f>if(not(isblank(Operation_table!$E309)),Operation_table!AQ309,)</f>
        <v/>
      </c>
      <c r="AB1147" s="7"/>
      <c r="AC1147" s="7"/>
      <c r="AD1147" s="7"/>
      <c r="AE1147" s="7"/>
      <c r="AF1147" s="7"/>
      <c r="AG1147" s="7"/>
      <c r="AH1147" s="7"/>
    </row>
    <row r="1148">
      <c r="A1148" s="7" t="str">
        <f>if(not(isblank(Operation_table!$E310)),Operation_table!R310,)</f>
        <v/>
      </c>
      <c r="B1148" s="1"/>
      <c r="C1148" s="7" t="str">
        <f>if(not(isblank(Operation_table!$E310)),Operation_table!S310,)</f>
        <v/>
      </c>
      <c r="D1148" s="7" t="str">
        <f>if(not(isblank(Operation_table!$E310)),Operation_table!T310,)</f>
        <v/>
      </c>
      <c r="E1148" s="7" t="str">
        <f>if(not(isblank(Operation_table!$E310)),Operation_table!U310,)</f>
        <v/>
      </c>
      <c r="F1148" s="7" t="str">
        <f>if(not(isblank(Operation_table!$E310)),Operation_table!V310,)</f>
        <v/>
      </c>
      <c r="G1148" s="7" t="str">
        <f>if(not(isblank(Operation_table!$E310)),Operation_table!W310,)</f>
        <v/>
      </c>
      <c r="H1148" s="7" t="str">
        <f>if(not(isblank(Operation_table!$E310)),Operation_table!X310,)</f>
        <v/>
      </c>
      <c r="I1148" s="7" t="str">
        <f>if(not(isblank(Operation_table!$E310)),Operation_table!Y310,)</f>
        <v/>
      </c>
      <c r="J1148" s="7" t="str">
        <f>if(not(isblank(Operation_table!$E310)),Operation_table!Z310,)</f>
        <v/>
      </c>
      <c r="K1148" s="7" t="str">
        <f>if(not(isblank(Operation_table!$E310)),Operation_table!AA310,)</f>
        <v/>
      </c>
      <c r="L1148" s="7" t="str">
        <f>if(not(isblank(Operation_table!$E310)),Operation_table!AB310,)</f>
        <v/>
      </c>
      <c r="M1148" s="7" t="str">
        <f>if(not(isblank(Operation_table!$E310)),Operation_table!AC310,)</f>
        <v/>
      </c>
      <c r="N1148" s="7" t="str">
        <f>if(not(isblank(Operation_table!$E310)),Operation_table!AD310,)</f>
        <v/>
      </c>
      <c r="O1148" s="7" t="str">
        <f>if(not(isblank(Operation_table!$E310)),Operation_table!AE310,)</f>
        <v/>
      </c>
      <c r="P1148" s="7" t="str">
        <f>if(not(isblank(Operation_table!$E310)),Operation_table!AF310,)</f>
        <v/>
      </c>
      <c r="Q1148" s="7" t="str">
        <f>if(not(isblank(Operation_table!$E310)),Operation_table!AG310,)</f>
        <v/>
      </c>
      <c r="R1148" s="7" t="str">
        <f>if(not(isblank(Operation_table!$E310)),Operation_table!AH310,)</f>
        <v/>
      </c>
      <c r="S1148" s="7" t="str">
        <f>if(not(isblank(Operation_table!$E310)),Operation_table!AI310,)</f>
        <v/>
      </c>
      <c r="T1148" s="7" t="str">
        <f>if(not(isblank(Operation_table!$E310)),Operation_table!AJ310,)</f>
        <v/>
      </c>
      <c r="U1148" s="7" t="str">
        <f>if(not(isblank(Operation_table!$E310)),Operation_table!AK310,)</f>
        <v/>
      </c>
      <c r="V1148" s="7" t="str">
        <f>if(not(isblank(Operation_table!$E310)),Operation_table!AL310,)</f>
        <v/>
      </c>
      <c r="W1148" s="7" t="str">
        <f>if(not(isblank(Operation_table!$E310)),Operation_table!AM310,)</f>
        <v/>
      </c>
      <c r="X1148" s="7" t="str">
        <f>if(not(isblank(Operation_table!$E310)),Operation_table!AN310,)</f>
        <v/>
      </c>
      <c r="Y1148" s="7" t="str">
        <f>if(not(isblank(Operation_table!$E310)),Operation_table!AO310,)</f>
        <v/>
      </c>
      <c r="Z1148" s="7" t="str">
        <f>if(not(isblank(Operation_table!$E310)),Operation_table!AP310,)</f>
        <v/>
      </c>
      <c r="AA1148" s="7" t="str">
        <f>if(not(isblank(Operation_table!$E310)),Operation_table!AQ310,)</f>
        <v/>
      </c>
      <c r="AB1148" s="7"/>
      <c r="AC1148" s="7"/>
      <c r="AD1148" s="7"/>
      <c r="AE1148" s="7"/>
      <c r="AF1148" s="7"/>
      <c r="AG1148" s="7"/>
      <c r="AH1148" s="7"/>
    </row>
    <row r="1149">
      <c r="A1149" s="7" t="str">
        <f>if(not(isblank(Operation_table!$E327)),Operation_table!R327,)</f>
        <v/>
      </c>
      <c r="B1149" s="1"/>
      <c r="C1149" s="7" t="str">
        <f>if(not(isblank(Operation_table!$E327)),Operation_table!S327,)</f>
        <v/>
      </c>
      <c r="D1149" s="7" t="str">
        <f>if(not(isblank(Operation_table!$E327)),Operation_table!T327,)</f>
        <v/>
      </c>
      <c r="E1149" s="7" t="str">
        <f>if(not(isblank(Operation_table!$E327)),Operation_table!U327,)</f>
        <v/>
      </c>
      <c r="F1149" s="7" t="str">
        <f>if(not(isblank(Operation_table!$E327)),Operation_table!V327,)</f>
        <v/>
      </c>
      <c r="G1149" s="7" t="str">
        <f>if(not(isblank(Operation_table!$E327)),Operation_table!W327,)</f>
        <v/>
      </c>
      <c r="H1149" s="7" t="str">
        <f>if(not(isblank(Operation_table!$E327)),Operation_table!X327,)</f>
        <v/>
      </c>
      <c r="I1149" s="7" t="str">
        <f>if(not(isblank(Operation_table!$E327)),Operation_table!Y327,)</f>
        <v/>
      </c>
      <c r="J1149" s="7" t="str">
        <f>if(not(isblank(Operation_table!$E327)),Operation_table!Z327,)</f>
        <v/>
      </c>
      <c r="K1149" s="7" t="str">
        <f>if(not(isblank(Operation_table!$E327)),Operation_table!AA327,)</f>
        <v/>
      </c>
      <c r="L1149" s="7" t="str">
        <f>if(not(isblank(Operation_table!$E327)),Operation_table!AB327,)</f>
        <v/>
      </c>
      <c r="M1149" s="7" t="str">
        <f>if(not(isblank(Operation_table!$E327)),Operation_table!AC327,)</f>
        <v/>
      </c>
      <c r="N1149" s="7" t="str">
        <f>if(not(isblank(Operation_table!$E327)),Operation_table!AD327,)</f>
        <v/>
      </c>
      <c r="O1149" s="7" t="str">
        <f>if(not(isblank(Operation_table!$E327)),Operation_table!AE327,)</f>
        <v/>
      </c>
      <c r="P1149" s="7" t="str">
        <f>if(not(isblank(Operation_table!$E327)),Operation_table!AF327,)</f>
        <v/>
      </c>
      <c r="Q1149" s="7" t="str">
        <f>if(not(isblank(Operation_table!$E327)),Operation_table!AG327,)</f>
        <v/>
      </c>
      <c r="R1149" s="7" t="str">
        <f>if(not(isblank(Operation_table!$E327)),Operation_table!AH327,)</f>
        <v/>
      </c>
      <c r="S1149" s="7" t="str">
        <f>if(not(isblank(Operation_table!$E327)),Operation_table!AI327,)</f>
        <v/>
      </c>
      <c r="T1149" s="7" t="str">
        <f>if(not(isblank(Operation_table!$E327)),Operation_table!AJ327,)</f>
        <v/>
      </c>
      <c r="U1149" s="7" t="str">
        <f>if(not(isblank(Operation_table!$E327)),Operation_table!AK327,)</f>
        <v/>
      </c>
      <c r="V1149" s="7" t="str">
        <f>if(not(isblank(Operation_table!$E327)),Operation_table!AL327,)</f>
        <v/>
      </c>
      <c r="W1149" s="7" t="str">
        <f>if(not(isblank(Operation_table!$E327)),Operation_table!AM327,)</f>
        <v/>
      </c>
      <c r="X1149" s="7" t="str">
        <f>if(not(isblank(Operation_table!$E327)),Operation_table!AN327,)</f>
        <v/>
      </c>
      <c r="Y1149" s="7" t="str">
        <f>if(not(isblank(Operation_table!$E327)),Operation_table!AO327,)</f>
        <v/>
      </c>
      <c r="Z1149" s="7" t="str">
        <f>if(not(isblank(Operation_table!$E327)),Operation_table!AP327,)</f>
        <v/>
      </c>
      <c r="AA1149" s="7" t="str">
        <f>if(not(isblank(Operation_table!$E327)),Operation_table!AQ327,)</f>
        <v/>
      </c>
      <c r="AB1149" s="7"/>
      <c r="AC1149" s="7"/>
      <c r="AD1149" s="7"/>
      <c r="AE1149" s="7"/>
      <c r="AF1149" s="7"/>
      <c r="AG1149" s="7"/>
      <c r="AH1149" s="7"/>
    </row>
    <row r="1150">
      <c r="A1150" s="7" t="str">
        <f>if(not(isblank(Operation_table!$E336)),Operation_table!R336,)</f>
        <v/>
      </c>
      <c r="B1150" s="1"/>
      <c r="C1150" s="7" t="str">
        <f>if(not(isblank(Operation_table!$E336)),Operation_table!S336,)</f>
        <v/>
      </c>
      <c r="D1150" s="7" t="str">
        <f>if(not(isblank(Operation_table!$E336)),Operation_table!T336,)</f>
        <v/>
      </c>
      <c r="E1150" s="7" t="str">
        <f>if(not(isblank(Operation_table!$E336)),Operation_table!U336,)</f>
        <v/>
      </c>
      <c r="F1150" s="7" t="str">
        <f>if(not(isblank(Operation_table!$E336)),Operation_table!V336,)</f>
        <v/>
      </c>
      <c r="G1150" s="7" t="str">
        <f>if(not(isblank(Operation_table!$E336)),Operation_table!W336,)</f>
        <v/>
      </c>
      <c r="H1150" s="7" t="str">
        <f>if(not(isblank(Operation_table!$E336)),Operation_table!X336,)</f>
        <v/>
      </c>
      <c r="I1150" s="7" t="str">
        <f>if(not(isblank(Operation_table!$E336)),Operation_table!Y336,)</f>
        <v/>
      </c>
      <c r="J1150" s="7" t="str">
        <f>if(not(isblank(Operation_table!$E336)),Operation_table!Z336,)</f>
        <v/>
      </c>
      <c r="K1150" s="7" t="str">
        <f>if(not(isblank(Operation_table!$E336)),Operation_table!AA336,)</f>
        <v/>
      </c>
      <c r="L1150" s="7" t="str">
        <f>if(not(isblank(Operation_table!$E336)),Operation_table!AB336,)</f>
        <v/>
      </c>
      <c r="M1150" s="7" t="str">
        <f>if(not(isblank(Operation_table!$E336)),Operation_table!AC336,)</f>
        <v/>
      </c>
      <c r="N1150" s="7" t="str">
        <f>if(not(isblank(Operation_table!$E336)),Operation_table!AD336,)</f>
        <v/>
      </c>
      <c r="O1150" s="7" t="str">
        <f>if(not(isblank(Operation_table!$E336)),Operation_table!AE336,)</f>
        <v/>
      </c>
      <c r="P1150" s="7" t="str">
        <f>if(not(isblank(Operation_table!$E336)),Operation_table!AF336,)</f>
        <v/>
      </c>
      <c r="Q1150" s="7" t="str">
        <f>if(not(isblank(Operation_table!$E336)),Operation_table!AG336,)</f>
        <v/>
      </c>
      <c r="R1150" s="7" t="str">
        <f>if(not(isblank(Operation_table!$E336)),Operation_table!AH336,)</f>
        <v/>
      </c>
      <c r="S1150" s="7" t="str">
        <f>if(not(isblank(Operation_table!$E336)),Operation_table!AI336,)</f>
        <v/>
      </c>
      <c r="T1150" s="7" t="str">
        <f>if(not(isblank(Operation_table!$E336)),Operation_table!AJ336,)</f>
        <v/>
      </c>
      <c r="U1150" s="7" t="str">
        <f>if(not(isblank(Operation_table!$E336)),Operation_table!AK336,)</f>
        <v/>
      </c>
      <c r="V1150" s="7" t="str">
        <f>if(not(isblank(Operation_table!$E336)),Operation_table!AL336,)</f>
        <v/>
      </c>
      <c r="W1150" s="7" t="str">
        <f>if(not(isblank(Operation_table!$E336)),Operation_table!AM336,)</f>
        <v/>
      </c>
      <c r="X1150" s="7" t="str">
        <f>if(not(isblank(Operation_table!$E336)),Operation_table!AN336,)</f>
        <v/>
      </c>
      <c r="Y1150" s="7" t="str">
        <f>if(not(isblank(Operation_table!$E336)),Operation_table!AO336,)</f>
        <v/>
      </c>
      <c r="Z1150" s="7" t="str">
        <f>if(not(isblank(Operation_table!$E336)),Operation_table!AP336,)</f>
        <v/>
      </c>
      <c r="AA1150" s="7" t="str">
        <f>if(not(isblank(Operation_table!$E336)),Operation_table!AQ336,)</f>
        <v/>
      </c>
      <c r="AB1150" s="7"/>
      <c r="AC1150" s="7"/>
      <c r="AD1150" s="7"/>
      <c r="AE1150" s="7"/>
      <c r="AF1150" s="7"/>
      <c r="AG1150" s="7"/>
      <c r="AH1150" s="7"/>
    </row>
    <row r="1151">
      <c r="A1151" s="7" t="str">
        <f>if(not(isblank(Operation_table!$E345)),Operation_table!R345,)</f>
        <v/>
      </c>
      <c r="B1151" s="1"/>
      <c r="C1151" s="7" t="str">
        <f>if(not(isblank(Operation_table!$E345)),Operation_table!S345,)</f>
        <v/>
      </c>
      <c r="D1151" s="7" t="str">
        <f>if(not(isblank(Operation_table!$E345)),Operation_table!T345,)</f>
        <v/>
      </c>
      <c r="E1151" s="7" t="str">
        <f>if(not(isblank(Operation_table!$E345)),Operation_table!U345,)</f>
        <v/>
      </c>
      <c r="F1151" s="7" t="str">
        <f>if(not(isblank(Operation_table!$E345)),Operation_table!V345,)</f>
        <v/>
      </c>
      <c r="G1151" s="7" t="str">
        <f>if(not(isblank(Operation_table!$E345)),Operation_table!W345,)</f>
        <v/>
      </c>
      <c r="H1151" s="7" t="str">
        <f>if(not(isblank(Operation_table!$E345)),Operation_table!X345,)</f>
        <v/>
      </c>
      <c r="I1151" s="7" t="str">
        <f>if(not(isblank(Operation_table!$E345)),Operation_table!Y345,)</f>
        <v/>
      </c>
      <c r="J1151" s="7" t="str">
        <f>if(not(isblank(Operation_table!$E345)),Operation_table!Z345,)</f>
        <v/>
      </c>
      <c r="K1151" s="7" t="str">
        <f>if(not(isblank(Operation_table!$E345)),Operation_table!AA345,)</f>
        <v/>
      </c>
      <c r="L1151" s="7" t="str">
        <f>if(not(isblank(Operation_table!$E345)),Operation_table!AB345,)</f>
        <v/>
      </c>
      <c r="M1151" s="7" t="str">
        <f>if(not(isblank(Operation_table!$E345)),Operation_table!AC345,)</f>
        <v/>
      </c>
      <c r="N1151" s="7" t="str">
        <f>if(not(isblank(Operation_table!$E345)),Operation_table!AD345,)</f>
        <v/>
      </c>
      <c r="O1151" s="7" t="str">
        <f>if(not(isblank(Operation_table!$E345)),Operation_table!AE345,)</f>
        <v/>
      </c>
      <c r="P1151" s="7" t="str">
        <f>if(not(isblank(Operation_table!$E345)),Operation_table!AF345,)</f>
        <v/>
      </c>
      <c r="Q1151" s="7" t="str">
        <f>if(not(isblank(Operation_table!$E345)),Operation_table!AG345,)</f>
        <v/>
      </c>
      <c r="R1151" s="7" t="str">
        <f>if(not(isblank(Operation_table!$E345)),Operation_table!AH345,)</f>
        <v/>
      </c>
      <c r="S1151" s="7" t="str">
        <f>if(not(isblank(Operation_table!$E345)),Operation_table!AI345,)</f>
        <v/>
      </c>
      <c r="T1151" s="7" t="str">
        <f>if(not(isblank(Operation_table!$E345)),Operation_table!AJ345,)</f>
        <v/>
      </c>
      <c r="U1151" s="7" t="str">
        <f>if(not(isblank(Operation_table!$E345)),Operation_table!AK345,)</f>
        <v/>
      </c>
      <c r="V1151" s="7" t="str">
        <f>if(not(isblank(Operation_table!$E345)),Operation_table!AL345,)</f>
        <v/>
      </c>
      <c r="W1151" s="7" t="str">
        <f>if(not(isblank(Operation_table!$E345)),Operation_table!AM345,)</f>
        <v/>
      </c>
      <c r="X1151" s="7" t="str">
        <f>if(not(isblank(Operation_table!$E345)),Operation_table!AN345,)</f>
        <v/>
      </c>
      <c r="Y1151" s="7" t="str">
        <f>if(not(isblank(Operation_table!$E345)),Operation_table!AO345,)</f>
        <v/>
      </c>
      <c r="Z1151" s="7" t="str">
        <f>if(not(isblank(Operation_table!$E345)),Operation_table!AP345,)</f>
        <v/>
      </c>
      <c r="AA1151" s="7" t="str">
        <f>if(not(isblank(Operation_table!$E345)),Operation_table!AQ345,)</f>
        <v/>
      </c>
      <c r="AB1151" s="7"/>
      <c r="AC1151" s="7"/>
      <c r="AD1151" s="7"/>
      <c r="AE1151" s="7"/>
      <c r="AF1151" s="7"/>
      <c r="AG1151" s="7"/>
      <c r="AH1151" s="7"/>
    </row>
    <row r="1152">
      <c r="A1152" s="7" t="str">
        <f>if(not(isblank(Operation_table!$E354)),Operation_table!R354,)</f>
        <v/>
      </c>
      <c r="B1152" s="1"/>
      <c r="C1152" s="7" t="str">
        <f>if(not(isblank(Operation_table!$E354)),Operation_table!S354,)</f>
        <v/>
      </c>
      <c r="D1152" s="7" t="str">
        <f>if(not(isblank(Operation_table!$E354)),Operation_table!T354,)</f>
        <v/>
      </c>
      <c r="E1152" s="7" t="str">
        <f>if(not(isblank(Operation_table!$E354)),Operation_table!U354,)</f>
        <v/>
      </c>
      <c r="F1152" s="7" t="str">
        <f>if(not(isblank(Operation_table!$E354)),Operation_table!V354,)</f>
        <v/>
      </c>
      <c r="G1152" s="7" t="str">
        <f>if(not(isblank(Operation_table!$E354)),Operation_table!W354,)</f>
        <v/>
      </c>
      <c r="H1152" s="7" t="str">
        <f>if(not(isblank(Operation_table!$E354)),Operation_table!X354,)</f>
        <v/>
      </c>
      <c r="I1152" s="7" t="str">
        <f>if(not(isblank(Operation_table!$E354)),Operation_table!Y354,)</f>
        <v/>
      </c>
      <c r="J1152" s="7" t="str">
        <f>if(not(isblank(Operation_table!$E354)),Operation_table!Z354,)</f>
        <v/>
      </c>
      <c r="K1152" s="7" t="str">
        <f>if(not(isblank(Operation_table!$E354)),Operation_table!AA354,)</f>
        <v/>
      </c>
      <c r="L1152" s="7" t="str">
        <f>if(not(isblank(Operation_table!$E354)),Operation_table!AB354,)</f>
        <v/>
      </c>
      <c r="M1152" s="7" t="str">
        <f>if(not(isblank(Operation_table!$E354)),Operation_table!AC354,)</f>
        <v/>
      </c>
      <c r="N1152" s="7" t="str">
        <f>if(not(isblank(Operation_table!$E354)),Operation_table!AD354,)</f>
        <v/>
      </c>
      <c r="O1152" s="7" t="str">
        <f>if(not(isblank(Operation_table!$E354)),Operation_table!AE354,)</f>
        <v/>
      </c>
      <c r="P1152" s="7" t="str">
        <f>if(not(isblank(Operation_table!$E354)),Operation_table!AF354,)</f>
        <v/>
      </c>
      <c r="Q1152" s="7" t="str">
        <f>if(not(isblank(Operation_table!$E354)),Operation_table!AG354,)</f>
        <v/>
      </c>
      <c r="R1152" s="7" t="str">
        <f>if(not(isblank(Operation_table!$E354)),Operation_table!AH354,)</f>
        <v/>
      </c>
      <c r="S1152" s="7" t="str">
        <f>if(not(isblank(Operation_table!$E354)),Operation_table!AI354,)</f>
        <v/>
      </c>
      <c r="T1152" s="7" t="str">
        <f>if(not(isblank(Operation_table!$E354)),Operation_table!AJ354,)</f>
        <v/>
      </c>
      <c r="U1152" s="7" t="str">
        <f>if(not(isblank(Operation_table!$E354)),Operation_table!AK354,)</f>
        <v/>
      </c>
      <c r="V1152" s="7" t="str">
        <f>if(not(isblank(Operation_table!$E354)),Operation_table!AL354,)</f>
        <v/>
      </c>
      <c r="W1152" s="7" t="str">
        <f>if(not(isblank(Operation_table!$E354)),Operation_table!AM354,)</f>
        <v/>
      </c>
      <c r="X1152" s="7" t="str">
        <f>if(not(isblank(Operation_table!$E354)),Operation_table!AN354,)</f>
        <v/>
      </c>
      <c r="Y1152" s="7" t="str">
        <f>if(not(isblank(Operation_table!$E354)),Operation_table!AO354,)</f>
        <v/>
      </c>
      <c r="Z1152" s="7" t="str">
        <f>if(not(isblank(Operation_table!$E354)),Operation_table!AP354,)</f>
        <v/>
      </c>
      <c r="AA1152" s="7" t="str">
        <f>if(not(isblank(Operation_table!$E354)),Operation_table!AQ354,)</f>
        <v/>
      </c>
      <c r="AB1152" s="7"/>
      <c r="AC1152" s="7"/>
      <c r="AD1152" s="7"/>
      <c r="AE1152" s="7"/>
      <c r="AF1152" s="7"/>
      <c r="AG1152" s="7"/>
      <c r="AH1152" s="7"/>
    </row>
    <row r="1153">
      <c r="A1153" s="7" t="str">
        <f>if(not(isblank(Operation_table!$E359)),Operation_table!R359,)</f>
        <v/>
      </c>
      <c r="B1153" s="1"/>
      <c r="C1153" s="7" t="str">
        <f>if(not(isblank(Operation_table!$E359)),Operation_table!S359,)</f>
        <v/>
      </c>
      <c r="D1153" s="7" t="str">
        <f>if(not(isblank(Operation_table!$E359)),Operation_table!T359,)</f>
        <v/>
      </c>
      <c r="E1153" s="7" t="str">
        <f>if(not(isblank(Operation_table!$E359)),Operation_table!U359,)</f>
        <v/>
      </c>
      <c r="F1153" s="7" t="str">
        <f>if(not(isblank(Operation_table!$E359)),Operation_table!V359,)</f>
        <v/>
      </c>
      <c r="G1153" s="7" t="str">
        <f>if(not(isblank(Operation_table!$E359)),Operation_table!W359,)</f>
        <v/>
      </c>
      <c r="H1153" s="7" t="str">
        <f>if(not(isblank(Operation_table!$E359)),Operation_table!X359,)</f>
        <v/>
      </c>
      <c r="I1153" s="7" t="str">
        <f>if(not(isblank(Operation_table!$E359)),Operation_table!Y359,)</f>
        <v/>
      </c>
      <c r="J1153" s="7" t="str">
        <f>if(not(isblank(Operation_table!$E359)),Operation_table!Z359,)</f>
        <v/>
      </c>
      <c r="K1153" s="7" t="str">
        <f>if(not(isblank(Operation_table!$E359)),Operation_table!AA359,)</f>
        <v/>
      </c>
      <c r="L1153" s="7" t="str">
        <f>if(not(isblank(Operation_table!$E359)),Operation_table!AB359,)</f>
        <v/>
      </c>
      <c r="M1153" s="7" t="str">
        <f>if(not(isblank(Operation_table!$E359)),Operation_table!AC359,)</f>
        <v/>
      </c>
      <c r="N1153" s="7" t="str">
        <f>if(not(isblank(Operation_table!$E359)),Operation_table!AD359,)</f>
        <v/>
      </c>
      <c r="O1153" s="7" t="str">
        <f>if(not(isblank(Operation_table!$E359)),Operation_table!AE359,)</f>
        <v/>
      </c>
      <c r="P1153" s="7" t="str">
        <f>if(not(isblank(Operation_table!$E359)),Operation_table!AF359,)</f>
        <v/>
      </c>
      <c r="Q1153" s="7" t="str">
        <f>if(not(isblank(Operation_table!$E359)),Operation_table!AG359,)</f>
        <v/>
      </c>
      <c r="R1153" s="7" t="str">
        <f>if(not(isblank(Operation_table!$E359)),Operation_table!AH359,)</f>
        <v/>
      </c>
      <c r="S1153" s="7" t="str">
        <f>if(not(isblank(Operation_table!$E359)),Operation_table!AI359,)</f>
        <v/>
      </c>
      <c r="T1153" s="7" t="str">
        <f>if(not(isblank(Operation_table!$E359)),Operation_table!AJ359,)</f>
        <v/>
      </c>
      <c r="U1153" s="7" t="str">
        <f>if(not(isblank(Operation_table!$E359)),Operation_table!AK359,)</f>
        <v/>
      </c>
      <c r="V1153" s="7" t="str">
        <f>if(not(isblank(Operation_table!$E359)),Operation_table!AL359,)</f>
        <v/>
      </c>
      <c r="W1153" s="7" t="str">
        <f>if(not(isblank(Operation_table!$E359)),Operation_table!AM359,)</f>
        <v/>
      </c>
      <c r="X1153" s="7" t="str">
        <f>if(not(isblank(Operation_table!$E359)),Operation_table!AN359,)</f>
        <v/>
      </c>
      <c r="Y1153" s="7" t="str">
        <f>if(not(isblank(Operation_table!$E359)),Operation_table!AO359,)</f>
        <v/>
      </c>
      <c r="Z1153" s="7" t="str">
        <f>if(not(isblank(Operation_table!$E359)),Operation_table!AP359,)</f>
        <v/>
      </c>
      <c r="AA1153" s="7" t="str">
        <f>if(not(isblank(Operation_table!$E359)),Operation_table!AQ359,)</f>
        <v/>
      </c>
      <c r="AB1153" s="7"/>
      <c r="AC1153" s="7"/>
      <c r="AD1153" s="7"/>
      <c r="AE1153" s="7"/>
      <c r="AF1153" s="7"/>
      <c r="AG1153" s="7"/>
      <c r="AH1153" s="7"/>
    </row>
    <row r="1154">
      <c r="A1154" s="7" t="str">
        <f>if(not(isblank(Operation_table!$E364)),Operation_table!R364,)</f>
        <v/>
      </c>
      <c r="B1154" s="1"/>
      <c r="C1154" s="7" t="str">
        <f>if(not(isblank(Operation_table!$E364)),Operation_table!S364,)</f>
        <v/>
      </c>
      <c r="D1154" s="7" t="str">
        <f>if(not(isblank(Operation_table!$E364)),Operation_table!T364,)</f>
        <v/>
      </c>
      <c r="E1154" s="7" t="str">
        <f>if(not(isblank(Operation_table!$E364)),Operation_table!U364,)</f>
        <v/>
      </c>
      <c r="F1154" s="7" t="str">
        <f>if(not(isblank(Operation_table!$E364)),Operation_table!V364,)</f>
        <v/>
      </c>
      <c r="G1154" s="7" t="str">
        <f>if(not(isblank(Operation_table!$E364)),Operation_table!W364,)</f>
        <v/>
      </c>
      <c r="H1154" s="7" t="str">
        <f>if(not(isblank(Operation_table!$E364)),Operation_table!X364,)</f>
        <v/>
      </c>
      <c r="I1154" s="7" t="str">
        <f>if(not(isblank(Operation_table!$E364)),Operation_table!Y364,)</f>
        <v/>
      </c>
      <c r="J1154" s="7" t="str">
        <f>if(not(isblank(Operation_table!$E364)),Operation_table!Z364,)</f>
        <v/>
      </c>
      <c r="K1154" s="7" t="str">
        <f>if(not(isblank(Operation_table!$E364)),Operation_table!AA364,)</f>
        <v/>
      </c>
      <c r="L1154" s="7" t="str">
        <f>if(not(isblank(Operation_table!$E364)),Operation_table!AB364,)</f>
        <v/>
      </c>
      <c r="M1154" s="7" t="str">
        <f>if(not(isblank(Operation_table!$E364)),Operation_table!AC364,)</f>
        <v/>
      </c>
      <c r="N1154" s="7" t="str">
        <f>if(not(isblank(Operation_table!$E364)),Operation_table!AD364,)</f>
        <v/>
      </c>
      <c r="O1154" s="7" t="str">
        <f>if(not(isblank(Operation_table!$E364)),Operation_table!AE364,)</f>
        <v/>
      </c>
      <c r="P1154" s="7" t="str">
        <f>if(not(isblank(Operation_table!$E364)),Operation_table!AF364,)</f>
        <v/>
      </c>
      <c r="Q1154" s="7" t="str">
        <f>if(not(isblank(Operation_table!$E364)),Operation_table!AG364,)</f>
        <v/>
      </c>
      <c r="R1154" s="7" t="str">
        <f>if(not(isblank(Operation_table!$E364)),Operation_table!AH364,)</f>
        <v/>
      </c>
      <c r="S1154" s="7" t="str">
        <f>if(not(isblank(Operation_table!$E364)),Operation_table!AI364,)</f>
        <v/>
      </c>
      <c r="T1154" s="7" t="str">
        <f>if(not(isblank(Operation_table!$E364)),Operation_table!AJ364,)</f>
        <v/>
      </c>
      <c r="U1154" s="7" t="str">
        <f>if(not(isblank(Operation_table!$E364)),Operation_table!AK364,)</f>
        <v/>
      </c>
      <c r="V1154" s="7" t="str">
        <f>if(not(isblank(Operation_table!$E364)),Operation_table!AL364,)</f>
        <v/>
      </c>
      <c r="W1154" s="7" t="str">
        <f>if(not(isblank(Operation_table!$E364)),Operation_table!AM364,)</f>
        <v/>
      </c>
      <c r="X1154" s="7" t="str">
        <f>if(not(isblank(Operation_table!$E364)),Operation_table!AN364,)</f>
        <v/>
      </c>
      <c r="Y1154" s="7" t="str">
        <f>if(not(isblank(Operation_table!$E364)),Operation_table!AO364,)</f>
        <v/>
      </c>
      <c r="Z1154" s="7" t="str">
        <f>if(not(isblank(Operation_table!$E364)),Operation_table!AP364,)</f>
        <v/>
      </c>
      <c r="AA1154" s="7" t="str">
        <f>if(not(isblank(Operation_table!$E364)),Operation_table!AQ364,)</f>
        <v/>
      </c>
      <c r="AB1154" s="7"/>
      <c r="AC1154" s="7"/>
      <c r="AD1154" s="7"/>
      <c r="AE1154" s="7"/>
      <c r="AF1154" s="7"/>
      <c r="AG1154" s="7"/>
      <c r="AH1154" s="7"/>
    </row>
    <row r="1155">
      <c r="A1155" s="7" t="str">
        <f>if(not(isblank(Operation_table!$E373)),Operation_table!R373,)</f>
        <v/>
      </c>
      <c r="B1155" s="1"/>
      <c r="C1155" s="7" t="str">
        <f>if(not(isblank(Operation_table!$E373)),Operation_table!S373,)</f>
        <v/>
      </c>
      <c r="D1155" s="7" t="str">
        <f>if(not(isblank(Operation_table!$E373)),Operation_table!T373,)</f>
        <v/>
      </c>
      <c r="E1155" s="7" t="str">
        <f>if(not(isblank(Operation_table!$E373)),Operation_table!U373,)</f>
        <v/>
      </c>
      <c r="F1155" s="7" t="str">
        <f>if(not(isblank(Operation_table!$E373)),Operation_table!V373,)</f>
        <v/>
      </c>
      <c r="G1155" s="7" t="str">
        <f>if(not(isblank(Operation_table!$E373)),Operation_table!W373,)</f>
        <v/>
      </c>
      <c r="H1155" s="7" t="str">
        <f>if(not(isblank(Operation_table!$E373)),Operation_table!X373,)</f>
        <v/>
      </c>
      <c r="I1155" s="7" t="str">
        <f>if(not(isblank(Operation_table!$E373)),Operation_table!Y373,)</f>
        <v/>
      </c>
      <c r="J1155" s="7" t="str">
        <f>if(not(isblank(Operation_table!$E373)),Operation_table!Z373,)</f>
        <v/>
      </c>
      <c r="K1155" s="7" t="str">
        <f>if(not(isblank(Operation_table!$E373)),Operation_table!AA373,)</f>
        <v/>
      </c>
      <c r="L1155" s="7" t="str">
        <f>if(not(isblank(Operation_table!$E373)),Operation_table!AB373,)</f>
        <v/>
      </c>
      <c r="M1155" s="7" t="str">
        <f>if(not(isblank(Operation_table!$E373)),Operation_table!AC373,)</f>
        <v/>
      </c>
      <c r="N1155" s="7" t="str">
        <f>if(not(isblank(Operation_table!$E373)),Operation_table!AD373,)</f>
        <v/>
      </c>
      <c r="O1155" s="7" t="str">
        <f>if(not(isblank(Operation_table!$E373)),Operation_table!AE373,)</f>
        <v/>
      </c>
      <c r="P1155" s="7" t="str">
        <f>if(not(isblank(Operation_table!$E373)),Operation_table!AF373,)</f>
        <v/>
      </c>
      <c r="Q1155" s="7" t="str">
        <f>if(not(isblank(Operation_table!$E373)),Operation_table!AG373,)</f>
        <v/>
      </c>
      <c r="R1155" s="7" t="str">
        <f>if(not(isblank(Operation_table!$E373)),Operation_table!AH373,)</f>
        <v/>
      </c>
      <c r="S1155" s="7" t="str">
        <f>if(not(isblank(Operation_table!$E373)),Operation_table!AI373,)</f>
        <v/>
      </c>
      <c r="T1155" s="7" t="str">
        <f>if(not(isblank(Operation_table!$E373)),Operation_table!AJ373,)</f>
        <v/>
      </c>
      <c r="U1155" s="7" t="str">
        <f>if(not(isblank(Operation_table!$E373)),Operation_table!AK373,)</f>
        <v/>
      </c>
      <c r="V1155" s="7" t="str">
        <f>if(not(isblank(Operation_table!$E373)),Operation_table!AL373,)</f>
        <v/>
      </c>
      <c r="W1155" s="7" t="str">
        <f>if(not(isblank(Operation_table!$E373)),Operation_table!AM373,)</f>
        <v/>
      </c>
      <c r="X1155" s="7" t="str">
        <f>if(not(isblank(Operation_table!$E373)),Operation_table!AN373,)</f>
        <v/>
      </c>
      <c r="Y1155" s="7" t="str">
        <f>if(not(isblank(Operation_table!$E373)),Operation_table!AO373,)</f>
        <v/>
      </c>
      <c r="Z1155" s="7" t="str">
        <f>if(not(isblank(Operation_table!$E373)),Operation_table!AP373,)</f>
        <v/>
      </c>
      <c r="AA1155" s="7" t="str">
        <f>if(not(isblank(Operation_table!$E373)),Operation_table!AQ373,)</f>
        <v/>
      </c>
      <c r="AB1155" s="7"/>
      <c r="AC1155" s="7"/>
      <c r="AD1155" s="7"/>
      <c r="AE1155" s="7"/>
      <c r="AF1155" s="7"/>
      <c r="AG1155" s="7"/>
      <c r="AH1155" s="7"/>
    </row>
    <row r="1156">
      <c r="A1156" s="7" t="str">
        <f>if(not(isblank(Operation_table!$E384)),Operation_table!R384,)</f>
        <v/>
      </c>
      <c r="B1156" s="1"/>
      <c r="C1156" s="7" t="str">
        <f>if(not(isblank(Operation_table!$E384)),Operation_table!S384,)</f>
        <v/>
      </c>
      <c r="D1156" s="7" t="str">
        <f>if(not(isblank(Operation_table!$E384)),Operation_table!T384,)</f>
        <v/>
      </c>
      <c r="E1156" s="7" t="str">
        <f>if(not(isblank(Operation_table!$E384)),Operation_table!U384,)</f>
        <v/>
      </c>
      <c r="F1156" s="7" t="str">
        <f>if(not(isblank(Operation_table!$E384)),Operation_table!V384,)</f>
        <v/>
      </c>
      <c r="G1156" s="7" t="str">
        <f>if(not(isblank(Operation_table!$E384)),Operation_table!W384,)</f>
        <v/>
      </c>
      <c r="H1156" s="7" t="str">
        <f>if(not(isblank(Operation_table!$E384)),Operation_table!X384,)</f>
        <v/>
      </c>
      <c r="I1156" s="7" t="str">
        <f>if(not(isblank(Operation_table!$E384)),Operation_table!Y384,)</f>
        <v/>
      </c>
      <c r="J1156" s="7" t="str">
        <f>if(not(isblank(Operation_table!$E384)),Operation_table!Z384,)</f>
        <v/>
      </c>
      <c r="K1156" s="7" t="str">
        <f>if(not(isblank(Operation_table!$E384)),Operation_table!AA384,)</f>
        <v/>
      </c>
      <c r="L1156" s="7" t="str">
        <f>if(not(isblank(Operation_table!$E384)),Operation_table!AB384,)</f>
        <v/>
      </c>
      <c r="M1156" s="7" t="str">
        <f>if(not(isblank(Operation_table!$E384)),Operation_table!AC384,)</f>
        <v/>
      </c>
      <c r="N1156" s="7" t="str">
        <f>if(not(isblank(Operation_table!$E384)),Operation_table!AD384,)</f>
        <v/>
      </c>
      <c r="O1156" s="7" t="str">
        <f>if(not(isblank(Operation_table!$E384)),Operation_table!AE384,)</f>
        <v/>
      </c>
      <c r="P1156" s="7" t="str">
        <f>if(not(isblank(Operation_table!$E384)),Operation_table!AF384,)</f>
        <v/>
      </c>
      <c r="Q1156" s="7" t="str">
        <f>if(not(isblank(Operation_table!$E384)),Operation_table!AG384,)</f>
        <v/>
      </c>
      <c r="R1156" s="7" t="str">
        <f>if(not(isblank(Operation_table!$E384)),Operation_table!AH384,)</f>
        <v/>
      </c>
      <c r="S1156" s="7" t="str">
        <f>if(not(isblank(Operation_table!$E384)),Operation_table!AI384,)</f>
        <v/>
      </c>
      <c r="T1156" s="7" t="str">
        <f>if(not(isblank(Operation_table!$E384)),Operation_table!AJ384,)</f>
        <v/>
      </c>
      <c r="U1156" s="7" t="str">
        <f>if(not(isblank(Operation_table!$E384)),Operation_table!AK384,)</f>
        <v/>
      </c>
      <c r="V1156" s="7" t="str">
        <f>if(not(isblank(Operation_table!$E384)),Operation_table!AL384,)</f>
        <v/>
      </c>
      <c r="W1156" s="7" t="str">
        <f>if(not(isblank(Operation_table!$E384)),Operation_table!AM384,)</f>
        <v/>
      </c>
      <c r="X1156" s="7" t="str">
        <f>if(not(isblank(Operation_table!$E384)),Operation_table!AN384,)</f>
        <v/>
      </c>
      <c r="Y1156" s="7" t="str">
        <f>if(not(isblank(Operation_table!$E384)),Operation_table!AO384,)</f>
        <v/>
      </c>
      <c r="Z1156" s="7" t="str">
        <f>if(not(isblank(Operation_table!$E384)),Operation_table!AP384,)</f>
        <v/>
      </c>
      <c r="AA1156" s="7" t="str">
        <f>if(not(isblank(Operation_table!$E384)),Operation_table!AQ384,)</f>
        <v/>
      </c>
      <c r="AB1156" s="7"/>
      <c r="AC1156" s="7"/>
      <c r="AD1156" s="7"/>
      <c r="AE1156" s="7"/>
      <c r="AF1156" s="7"/>
      <c r="AG1156" s="7"/>
      <c r="AH1156" s="7"/>
    </row>
    <row r="1157">
      <c r="A1157" s="7" t="str">
        <f>if(not(isblank(Operation_table!$E405)),Operation_table!R405,)</f>
        <v/>
      </c>
      <c r="B1157" s="1"/>
      <c r="C1157" s="7" t="str">
        <f>if(not(isblank(Operation_table!$E405)),Operation_table!S405,)</f>
        <v/>
      </c>
      <c r="D1157" s="7" t="str">
        <f>if(not(isblank(Operation_table!$E405)),Operation_table!T405,)</f>
        <v/>
      </c>
      <c r="E1157" s="7" t="str">
        <f>if(not(isblank(Operation_table!$E405)),Operation_table!U405,)</f>
        <v/>
      </c>
      <c r="F1157" s="7" t="str">
        <f>if(not(isblank(Operation_table!$E405)),Operation_table!V405,)</f>
        <v/>
      </c>
      <c r="G1157" s="7" t="str">
        <f>if(not(isblank(Operation_table!$E405)),Operation_table!W405,)</f>
        <v/>
      </c>
      <c r="H1157" s="7" t="str">
        <f>if(not(isblank(Operation_table!$E405)),Operation_table!X405,)</f>
        <v/>
      </c>
      <c r="I1157" s="7" t="str">
        <f>if(not(isblank(Operation_table!$E405)),Operation_table!Y405,)</f>
        <v/>
      </c>
      <c r="J1157" s="7" t="str">
        <f>if(not(isblank(Operation_table!$E405)),Operation_table!Z405,)</f>
        <v/>
      </c>
      <c r="K1157" s="7" t="str">
        <f>if(not(isblank(Operation_table!$E405)),Operation_table!AA405,)</f>
        <v/>
      </c>
      <c r="L1157" s="7" t="str">
        <f>if(not(isblank(Operation_table!$E405)),Operation_table!AB405,)</f>
        <v/>
      </c>
      <c r="M1157" s="7" t="str">
        <f>if(not(isblank(Operation_table!$E405)),Operation_table!AC405,)</f>
        <v/>
      </c>
      <c r="N1157" s="7" t="str">
        <f>if(not(isblank(Operation_table!$E405)),Operation_table!AD405,)</f>
        <v/>
      </c>
      <c r="O1157" s="7" t="str">
        <f>if(not(isblank(Operation_table!$E405)),Operation_table!AE405,)</f>
        <v/>
      </c>
      <c r="P1157" s="7" t="str">
        <f>if(not(isblank(Operation_table!$E405)),Operation_table!AF405,)</f>
        <v/>
      </c>
      <c r="Q1157" s="7" t="str">
        <f>if(not(isblank(Operation_table!$E405)),Operation_table!AG405,)</f>
        <v/>
      </c>
      <c r="R1157" s="7" t="str">
        <f>if(not(isblank(Operation_table!$E405)),Operation_table!AH405,)</f>
        <v/>
      </c>
      <c r="S1157" s="7" t="str">
        <f>if(not(isblank(Operation_table!$E405)),Operation_table!AI405,)</f>
        <v/>
      </c>
      <c r="T1157" s="7" t="str">
        <f>if(not(isblank(Operation_table!$E405)),Operation_table!AJ405,)</f>
        <v/>
      </c>
      <c r="U1157" s="7" t="str">
        <f>if(not(isblank(Operation_table!$E405)),Operation_table!AK405,)</f>
        <v/>
      </c>
      <c r="V1157" s="7" t="str">
        <f>if(not(isblank(Operation_table!$E405)),Operation_table!AL405,)</f>
        <v/>
      </c>
      <c r="W1157" s="7" t="str">
        <f>if(not(isblank(Operation_table!$E405)),Operation_table!AM405,)</f>
        <v/>
      </c>
      <c r="X1157" s="7" t="str">
        <f>if(not(isblank(Operation_table!$E405)),Operation_table!AN405,)</f>
        <v/>
      </c>
      <c r="Y1157" s="7" t="str">
        <f>if(not(isblank(Operation_table!$E405)),Operation_table!AO405,)</f>
        <v/>
      </c>
      <c r="Z1157" s="7" t="str">
        <f>if(not(isblank(Operation_table!$E405)),Operation_table!AP405,)</f>
        <v/>
      </c>
      <c r="AA1157" s="7" t="str">
        <f>if(not(isblank(Operation_table!$E405)),Operation_table!AQ405,)</f>
        <v/>
      </c>
      <c r="AB1157" s="7"/>
      <c r="AC1157" s="7"/>
      <c r="AD1157" s="7"/>
      <c r="AE1157" s="7"/>
      <c r="AF1157" s="7"/>
      <c r="AG1157" s="7"/>
      <c r="AH1157" s="7"/>
    </row>
    <row r="1158">
      <c r="A1158" s="7" t="str">
        <f>if(not(isblank(Operation_table!$E417)),Operation_table!R417,)</f>
        <v/>
      </c>
      <c r="B1158" s="1"/>
      <c r="C1158" s="7" t="str">
        <f>if(not(isblank(Operation_table!$E417)),Operation_table!S417,)</f>
        <v/>
      </c>
      <c r="D1158" s="7" t="str">
        <f>if(not(isblank(Operation_table!$E417)),Operation_table!T417,)</f>
        <v/>
      </c>
      <c r="E1158" s="7" t="str">
        <f>if(not(isblank(Operation_table!$E417)),Operation_table!U417,)</f>
        <v/>
      </c>
      <c r="F1158" s="7" t="str">
        <f>if(not(isblank(Operation_table!$E417)),Operation_table!V417,)</f>
        <v/>
      </c>
      <c r="G1158" s="7" t="str">
        <f>if(not(isblank(Operation_table!$E417)),Operation_table!W417,)</f>
        <v/>
      </c>
      <c r="H1158" s="7" t="str">
        <f>if(not(isblank(Operation_table!$E417)),Operation_table!X417,)</f>
        <v/>
      </c>
      <c r="I1158" s="7" t="str">
        <f>if(not(isblank(Operation_table!$E417)),Operation_table!Y417,)</f>
        <v/>
      </c>
      <c r="J1158" s="7" t="str">
        <f>if(not(isblank(Operation_table!$E417)),Operation_table!Z417,)</f>
        <v/>
      </c>
      <c r="K1158" s="7" t="str">
        <f>if(not(isblank(Operation_table!$E417)),Operation_table!AA417,)</f>
        <v/>
      </c>
      <c r="L1158" s="7" t="str">
        <f>if(not(isblank(Operation_table!$E417)),Operation_table!AB417,)</f>
        <v/>
      </c>
      <c r="M1158" s="7" t="str">
        <f>if(not(isblank(Operation_table!$E417)),Operation_table!AC417,)</f>
        <v/>
      </c>
      <c r="N1158" s="7" t="str">
        <f>if(not(isblank(Operation_table!$E417)),Operation_table!AD417,)</f>
        <v/>
      </c>
      <c r="O1158" s="7" t="str">
        <f>if(not(isblank(Operation_table!$E417)),Operation_table!AE417,)</f>
        <v/>
      </c>
      <c r="P1158" s="7" t="str">
        <f>if(not(isblank(Operation_table!$E417)),Operation_table!AF417,)</f>
        <v/>
      </c>
      <c r="Q1158" s="7" t="str">
        <f>if(not(isblank(Operation_table!$E417)),Operation_table!AG417,)</f>
        <v/>
      </c>
      <c r="R1158" s="7" t="str">
        <f>if(not(isblank(Operation_table!$E417)),Operation_table!AH417,)</f>
        <v/>
      </c>
      <c r="S1158" s="7" t="str">
        <f>if(not(isblank(Operation_table!$E417)),Operation_table!AI417,)</f>
        <v/>
      </c>
      <c r="T1158" s="7" t="str">
        <f>if(not(isblank(Operation_table!$E417)),Operation_table!AJ417,)</f>
        <v/>
      </c>
      <c r="U1158" s="7" t="str">
        <f>if(not(isblank(Operation_table!$E417)),Operation_table!AK417,)</f>
        <v/>
      </c>
      <c r="V1158" s="7" t="str">
        <f>if(not(isblank(Operation_table!$E417)),Operation_table!AL417,)</f>
        <v/>
      </c>
      <c r="W1158" s="7" t="str">
        <f>if(not(isblank(Operation_table!$E417)),Operation_table!AM417,)</f>
        <v/>
      </c>
      <c r="X1158" s="7" t="str">
        <f>if(not(isblank(Operation_table!$E417)),Operation_table!AN417,)</f>
        <v/>
      </c>
      <c r="Y1158" s="7" t="str">
        <f>if(not(isblank(Operation_table!$E417)),Operation_table!AO417,)</f>
        <v/>
      </c>
      <c r="Z1158" s="7" t="str">
        <f>if(not(isblank(Operation_table!$E417)),Operation_table!AP417,)</f>
        <v/>
      </c>
      <c r="AA1158" s="7" t="str">
        <f>if(not(isblank(Operation_table!$E417)),Operation_table!AQ417,)</f>
        <v/>
      </c>
      <c r="AB1158" s="7"/>
      <c r="AC1158" s="7"/>
      <c r="AD1158" s="7"/>
      <c r="AE1158" s="7"/>
      <c r="AF1158" s="7"/>
      <c r="AG1158" s="7"/>
      <c r="AH1158" s="7"/>
    </row>
    <row r="1159">
      <c r="A1159" s="7" t="str">
        <f>if(not(isblank(Operation_table!$E418)),Operation_table!R418,)</f>
        <v/>
      </c>
      <c r="B1159" s="1"/>
      <c r="C1159" s="7" t="str">
        <f>if(not(isblank(Operation_table!$E418)),Operation_table!S418,)</f>
        <v/>
      </c>
      <c r="D1159" s="7" t="str">
        <f>if(not(isblank(Operation_table!$E418)),Operation_table!T418,)</f>
        <v/>
      </c>
      <c r="E1159" s="7" t="str">
        <f>if(not(isblank(Operation_table!$E418)),Operation_table!U418,)</f>
        <v/>
      </c>
      <c r="F1159" s="7" t="str">
        <f>if(not(isblank(Operation_table!$E418)),Operation_table!V418,)</f>
        <v/>
      </c>
      <c r="G1159" s="7" t="str">
        <f>if(not(isblank(Operation_table!$E418)),Operation_table!W418,)</f>
        <v/>
      </c>
      <c r="H1159" s="7" t="str">
        <f>if(not(isblank(Operation_table!$E418)),Operation_table!X418,)</f>
        <v/>
      </c>
      <c r="I1159" s="7" t="str">
        <f>if(not(isblank(Operation_table!$E418)),Operation_table!Y418,)</f>
        <v/>
      </c>
      <c r="J1159" s="7" t="str">
        <f>if(not(isblank(Operation_table!$E418)),Operation_table!Z418,)</f>
        <v/>
      </c>
      <c r="K1159" s="7" t="str">
        <f>if(not(isblank(Operation_table!$E418)),Operation_table!AA418,)</f>
        <v/>
      </c>
      <c r="L1159" s="7" t="str">
        <f>if(not(isblank(Operation_table!$E418)),Operation_table!AB418,)</f>
        <v/>
      </c>
      <c r="M1159" s="7" t="str">
        <f>if(not(isblank(Operation_table!$E418)),Operation_table!AC418,)</f>
        <v/>
      </c>
      <c r="N1159" s="7" t="str">
        <f>if(not(isblank(Operation_table!$E418)),Operation_table!AD418,)</f>
        <v/>
      </c>
      <c r="O1159" s="7" t="str">
        <f>if(not(isblank(Operation_table!$E418)),Operation_table!AE418,)</f>
        <v/>
      </c>
      <c r="P1159" s="7" t="str">
        <f>if(not(isblank(Operation_table!$E418)),Operation_table!AF418,)</f>
        <v/>
      </c>
      <c r="Q1159" s="7" t="str">
        <f>if(not(isblank(Operation_table!$E418)),Operation_table!AG418,)</f>
        <v/>
      </c>
      <c r="R1159" s="7" t="str">
        <f>if(not(isblank(Operation_table!$E418)),Operation_table!AH418,)</f>
        <v/>
      </c>
      <c r="S1159" s="7" t="str">
        <f>if(not(isblank(Operation_table!$E418)),Operation_table!AI418,)</f>
        <v/>
      </c>
      <c r="T1159" s="7" t="str">
        <f>if(not(isblank(Operation_table!$E418)),Operation_table!AJ418,)</f>
        <v/>
      </c>
      <c r="U1159" s="7" t="str">
        <f>if(not(isblank(Operation_table!$E418)),Operation_table!AK418,)</f>
        <v/>
      </c>
      <c r="V1159" s="7" t="str">
        <f>if(not(isblank(Operation_table!$E418)),Operation_table!AL418,)</f>
        <v/>
      </c>
      <c r="W1159" s="7" t="str">
        <f>if(not(isblank(Operation_table!$E418)),Operation_table!AM418,)</f>
        <v/>
      </c>
      <c r="X1159" s="7" t="str">
        <f>if(not(isblank(Operation_table!$E418)),Operation_table!AN418,)</f>
        <v/>
      </c>
      <c r="Y1159" s="7" t="str">
        <f>if(not(isblank(Operation_table!$E418)),Operation_table!AO418,)</f>
        <v/>
      </c>
      <c r="Z1159" s="7" t="str">
        <f>if(not(isblank(Operation_table!$E418)),Operation_table!AP418,)</f>
        <v/>
      </c>
      <c r="AA1159" s="7" t="str">
        <f>if(not(isblank(Operation_table!$E418)),Operation_table!AQ418,)</f>
        <v/>
      </c>
      <c r="AB1159" s="7"/>
      <c r="AC1159" s="7"/>
      <c r="AD1159" s="7"/>
      <c r="AE1159" s="7"/>
      <c r="AF1159" s="7"/>
      <c r="AG1159" s="7"/>
      <c r="AH1159" s="7"/>
    </row>
    <row r="1160">
      <c r="A1160" s="7" t="str">
        <f>if(not(isblank(Operation_table!$E435)),Operation_table!R435,)</f>
        <v/>
      </c>
      <c r="B1160" s="1"/>
      <c r="C1160" s="7" t="str">
        <f>if(not(isblank(Operation_table!$E435)),Operation_table!S435,)</f>
        <v/>
      </c>
      <c r="D1160" s="7" t="str">
        <f>if(not(isblank(Operation_table!$E435)),Operation_table!T435,)</f>
        <v/>
      </c>
      <c r="E1160" s="7" t="str">
        <f>if(not(isblank(Operation_table!$E435)),Operation_table!U435,)</f>
        <v/>
      </c>
      <c r="F1160" s="7" t="str">
        <f>if(not(isblank(Operation_table!$E435)),Operation_table!V435,)</f>
        <v/>
      </c>
      <c r="G1160" s="7" t="str">
        <f>if(not(isblank(Operation_table!$E435)),Operation_table!W435,)</f>
        <v/>
      </c>
      <c r="H1160" s="7" t="str">
        <f>if(not(isblank(Operation_table!$E435)),Operation_table!X435,)</f>
        <v/>
      </c>
      <c r="I1160" s="7" t="str">
        <f>if(not(isblank(Operation_table!$E435)),Operation_table!Y435,)</f>
        <v/>
      </c>
      <c r="J1160" s="7" t="str">
        <f>if(not(isblank(Operation_table!$E435)),Operation_table!Z435,)</f>
        <v/>
      </c>
      <c r="K1160" s="7" t="str">
        <f>if(not(isblank(Operation_table!$E435)),Operation_table!AA435,)</f>
        <v/>
      </c>
      <c r="L1160" s="7" t="str">
        <f>if(not(isblank(Operation_table!$E435)),Operation_table!AB435,)</f>
        <v/>
      </c>
      <c r="M1160" s="7" t="str">
        <f>if(not(isblank(Operation_table!$E435)),Operation_table!AC435,)</f>
        <v/>
      </c>
      <c r="N1160" s="7" t="str">
        <f>if(not(isblank(Operation_table!$E435)),Operation_table!AD435,)</f>
        <v/>
      </c>
      <c r="O1160" s="7" t="str">
        <f>if(not(isblank(Operation_table!$E435)),Operation_table!AE435,)</f>
        <v/>
      </c>
      <c r="P1160" s="7" t="str">
        <f>if(not(isblank(Operation_table!$E435)),Operation_table!AF435,)</f>
        <v/>
      </c>
      <c r="Q1160" s="7" t="str">
        <f>if(not(isblank(Operation_table!$E435)),Operation_table!AG435,)</f>
        <v/>
      </c>
      <c r="R1160" s="7" t="str">
        <f>if(not(isblank(Operation_table!$E435)),Operation_table!AH435,)</f>
        <v/>
      </c>
      <c r="S1160" s="7" t="str">
        <f>if(not(isblank(Operation_table!$E435)),Operation_table!AI435,)</f>
        <v/>
      </c>
      <c r="T1160" s="7" t="str">
        <f>if(not(isblank(Operation_table!$E435)),Operation_table!AJ435,)</f>
        <v/>
      </c>
      <c r="U1160" s="7" t="str">
        <f>if(not(isblank(Operation_table!$E435)),Operation_table!AK435,)</f>
        <v/>
      </c>
      <c r="V1160" s="7" t="str">
        <f>if(not(isblank(Operation_table!$E435)),Operation_table!AL435,)</f>
        <v/>
      </c>
      <c r="W1160" s="7" t="str">
        <f>if(not(isblank(Operation_table!$E435)),Operation_table!AM435,)</f>
        <v/>
      </c>
      <c r="X1160" s="7" t="str">
        <f>if(not(isblank(Operation_table!$E435)),Operation_table!AN435,)</f>
        <v/>
      </c>
      <c r="Y1160" s="7" t="str">
        <f>if(not(isblank(Operation_table!$E435)),Operation_table!AO435,)</f>
        <v/>
      </c>
      <c r="Z1160" s="7" t="str">
        <f>if(not(isblank(Operation_table!$E435)),Operation_table!AP435,)</f>
        <v/>
      </c>
      <c r="AA1160" s="7" t="str">
        <f>if(not(isblank(Operation_table!$E435)),Operation_table!AQ435,)</f>
        <v/>
      </c>
      <c r="AB1160" s="7"/>
      <c r="AC1160" s="7"/>
      <c r="AD1160" s="7"/>
      <c r="AE1160" s="7"/>
      <c r="AF1160" s="7"/>
      <c r="AG1160" s="7"/>
      <c r="AH1160" s="7"/>
    </row>
    <row r="1161">
      <c r="A1161" s="7" t="str">
        <f>if(not(isblank(Operation_table!$E440)),Operation_table!R440,)</f>
        <v/>
      </c>
      <c r="B1161" s="1"/>
      <c r="C1161" s="7" t="str">
        <f>if(not(isblank(Operation_table!$E440)),Operation_table!S440,)</f>
        <v/>
      </c>
      <c r="D1161" s="7" t="str">
        <f>if(not(isblank(Operation_table!$E440)),Operation_table!T440,)</f>
        <v/>
      </c>
      <c r="E1161" s="7" t="str">
        <f>if(not(isblank(Operation_table!$E440)),Operation_table!U440,)</f>
        <v/>
      </c>
      <c r="F1161" s="7" t="str">
        <f>if(not(isblank(Operation_table!$E440)),Operation_table!V440,)</f>
        <v/>
      </c>
      <c r="G1161" s="7" t="str">
        <f>if(not(isblank(Operation_table!$E440)),Operation_table!W440,)</f>
        <v/>
      </c>
      <c r="H1161" s="7" t="str">
        <f>if(not(isblank(Operation_table!$E440)),Operation_table!X440,)</f>
        <v/>
      </c>
      <c r="I1161" s="7" t="str">
        <f>if(not(isblank(Operation_table!$E440)),Operation_table!Y440,)</f>
        <v/>
      </c>
      <c r="J1161" s="7" t="str">
        <f>if(not(isblank(Operation_table!$E440)),Operation_table!Z440,)</f>
        <v/>
      </c>
      <c r="K1161" s="7" t="str">
        <f>if(not(isblank(Operation_table!$E440)),Operation_table!AA440,)</f>
        <v/>
      </c>
      <c r="L1161" s="7" t="str">
        <f>if(not(isblank(Operation_table!$E440)),Operation_table!AB440,)</f>
        <v/>
      </c>
      <c r="M1161" s="7" t="str">
        <f>if(not(isblank(Operation_table!$E440)),Operation_table!AC440,)</f>
        <v/>
      </c>
      <c r="N1161" s="7" t="str">
        <f>if(not(isblank(Operation_table!$E440)),Operation_table!AD440,)</f>
        <v/>
      </c>
      <c r="O1161" s="7" t="str">
        <f>if(not(isblank(Operation_table!$E440)),Operation_table!AE440,)</f>
        <v/>
      </c>
      <c r="P1161" s="7" t="str">
        <f>if(not(isblank(Operation_table!$E440)),Operation_table!AF440,)</f>
        <v/>
      </c>
      <c r="Q1161" s="7" t="str">
        <f>if(not(isblank(Operation_table!$E440)),Operation_table!AG440,)</f>
        <v/>
      </c>
      <c r="R1161" s="7" t="str">
        <f>if(not(isblank(Operation_table!$E440)),Operation_table!AH440,)</f>
        <v/>
      </c>
      <c r="S1161" s="7" t="str">
        <f>if(not(isblank(Operation_table!$E440)),Operation_table!AI440,)</f>
        <v/>
      </c>
      <c r="T1161" s="7" t="str">
        <f>if(not(isblank(Operation_table!$E440)),Operation_table!AJ440,)</f>
        <v/>
      </c>
      <c r="U1161" s="7" t="str">
        <f>if(not(isblank(Operation_table!$E440)),Operation_table!AK440,)</f>
        <v/>
      </c>
      <c r="V1161" s="7" t="str">
        <f>if(not(isblank(Operation_table!$E440)),Operation_table!AL440,)</f>
        <v/>
      </c>
      <c r="W1161" s="7" t="str">
        <f>if(not(isblank(Operation_table!$E440)),Operation_table!AM440,)</f>
        <v/>
      </c>
      <c r="X1161" s="7" t="str">
        <f>if(not(isblank(Operation_table!$E440)),Operation_table!AN440,)</f>
        <v/>
      </c>
      <c r="Y1161" s="7" t="str">
        <f>if(not(isblank(Operation_table!$E440)),Operation_table!AO440,)</f>
        <v/>
      </c>
      <c r="Z1161" s="7" t="str">
        <f>if(not(isblank(Operation_table!$E440)),Operation_table!AP440,)</f>
        <v/>
      </c>
      <c r="AA1161" s="7" t="str">
        <f>if(not(isblank(Operation_table!$E440)),Operation_table!AQ440,)</f>
        <v/>
      </c>
      <c r="AB1161" s="7"/>
      <c r="AC1161" s="7"/>
      <c r="AD1161" s="7"/>
      <c r="AE1161" s="7"/>
      <c r="AF1161" s="7"/>
      <c r="AG1161" s="7"/>
      <c r="AH1161" s="7"/>
    </row>
    <row r="1162">
      <c r="A1162" s="7" t="str">
        <f>if(not(isblank(Operation_table!$E459)),Operation_table!R459,)</f>
        <v/>
      </c>
      <c r="B1162" s="1"/>
      <c r="C1162" s="7" t="str">
        <f>if(not(isblank(Operation_table!$E459)),Operation_table!S459,)</f>
        <v/>
      </c>
      <c r="D1162" s="7" t="str">
        <f>if(not(isblank(Operation_table!$E459)),Operation_table!T459,)</f>
        <v/>
      </c>
      <c r="E1162" s="7" t="str">
        <f>if(not(isblank(Operation_table!$E459)),Operation_table!U459,)</f>
        <v/>
      </c>
      <c r="F1162" s="7" t="str">
        <f>if(not(isblank(Operation_table!$E459)),Operation_table!V459,)</f>
        <v/>
      </c>
      <c r="G1162" s="7" t="str">
        <f>if(not(isblank(Operation_table!$E459)),Operation_table!W459,)</f>
        <v/>
      </c>
      <c r="H1162" s="7" t="str">
        <f>if(not(isblank(Operation_table!$E459)),Operation_table!X459,)</f>
        <v/>
      </c>
      <c r="I1162" s="7" t="str">
        <f>if(not(isblank(Operation_table!$E459)),Operation_table!Y459,)</f>
        <v/>
      </c>
      <c r="J1162" s="7" t="str">
        <f>if(not(isblank(Operation_table!$E459)),Operation_table!Z459,)</f>
        <v/>
      </c>
      <c r="K1162" s="7" t="str">
        <f>if(not(isblank(Operation_table!$E459)),Operation_table!AA459,)</f>
        <v/>
      </c>
      <c r="L1162" s="7" t="str">
        <f>if(not(isblank(Operation_table!$E459)),Operation_table!AB459,)</f>
        <v/>
      </c>
      <c r="M1162" s="7" t="str">
        <f>if(not(isblank(Operation_table!$E459)),Operation_table!AC459,)</f>
        <v/>
      </c>
      <c r="N1162" s="7" t="str">
        <f>if(not(isblank(Operation_table!$E459)),Operation_table!AD459,)</f>
        <v/>
      </c>
      <c r="O1162" s="7" t="str">
        <f>if(not(isblank(Operation_table!$E459)),Operation_table!AE459,)</f>
        <v/>
      </c>
      <c r="P1162" s="7" t="str">
        <f>if(not(isblank(Operation_table!$E459)),Operation_table!AF459,)</f>
        <v/>
      </c>
      <c r="Q1162" s="7" t="str">
        <f>if(not(isblank(Operation_table!$E459)),Operation_table!AG459,)</f>
        <v/>
      </c>
      <c r="R1162" s="7" t="str">
        <f>if(not(isblank(Operation_table!$E459)),Operation_table!AH459,)</f>
        <v/>
      </c>
      <c r="S1162" s="7" t="str">
        <f>if(not(isblank(Operation_table!$E459)),Operation_table!AI459,)</f>
        <v/>
      </c>
      <c r="T1162" s="7" t="str">
        <f>if(not(isblank(Operation_table!$E459)),Operation_table!AJ459,)</f>
        <v/>
      </c>
      <c r="U1162" s="7" t="str">
        <f>if(not(isblank(Operation_table!$E459)),Operation_table!AK459,)</f>
        <v/>
      </c>
      <c r="V1162" s="7" t="str">
        <f>if(not(isblank(Operation_table!$E459)),Operation_table!AL459,)</f>
        <v/>
      </c>
      <c r="W1162" s="7" t="str">
        <f>if(not(isblank(Operation_table!$E459)),Operation_table!AM459,)</f>
        <v/>
      </c>
      <c r="X1162" s="7" t="str">
        <f>if(not(isblank(Operation_table!$E459)),Operation_table!AN459,)</f>
        <v/>
      </c>
      <c r="Y1162" s="7" t="str">
        <f>if(not(isblank(Operation_table!$E459)),Operation_table!AO459,)</f>
        <v/>
      </c>
      <c r="Z1162" s="7" t="str">
        <f>if(not(isblank(Operation_table!$E459)),Operation_table!AP459,)</f>
        <v/>
      </c>
      <c r="AA1162" s="7" t="str">
        <f>if(not(isblank(Operation_table!$E459)),Operation_table!AQ459,)</f>
        <v/>
      </c>
      <c r="AB1162" s="7"/>
      <c r="AC1162" s="7"/>
      <c r="AD1162" s="7"/>
      <c r="AE1162" s="7"/>
      <c r="AF1162" s="7"/>
      <c r="AG1162" s="7"/>
      <c r="AH1162" s="7"/>
    </row>
    <row r="1163">
      <c r="A1163" s="7" t="str">
        <f>if(not(isblank(Operation_table!$E462)),Operation_table!R462,)</f>
        <v/>
      </c>
      <c r="B1163" s="1"/>
      <c r="C1163" s="7" t="str">
        <f>if(not(isblank(Operation_table!$E462)),Operation_table!S462,)</f>
        <v/>
      </c>
      <c r="D1163" s="7" t="str">
        <f>if(not(isblank(Operation_table!$E462)),Operation_table!T462,)</f>
        <v/>
      </c>
      <c r="E1163" s="7" t="str">
        <f>if(not(isblank(Operation_table!$E462)),Operation_table!U462,)</f>
        <v/>
      </c>
      <c r="F1163" s="7" t="str">
        <f>if(not(isblank(Operation_table!$E462)),Operation_table!V462,)</f>
        <v/>
      </c>
      <c r="G1163" s="7" t="str">
        <f>if(not(isblank(Operation_table!$E462)),Operation_table!W462,)</f>
        <v/>
      </c>
      <c r="H1163" s="7" t="str">
        <f>if(not(isblank(Operation_table!$E462)),Operation_table!X462,)</f>
        <v/>
      </c>
      <c r="I1163" s="7" t="str">
        <f>if(not(isblank(Operation_table!$E462)),Operation_table!Y462,)</f>
        <v/>
      </c>
      <c r="J1163" s="7" t="str">
        <f>if(not(isblank(Operation_table!$E462)),Operation_table!Z462,)</f>
        <v/>
      </c>
      <c r="K1163" s="7" t="str">
        <f>if(not(isblank(Operation_table!$E462)),Operation_table!AA462,)</f>
        <v/>
      </c>
      <c r="L1163" s="7" t="str">
        <f>if(not(isblank(Operation_table!$E462)),Operation_table!AB462,)</f>
        <v/>
      </c>
      <c r="M1163" s="7" t="str">
        <f>if(not(isblank(Operation_table!$E462)),Operation_table!AC462,)</f>
        <v/>
      </c>
      <c r="N1163" s="7" t="str">
        <f>if(not(isblank(Operation_table!$E462)),Operation_table!AD462,)</f>
        <v/>
      </c>
      <c r="O1163" s="7" t="str">
        <f>if(not(isblank(Operation_table!$E462)),Operation_table!AE462,)</f>
        <v/>
      </c>
      <c r="P1163" s="7" t="str">
        <f>if(not(isblank(Operation_table!$E462)),Operation_table!AF462,)</f>
        <v/>
      </c>
      <c r="Q1163" s="7" t="str">
        <f>if(not(isblank(Operation_table!$E462)),Operation_table!AG462,)</f>
        <v/>
      </c>
      <c r="R1163" s="7" t="str">
        <f>if(not(isblank(Operation_table!$E462)),Operation_table!AH462,)</f>
        <v/>
      </c>
      <c r="S1163" s="7" t="str">
        <f>if(not(isblank(Operation_table!$E462)),Operation_table!AI462,)</f>
        <v/>
      </c>
      <c r="T1163" s="7" t="str">
        <f>if(not(isblank(Operation_table!$E462)),Operation_table!AJ462,)</f>
        <v/>
      </c>
      <c r="U1163" s="7" t="str">
        <f>if(not(isblank(Operation_table!$E462)),Operation_table!AK462,)</f>
        <v/>
      </c>
      <c r="V1163" s="7" t="str">
        <f>if(not(isblank(Operation_table!$E462)),Operation_table!AL462,)</f>
        <v/>
      </c>
      <c r="W1163" s="7" t="str">
        <f>if(not(isblank(Operation_table!$E462)),Operation_table!AM462,)</f>
        <v/>
      </c>
      <c r="X1163" s="7" t="str">
        <f>if(not(isblank(Operation_table!$E462)),Operation_table!AN462,)</f>
        <v/>
      </c>
      <c r="Y1163" s="7" t="str">
        <f>if(not(isblank(Operation_table!$E462)),Operation_table!AO462,)</f>
        <v/>
      </c>
      <c r="Z1163" s="7" t="str">
        <f>if(not(isblank(Operation_table!$E462)),Operation_table!AP462,)</f>
        <v/>
      </c>
      <c r="AA1163" s="7" t="str">
        <f>if(not(isblank(Operation_table!$E462)),Operation_table!AQ462,)</f>
        <v/>
      </c>
      <c r="AB1163" s="7"/>
      <c r="AC1163" s="7"/>
      <c r="AD1163" s="7"/>
      <c r="AE1163" s="7"/>
      <c r="AF1163" s="7"/>
      <c r="AG1163" s="7"/>
      <c r="AH1163" s="7"/>
    </row>
    <row r="1164">
      <c r="A1164" s="7" t="str">
        <f>if(not(isblank(Operation_table!$E465)),Operation_table!R465,)</f>
        <v/>
      </c>
      <c r="B1164" s="1"/>
      <c r="C1164" s="7" t="str">
        <f>if(not(isblank(Operation_table!$E465)),Operation_table!S465,)</f>
        <v/>
      </c>
      <c r="D1164" s="7" t="str">
        <f>if(not(isblank(Operation_table!$E465)),Operation_table!T465,)</f>
        <v/>
      </c>
      <c r="E1164" s="7" t="str">
        <f>if(not(isblank(Operation_table!$E465)),Operation_table!U465,)</f>
        <v/>
      </c>
      <c r="F1164" s="7" t="str">
        <f>if(not(isblank(Operation_table!$E465)),Operation_table!V465,)</f>
        <v/>
      </c>
      <c r="G1164" s="7" t="str">
        <f>if(not(isblank(Operation_table!$E465)),Operation_table!W465,)</f>
        <v/>
      </c>
      <c r="H1164" s="7" t="str">
        <f>if(not(isblank(Operation_table!$E465)),Operation_table!X465,)</f>
        <v/>
      </c>
      <c r="I1164" s="7" t="str">
        <f>if(not(isblank(Operation_table!$E465)),Operation_table!Y465,)</f>
        <v/>
      </c>
      <c r="J1164" s="7" t="str">
        <f>if(not(isblank(Operation_table!$E465)),Operation_table!Z465,)</f>
        <v/>
      </c>
      <c r="K1164" s="7" t="str">
        <f>if(not(isblank(Operation_table!$E465)),Operation_table!AA465,)</f>
        <v/>
      </c>
      <c r="L1164" s="7" t="str">
        <f>if(not(isblank(Operation_table!$E465)),Operation_table!AB465,)</f>
        <v/>
      </c>
      <c r="M1164" s="7" t="str">
        <f>if(not(isblank(Operation_table!$E465)),Operation_table!AC465,)</f>
        <v/>
      </c>
      <c r="N1164" s="7" t="str">
        <f>if(not(isblank(Operation_table!$E465)),Operation_table!AD465,)</f>
        <v/>
      </c>
      <c r="O1164" s="7" t="str">
        <f>if(not(isblank(Operation_table!$E465)),Operation_table!AE465,)</f>
        <v/>
      </c>
      <c r="P1164" s="7" t="str">
        <f>if(not(isblank(Operation_table!$E465)),Operation_table!AF465,)</f>
        <v/>
      </c>
      <c r="Q1164" s="7" t="str">
        <f>if(not(isblank(Operation_table!$E465)),Operation_table!AG465,)</f>
        <v/>
      </c>
      <c r="R1164" s="7" t="str">
        <f>if(not(isblank(Operation_table!$E465)),Operation_table!AH465,)</f>
        <v/>
      </c>
      <c r="S1164" s="7" t="str">
        <f>if(not(isblank(Operation_table!$E465)),Operation_table!AI465,)</f>
        <v/>
      </c>
      <c r="T1164" s="7" t="str">
        <f>if(not(isblank(Operation_table!$E465)),Operation_table!AJ465,)</f>
        <v/>
      </c>
      <c r="U1164" s="7" t="str">
        <f>if(not(isblank(Operation_table!$E465)),Operation_table!AK465,)</f>
        <v/>
      </c>
      <c r="V1164" s="7" t="str">
        <f>if(not(isblank(Operation_table!$E465)),Operation_table!AL465,)</f>
        <v/>
      </c>
      <c r="W1164" s="7" t="str">
        <f>if(not(isblank(Operation_table!$E465)),Operation_table!AM465,)</f>
        <v/>
      </c>
      <c r="X1164" s="7" t="str">
        <f>if(not(isblank(Operation_table!$E465)),Operation_table!AN465,)</f>
        <v/>
      </c>
      <c r="Y1164" s="7" t="str">
        <f>if(not(isblank(Operation_table!$E465)),Operation_table!AO465,)</f>
        <v/>
      </c>
      <c r="Z1164" s="7" t="str">
        <f>if(not(isblank(Operation_table!$E465)),Operation_table!AP465,)</f>
        <v/>
      </c>
      <c r="AA1164" s="7" t="str">
        <f>if(not(isblank(Operation_table!$E465)),Operation_table!AQ465,)</f>
        <v/>
      </c>
      <c r="AB1164" s="7"/>
      <c r="AC1164" s="7"/>
      <c r="AD1164" s="7"/>
      <c r="AE1164" s="7"/>
      <c r="AF1164" s="7"/>
      <c r="AG1164" s="7"/>
      <c r="AH1164" s="7"/>
    </row>
    <row r="1165">
      <c r="A1165" s="7" t="str">
        <f>if(not(isblank(Operation_table!$E474)),Operation_table!R474,)</f>
        <v/>
      </c>
      <c r="B1165" s="1"/>
      <c r="C1165" s="7" t="str">
        <f>if(not(isblank(Operation_table!$E474)),Operation_table!S474,)</f>
        <v/>
      </c>
      <c r="D1165" s="7" t="str">
        <f>if(not(isblank(Operation_table!$E474)),Operation_table!T474,)</f>
        <v/>
      </c>
      <c r="E1165" s="7" t="str">
        <f>if(not(isblank(Operation_table!$E474)),Operation_table!U474,)</f>
        <v/>
      </c>
      <c r="F1165" s="7" t="str">
        <f>if(not(isblank(Operation_table!$E474)),Operation_table!V474,)</f>
        <v/>
      </c>
      <c r="G1165" s="7" t="str">
        <f>if(not(isblank(Operation_table!$E474)),Operation_table!W474,)</f>
        <v/>
      </c>
      <c r="H1165" s="7" t="str">
        <f>if(not(isblank(Operation_table!$E474)),Operation_table!X474,)</f>
        <v/>
      </c>
      <c r="I1165" s="7" t="str">
        <f>if(not(isblank(Operation_table!$E474)),Operation_table!Y474,)</f>
        <v/>
      </c>
      <c r="J1165" s="7" t="str">
        <f>if(not(isblank(Operation_table!$E474)),Operation_table!Z474,)</f>
        <v/>
      </c>
      <c r="K1165" s="7" t="str">
        <f>if(not(isblank(Operation_table!$E474)),Operation_table!AA474,)</f>
        <v/>
      </c>
      <c r="L1165" s="7" t="str">
        <f>if(not(isblank(Operation_table!$E474)),Operation_table!AB474,)</f>
        <v/>
      </c>
      <c r="M1165" s="7" t="str">
        <f>if(not(isblank(Operation_table!$E474)),Operation_table!AC474,)</f>
        <v/>
      </c>
      <c r="N1165" s="7" t="str">
        <f>if(not(isblank(Operation_table!$E474)),Operation_table!AD474,)</f>
        <v/>
      </c>
      <c r="O1165" s="7" t="str">
        <f>if(not(isblank(Operation_table!$E474)),Operation_table!AE474,)</f>
        <v/>
      </c>
      <c r="P1165" s="7" t="str">
        <f>if(not(isblank(Operation_table!$E474)),Operation_table!AF474,)</f>
        <v/>
      </c>
      <c r="Q1165" s="7" t="str">
        <f>if(not(isblank(Operation_table!$E474)),Operation_table!AG474,)</f>
        <v/>
      </c>
      <c r="R1165" s="7" t="str">
        <f>if(not(isblank(Operation_table!$E474)),Operation_table!AH474,)</f>
        <v/>
      </c>
      <c r="S1165" s="7" t="str">
        <f>if(not(isblank(Operation_table!$E474)),Operation_table!AI474,)</f>
        <v/>
      </c>
      <c r="T1165" s="7" t="str">
        <f>if(not(isblank(Operation_table!$E474)),Operation_table!AJ474,)</f>
        <v/>
      </c>
      <c r="U1165" s="7" t="str">
        <f>if(not(isblank(Operation_table!$E474)),Operation_table!AK474,)</f>
        <v/>
      </c>
      <c r="V1165" s="7" t="str">
        <f>if(not(isblank(Operation_table!$E474)),Operation_table!AL474,)</f>
        <v/>
      </c>
      <c r="W1165" s="7" t="str">
        <f>if(not(isblank(Operation_table!$E474)),Operation_table!AM474,)</f>
        <v/>
      </c>
      <c r="X1165" s="7" t="str">
        <f>if(not(isblank(Operation_table!$E474)),Operation_table!AN474,)</f>
        <v/>
      </c>
      <c r="Y1165" s="7" t="str">
        <f>if(not(isblank(Operation_table!$E474)),Operation_table!AO474,)</f>
        <v/>
      </c>
      <c r="Z1165" s="7" t="str">
        <f>if(not(isblank(Operation_table!$E474)),Operation_table!AP474,)</f>
        <v/>
      </c>
      <c r="AA1165" s="7" t="str">
        <f>if(not(isblank(Operation_table!$E474)),Operation_table!AQ474,)</f>
        <v/>
      </c>
      <c r="AB1165" s="7"/>
      <c r="AC1165" s="7"/>
      <c r="AD1165" s="7"/>
      <c r="AE1165" s="7"/>
      <c r="AF1165" s="7"/>
      <c r="AG1165" s="7"/>
      <c r="AH1165" s="7"/>
    </row>
    <row r="1166">
      <c r="A1166" s="7" t="str">
        <f>if(not(isblank(Operation_table!$E503)),Operation_table!R503,)</f>
        <v/>
      </c>
      <c r="B1166" s="1"/>
      <c r="C1166" s="7" t="str">
        <f>if(not(isblank(Operation_table!$E503)),Operation_table!S503,)</f>
        <v/>
      </c>
      <c r="D1166" s="7" t="str">
        <f>if(not(isblank(Operation_table!$E503)),Operation_table!T503,)</f>
        <v/>
      </c>
      <c r="E1166" s="7" t="str">
        <f>if(not(isblank(Operation_table!$E503)),Operation_table!U503,)</f>
        <v/>
      </c>
      <c r="F1166" s="7" t="str">
        <f>if(not(isblank(Operation_table!$E503)),Operation_table!V503,)</f>
        <v/>
      </c>
      <c r="G1166" s="7" t="str">
        <f>if(not(isblank(Operation_table!$E503)),Operation_table!W503,)</f>
        <v/>
      </c>
      <c r="H1166" s="7" t="str">
        <f>if(not(isblank(Operation_table!$E503)),Operation_table!X503,)</f>
        <v/>
      </c>
      <c r="I1166" s="7" t="str">
        <f>if(not(isblank(Operation_table!$E503)),Operation_table!Y503,)</f>
        <v/>
      </c>
      <c r="J1166" s="7" t="str">
        <f>if(not(isblank(Operation_table!$E503)),Operation_table!Z503,)</f>
        <v/>
      </c>
      <c r="K1166" s="7" t="str">
        <f>if(not(isblank(Operation_table!$E503)),Operation_table!AA503,)</f>
        <v/>
      </c>
      <c r="L1166" s="7" t="str">
        <f>if(not(isblank(Operation_table!$E503)),Operation_table!AB503,)</f>
        <v/>
      </c>
      <c r="M1166" s="7" t="str">
        <f>if(not(isblank(Operation_table!$E503)),Operation_table!AC503,)</f>
        <v/>
      </c>
      <c r="N1166" s="7" t="str">
        <f>if(not(isblank(Operation_table!$E503)),Operation_table!AD503,)</f>
        <v/>
      </c>
      <c r="O1166" s="7" t="str">
        <f>if(not(isblank(Operation_table!$E503)),Operation_table!AE503,)</f>
        <v/>
      </c>
      <c r="P1166" s="7" t="str">
        <f>if(not(isblank(Operation_table!$E503)),Operation_table!AF503,)</f>
        <v/>
      </c>
      <c r="Q1166" s="7" t="str">
        <f>if(not(isblank(Operation_table!$E503)),Operation_table!AG503,)</f>
        <v/>
      </c>
      <c r="R1166" s="7" t="str">
        <f>if(not(isblank(Operation_table!$E503)),Operation_table!AH503,)</f>
        <v/>
      </c>
      <c r="S1166" s="7" t="str">
        <f>if(not(isblank(Operation_table!$E503)),Operation_table!AI503,)</f>
        <v/>
      </c>
      <c r="T1166" s="7" t="str">
        <f>if(not(isblank(Operation_table!$E503)),Operation_table!AJ503,)</f>
        <v/>
      </c>
      <c r="U1166" s="7" t="str">
        <f>if(not(isblank(Operation_table!$E503)),Operation_table!AK503,)</f>
        <v/>
      </c>
      <c r="V1166" s="7" t="str">
        <f>if(not(isblank(Operation_table!$E503)),Operation_table!AL503,)</f>
        <v/>
      </c>
      <c r="W1166" s="7" t="str">
        <f>if(not(isblank(Operation_table!$E503)),Operation_table!AM503,)</f>
        <v/>
      </c>
      <c r="X1166" s="7" t="str">
        <f>if(not(isblank(Operation_table!$E503)),Operation_table!AN503,)</f>
        <v/>
      </c>
      <c r="Y1166" s="7" t="str">
        <f>if(not(isblank(Operation_table!$E503)),Operation_table!AO503,)</f>
        <v/>
      </c>
      <c r="Z1166" s="7" t="str">
        <f>if(not(isblank(Operation_table!$E503)),Operation_table!AP503,)</f>
        <v/>
      </c>
      <c r="AA1166" s="7" t="str">
        <f>if(not(isblank(Operation_table!$E503)),Operation_table!AQ503,)</f>
        <v/>
      </c>
      <c r="AB1166" s="7"/>
      <c r="AC1166" s="7"/>
      <c r="AD1166" s="7"/>
      <c r="AE1166" s="7"/>
      <c r="AF1166" s="7"/>
      <c r="AG1166" s="7"/>
      <c r="AH1166" s="7"/>
    </row>
    <row r="1167">
      <c r="A1167" s="7" t="str">
        <f>if(not(isblank(Operation_table!$E558)),Operation_table!R558,)</f>
        <v/>
      </c>
      <c r="B1167" s="1"/>
      <c r="C1167" s="7" t="str">
        <f>if(not(isblank(Operation_table!$E558)),Operation_table!S558,)</f>
        <v/>
      </c>
      <c r="D1167" s="7" t="str">
        <f>if(not(isblank(Operation_table!$E558)),Operation_table!T558,)</f>
        <v/>
      </c>
      <c r="E1167" s="7" t="str">
        <f>if(not(isblank(Operation_table!$E558)),Operation_table!U558,)</f>
        <v/>
      </c>
      <c r="F1167" s="7" t="str">
        <f>if(not(isblank(Operation_table!$E558)),Operation_table!V558,)</f>
        <v/>
      </c>
      <c r="G1167" s="7" t="str">
        <f>if(not(isblank(Operation_table!$E558)),Operation_table!W558,)</f>
        <v/>
      </c>
      <c r="H1167" s="7" t="str">
        <f>if(not(isblank(Operation_table!$E558)),Operation_table!X558,)</f>
        <v/>
      </c>
      <c r="I1167" s="7" t="str">
        <f>if(not(isblank(Operation_table!$E558)),Operation_table!Y558,)</f>
        <v/>
      </c>
      <c r="J1167" s="7" t="str">
        <f>if(not(isblank(Operation_table!$E558)),Operation_table!Z558,)</f>
        <v/>
      </c>
      <c r="K1167" s="7" t="str">
        <f>if(not(isblank(Operation_table!$E558)),Operation_table!AA558,)</f>
        <v/>
      </c>
      <c r="L1167" s="7" t="str">
        <f>if(not(isblank(Operation_table!$E558)),Operation_table!AB558,)</f>
        <v/>
      </c>
      <c r="M1167" s="7" t="str">
        <f>if(not(isblank(Operation_table!$E558)),Operation_table!AC558,)</f>
        <v/>
      </c>
      <c r="N1167" s="7" t="str">
        <f>if(not(isblank(Operation_table!$E558)),Operation_table!AD558,)</f>
        <v/>
      </c>
      <c r="O1167" s="7" t="str">
        <f>if(not(isblank(Operation_table!$E558)),Operation_table!AE558,)</f>
        <v/>
      </c>
      <c r="P1167" s="7" t="str">
        <f>if(not(isblank(Operation_table!$E558)),Operation_table!AF558,)</f>
        <v/>
      </c>
      <c r="Q1167" s="7" t="str">
        <f>if(not(isblank(Operation_table!$E558)),Operation_table!AG558,)</f>
        <v/>
      </c>
      <c r="R1167" s="7" t="str">
        <f>if(not(isblank(Operation_table!$E558)),Operation_table!AH558,)</f>
        <v/>
      </c>
      <c r="S1167" s="7" t="str">
        <f>if(not(isblank(Operation_table!$E558)),Operation_table!AI558,)</f>
        <v/>
      </c>
      <c r="T1167" s="7" t="str">
        <f>if(not(isblank(Operation_table!$E558)),Operation_table!AJ558,)</f>
        <v/>
      </c>
      <c r="U1167" s="7" t="str">
        <f>if(not(isblank(Operation_table!$E558)),Operation_table!AK558,)</f>
        <v/>
      </c>
      <c r="V1167" s="7" t="str">
        <f>if(not(isblank(Operation_table!$E558)),Operation_table!AL558,)</f>
        <v/>
      </c>
      <c r="W1167" s="7" t="str">
        <f>if(not(isblank(Operation_table!$E558)),Operation_table!AM558,)</f>
        <v/>
      </c>
      <c r="X1167" s="7" t="str">
        <f>if(not(isblank(Operation_table!$E558)),Operation_table!AN558,)</f>
        <v/>
      </c>
      <c r="Y1167" s="7" t="str">
        <f>if(not(isblank(Operation_table!$E558)),Operation_table!AO558,)</f>
        <v/>
      </c>
      <c r="Z1167" s="7" t="str">
        <f>if(not(isblank(Operation_table!$E558)),Operation_table!AP558,)</f>
        <v/>
      </c>
      <c r="AA1167" s="7" t="str">
        <f>if(not(isblank(Operation_table!$E558)),Operation_table!AQ558,)</f>
        <v/>
      </c>
      <c r="AB1167" s="7"/>
      <c r="AC1167" s="7"/>
      <c r="AD1167" s="7"/>
      <c r="AE1167" s="7"/>
      <c r="AF1167" s="7"/>
      <c r="AG1167" s="7"/>
      <c r="AH1167" s="7"/>
    </row>
    <row r="1168">
      <c r="A1168" s="7" t="str">
        <f>if(not(isblank(Operation_table!$E567)),Operation_table!R567,)</f>
        <v/>
      </c>
      <c r="B1168" s="1"/>
      <c r="C1168" s="7" t="str">
        <f>if(not(isblank(Operation_table!$E567)),Operation_table!S567,)</f>
        <v/>
      </c>
      <c r="D1168" s="7" t="str">
        <f>if(not(isblank(Operation_table!$E567)),Operation_table!T567,)</f>
        <v/>
      </c>
      <c r="E1168" s="7" t="str">
        <f>if(not(isblank(Operation_table!$E567)),Operation_table!U567,)</f>
        <v/>
      </c>
      <c r="F1168" s="7" t="str">
        <f>if(not(isblank(Operation_table!$E567)),Operation_table!V567,)</f>
        <v/>
      </c>
      <c r="G1168" s="7" t="str">
        <f>if(not(isblank(Operation_table!$E567)),Operation_table!W567,)</f>
        <v/>
      </c>
      <c r="H1168" s="7" t="str">
        <f>if(not(isblank(Operation_table!$E567)),Operation_table!X567,)</f>
        <v/>
      </c>
      <c r="I1168" s="7" t="str">
        <f>if(not(isblank(Operation_table!$E567)),Operation_table!Y567,)</f>
        <v/>
      </c>
      <c r="J1168" s="7" t="str">
        <f>if(not(isblank(Operation_table!$E567)),Operation_table!Z567,)</f>
        <v/>
      </c>
      <c r="K1168" s="7" t="str">
        <f>if(not(isblank(Operation_table!$E567)),Operation_table!AA567,)</f>
        <v/>
      </c>
      <c r="L1168" s="7" t="str">
        <f>if(not(isblank(Operation_table!$E567)),Operation_table!AB567,)</f>
        <v/>
      </c>
      <c r="M1168" s="7" t="str">
        <f>if(not(isblank(Operation_table!$E567)),Operation_table!AC567,)</f>
        <v/>
      </c>
      <c r="N1168" s="7" t="str">
        <f>if(not(isblank(Operation_table!$E567)),Operation_table!AD567,)</f>
        <v/>
      </c>
      <c r="O1168" s="7" t="str">
        <f>if(not(isblank(Operation_table!$E567)),Operation_table!AE567,)</f>
        <v/>
      </c>
      <c r="P1168" s="7" t="str">
        <f>if(not(isblank(Operation_table!$E567)),Operation_table!AF567,)</f>
        <v/>
      </c>
      <c r="Q1168" s="7" t="str">
        <f>if(not(isblank(Operation_table!$E567)),Operation_table!AG567,)</f>
        <v/>
      </c>
      <c r="R1168" s="7" t="str">
        <f>if(not(isblank(Operation_table!$E567)),Operation_table!AH567,)</f>
        <v/>
      </c>
      <c r="S1168" s="7" t="str">
        <f>if(not(isblank(Operation_table!$E567)),Operation_table!AI567,)</f>
        <v/>
      </c>
      <c r="T1168" s="7" t="str">
        <f>if(not(isblank(Operation_table!$E567)),Operation_table!AJ567,)</f>
        <v/>
      </c>
      <c r="U1168" s="7" t="str">
        <f>if(not(isblank(Operation_table!$E567)),Operation_table!AK567,)</f>
        <v/>
      </c>
      <c r="V1168" s="7" t="str">
        <f>if(not(isblank(Operation_table!$E567)),Operation_table!AL567,)</f>
        <v/>
      </c>
      <c r="W1168" s="7" t="str">
        <f>if(not(isblank(Operation_table!$E567)),Operation_table!AM567,)</f>
        <v/>
      </c>
      <c r="X1168" s="7" t="str">
        <f>if(not(isblank(Operation_table!$E567)),Operation_table!AN567,)</f>
        <v/>
      </c>
      <c r="Y1168" s="7" t="str">
        <f>if(not(isblank(Operation_table!$E567)),Operation_table!AO567,)</f>
        <v/>
      </c>
      <c r="Z1168" s="7" t="str">
        <f>if(not(isblank(Operation_table!$E567)),Operation_table!AP567,)</f>
        <v/>
      </c>
      <c r="AA1168" s="7" t="str">
        <f>if(not(isblank(Operation_table!$E567)),Operation_table!AQ567,)</f>
        <v/>
      </c>
      <c r="AB1168" s="7"/>
      <c r="AC1168" s="7"/>
      <c r="AD1168" s="7"/>
      <c r="AE1168" s="7"/>
      <c r="AF1168" s="7"/>
      <c r="AG1168" s="7"/>
      <c r="AH1168" s="7"/>
    </row>
    <row r="1169">
      <c r="A1169" s="7" t="str">
        <f>if(not(isblank(Operation_table!$E599)),Operation_table!R599,)</f>
        <v/>
      </c>
      <c r="B1169" s="1"/>
      <c r="C1169" s="7" t="str">
        <f>if(not(isblank(Operation_table!$E599)),Operation_table!S599,)</f>
        <v/>
      </c>
      <c r="D1169" s="7" t="str">
        <f>if(not(isblank(Operation_table!$E599)),Operation_table!T599,)</f>
        <v/>
      </c>
      <c r="E1169" s="7" t="str">
        <f>if(not(isblank(Operation_table!$E599)),Operation_table!U599,)</f>
        <v/>
      </c>
      <c r="F1169" s="7" t="str">
        <f>if(not(isblank(Operation_table!$E599)),Operation_table!V599,)</f>
        <v/>
      </c>
      <c r="G1169" s="7" t="str">
        <f>if(not(isblank(Operation_table!$E599)),Operation_table!W599,)</f>
        <v/>
      </c>
      <c r="H1169" s="7" t="str">
        <f>if(not(isblank(Operation_table!$E599)),Operation_table!X599,)</f>
        <v/>
      </c>
      <c r="I1169" s="7" t="str">
        <f>if(not(isblank(Operation_table!$E599)),Operation_table!Y599,)</f>
        <v/>
      </c>
      <c r="J1169" s="7" t="str">
        <f>if(not(isblank(Operation_table!$E599)),Operation_table!Z599,)</f>
        <v/>
      </c>
      <c r="K1169" s="7" t="str">
        <f>if(not(isblank(Operation_table!$E599)),Operation_table!AA599,)</f>
        <v/>
      </c>
      <c r="L1169" s="7" t="str">
        <f>if(not(isblank(Operation_table!$E599)),Operation_table!AB599,)</f>
        <v/>
      </c>
      <c r="M1169" s="7" t="str">
        <f>if(not(isblank(Operation_table!$E599)),Operation_table!AC599,)</f>
        <v/>
      </c>
      <c r="N1169" s="7" t="str">
        <f>if(not(isblank(Operation_table!$E599)),Operation_table!AD599,)</f>
        <v/>
      </c>
      <c r="O1169" s="7" t="str">
        <f>if(not(isblank(Operation_table!$E599)),Operation_table!AE599,)</f>
        <v/>
      </c>
      <c r="P1169" s="7" t="str">
        <f>if(not(isblank(Operation_table!$E599)),Operation_table!AF599,)</f>
        <v/>
      </c>
      <c r="Q1169" s="7" t="str">
        <f>if(not(isblank(Operation_table!$E599)),Operation_table!AG599,)</f>
        <v/>
      </c>
      <c r="R1169" s="7" t="str">
        <f>if(not(isblank(Operation_table!$E599)),Operation_table!AH599,)</f>
        <v/>
      </c>
      <c r="S1169" s="7" t="str">
        <f>if(not(isblank(Operation_table!$E599)),Operation_table!AI599,)</f>
        <v/>
      </c>
      <c r="T1169" s="7" t="str">
        <f>if(not(isblank(Operation_table!$E599)),Operation_table!AJ599,)</f>
        <v/>
      </c>
      <c r="U1169" s="7" t="str">
        <f>if(not(isblank(Operation_table!$E599)),Operation_table!AK599,)</f>
        <v/>
      </c>
      <c r="V1169" s="7" t="str">
        <f>if(not(isblank(Operation_table!$E599)),Operation_table!AL599,)</f>
        <v/>
      </c>
      <c r="W1169" s="7" t="str">
        <f>if(not(isblank(Operation_table!$E599)),Operation_table!AM599,)</f>
        <v/>
      </c>
      <c r="X1169" s="7" t="str">
        <f>if(not(isblank(Operation_table!$E599)),Operation_table!AN599,)</f>
        <v/>
      </c>
      <c r="Y1169" s="7" t="str">
        <f>if(not(isblank(Operation_table!$E599)),Operation_table!AO599,)</f>
        <v/>
      </c>
      <c r="Z1169" s="7" t="str">
        <f>if(not(isblank(Operation_table!$E599)),Operation_table!AP599,)</f>
        <v/>
      </c>
      <c r="AA1169" s="7" t="str">
        <f>if(not(isblank(Operation_table!$E599)),Operation_table!AQ599,)</f>
        <v/>
      </c>
      <c r="AB1169" s="7"/>
      <c r="AC1169" s="7"/>
      <c r="AD1169" s="7"/>
      <c r="AE1169" s="7"/>
      <c r="AF1169" s="7"/>
      <c r="AG1169" s="7"/>
      <c r="AH1169" s="7"/>
    </row>
    <row r="1170">
      <c r="A1170" s="7" t="str">
        <f>if(not(isblank(Operation_table!$E606)),Operation_table!R606,)</f>
        <v/>
      </c>
      <c r="B1170" s="1"/>
      <c r="C1170" s="7" t="str">
        <f>if(not(isblank(Operation_table!$E606)),Operation_table!S606,)</f>
        <v/>
      </c>
      <c r="D1170" s="7" t="str">
        <f>if(not(isblank(Operation_table!$E606)),Operation_table!T606,)</f>
        <v/>
      </c>
      <c r="E1170" s="7" t="str">
        <f>if(not(isblank(Operation_table!$E606)),Operation_table!U606,)</f>
        <v/>
      </c>
      <c r="F1170" s="7" t="str">
        <f>if(not(isblank(Operation_table!$E606)),Operation_table!V606,)</f>
        <v/>
      </c>
      <c r="G1170" s="7" t="str">
        <f>if(not(isblank(Operation_table!$E606)),Operation_table!W606,)</f>
        <v/>
      </c>
      <c r="H1170" s="7" t="str">
        <f>if(not(isblank(Operation_table!$E606)),Operation_table!X606,)</f>
        <v/>
      </c>
      <c r="I1170" s="7" t="str">
        <f>if(not(isblank(Operation_table!$E606)),Operation_table!Y606,)</f>
        <v/>
      </c>
      <c r="J1170" s="7" t="str">
        <f>if(not(isblank(Operation_table!$E606)),Operation_table!Z606,)</f>
        <v/>
      </c>
      <c r="K1170" s="7" t="str">
        <f>if(not(isblank(Operation_table!$E606)),Operation_table!AA606,)</f>
        <v/>
      </c>
      <c r="L1170" s="7" t="str">
        <f>if(not(isblank(Operation_table!$E606)),Operation_table!AB606,)</f>
        <v/>
      </c>
      <c r="M1170" s="7" t="str">
        <f>if(not(isblank(Operation_table!$E606)),Operation_table!AC606,)</f>
        <v/>
      </c>
      <c r="N1170" s="7" t="str">
        <f>if(not(isblank(Operation_table!$E606)),Operation_table!AD606,)</f>
        <v/>
      </c>
      <c r="O1170" s="7" t="str">
        <f>if(not(isblank(Operation_table!$E606)),Operation_table!AE606,)</f>
        <v/>
      </c>
      <c r="P1170" s="7" t="str">
        <f>if(not(isblank(Operation_table!$E606)),Operation_table!AF606,)</f>
        <v/>
      </c>
      <c r="Q1170" s="7" t="str">
        <f>if(not(isblank(Operation_table!$E606)),Operation_table!AG606,)</f>
        <v/>
      </c>
      <c r="R1170" s="7" t="str">
        <f>if(not(isblank(Operation_table!$E606)),Operation_table!AH606,)</f>
        <v/>
      </c>
      <c r="S1170" s="7" t="str">
        <f>if(not(isblank(Operation_table!$E606)),Operation_table!AI606,)</f>
        <v/>
      </c>
      <c r="T1170" s="7" t="str">
        <f>if(not(isblank(Operation_table!$E606)),Operation_table!AJ606,)</f>
        <v/>
      </c>
      <c r="U1170" s="7" t="str">
        <f>if(not(isblank(Operation_table!$E606)),Operation_table!AK606,)</f>
        <v/>
      </c>
      <c r="V1170" s="7" t="str">
        <f>if(not(isblank(Operation_table!$E606)),Operation_table!AL606,)</f>
        <v/>
      </c>
      <c r="W1170" s="7" t="str">
        <f>if(not(isblank(Operation_table!$E606)),Operation_table!AM606,)</f>
        <v/>
      </c>
      <c r="X1170" s="7" t="str">
        <f>if(not(isblank(Operation_table!$E606)),Operation_table!AN606,)</f>
        <v/>
      </c>
      <c r="Y1170" s="7" t="str">
        <f>if(not(isblank(Operation_table!$E606)),Operation_table!AO606,)</f>
        <v/>
      </c>
      <c r="Z1170" s="7" t="str">
        <f>if(not(isblank(Operation_table!$E606)),Operation_table!AP606,)</f>
        <v/>
      </c>
      <c r="AA1170" s="7" t="str">
        <f>if(not(isblank(Operation_table!$E606)),Operation_table!AQ606,)</f>
        <v/>
      </c>
      <c r="AB1170" s="7"/>
      <c r="AC1170" s="7"/>
      <c r="AD1170" s="7"/>
      <c r="AE1170" s="7"/>
      <c r="AF1170" s="7"/>
      <c r="AG1170" s="7"/>
      <c r="AH1170" s="7"/>
    </row>
    <row r="1171">
      <c r="A1171" s="7" t="str">
        <f>if(not(isblank(Operation_table!$E646)),Operation_table!R646,)</f>
        <v/>
      </c>
      <c r="B1171" s="1"/>
      <c r="C1171" s="7" t="str">
        <f>if(not(isblank(Operation_table!$E646)),Operation_table!S646,)</f>
        <v/>
      </c>
      <c r="D1171" s="7" t="str">
        <f>if(not(isblank(Operation_table!$E646)),Operation_table!T646,)</f>
        <v/>
      </c>
      <c r="E1171" s="7" t="str">
        <f>if(not(isblank(Operation_table!$E646)),Operation_table!U646,)</f>
        <v/>
      </c>
      <c r="F1171" s="7" t="str">
        <f>if(not(isblank(Operation_table!$E646)),Operation_table!V646,)</f>
        <v/>
      </c>
      <c r="G1171" s="7" t="str">
        <f>if(not(isblank(Operation_table!$E646)),Operation_table!W646,)</f>
        <v/>
      </c>
      <c r="H1171" s="7" t="str">
        <f>if(not(isblank(Operation_table!$E646)),Operation_table!X646,)</f>
        <v/>
      </c>
      <c r="I1171" s="7" t="str">
        <f>if(not(isblank(Operation_table!$E646)),Operation_table!Y646,)</f>
        <v/>
      </c>
      <c r="J1171" s="7" t="str">
        <f>if(not(isblank(Operation_table!$E646)),Operation_table!Z646,)</f>
        <v/>
      </c>
      <c r="K1171" s="7" t="str">
        <f>if(not(isblank(Operation_table!$E646)),Operation_table!AA646,)</f>
        <v/>
      </c>
      <c r="L1171" s="7" t="str">
        <f>if(not(isblank(Operation_table!$E646)),Operation_table!AB646,)</f>
        <v/>
      </c>
      <c r="M1171" s="7" t="str">
        <f>if(not(isblank(Operation_table!$E646)),Operation_table!AC646,)</f>
        <v/>
      </c>
      <c r="N1171" s="7" t="str">
        <f>if(not(isblank(Operation_table!$E646)),Operation_table!AD646,)</f>
        <v/>
      </c>
      <c r="O1171" s="7" t="str">
        <f>if(not(isblank(Operation_table!$E646)),Operation_table!AE646,)</f>
        <v/>
      </c>
      <c r="P1171" s="7" t="str">
        <f>if(not(isblank(Operation_table!$E646)),Operation_table!AF646,)</f>
        <v/>
      </c>
      <c r="Q1171" s="7" t="str">
        <f>if(not(isblank(Operation_table!$E646)),Operation_table!AG646,)</f>
        <v/>
      </c>
      <c r="R1171" s="7" t="str">
        <f>if(not(isblank(Operation_table!$E646)),Operation_table!AH646,)</f>
        <v/>
      </c>
      <c r="S1171" s="7" t="str">
        <f>if(not(isblank(Operation_table!$E646)),Operation_table!AI646,)</f>
        <v/>
      </c>
      <c r="T1171" s="7" t="str">
        <f>if(not(isblank(Operation_table!$E646)),Operation_table!AJ646,)</f>
        <v/>
      </c>
      <c r="U1171" s="7" t="str">
        <f>if(not(isblank(Operation_table!$E646)),Operation_table!AK646,)</f>
        <v/>
      </c>
      <c r="V1171" s="7" t="str">
        <f>if(not(isblank(Operation_table!$E646)),Operation_table!AL646,)</f>
        <v/>
      </c>
      <c r="W1171" s="7" t="str">
        <f>if(not(isblank(Operation_table!$E646)),Operation_table!AM646,)</f>
        <v/>
      </c>
      <c r="X1171" s="7" t="str">
        <f>if(not(isblank(Operation_table!$E646)),Operation_table!AN646,)</f>
        <v/>
      </c>
      <c r="Y1171" s="7" t="str">
        <f>if(not(isblank(Operation_table!$E646)),Operation_table!AO646,)</f>
        <v/>
      </c>
      <c r="Z1171" s="7" t="str">
        <f>if(not(isblank(Operation_table!$E646)),Operation_table!AP646,)</f>
        <v/>
      </c>
      <c r="AA1171" s="7" t="str">
        <f>if(not(isblank(Operation_table!$E646)),Operation_table!AQ646,)</f>
        <v/>
      </c>
      <c r="AB1171" s="7"/>
      <c r="AC1171" s="7"/>
      <c r="AD1171" s="7"/>
      <c r="AE1171" s="7"/>
      <c r="AF1171" s="7"/>
      <c r="AG1171" s="7"/>
      <c r="AH1171" s="7"/>
    </row>
    <row r="1172">
      <c r="A1172" s="7" t="str">
        <f>if(not(isblank(Operation_table!$E653)),Operation_table!R653,)</f>
        <v/>
      </c>
      <c r="B1172" s="1"/>
      <c r="C1172" s="7" t="str">
        <f>if(not(isblank(Operation_table!$E653)),Operation_table!S653,)</f>
        <v/>
      </c>
      <c r="D1172" s="7" t="str">
        <f>if(not(isblank(Operation_table!$E653)),Operation_table!T653,)</f>
        <v/>
      </c>
      <c r="E1172" s="7" t="str">
        <f>if(not(isblank(Operation_table!$E653)),Operation_table!U653,)</f>
        <v/>
      </c>
      <c r="F1172" s="7" t="str">
        <f>if(not(isblank(Operation_table!$E653)),Operation_table!V653,)</f>
        <v/>
      </c>
      <c r="G1172" s="7" t="str">
        <f>if(not(isblank(Operation_table!$E653)),Operation_table!W653,)</f>
        <v/>
      </c>
      <c r="H1172" s="7" t="str">
        <f>if(not(isblank(Operation_table!$E653)),Operation_table!X653,)</f>
        <v/>
      </c>
      <c r="I1172" s="7" t="str">
        <f>if(not(isblank(Operation_table!$E653)),Operation_table!Y653,)</f>
        <v/>
      </c>
      <c r="J1172" s="7" t="str">
        <f>if(not(isblank(Operation_table!$E653)),Operation_table!Z653,)</f>
        <v/>
      </c>
      <c r="K1172" s="7" t="str">
        <f>if(not(isblank(Operation_table!$E653)),Operation_table!AA653,)</f>
        <v/>
      </c>
      <c r="L1172" s="7" t="str">
        <f>if(not(isblank(Operation_table!$E653)),Operation_table!AB653,)</f>
        <v/>
      </c>
      <c r="M1172" s="7" t="str">
        <f>if(not(isblank(Operation_table!$E653)),Operation_table!AC653,)</f>
        <v/>
      </c>
      <c r="N1172" s="7" t="str">
        <f>if(not(isblank(Operation_table!$E653)),Operation_table!AD653,)</f>
        <v/>
      </c>
      <c r="O1172" s="7" t="str">
        <f>if(not(isblank(Operation_table!$E653)),Operation_table!AE653,)</f>
        <v/>
      </c>
      <c r="P1172" s="7" t="str">
        <f>if(not(isblank(Operation_table!$E653)),Operation_table!AF653,)</f>
        <v/>
      </c>
      <c r="Q1172" s="7" t="str">
        <f>if(not(isblank(Operation_table!$E653)),Operation_table!AG653,)</f>
        <v/>
      </c>
      <c r="R1172" s="7" t="str">
        <f>if(not(isblank(Operation_table!$E653)),Operation_table!AH653,)</f>
        <v/>
      </c>
      <c r="S1172" s="7" t="str">
        <f>if(not(isblank(Operation_table!$E653)),Operation_table!AI653,)</f>
        <v/>
      </c>
      <c r="T1172" s="7" t="str">
        <f>if(not(isblank(Operation_table!$E653)),Operation_table!AJ653,)</f>
        <v/>
      </c>
      <c r="U1172" s="7" t="str">
        <f>if(not(isblank(Operation_table!$E653)),Operation_table!AK653,)</f>
        <v/>
      </c>
      <c r="V1172" s="7" t="str">
        <f>if(not(isblank(Operation_table!$E653)),Operation_table!AL653,)</f>
        <v/>
      </c>
      <c r="W1172" s="7" t="str">
        <f>if(not(isblank(Operation_table!$E653)),Operation_table!AM653,)</f>
        <v/>
      </c>
      <c r="X1172" s="7" t="str">
        <f>if(not(isblank(Operation_table!$E653)),Operation_table!AN653,)</f>
        <v/>
      </c>
      <c r="Y1172" s="7" t="str">
        <f>if(not(isblank(Operation_table!$E653)),Operation_table!AO653,)</f>
        <v/>
      </c>
      <c r="Z1172" s="7" t="str">
        <f>if(not(isblank(Operation_table!$E653)),Operation_table!AP653,)</f>
        <v/>
      </c>
      <c r="AA1172" s="7" t="str">
        <f>if(not(isblank(Operation_table!$E653)),Operation_table!AQ653,)</f>
        <v/>
      </c>
      <c r="AB1172" s="7"/>
      <c r="AC1172" s="7"/>
      <c r="AD1172" s="7"/>
      <c r="AE1172" s="7"/>
      <c r="AF1172" s="7"/>
      <c r="AG1172" s="7"/>
      <c r="AH1172" s="7"/>
    </row>
    <row r="1173">
      <c r="A1173" s="7" t="str">
        <f>if(not(isblank(Operation_table!$E655)),Operation_table!R655,)</f>
        <v/>
      </c>
      <c r="B1173" s="1"/>
      <c r="C1173" s="7" t="str">
        <f>if(not(isblank(Operation_table!$E655)),Operation_table!S655,)</f>
        <v/>
      </c>
      <c r="D1173" s="7" t="str">
        <f>if(not(isblank(Operation_table!$E655)),Operation_table!T655,)</f>
        <v/>
      </c>
      <c r="E1173" s="7" t="str">
        <f>if(not(isblank(Operation_table!$E655)),Operation_table!U655,)</f>
        <v/>
      </c>
      <c r="F1173" s="7" t="str">
        <f>if(not(isblank(Operation_table!$E655)),Operation_table!V655,)</f>
        <v/>
      </c>
      <c r="G1173" s="7" t="str">
        <f>if(not(isblank(Operation_table!$E655)),Operation_table!W655,)</f>
        <v/>
      </c>
      <c r="H1173" s="7" t="str">
        <f>if(not(isblank(Operation_table!$E655)),Operation_table!X655,)</f>
        <v/>
      </c>
      <c r="I1173" s="7" t="str">
        <f>if(not(isblank(Operation_table!$E655)),Operation_table!Y655,)</f>
        <v/>
      </c>
      <c r="J1173" s="7" t="str">
        <f>if(not(isblank(Operation_table!$E655)),Operation_table!Z655,)</f>
        <v/>
      </c>
      <c r="K1173" s="7" t="str">
        <f>if(not(isblank(Operation_table!$E655)),Operation_table!AA655,)</f>
        <v/>
      </c>
      <c r="L1173" s="7" t="str">
        <f>if(not(isblank(Operation_table!$E655)),Operation_table!AB655,)</f>
        <v/>
      </c>
      <c r="M1173" s="7" t="str">
        <f>if(not(isblank(Operation_table!$E655)),Operation_table!AC655,)</f>
        <v/>
      </c>
      <c r="N1173" s="7" t="str">
        <f>if(not(isblank(Operation_table!$E655)),Operation_table!AD655,)</f>
        <v/>
      </c>
      <c r="O1173" s="7" t="str">
        <f>if(not(isblank(Operation_table!$E655)),Operation_table!AE655,)</f>
        <v/>
      </c>
      <c r="P1173" s="7" t="str">
        <f>if(not(isblank(Operation_table!$E655)),Operation_table!AF655,)</f>
        <v/>
      </c>
      <c r="Q1173" s="7" t="str">
        <f>if(not(isblank(Operation_table!$E655)),Operation_table!AG655,)</f>
        <v/>
      </c>
      <c r="R1173" s="7" t="str">
        <f>if(not(isblank(Operation_table!$E655)),Operation_table!AH655,)</f>
        <v/>
      </c>
      <c r="S1173" s="7" t="str">
        <f>if(not(isblank(Operation_table!$E655)),Operation_table!AI655,)</f>
        <v/>
      </c>
      <c r="T1173" s="7" t="str">
        <f>if(not(isblank(Operation_table!$E655)),Operation_table!AJ655,)</f>
        <v/>
      </c>
      <c r="U1173" s="7" t="str">
        <f>if(not(isblank(Operation_table!$E655)),Operation_table!AK655,)</f>
        <v/>
      </c>
      <c r="V1173" s="7" t="str">
        <f>if(not(isblank(Operation_table!$E655)),Operation_table!AL655,)</f>
        <v/>
      </c>
      <c r="W1173" s="7" t="str">
        <f>if(not(isblank(Operation_table!$E655)),Operation_table!AM655,)</f>
        <v/>
      </c>
      <c r="X1173" s="7" t="str">
        <f>if(not(isblank(Operation_table!$E655)),Operation_table!AN655,)</f>
        <v/>
      </c>
      <c r="Y1173" s="7" t="str">
        <f>if(not(isblank(Operation_table!$E655)),Operation_table!AO655,)</f>
        <v/>
      </c>
      <c r="Z1173" s="7" t="str">
        <f>if(not(isblank(Operation_table!$E655)),Operation_table!AP655,)</f>
        <v/>
      </c>
      <c r="AA1173" s="7" t="str">
        <f>if(not(isblank(Operation_table!$E655)),Operation_table!AQ655,)</f>
        <v/>
      </c>
      <c r="AB1173" s="7"/>
      <c r="AC1173" s="7"/>
      <c r="AD1173" s="7"/>
      <c r="AE1173" s="7"/>
      <c r="AF1173" s="7"/>
      <c r="AG1173" s="7"/>
      <c r="AH1173" s="7"/>
    </row>
    <row r="1174">
      <c r="A1174" s="7" t="str">
        <f>if(not(isblank(Operation_table!$E668)),Operation_table!R668,)</f>
        <v/>
      </c>
      <c r="B1174" s="1"/>
      <c r="C1174" s="7" t="str">
        <f>if(not(isblank(Operation_table!$E668)),Operation_table!S668,)</f>
        <v/>
      </c>
      <c r="D1174" s="7" t="str">
        <f>if(not(isblank(Operation_table!$E668)),Operation_table!T668,)</f>
        <v/>
      </c>
      <c r="E1174" s="7" t="str">
        <f>if(not(isblank(Operation_table!$E668)),Operation_table!U668,)</f>
        <v/>
      </c>
      <c r="F1174" s="7" t="str">
        <f>if(not(isblank(Operation_table!$E668)),Operation_table!V668,)</f>
        <v/>
      </c>
      <c r="G1174" s="7" t="str">
        <f>if(not(isblank(Operation_table!$E668)),Operation_table!W668,)</f>
        <v/>
      </c>
      <c r="H1174" s="7" t="str">
        <f>if(not(isblank(Operation_table!$E668)),Operation_table!X668,)</f>
        <v/>
      </c>
      <c r="I1174" s="7" t="str">
        <f>if(not(isblank(Operation_table!$E668)),Operation_table!Y668,)</f>
        <v/>
      </c>
      <c r="J1174" s="7" t="str">
        <f>if(not(isblank(Operation_table!$E668)),Operation_table!Z668,)</f>
        <v/>
      </c>
      <c r="K1174" s="7" t="str">
        <f>if(not(isblank(Operation_table!$E668)),Operation_table!AA668,)</f>
        <v/>
      </c>
      <c r="L1174" s="7" t="str">
        <f>if(not(isblank(Operation_table!$E668)),Operation_table!AB668,)</f>
        <v/>
      </c>
      <c r="M1174" s="7" t="str">
        <f>if(not(isblank(Operation_table!$E668)),Operation_table!AC668,)</f>
        <v/>
      </c>
      <c r="N1174" s="7" t="str">
        <f>if(not(isblank(Operation_table!$E668)),Operation_table!AD668,)</f>
        <v/>
      </c>
      <c r="O1174" s="7" t="str">
        <f>if(not(isblank(Operation_table!$E668)),Operation_table!AE668,)</f>
        <v/>
      </c>
      <c r="P1174" s="7" t="str">
        <f>if(not(isblank(Operation_table!$E668)),Operation_table!AF668,)</f>
        <v/>
      </c>
      <c r="Q1174" s="7" t="str">
        <f>if(not(isblank(Operation_table!$E668)),Operation_table!AG668,)</f>
        <v/>
      </c>
      <c r="R1174" s="7" t="str">
        <f>if(not(isblank(Operation_table!$E668)),Operation_table!AH668,)</f>
        <v/>
      </c>
      <c r="S1174" s="7" t="str">
        <f>if(not(isblank(Operation_table!$E668)),Operation_table!AI668,)</f>
        <v/>
      </c>
      <c r="T1174" s="7" t="str">
        <f>if(not(isblank(Operation_table!$E668)),Operation_table!AJ668,)</f>
        <v/>
      </c>
      <c r="U1174" s="7" t="str">
        <f>if(not(isblank(Operation_table!$E668)),Operation_table!AK668,)</f>
        <v/>
      </c>
      <c r="V1174" s="7" t="str">
        <f>if(not(isblank(Operation_table!$E668)),Operation_table!AL668,)</f>
        <v/>
      </c>
      <c r="W1174" s="7" t="str">
        <f>if(not(isblank(Operation_table!$E668)),Operation_table!AM668,)</f>
        <v/>
      </c>
      <c r="X1174" s="7" t="str">
        <f>if(not(isblank(Operation_table!$E668)),Operation_table!AN668,)</f>
        <v/>
      </c>
      <c r="Y1174" s="7" t="str">
        <f>if(not(isblank(Operation_table!$E668)),Operation_table!AO668,)</f>
        <v/>
      </c>
      <c r="Z1174" s="7" t="str">
        <f>if(not(isblank(Operation_table!$E668)),Operation_table!AP668,)</f>
        <v/>
      </c>
      <c r="AA1174" s="7" t="str">
        <f>if(not(isblank(Operation_table!$E668)),Operation_table!AQ668,)</f>
        <v/>
      </c>
      <c r="AB1174" s="7"/>
      <c r="AC1174" s="7"/>
      <c r="AD1174" s="7"/>
      <c r="AE1174" s="7"/>
      <c r="AF1174" s="7"/>
      <c r="AG1174" s="7"/>
      <c r="AH1174" s="7"/>
    </row>
    <row r="1175">
      <c r="A1175" s="7" t="str">
        <f>if(not(isblank(Operation_table!$E698)),Operation_table!R698,)</f>
        <v/>
      </c>
      <c r="B1175" s="1"/>
      <c r="C1175" s="7" t="str">
        <f>if(not(isblank(Operation_table!$E698)),Operation_table!S698,)</f>
        <v/>
      </c>
      <c r="D1175" s="7" t="str">
        <f>if(not(isblank(Operation_table!$E698)),Operation_table!T698,)</f>
        <v/>
      </c>
      <c r="E1175" s="7" t="str">
        <f>if(not(isblank(Operation_table!$E698)),Operation_table!U698,)</f>
        <v/>
      </c>
      <c r="F1175" s="7" t="str">
        <f>if(not(isblank(Operation_table!$E698)),Operation_table!V698,)</f>
        <v/>
      </c>
      <c r="G1175" s="7" t="str">
        <f>if(not(isblank(Operation_table!$E698)),Operation_table!W698,)</f>
        <v/>
      </c>
      <c r="H1175" s="7" t="str">
        <f>if(not(isblank(Operation_table!$E698)),Operation_table!X698,)</f>
        <v/>
      </c>
      <c r="I1175" s="7" t="str">
        <f>if(not(isblank(Operation_table!$E698)),Operation_table!Y698,)</f>
        <v/>
      </c>
      <c r="J1175" s="7" t="str">
        <f>if(not(isblank(Operation_table!$E698)),Operation_table!Z698,)</f>
        <v/>
      </c>
      <c r="K1175" s="7" t="str">
        <f>if(not(isblank(Operation_table!$E698)),Operation_table!AA698,)</f>
        <v/>
      </c>
      <c r="L1175" s="7" t="str">
        <f>if(not(isblank(Operation_table!$E698)),Operation_table!AB698,)</f>
        <v/>
      </c>
      <c r="M1175" s="7" t="str">
        <f>if(not(isblank(Operation_table!$E698)),Operation_table!AC698,)</f>
        <v/>
      </c>
      <c r="N1175" s="7" t="str">
        <f>if(not(isblank(Operation_table!$E698)),Operation_table!AD698,)</f>
        <v/>
      </c>
      <c r="O1175" s="7" t="str">
        <f>if(not(isblank(Operation_table!$E698)),Operation_table!AE698,)</f>
        <v/>
      </c>
      <c r="P1175" s="7" t="str">
        <f>if(not(isblank(Operation_table!$E698)),Operation_table!AF698,)</f>
        <v/>
      </c>
      <c r="Q1175" s="7" t="str">
        <f>if(not(isblank(Operation_table!$E698)),Operation_table!AG698,)</f>
        <v/>
      </c>
      <c r="R1175" s="7" t="str">
        <f>if(not(isblank(Operation_table!$E698)),Operation_table!AH698,)</f>
        <v/>
      </c>
      <c r="S1175" s="7" t="str">
        <f>if(not(isblank(Operation_table!$E698)),Operation_table!AI698,)</f>
        <v/>
      </c>
      <c r="T1175" s="7" t="str">
        <f>if(not(isblank(Operation_table!$E698)),Operation_table!AJ698,)</f>
        <v/>
      </c>
      <c r="U1175" s="7" t="str">
        <f>if(not(isblank(Operation_table!$E698)),Operation_table!AK698,)</f>
        <v/>
      </c>
      <c r="V1175" s="7" t="str">
        <f>if(not(isblank(Operation_table!$E698)),Operation_table!AL698,)</f>
        <v/>
      </c>
      <c r="W1175" s="7" t="str">
        <f>if(not(isblank(Operation_table!$E698)),Operation_table!AM698,)</f>
        <v/>
      </c>
      <c r="X1175" s="7" t="str">
        <f>if(not(isblank(Operation_table!$E698)),Operation_table!AN698,)</f>
        <v/>
      </c>
      <c r="Y1175" s="7" t="str">
        <f>if(not(isblank(Operation_table!$E698)),Operation_table!AO698,)</f>
        <v/>
      </c>
      <c r="Z1175" s="7" t="str">
        <f>if(not(isblank(Operation_table!$E698)),Operation_table!AP698,)</f>
        <v/>
      </c>
      <c r="AA1175" s="7" t="str">
        <f>if(not(isblank(Operation_table!$E698)),Operation_table!AQ698,)</f>
        <v/>
      </c>
      <c r="AB1175" s="7"/>
      <c r="AC1175" s="7"/>
      <c r="AD1175" s="7"/>
      <c r="AE1175" s="7"/>
      <c r="AF1175" s="7"/>
      <c r="AG1175" s="7"/>
      <c r="AH1175" s="7"/>
    </row>
    <row r="1176">
      <c r="A1176" s="7" t="str">
        <f>if(not(isblank(Operation_table!$E706)),Operation_table!R706,)</f>
        <v/>
      </c>
      <c r="B1176" s="1"/>
      <c r="C1176" s="7" t="str">
        <f>if(not(isblank(Operation_table!$E706)),Operation_table!S706,)</f>
        <v/>
      </c>
      <c r="D1176" s="7" t="str">
        <f>if(not(isblank(Operation_table!$E706)),Operation_table!T706,)</f>
        <v/>
      </c>
      <c r="E1176" s="7" t="str">
        <f>if(not(isblank(Operation_table!$E706)),Operation_table!U706,)</f>
        <v/>
      </c>
      <c r="F1176" s="7" t="str">
        <f>if(not(isblank(Operation_table!$E706)),Operation_table!V706,)</f>
        <v/>
      </c>
      <c r="G1176" s="7" t="str">
        <f>if(not(isblank(Operation_table!$E706)),Operation_table!W706,)</f>
        <v/>
      </c>
      <c r="H1176" s="7" t="str">
        <f>if(not(isblank(Operation_table!$E706)),Operation_table!X706,)</f>
        <v/>
      </c>
      <c r="I1176" s="7" t="str">
        <f>if(not(isblank(Operation_table!$E706)),Operation_table!Y706,)</f>
        <v/>
      </c>
      <c r="J1176" s="7" t="str">
        <f>if(not(isblank(Operation_table!$E706)),Operation_table!Z706,)</f>
        <v/>
      </c>
      <c r="K1176" s="7" t="str">
        <f>if(not(isblank(Operation_table!$E706)),Operation_table!AA706,)</f>
        <v/>
      </c>
      <c r="L1176" s="7" t="str">
        <f>if(not(isblank(Operation_table!$E706)),Operation_table!AB706,)</f>
        <v/>
      </c>
      <c r="M1176" s="7" t="str">
        <f>if(not(isblank(Operation_table!$E706)),Operation_table!AC706,)</f>
        <v/>
      </c>
      <c r="N1176" s="7" t="str">
        <f>if(not(isblank(Operation_table!$E706)),Operation_table!AD706,)</f>
        <v/>
      </c>
      <c r="O1176" s="7" t="str">
        <f>if(not(isblank(Operation_table!$E706)),Operation_table!AE706,)</f>
        <v/>
      </c>
      <c r="P1176" s="7" t="str">
        <f>if(not(isblank(Operation_table!$E706)),Operation_table!AF706,)</f>
        <v/>
      </c>
      <c r="Q1176" s="7" t="str">
        <f>if(not(isblank(Operation_table!$E706)),Operation_table!AG706,)</f>
        <v/>
      </c>
      <c r="R1176" s="7" t="str">
        <f>if(not(isblank(Operation_table!$E706)),Operation_table!AH706,)</f>
        <v/>
      </c>
      <c r="S1176" s="7" t="str">
        <f>if(not(isblank(Operation_table!$E706)),Operation_table!AI706,)</f>
        <v/>
      </c>
      <c r="T1176" s="7" t="str">
        <f>if(not(isblank(Operation_table!$E706)),Operation_table!AJ706,)</f>
        <v/>
      </c>
      <c r="U1176" s="7" t="str">
        <f>if(not(isblank(Operation_table!$E706)),Operation_table!AK706,)</f>
        <v/>
      </c>
      <c r="V1176" s="7" t="str">
        <f>if(not(isblank(Operation_table!$E706)),Operation_table!AL706,)</f>
        <v/>
      </c>
      <c r="W1176" s="7" t="str">
        <f>if(not(isblank(Operation_table!$E706)),Operation_table!AM706,)</f>
        <v/>
      </c>
      <c r="X1176" s="7" t="str">
        <f>if(not(isblank(Operation_table!$E706)),Operation_table!AN706,)</f>
        <v/>
      </c>
      <c r="Y1176" s="7" t="str">
        <f>if(not(isblank(Operation_table!$E706)),Operation_table!AO706,)</f>
        <v/>
      </c>
      <c r="Z1176" s="7" t="str">
        <f>if(not(isblank(Operation_table!$E706)),Operation_table!AP706,)</f>
        <v/>
      </c>
      <c r="AA1176" s="7" t="str">
        <f>if(not(isblank(Operation_table!$E706)),Operation_table!AQ706,)</f>
        <v/>
      </c>
      <c r="AB1176" s="7"/>
      <c r="AC1176" s="7"/>
      <c r="AD1176" s="7"/>
      <c r="AE1176" s="7"/>
      <c r="AF1176" s="7"/>
      <c r="AG1176" s="7"/>
      <c r="AH1176" s="7"/>
    </row>
    <row r="1177">
      <c r="A1177" s="7" t="str">
        <f>if(not(isblank(Operation_table!$E710)),Operation_table!R710,)</f>
        <v/>
      </c>
      <c r="B1177" s="1"/>
      <c r="C1177" s="7" t="str">
        <f>if(not(isblank(Operation_table!$E710)),Operation_table!S710,)</f>
        <v/>
      </c>
      <c r="D1177" s="7" t="str">
        <f>if(not(isblank(Operation_table!$E710)),Operation_table!T710,)</f>
        <v/>
      </c>
      <c r="E1177" s="7" t="str">
        <f>if(not(isblank(Operation_table!$E710)),Operation_table!U710,)</f>
        <v/>
      </c>
      <c r="F1177" s="7" t="str">
        <f>if(not(isblank(Operation_table!$E710)),Operation_table!V710,)</f>
        <v/>
      </c>
      <c r="G1177" s="7" t="str">
        <f>if(not(isblank(Operation_table!$E710)),Operation_table!W710,)</f>
        <v/>
      </c>
      <c r="H1177" s="7" t="str">
        <f>if(not(isblank(Operation_table!$E710)),Operation_table!X710,)</f>
        <v/>
      </c>
      <c r="I1177" s="7" t="str">
        <f>if(not(isblank(Operation_table!$E710)),Operation_table!Y710,)</f>
        <v/>
      </c>
      <c r="J1177" s="7" t="str">
        <f>if(not(isblank(Operation_table!$E710)),Operation_table!Z710,)</f>
        <v/>
      </c>
      <c r="K1177" s="7" t="str">
        <f>if(not(isblank(Operation_table!$E710)),Operation_table!AA710,)</f>
        <v/>
      </c>
      <c r="L1177" s="7" t="str">
        <f>if(not(isblank(Operation_table!$E710)),Operation_table!AB710,)</f>
        <v/>
      </c>
      <c r="M1177" s="7" t="str">
        <f>if(not(isblank(Operation_table!$E710)),Operation_table!AC710,)</f>
        <v/>
      </c>
      <c r="N1177" s="7" t="str">
        <f>if(not(isblank(Operation_table!$E710)),Operation_table!AD710,)</f>
        <v/>
      </c>
      <c r="O1177" s="7" t="str">
        <f>if(not(isblank(Operation_table!$E710)),Operation_table!AE710,)</f>
        <v/>
      </c>
      <c r="P1177" s="7" t="str">
        <f>if(not(isblank(Operation_table!$E710)),Operation_table!AF710,)</f>
        <v/>
      </c>
      <c r="Q1177" s="7" t="str">
        <f>if(not(isblank(Operation_table!$E710)),Operation_table!AG710,)</f>
        <v/>
      </c>
      <c r="R1177" s="7" t="str">
        <f>if(not(isblank(Operation_table!$E710)),Operation_table!AH710,)</f>
        <v/>
      </c>
      <c r="S1177" s="7" t="str">
        <f>if(not(isblank(Operation_table!$E710)),Operation_table!AI710,)</f>
        <v/>
      </c>
      <c r="T1177" s="7" t="str">
        <f>if(not(isblank(Operation_table!$E710)),Operation_table!AJ710,)</f>
        <v/>
      </c>
      <c r="U1177" s="7" t="str">
        <f>if(not(isblank(Operation_table!$E710)),Operation_table!AK710,)</f>
        <v/>
      </c>
      <c r="V1177" s="7" t="str">
        <f>if(not(isblank(Operation_table!$E710)),Operation_table!AL710,)</f>
        <v/>
      </c>
      <c r="W1177" s="7" t="str">
        <f>if(not(isblank(Operation_table!$E710)),Operation_table!AM710,)</f>
        <v/>
      </c>
      <c r="X1177" s="7" t="str">
        <f>if(not(isblank(Operation_table!$E710)),Operation_table!AN710,)</f>
        <v/>
      </c>
      <c r="Y1177" s="7" t="str">
        <f>if(not(isblank(Operation_table!$E710)),Operation_table!AO710,)</f>
        <v/>
      </c>
      <c r="Z1177" s="7" t="str">
        <f>if(not(isblank(Operation_table!$E710)),Operation_table!AP710,)</f>
        <v/>
      </c>
      <c r="AA1177" s="7" t="str">
        <f>if(not(isblank(Operation_table!$E710)),Operation_table!AQ710,)</f>
        <v/>
      </c>
      <c r="AB1177" s="7"/>
      <c r="AC1177" s="7"/>
      <c r="AD1177" s="7"/>
      <c r="AE1177" s="7"/>
      <c r="AF1177" s="7"/>
      <c r="AG1177" s="7"/>
      <c r="AH1177" s="7"/>
    </row>
    <row r="1178">
      <c r="A1178" s="7" t="str">
        <f>if(not(isblank(Operation_table!$E715)),Operation_table!R715,)</f>
        <v/>
      </c>
      <c r="B1178" s="1"/>
      <c r="C1178" s="7" t="str">
        <f>if(not(isblank(Operation_table!$E715)),Operation_table!S715,)</f>
        <v/>
      </c>
      <c r="D1178" s="7" t="str">
        <f>if(not(isblank(Operation_table!$E715)),Operation_table!T715,)</f>
        <v/>
      </c>
      <c r="E1178" s="7" t="str">
        <f>if(not(isblank(Operation_table!$E715)),Operation_table!U715,)</f>
        <v/>
      </c>
      <c r="F1178" s="7" t="str">
        <f>if(not(isblank(Operation_table!$E715)),Operation_table!V715,)</f>
        <v/>
      </c>
      <c r="G1178" s="7" t="str">
        <f>if(not(isblank(Operation_table!$E715)),Operation_table!W715,)</f>
        <v/>
      </c>
      <c r="H1178" s="7" t="str">
        <f>if(not(isblank(Operation_table!$E715)),Operation_table!X715,)</f>
        <v/>
      </c>
      <c r="I1178" s="7" t="str">
        <f>if(not(isblank(Operation_table!$E715)),Operation_table!Y715,)</f>
        <v/>
      </c>
      <c r="J1178" s="7" t="str">
        <f>if(not(isblank(Operation_table!$E715)),Operation_table!Z715,)</f>
        <v/>
      </c>
      <c r="K1178" s="7" t="str">
        <f>if(not(isblank(Operation_table!$E715)),Operation_table!AA715,)</f>
        <v/>
      </c>
      <c r="L1178" s="7" t="str">
        <f>if(not(isblank(Operation_table!$E715)),Operation_table!AB715,)</f>
        <v/>
      </c>
      <c r="M1178" s="7" t="str">
        <f>if(not(isblank(Operation_table!$E715)),Operation_table!AC715,)</f>
        <v/>
      </c>
      <c r="N1178" s="7" t="str">
        <f>if(not(isblank(Operation_table!$E715)),Operation_table!AD715,)</f>
        <v/>
      </c>
      <c r="O1178" s="7" t="str">
        <f>if(not(isblank(Operation_table!$E715)),Operation_table!AE715,)</f>
        <v/>
      </c>
      <c r="P1178" s="7" t="str">
        <f>if(not(isblank(Operation_table!$E715)),Operation_table!AF715,)</f>
        <v/>
      </c>
      <c r="Q1178" s="7" t="str">
        <f>if(not(isblank(Operation_table!$E715)),Operation_table!AG715,)</f>
        <v/>
      </c>
      <c r="R1178" s="7" t="str">
        <f>if(not(isblank(Operation_table!$E715)),Operation_table!AH715,)</f>
        <v/>
      </c>
      <c r="S1178" s="7" t="str">
        <f>if(not(isblank(Operation_table!$E715)),Operation_table!AI715,)</f>
        <v/>
      </c>
      <c r="T1178" s="7" t="str">
        <f>if(not(isblank(Operation_table!$E715)),Operation_table!AJ715,)</f>
        <v/>
      </c>
      <c r="U1178" s="7" t="str">
        <f>if(not(isblank(Operation_table!$E715)),Operation_table!AK715,)</f>
        <v/>
      </c>
      <c r="V1178" s="7" t="str">
        <f>if(not(isblank(Operation_table!$E715)),Operation_table!AL715,)</f>
        <v/>
      </c>
      <c r="W1178" s="7" t="str">
        <f>if(not(isblank(Operation_table!$E715)),Operation_table!AM715,)</f>
        <v/>
      </c>
      <c r="X1178" s="7" t="str">
        <f>if(not(isblank(Operation_table!$E715)),Operation_table!AN715,)</f>
        <v/>
      </c>
      <c r="Y1178" s="7" t="str">
        <f>if(not(isblank(Operation_table!$E715)),Operation_table!AO715,)</f>
        <v/>
      </c>
      <c r="Z1178" s="7" t="str">
        <f>if(not(isblank(Operation_table!$E715)),Operation_table!AP715,)</f>
        <v/>
      </c>
      <c r="AA1178" s="7" t="str">
        <f>if(not(isblank(Operation_table!$E715)),Operation_table!AQ715,)</f>
        <v/>
      </c>
      <c r="AB1178" s="7"/>
      <c r="AC1178" s="7"/>
      <c r="AD1178" s="7"/>
      <c r="AE1178" s="7"/>
      <c r="AF1178" s="7"/>
      <c r="AG1178" s="7"/>
      <c r="AH1178" s="7"/>
    </row>
    <row r="1179">
      <c r="A1179" s="7" t="str">
        <f>if(not(isblank(Operation_table!$E793)),Operation_table!R793,)</f>
        <v/>
      </c>
      <c r="B1179" s="1"/>
      <c r="C1179" s="7" t="str">
        <f>if(not(isblank(Operation_table!$E793)),Operation_table!S793,)</f>
        <v/>
      </c>
      <c r="D1179" s="7" t="str">
        <f>if(not(isblank(Operation_table!$E793)),Operation_table!T793,)</f>
        <v/>
      </c>
      <c r="E1179" s="7" t="str">
        <f>if(not(isblank(Operation_table!$E793)),Operation_table!U793,)</f>
        <v/>
      </c>
      <c r="F1179" s="7" t="str">
        <f>if(not(isblank(Operation_table!$E793)),Operation_table!V793,)</f>
        <v/>
      </c>
      <c r="G1179" s="7" t="str">
        <f>if(not(isblank(Operation_table!$E793)),Operation_table!W793,)</f>
        <v/>
      </c>
      <c r="H1179" s="7" t="str">
        <f>if(not(isblank(Operation_table!$E793)),Operation_table!X793,)</f>
        <v/>
      </c>
      <c r="I1179" s="7" t="str">
        <f>if(not(isblank(Operation_table!$E793)),Operation_table!Y793,)</f>
        <v/>
      </c>
      <c r="J1179" s="7" t="str">
        <f>if(not(isblank(Operation_table!$E793)),Operation_table!Z793,)</f>
        <v/>
      </c>
      <c r="K1179" s="7" t="str">
        <f>if(not(isblank(Operation_table!$E793)),Operation_table!AA793,)</f>
        <v/>
      </c>
      <c r="L1179" s="7" t="str">
        <f>if(not(isblank(Operation_table!$E793)),Operation_table!AB793,)</f>
        <v/>
      </c>
      <c r="M1179" s="7" t="str">
        <f>if(not(isblank(Operation_table!$E793)),Operation_table!AC793,)</f>
        <v/>
      </c>
      <c r="N1179" s="7" t="str">
        <f>if(not(isblank(Operation_table!$E793)),Operation_table!AD793,)</f>
        <v/>
      </c>
      <c r="O1179" s="7" t="str">
        <f>if(not(isblank(Operation_table!$E793)),Operation_table!AE793,)</f>
        <v/>
      </c>
      <c r="P1179" s="7" t="str">
        <f>if(not(isblank(Operation_table!$E793)),Operation_table!AF793,)</f>
        <v/>
      </c>
      <c r="Q1179" s="7" t="str">
        <f>if(not(isblank(Operation_table!$E793)),Operation_table!AG793,)</f>
        <v/>
      </c>
      <c r="R1179" s="7" t="str">
        <f>if(not(isblank(Operation_table!$E793)),Operation_table!AH793,)</f>
        <v/>
      </c>
      <c r="S1179" s="7" t="str">
        <f>if(not(isblank(Operation_table!$E793)),Operation_table!AI793,)</f>
        <v/>
      </c>
      <c r="T1179" s="7" t="str">
        <f>if(not(isblank(Operation_table!$E793)),Operation_table!AJ793,)</f>
        <v/>
      </c>
      <c r="U1179" s="7" t="str">
        <f>if(not(isblank(Operation_table!$E793)),Operation_table!AK793,)</f>
        <v/>
      </c>
      <c r="V1179" s="7" t="str">
        <f>if(not(isblank(Operation_table!$E793)),Operation_table!AL793,)</f>
        <v/>
      </c>
      <c r="W1179" s="7" t="str">
        <f>if(not(isblank(Operation_table!$E793)),Operation_table!AM793,)</f>
        <v/>
      </c>
      <c r="X1179" s="7" t="str">
        <f>if(not(isblank(Operation_table!$E793)),Operation_table!AN793,)</f>
        <v/>
      </c>
      <c r="Y1179" s="7" t="str">
        <f>if(not(isblank(Operation_table!$E793)),Operation_table!AO793,)</f>
        <v/>
      </c>
      <c r="Z1179" s="7" t="str">
        <f>if(not(isblank(Operation_table!$E793)),Operation_table!AP793,)</f>
        <v/>
      </c>
      <c r="AA1179" s="7" t="str">
        <f>if(not(isblank(Operation_table!$E793)),Operation_table!AQ793,)</f>
        <v/>
      </c>
      <c r="AB1179" s="7"/>
      <c r="AC1179" s="7"/>
      <c r="AD1179" s="7"/>
      <c r="AE1179" s="7"/>
      <c r="AF1179" s="7"/>
      <c r="AG1179" s="7"/>
      <c r="AH1179" s="7"/>
    </row>
    <row r="1180">
      <c r="A1180" s="7" t="str">
        <f>if(not(isblank(Operation_table!$E846)),Operation_table!R846,)</f>
        <v/>
      </c>
      <c r="B1180" s="1"/>
      <c r="C1180" s="7" t="str">
        <f>if(not(isblank(Operation_table!$E846)),Operation_table!S846,)</f>
        <v/>
      </c>
      <c r="D1180" s="7" t="str">
        <f>if(not(isblank(Operation_table!$E846)),Operation_table!T846,)</f>
        <v/>
      </c>
      <c r="E1180" s="7" t="str">
        <f>if(not(isblank(Operation_table!$E846)),Operation_table!U846,)</f>
        <v/>
      </c>
      <c r="F1180" s="7" t="str">
        <f>if(not(isblank(Operation_table!$E846)),Operation_table!V846,)</f>
        <v/>
      </c>
      <c r="G1180" s="7" t="str">
        <f>if(not(isblank(Operation_table!$E846)),Operation_table!W846,)</f>
        <v/>
      </c>
      <c r="H1180" s="7" t="str">
        <f>if(not(isblank(Operation_table!$E846)),Operation_table!X846,)</f>
        <v/>
      </c>
      <c r="I1180" s="7" t="str">
        <f>if(not(isblank(Operation_table!$E846)),Operation_table!Y846,)</f>
        <v/>
      </c>
      <c r="J1180" s="7" t="str">
        <f>if(not(isblank(Operation_table!$E846)),Operation_table!Z846,)</f>
        <v/>
      </c>
      <c r="K1180" s="7" t="str">
        <f>if(not(isblank(Operation_table!$E846)),Operation_table!AA846,)</f>
        <v/>
      </c>
      <c r="L1180" s="7" t="str">
        <f>if(not(isblank(Operation_table!$E846)),Operation_table!AB846,)</f>
        <v/>
      </c>
      <c r="M1180" s="7" t="str">
        <f>if(not(isblank(Operation_table!$E846)),Operation_table!AC846,)</f>
        <v/>
      </c>
      <c r="N1180" s="7" t="str">
        <f>if(not(isblank(Operation_table!$E846)),Operation_table!AD846,)</f>
        <v/>
      </c>
      <c r="O1180" s="7" t="str">
        <f>if(not(isblank(Operation_table!$E846)),Operation_table!AE846,)</f>
        <v/>
      </c>
      <c r="P1180" s="7" t="str">
        <f>if(not(isblank(Operation_table!$E846)),Operation_table!AF846,)</f>
        <v/>
      </c>
      <c r="Q1180" s="7" t="str">
        <f>if(not(isblank(Operation_table!$E846)),Operation_table!AG846,)</f>
        <v/>
      </c>
      <c r="R1180" s="7" t="str">
        <f>if(not(isblank(Operation_table!$E846)),Operation_table!AH846,)</f>
        <v/>
      </c>
      <c r="S1180" s="7" t="str">
        <f>if(not(isblank(Operation_table!$E846)),Operation_table!AI846,)</f>
        <v/>
      </c>
      <c r="T1180" s="7" t="str">
        <f>if(not(isblank(Operation_table!$E846)),Operation_table!AJ846,)</f>
        <v/>
      </c>
      <c r="U1180" s="7" t="str">
        <f>if(not(isblank(Operation_table!$E846)),Operation_table!AK846,)</f>
        <v/>
      </c>
      <c r="V1180" s="7" t="str">
        <f>if(not(isblank(Operation_table!$E846)),Operation_table!AL846,)</f>
        <v/>
      </c>
      <c r="W1180" s="7" t="str">
        <f>if(not(isblank(Operation_table!$E846)),Operation_table!AM846,)</f>
        <v/>
      </c>
      <c r="X1180" s="7" t="str">
        <f>if(not(isblank(Operation_table!$E846)),Operation_table!AN846,)</f>
        <v/>
      </c>
      <c r="Y1180" s="7" t="str">
        <f>if(not(isblank(Operation_table!$E846)),Operation_table!AO846,)</f>
        <v/>
      </c>
      <c r="Z1180" s="7" t="str">
        <f>if(not(isblank(Operation_table!$E846)),Operation_table!AP846,)</f>
        <v/>
      </c>
      <c r="AA1180" s="7" t="str">
        <f>if(not(isblank(Operation_table!$E846)),Operation_table!AQ846,)</f>
        <v/>
      </c>
      <c r="AB1180" s="7"/>
      <c r="AC1180" s="7"/>
      <c r="AD1180" s="7"/>
      <c r="AE1180" s="7"/>
      <c r="AF1180" s="7"/>
      <c r="AG1180" s="7"/>
      <c r="AH1180" s="7"/>
    </row>
    <row r="1181">
      <c r="A1181" s="7" t="str">
        <f>if(not(isblank(Operation_table!$E917)),Operation_table!R917,)</f>
        <v/>
      </c>
      <c r="B1181" s="1"/>
      <c r="C1181" s="7" t="str">
        <f>if(not(isblank(Operation_table!$E917)),Operation_table!S917,)</f>
        <v/>
      </c>
      <c r="D1181" s="7" t="str">
        <f>if(not(isblank(Operation_table!$E917)),Operation_table!T917,)</f>
        <v/>
      </c>
      <c r="E1181" s="7" t="str">
        <f>if(not(isblank(Operation_table!$E917)),Operation_table!U917,)</f>
        <v/>
      </c>
      <c r="F1181" s="7" t="str">
        <f>if(not(isblank(Operation_table!$E917)),Operation_table!V917,)</f>
        <v/>
      </c>
      <c r="G1181" s="7" t="str">
        <f>if(not(isblank(Operation_table!$E917)),Operation_table!W917,)</f>
        <v/>
      </c>
      <c r="H1181" s="7" t="str">
        <f>if(not(isblank(Operation_table!$E917)),Operation_table!X917,)</f>
        <v/>
      </c>
      <c r="I1181" s="7" t="str">
        <f>if(not(isblank(Operation_table!$E917)),Operation_table!Y917,)</f>
        <v/>
      </c>
      <c r="J1181" s="7" t="str">
        <f>if(not(isblank(Operation_table!$E917)),Operation_table!Z917,)</f>
        <v/>
      </c>
      <c r="K1181" s="7" t="str">
        <f>if(not(isblank(Operation_table!$E917)),Operation_table!AA917,)</f>
        <v/>
      </c>
      <c r="L1181" s="7" t="str">
        <f>if(not(isblank(Operation_table!$E917)),Operation_table!AB917,)</f>
        <v/>
      </c>
      <c r="M1181" s="7" t="str">
        <f>if(not(isblank(Operation_table!$E917)),Operation_table!AC917,)</f>
        <v/>
      </c>
      <c r="N1181" s="7" t="str">
        <f>if(not(isblank(Operation_table!$E917)),Operation_table!AD917,)</f>
        <v/>
      </c>
      <c r="O1181" s="7" t="str">
        <f>if(not(isblank(Operation_table!$E917)),Operation_table!AE917,)</f>
        <v/>
      </c>
      <c r="P1181" s="7" t="str">
        <f>if(not(isblank(Operation_table!$E917)),Operation_table!AF917,)</f>
        <v/>
      </c>
      <c r="Q1181" s="7" t="str">
        <f>if(not(isblank(Operation_table!$E917)),Operation_table!AG917,)</f>
        <v/>
      </c>
      <c r="R1181" s="7" t="str">
        <f>if(not(isblank(Operation_table!$E917)),Operation_table!AH917,)</f>
        <v/>
      </c>
      <c r="S1181" s="7" t="str">
        <f>if(not(isblank(Operation_table!$E917)),Operation_table!AI917,)</f>
        <v/>
      </c>
      <c r="T1181" s="7" t="str">
        <f>if(not(isblank(Operation_table!$E917)),Operation_table!AJ917,)</f>
        <v/>
      </c>
      <c r="U1181" s="7" t="str">
        <f>if(not(isblank(Operation_table!$E917)),Operation_table!AK917,)</f>
        <v/>
      </c>
      <c r="V1181" s="7" t="str">
        <f>if(not(isblank(Operation_table!$E917)),Operation_table!AL917,)</f>
        <v/>
      </c>
      <c r="W1181" s="7" t="str">
        <f>if(not(isblank(Operation_table!$E917)),Operation_table!AM917,)</f>
        <v/>
      </c>
      <c r="X1181" s="7" t="str">
        <f>if(not(isblank(Operation_table!$E917)),Operation_table!AN917,)</f>
        <v/>
      </c>
      <c r="Y1181" s="7" t="str">
        <f>if(not(isblank(Operation_table!$E917)),Operation_table!AO917,)</f>
        <v/>
      </c>
      <c r="Z1181" s="7" t="str">
        <f>if(not(isblank(Operation_table!$E917)),Operation_table!AP917,)</f>
        <v/>
      </c>
      <c r="AA1181" s="7" t="str">
        <f>if(not(isblank(Operation_table!$E917)),Operation_table!AQ917,)</f>
        <v/>
      </c>
      <c r="AB1181" s="7"/>
      <c r="AC1181" s="7"/>
      <c r="AD1181" s="7"/>
      <c r="AE1181" s="7"/>
      <c r="AF1181" s="7"/>
      <c r="AG1181" s="7"/>
      <c r="AH1181" s="7"/>
    </row>
    <row r="1182">
      <c r="A1182" s="7" t="str">
        <f>if(not(isblank(Operation_table!$E929)),Operation_table!R929,)</f>
        <v/>
      </c>
      <c r="B1182" s="1"/>
      <c r="C1182" s="7" t="str">
        <f>if(not(isblank(Operation_table!$E929)),Operation_table!S929,)</f>
        <v/>
      </c>
      <c r="D1182" s="7" t="str">
        <f>if(not(isblank(Operation_table!$E929)),Operation_table!T929,)</f>
        <v/>
      </c>
      <c r="E1182" s="7" t="str">
        <f>if(not(isblank(Operation_table!$E929)),Operation_table!U929,)</f>
        <v/>
      </c>
      <c r="F1182" s="7" t="str">
        <f>if(not(isblank(Operation_table!$E929)),Operation_table!V929,)</f>
        <v/>
      </c>
      <c r="G1182" s="7" t="str">
        <f>if(not(isblank(Operation_table!$E929)),Operation_table!W929,)</f>
        <v/>
      </c>
      <c r="H1182" s="7" t="str">
        <f>if(not(isblank(Operation_table!$E929)),Operation_table!X929,)</f>
        <v/>
      </c>
      <c r="I1182" s="7" t="str">
        <f>if(not(isblank(Operation_table!$E929)),Operation_table!Y929,)</f>
        <v/>
      </c>
      <c r="J1182" s="7" t="str">
        <f>if(not(isblank(Operation_table!$E929)),Operation_table!Z929,)</f>
        <v/>
      </c>
      <c r="K1182" s="7" t="str">
        <f>if(not(isblank(Operation_table!$E929)),Operation_table!AA929,)</f>
        <v/>
      </c>
      <c r="L1182" s="7" t="str">
        <f>if(not(isblank(Operation_table!$E929)),Operation_table!AB929,)</f>
        <v/>
      </c>
      <c r="M1182" s="7" t="str">
        <f>if(not(isblank(Operation_table!$E929)),Operation_table!AC929,)</f>
        <v/>
      </c>
      <c r="N1182" s="7" t="str">
        <f>if(not(isblank(Operation_table!$E929)),Operation_table!AD929,)</f>
        <v/>
      </c>
      <c r="O1182" s="7" t="str">
        <f>if(not(isblank(Operation_table!$E929)),Operation_table!AE929,)</f>
        <v/>
      </c>
      <c r="P1182" s="7" t="str">
        <f>if(not(isblank(Operation_table!$E929)),Operation_table!AF929,)</f>
        <v/>
      </c>
      <c r="Q1182" s="7" t="str">
        <f>if(not(isblank(Operation_table!$E929)),Operation_table!AG929,)</f>
        <v/>
      </c>
      <c r="R1182" s="7" t="str">
        <f>if(not(isblank(Operation_table!$E929)),Operation_table!AH929,)</f>
        <v/>
      </c>
      <c r="S1182" s="7" t="str">
        <f>if(not(isblank(Operation_table!$E929)),Operation_table!AI929,)</f>
        <v/>
      </c>
      <c r="T1182" s="7" t="str">
        <f>if(not(isblank(Operation_table!$E929)),Operation_table!AJ929,)</f>
        <v/>
      </c>
      <c r="U1182" s="7" t="str">
        <f>if(not(isblank(Operation_table!$E929)),Operation_table!AK929,)</f>
        <v/>
      </c>
      <c r="V1182" s="7" t="str">
        <f>if(not(isblank(Operation_table!$E929)),Operation_table!AL929,)</f>
        <v/>
      </c>
      <c r="W1182" s="7" t="str">
        <f>if(not(isblank(Operation_table!$E929)),Operation_table!AM929,)</f>
        <v/>
      </c>
      <c r="X1182" s="7" t="str">
        <f>if(not(isblank(Operation_table!$E929)),Operation_table!AN929,)</f>
        <v/>
      </c>
      <c r="Y1182" s="7" t="str">
        <f>if(not(isblank(Operation_table!$E929)),Operation_table!AO929,)</f>
        <v/>
      </c>
      <c r="Z1182" s="7" t="str">
        <f>if(not(isblank(Operation_table!$E929)),Operation_table!AP929,)</f>
        <v/>
      </c>
      <c r="AA1182" s="7" t="str">
        <f>if(not(isblank(Operation_table!$E929)),Operation_table!AQ929,)</f>
        <v/>
      </c>
      <c r="AB1182" s="7"/>
      <c r="AC1182" s="7"/>
      <c r="AD1182" s="7"/>
      <c r="AE1182" s="7"/>
      <c r="AF1182" s="7"/>
      <c r="AG1182" s="7"/>
      <c r="AH1182" s="7"/>
    </row>
    <row r="1183">
      <c r="A1183" s="7" t="str">
        <f>if(not(isblank(Operation_table!$E938)),Operation_table!R938,)</f>
        <v/>
      </c>
      <c r="B1183" s="1"/>
      <c r="C1183" s="7" t="str">
        <f>if(not(isblank(Operation_table!$E938)),Operation_table!S938,)</f>
        <v/>
      </c>
      <c r="D1183" s="7" t="str">
        <f>if(not(isblank(Operation_table!$E938)),Operation_table!T938,)</f>
        <v/>
      </c>
      <c r="E1183" s="7" t="str">
        <f>if(not(isblank(Operation_table!$E938)),Operation_table!U938,)</f>
        <v/>
      </c>
      <c r="F1183" s="7" t="str">
        <f>if(not(isblank(Operation_table!$E938)),Operation_table!V938,)</f>
        <v/>
      </c>
      <c r="G1183" s="7" t="str">
        <f>if(not(isblank(Operation_table!$E938)),Operation_table!W938,)</f>
        <v/>
      </c>
      <c r="H1183" s="7" t="str">
        <f>if(not(isblank(Operation_table!$E938)),Operation_table!X938,)</f>
        <v/>
      </c>
      <c r="I1183" s="7" t="str">
        <f>if(not(isblank(Operation_table!$E938)),Operation_table!Y938,)</f>
        <v/>
      </c>
      <c r="J1183" s="7" t="str">
        <f>if(not(isblank(Operation_table!$E938)),Operation_table!Z938,)</f>
        <v/>
      </c>
      <c r="K1183" s="7" t="str">
        <f>if(not(isblank(Operation_table!$E938)),Operation_table!AA938,)</f>
        <v/>
      </c>
      <c r="L1183" s="7" t="str">
        <f>if(not(isblank(Operation_table!$E938)),Operation_table!AB938,)</f>
        <v/>
      </c>
      <c r="M1183" s="7" t="str">
        <f>if(not(isblank(Operation_table!$E938)),Operation_table!AC938,)</f>
        <v/>
      </c>
      <c r="N1183" s="7" t="str">
        <f>if(not(isblank(Operation_table!$E938)),Operation_table!AD938,)</f>
        <v/>
      </c>
      <c r="O1183" s="7" t="str">
        <f>if(not(isblank(Operation_table!$E938)),Operation_table!AE938,)</f>
        <v/>
      </c>
      <c r="P1183" s="7" t="str">
        <f>if(not(isblank(Operation_table!$E938)),Operation_table!AF938,)</f>
        <v/>
      </c>
      <c r="Q1183" s="7" t="str">
        <f>if(not(isblank(Operation_table!$E938)),Operation_table!AG938,)</f>
        <v/>
      </c>
      <c r="R1183" s="7" t="str">
        <f>if(not(isblank(Operation_table!$E938)),Operation_table!AH938,)</f>
        <v/>
      </c>
      <c r="S1183" s="7" t="str">
        <f>if(not(isblank(Operation_table!$E938)),Operation_table!AI938,)</f>
        <v/>
      </c>
      <c r="T1183" s="7" t="str">
        <f>if(not(isblank(Operation_table!$E938)),Operation_table!AJ938,)</f>
        <v/>
      </c>
      <c r="U1183" s="7" t="str">
        <f>if(not(isblank(Operation_table!$E938)),Operation_table!AK938,)</f>
        <v/>
      </c>
      <c r="V1183" s="7" t="str">
        <f>if(not(isblank(Operation_table!$E938)),Operation_table!AL938,)</f>
        <v/>
      </c>
      <c r="W1183" s="7" t="str">
        <f>if(not(isblank(Operation_table!$E938)),Operation_table!AM938,)</f>
        <v/>
      </c>
      <c r="X1183" s="7" t="str">
        <f>if(not(isblank(Operation_table!$E938)),Operation_table!AN938,)</f>
        <v/>
      </c>
      <c r="Y1183" s="7" t="str">
        <f>if(not(isblank(Operation_table!$E938)),Operation_table!AO938,)</f>
        <v/>
      </c>
      <c r="Z1183" s="7" t="str">
        <f>if(not(isblank(Operation_table!$E938)),Operation_table!AP938,)</f>
        <v/>
      </c>
      <c r="AA1183" s="7" t="str">
        <f>if(not(isblank(Operation_table!$E938)),Operation_table!AQ938,)</f>
        <v/>
      </c>
      <c r="AB1183" s="7"/>
      <c r="AC1183" s="7"/>
      <c r="AD1183" s="7"/>
      <c r="AE1183" s="7"/>
      <c r="AF1183" s="7"/>
      <c r="AG1183" s="7"/>
      <c r="AH1183" s="7"/>
    </row>
    <row r="1184">
      <c r="A1184" s="7" t="str">
        <f>if(not(isblank(Operation_table!$E966)),Operation_table!R966,)</f>
        <v/>
      </c>
      <c r="B1184" s="1"/>
      <c r="C1184" s="7" t="str">
        <f>if(not(isblank(Operation_table!$E966)),Operation_table!S966,)</f>
        <v/>
      </c>
      <c r="D1184" s="7" t="str">
        <f>if(not(isblank(Operation_table!$E966)),Operation_table!T966,)</f>
        <v/>
      </c>
      <c r="E1184" s="7" t="str">
        <f>if(not(isblank(Operation_table!$E966)),Operation_table!U966,)</f>
        <v/>
      </c>
      <c r="F1184" s="7" t="str">
        <f>if(not(isblank(Operation_table!$E966)),Operation_table!V966,)</f>
        <v/>
      </c>
      <c r="G1184" s="7" t="str">
        <f>if(not(isblank(Operation_table!$E966)),Operation_table!W966,)</f>
        <v/>
      </c>
      <c r="H1184" s="7" t="str">
        <f>if(not(isblank(Operation_table!$E966)),Operation_table!X966,)</f>
        <v/>
      </c>
      <c r="I1184" s="7" t="str">
        <f>if(not(isblank(Operation_table!$E966)),Operation_table!Y966,)</f>
        <v/>
      </c>
      <c r="J1184" s="7" t="str">
        <f>if(not(isblank(Operation_table!$E966)),Operation_table!Z966,)</f>
        <v/>
      </c>
      <c r="K1184" s="7" t="str">
        <f>if(not(isblank(Operation_table!$E966)),Operation_table!AA966,)</f>
        <v/>
      </c>
      <c r="L1184" s="7" t="str">
        <f>if(not(isblank(Operation_table!$E966)),Operation_table!AB966,)</f>
        <v/>
      </c>
      <c r="M1184" s="7" t="str">
        <f>if(not(isblank(Operation_table!$E966)),Operation_table!AC966,)</f>
        <v/>
      </c>
      <c r="N1184" s="7" t="str">
        <f>if(not(isblank(Operation_table!$E966)),Operation_table!AD966,)</f>
        <v/>
      </c>
      <c r="O1184" s="7" t="str">
        <f>if(not(isblank(Operation_table!$E966)),Operation_table!AE966,)</f>
        <v/>
      </c>
      <c r="P1184" s="7" t="str">
        <f>if(not(isblank(Operation_table!$E966)),Operation_table!AF966,)</f>
        <v/>
      </c>
      <c r="Q1184" s="7" t="str">
        <f>if(not(isblank(Operation_table!$E966)),Operation_table!AG966,)</f>
        <v/>
      </c>
      <c r="R1184" s="7" t="str">
        <f>if(not(isblank(Operation_table!$E966)),Operation_table!AH966,)</f>
        <v/>
      </c>
      <c r="S1184" s="7" t="str">
        <f>if(not(isblank(Operation_table!$E966)),Operation_table!AI966,)</f>
        <v/>
      </c>
      <c r="T1184" s="7" t="str">
        <f>if(not(isblank(Operation_table!$E966)),Operation_table!AJ966,)</f>
        <v/>
      </c>
      <c r="U1184" s="7" t="str">
        <f>if(not(isblank(Operation_table!$E966)),Operation_table!AK966,)</f>
        <v/>
      </c>
      <c r="V1184" s="7" t="str">
        <f>if(not(isblank(Operation_table!$E966)),Operation_table!AL966,)</f>
        <v/>
      </c>
      <c r="W1184" s="7" t="str">
        <f>if(not(isblank(Operation_table!$E966)),Operation_table!AM966,)</f>
        <v/>
      </c>
      <c r="X1184" s="7" t="str">
        <f>if(not(isblank(Operation_table!$E966)),Operation_table!AN966,)</f>
        <v/>
      </c>
      <c r="Y1184" s="7" t="str">
        <f>if(not(isblank(Operation_table!$E966)),Operation_table!AO966,)</f>
        <v/>
      </c>
      <c r="Z1184" s="7" t="str">
        <f>if(not(isblank(Operation_table!$E966)),Operation_table!AP966,)</f>
        <v/>
      </c>
      <c r="AA1184" s="7" t="str">
        <f>if(not(isblank(Operation_table!$E966)),Operation_table!AQ966,)</f>
        <v/>
      </c>
      <c r="AB1184" s="7"/>
      <c r="AC1184" s="7"/>
      <c r="AD1184" s="7"/>
      <c r="AE1184" s="7"/>
      <c r="AF1184" s="7"/>
      <c r="AG1184" s="7"/>
      <c r="AH1184" s="7"/>
    </row>
    <row r="1185">
      <c r="A1185" s="7" t="str">
        <f>if(not(isblank(Operation_table!$E982)),Operation_table!R982,)</f>
        <v/>
      </c>
      <c r="B1185" s="1"/>
      <c r="C1185" s="7" t="str">
        <f>if(not(isblank(Operation_table!$E982)),Operation_table!S982,)</f>
        <v/>
      </c>
      <c r="D1185" s="7" t="str">
        <f>if(not(isblank(Operation_table!$E982)),Operation_table!T982,)</f>
        <v/>
      </c>
      <c r="E1185" s="7" t="str">
        <f>if(not(isblank(Operation_table!$E982)),Operation_table!U982,)</f>
        <v/>
      </c>
      <c r="F1185" s="7" t="str">
        <f>if(not(isblank(Operation_table!$E982)),Operation_table!V982,)</f>
        <v/>
      </c>
      <c r="G1185" s="7" t="str">
        <f>if(not(isblank(Operation_table!$E982)),Operation_table!W982,)</f>
        <v/>
      </c>
      <c r="H1185" s="7" t="str">
        <f>if(not(isblank(Operation_table!$E982)),Operation_table!X982,)</f>
        <v/>
      </c>
      <c r="I1185" s="7" t="str">
        <f>if(not(isblank(Operation_table!$E982)),Operation_table!Y982,)</f>
        <v/>
      </c>
      <c r="J1185" s="7" t="str">
        <f>if(not(isblank(Operation_table!$E982)),Operation_table!Z982,)</f>
        <v/>
      </c>
      <c r="K1185" s="7" t="str">
        <f>if(not(isblank(Operation_table!$E982)),Operation_table!AA982,)</f>
        <v/>
      </c>
      <c r="L1185" s="7" t="str">
        <f>if(not(isblank(Operation_table!$E982)),Operation_table!AB982,)</f>
        <v/>
      </c>
      <c r="M1185" s="7" t="str">
        <f>if(not(isblank(Operation_table!$E982)),Operation_table!AC982,)</f>
        <v/>
      </c>
      <c r="N1185" s="7" t="str">
        <f>if(not(isblank(Operation_table!$E982)),Operation_table!AD982,)</f>
        <v/>
      </c>
      <c r="O1185" s="7" t="str">
        <f>if(not(isblank(Operation_table!$E982)),Operation_table!AE982,)</f>
        <v/>
      </c>
      <c r="P1185" s="7" t="str">
        <f>if(not(isblank(Operation_table!$E982)),Operation_table!AF982,)</f>
        <v/>
      </c>
      <c r="Q1185" s="7" t="str">
        <f>if(not(isblank(Operation_table!$E982)),Operation_table!AG982,)</f>
        <v/>
      </c>
      <c r="R1185" s="7" t="str">
        <f>if(not(isblank(Operation_table!$E982)),Operation_table!AH982,)</f>
        <v/>
      </c>
      <c r="S1185" s="7" t="str">
        <f>if(not(isblank(Operation_table!$E982)),Operation_table!AI982,)</f>
        <v/>
      </c>
      <c r="T1185" s="7" t="str">
        <f>if(not(isblank(Operation_table!$E982)),Operation_table!AJ982,)</f>
        <v/>
      </c>
      <c r="U1185" s="7" t="str">
        <f>if(not(isblank(Operation_table!$E982)),Operation_table!AK982,)</f>
        <v/>
      </c>
      <c r="V1185" s="7" t="str">
        <f>if(not(isblank(Operation_table!$E982)),Operation_table!AL982,)</f>
        <v/>
      </c>
      <c r="W1185" s="7" t="str">
        <f>if(not(isblank(Operation_table!$E982)),Operation_table!AM982,)</f>
        <v/>
      </c>
      <c r="X1185" s="7" t="str">
        <f>if(not(isblank(Operation_table!$E982)),Operation_table!AN982,)</f>
        <v/>
      </c>
      <c r="Y1185" s="7" t="str">
        <f>if(not(isblank(Operation_table!$E982)),Operation_table!AO982,)</f>
        <v/>
      </c>
      <c r="Z1185" s="7" t="str">
        <f>if(not(isblank(Operation_table!$E982)),Operation_table!AP982,)</f>
        <v/>
      </c>
      <c r="AA1185" s="7" t="str">
        <f>if(not(isblank(Operation_table!$E982)),Operation_table!AQ982,)</f>
        <v/>
      </c>
      <c r="AB1185" s="7"/>
      <c r="AC1185" s="7"/>
      <c r="AD1185" s="7"/>
      <c r="AE1185" s="7"/>
      <c r="AF1185" s="7"/>
      <c r="AG1185" s="7"/>
      <c r="AH1185" s="7"/>
    </row>
    <row r="1186">
      <c r="A1186" s="7" t="str">
        <f>if(not(isblank(Operation_table!$E1020)),Operation_table!R1020,)</f>
        <v/>
      </c>
      <c r="B1186" s="1"/>
      <c r="C1186" s="7" t="str">
        <f>if(not(isblank(Operation_table!$E1020)),Operation_table!S1020,)</f>
        <v/>
      </c>
      <c r="D1186" s="7" t="str">
        <f>if(not(isblank(Operation_table!$E1020)),Operation_table!T1020,)</f>
        <v/>
      </c>
      <c r="E1186" s="7" t="str">
        <f>if(not(isblank(Operation_table!$E1020)),Operation_table!U1020,)</f>
        <v/>
      </c>
      <c r="F1186" s="7" t="str">
        <f>if(not(isblank(Operation_table!$E1020)),Operation_table!V1020,)</f>
        <v/>
      </c>
      <c r="G1186" s="7" t="str">
        <f>if(not(isblank(Operation_table!$E1020)),Operation_table!W1020,)</f>
        <v/>
      </c>
      <c r="H1186" s="7" t="str">
        <f>if(not(isblank(Operation_table!$E1020)),Operation_table!X1020,)</f>
        <v/>
      </c>
      <c r="I1186" s="7" t="str">
        <f>if(not(isblank(Operation_table!$E1020)),Operation_table!Y1020,)</f>
        <v/>
      </c>
      <c r="J1186" s="7" t="str">
        <f>if(not(isblank(Operation_table!$E1020)),Operation_table!Z1020,)</f>
        <v/>
      </c>
      <c r="K1186" s="7" t="str">
        <f>if(not(isblank(Operation_table!$E1020)),Operation_table!AA1020,)</f>
        <v/>
      </c>
      <c r="L1186" s="7" t="str">
        <f>if(not(isblank(Operation_table!$E1020)),Operation_table!AB1020,)</f>
        <v/>
      </c>
      <c r="M1186" s="7" t="str">
        <f>if(not(isblank(Operation_table!$E1020)),Operation_table!AC1020,)</f>
        <v/>
      </c>
      <c r="N1186" s="7" t="str">
        <f>if(not(isblank(Operation_table!$E1020)),Operation_table!AD1020,)</f>
        <v/>
      </c>
      <c r="O1186" s="7" t="str">
        <f>if(not(isblank(Operation_table!$E1020)),Operation_table!AE1020,)</f>
        <v/>
      </c>
      <c r="P1186" s="7" t="str">
        <f>if(not(isblank(Operation_table!$E1020)),Operation_table!AF1020,)</f>
        <v/>
      </c>
      <c r="Q1186" s="7" t="str">
        <f>if(not(isblank(Operation_table!$E1020)),Operation_table!AG1020,)</f>
        <v/>
      </c>
      <c r="R1186" s="7" t="str">
        <f>if(not(isblank(Operation_table!$E1020)),Operation_table!AH1020,)</f>
        <v/>
      </c>
      <c r="S1186" s="7" t="str">
        <f>if(not(isblank(Operation_table!$E1020)),Operation_table!AI1020,)</f>
        <v/>
      </c>
      <c r="T1186" s="7" t="str">
        <f>if(not(isblank(Operation_table!$E1020)),Operation_table!AJ1020,)</f>
        <v/>
      </c>
      <c r="U1186" s="7" t="str">
        <f>if(not(isblank(Operation_table!$E1020)),Operation_table!AK1020,)</f>
        <v/>
      </c>
      <c r="V1186" s="7" t="str">
        <f>if(not(isblank(Operation_table!$E1020)),Operation_table!AL1020,)</f>
        <v/>
      </c>
      <c r="W1186" s="7" t="str">
        <f>if(not(isblank(Operation_table!$E1020)),Operation_table!AM1020,)</f>
        <v/>
      </c>
      <c r="X1186" s="7" t="str">
        <f>if(not(isblank(Operation_table!$E1020)),Operation_table!AN1020,)</f>
        <v/>
      </c>
      <c r="Y1186" s="7" t="str">
        <f>if(not(isblank(Operation_table!$E1020)),Operation_table!AO1020,)</f>
        <v/>
      </c>
      <c r="Z1186" s="7" t="str">
        <f>if(not(isblank(Operation_table!$E1020)),Operation_table!AP1020,)</f>
        <v/>
      </c>
      <c r="AA1186" s="7" t="str">
        <f>if(not(isblank(Operation_table!$E1020)),Operation_table!AQ1020,)</f>
        <v/>
      </c>
      <c r="AB1186" s="7"/>
      <c r="AC1186" s="7"/>
      <c r="AD1186" s="7"/>
      <c r="AE1186" s="7"/>
      <c r="AF1186" s="7"/>
      <c r="AG1186" s="7"/>
      <c r="AH1186" s="7"/>
    </row>
    <row r="1187">
      <c r="A1187" s="7" t="str">
        <f>if(not(isblank(Operation_table!$E1029)),Operation_table!R1029,)</f>
        <v/>
      </c>
      <c r="B1187" s="1"/>
      <c r="C1187" s="7" t="str">
        <f>if(not(isblank(Operation_table!$E1029)),Operation_table!S1029,)</f>
        <v/>
      </c>
      <c r="D1187" s="7" t="str">
        <f>if(not(isblank(Operation_table!$E1029)),Operation_table!T1029,)</f>
        <v/>
      </c>
      <c r="E1187" s="7" t="str">
        <f>if(not(isblank(Operation_table!$E1029)),Operation_table!U1029,)</f>
        <v/>
      </c>
      <c r="F1187" s="7" t="str">
        <f>if(not(isblank(Operation_table!$E1029)),Operation_table!V1029,)</f>
        <v/>
      </c>
      <c r="G1187" s="7" t="str">
        <f>if(not(isblank(Operation_table!$E1029)),Operation_table!W1029,)</f>
        <v/>
      </c>
      <c r="H1187" s="7" t="str">
        <f>if(not(isblank(Operation_table!$E1029)),Operation_table!X1029,)</f>
        <v/>
      </c>
      <c r="I1187" s="7" t="str">
        <f>if(not(isblank(Operation_table!$E1029)),Operation_table!Y1029,)</f>
        <v/>
      </c>
      <c r="J1187" s="7" t="str">
        <f>if(not(isblank(Operation_table!$E1029)),Operation_table!Z1029,)</f>
        <v/>
      </c>
      <c r="K1187" s="7" t="str">
        <f>if(not(isblank(Operation_table!$E1029)),Operation_table!AA1029,)</f>
        <v/>
      </c>
      <c r="L1187" s="7" t="str">
        <f>if(not(isblank(Operation_table!$E1029)),Operation_table!AB1029,)</f>
        <v/>
      </c>
      <c r="M1187" s="7" t="str">
        <f>if(not(isblank(Operation_table!$E1029)),Operation_table!AC1029,)</f>
        <v/>
      </c>
      <c r="N1187" s="7" t="str">
        <f>if(not(isblank(Operation_table!$E1029)),Operation_table!AD1029,)</f>
        <v/>
      </c>
      <c r="O1187" s="7" t="str">
        <f>if(not(isblank(Operation_table!$E1029)),Operation_table!AE1029,)</f>
        <v/>
      </c>
      <c r="P1187" s="7" t="str">
        <f>if(not(isblank(Operation_table!$E1029)),Operation_table!AF1029,)</f>
        <v/>
      </c>
      <c r="Q1187" s="7" t="str">
        <f>if(not(isblank(Operation_table!$E1029)),Operation_table!AG1029,)</f>
        <v/>
      </c>
      <c r="R1187" s="7" t="str">
        <f>if(not(isblank(Operation_table!$E1029)),Operation_table!AH1029,)</f>
        <v/>
      </c>
      <c r="S1187" s="7" t="str">
        <f>if(not(isblank(Operation_table!$E1029)),Operation_table!AI1029,)</f>
        <v/>
      </c>
      <c r="T1187" s="7" t="str">
        <f>if(not(isblank(Operation_table!$E1029)),Operation_table!AJ1029,)</f>
        <v/>
      </c>
      <c r="U1187" s="7" t="str">
        <f>if(not(isblank(Operation_table!$E1029)),Operation_table!AK1029,)</f>
        <v/>
      </c>
      <c r="V1187" s="7" t="str">
        <f>if(not(isblank(Operation_table!$E1029)),Operation_table!AL1029,)</f>
        <v/>
      </c>
      <c r="W1187" s="7" t="str">
        <f>if(not(isblank(Operation_table!$E1029)),Operation_table!AM1029,)</f>
        <v/>
      </c>
      <c r="X1187" s="7" t="str">
        <f>if(not(isblank(Operation_table!$E1029)),Operation_table!AN1029,)</f>
        <v/>
      </c>
      <c r="Y1187" s="7" t="str">
        <f>if(not(isblank(Operation_table!$E1029)),Operation_table!AO1029,)</f>
        <v/>
      </c>
      <c r="Z1187" s="7" t="str">
        <f>if(not(isblank(Operation_table!$E1029)),Operation_table!AP1029,)</f>
        <v/>
      </c>
      <c r="AA1187" s="7" t="str">
        <f>if(not(isblank(Operation_table!$E1029)),Operation_table!AQ1029,)</f>
        <v/>
      </c>
      <c r="AB1187" s="7"/>
      <c r="AC1187" s="7"/>
      <c r="AD1187" s="7"/>
      <c r="AE1187" s="7"/>
      <c r="AF1187" s="7"/>
      <c r="AG1187" s="7"/>
      <c r="AH1187" s="7"/>
    </row>
    <row r="1188">
      <c r="A1188" s="7" t="str">
        <f>if(not(isblank(Operation_table!$E1036)),Operation_table!R1036,)</f>
        <v/>
      </c>
      <c r="B1188" s="1"/>
      <c r="C1188" s="7" t="str">
        <f>if(not(isblank(Operation_table!$E1036)),Operation_table!S1036,)</f>
        <v/>
      </c>
      <c r="D1188" s="7" t="str">
        <f>if(not(isblank(Operation_table!$E1036)),Operation_table!T1036,)</f>
        <v/>
      </c>
      <c r="E1188" s="7" t="str">
        <f>if(not(isblank(Operation_table!$E1036)),Operation_table!U1036,)</f>
        <v/>
      </c>
      <c r="F1188" s="7" t="str">
        <f>if(not(isblank(Operation_table!$E1036)),Operation_table!V1036,)</f>
        <v/>
      </c>
      <c r="G1188" s="7" t="str">
        <f>if(not(isblank(Operation_table!$E1036)),Operation_table!W1036,)</f>
        <v/>
      </c>
      <c r="H1188" s="7" t="str">
        <f>if(not(isblank(Operation_table!$E1036)),Operation_table!X1036,)</f>
        <v/>
      </c>
      <c r="I1188" s="7" t="str">
        <f>if(not(isblank(Operation_table!$E1036)),Operation_table!Y1036,)</f>
        <v/>
      </c>
      <c r="J1188" s="7" t="str">
        <f>if(not(isblank(Operation_table!$E1036)),Operation_table!Z1036,)</f>
        <v/>
      </c>
      <c r="K1188" s="7" t="str">
        <f>if(not(isblank(Operation_table!$E1036)),Operation_table!AA1036,)</f>
        <v/>
      </c>
      <c r="L1188" s="7" t="str">
        <f>if(not(isblank(Operation_table!$E1036)),Operation_table!AB1036,)</f>
        <v/>
      </c>
      <c r="M1188" s="7" t="str">
        <f>if(not(isblank(Operation_table!$E1036)),Operation_table!AC1036,)</f>
        <v/>
      </c>
      <c r="N1188" s="7" t="str">
        <f>if(not(isblank(Operation_table!$E1036)),Operation_table!AD1036,)</f>
        <v/>
      </c>
      <c r="O1188" s="7" t="str">
        <f>if(not(isblank(Operation_table!$E1036)),Operation_table!AE1036,)</f>
        <v/>
      </c>
      <c r="P1188" s="7" t="str">
        <f>if(not(isblank(Operation_table!$E1036)),Operation_table!AF1036,)</f>
        <v/>
      </c>
      <c r="Q1188" s="7" t="str">
        <f>if(not(isblank(Operation_table!$E1036)),Operation_table!AG1036,)</f>
        <v/>
      </c>
      <c r="R1188" s="7" t="str">
        <f>if(not(isblank(Operation_table!$E1036)),Operation_table!AH1036,)</f>
        <v/>
      </c>
      <c r="S1188" s="7" t="str">
        <f>if(not(isblank(Operation_table!$E1036)),Operation_table!AI1036,)</f>
        <v/>
      </c>
      <c r="T1188" s="7" t="str">
        <f>if(not(isblank(Operation_table!$E1036)),Operation_table!AJ1036,)</f>
        <v/>
      </c>
      <c r="U1188" s="7" t="str">
        <f>if(not(isblank(Operation_table!$E1036)),Operation_table!AK1036,)</f>
        <v/>
      </c>
      <c r="V1188" s="7" t="str">
        <f>if(not(isblank(Operation_table!$E1036)),Operation_table!AL1036,)</f>
        <v/>
      </c>
      <c r="W1188" s="7" t="str">
        <f>if(not(isblank(Operation_table!$E1036)),Operation_table!AM1036,)</f>
        <v/>
      </c>
      <c r="X1188" s="7" t="str">
        <f>if(not(isblank(Operation_table!$E1036)),Operation_table!AN1036,)</f>
        <v/>
      </c>
      <c r="Y1188" s="7" t="str">
        <f>if(not(isblank(Operation_table!$E1036)),Operation_table!AO1036,)</f>
        <v/>
      </c>
      <c r="Z1188" s="7" t="str">
        <f>if(not(isblank(Operation_table!$E1036)),Operation_table!AP1036,)</f>
        <v/>
      </c>
      <c r="AA1188" s="7" t="str">
        <f>if(not(isblank(Operation_table!$E1036)),Operation_table!AQ1036,)</f>
        <v/>
      </c>
      <c r="AB1188" s="7"/>
      <c r="AC1188" s="7"/>
      <c r="AD1188" s="7"/>
      <c r="AE1188" s="7"/>
      <c r="AF1188" s="7"/>
      <c r="AG1188" s="7"/>
      <c r="AH1188" s="7"/>
    </row>
    <row r="1189">
      <c r="A1189" s="7" t="str">
        <f>if(not(isblank(Operation_table!$E1038)),Operation_table!R1038,)</f>
        <v/>
      </c>
      <c r="B1189" s="1"/>
      <c r="C1189" s="7" t="str">
        <f>if(not(isblank(Operation_table!$E1038)),Operation_table!S1038,)</f>
        <v/>
      </c>
      <c r="D1189" s="7" t="str">
        <f>if(not(isblank(Operation_table!$E1038)),Operation_table!T1038,)</f>
        <v/>
      </c>
      <c r="E1189" s="7" t="str">
        <f>if(not(isblank(Operation_table!$E1038)),Operation_table!U1038,)</f>
        <v/>
      </c>
      <c r="F1189" s="7" t="str">
        <f>if(not(isblank(Operation_table!$E1038)),Operation_table!V1038,)</f>
        <v/>
      </c>
      <c r="G1189" s="7" t="str">
        <f>if(not(isblank(Operation_table!$E1038)),Operation_table!W1038,)</f>
        <v/>
      </c>
      <c r="H1189" s="7" t="str">
        <f>if(not(isblank(Operation_table!$E1038)),Operation_table!X1038,)</f>
        <v/>
      </c>
      <c r="I1189" s="7" t="str">
        <f>if(not(isblank(Operation_table!$E1038)),Operation_table!Y1038,)</f>
        <v/>
      </c>
      <c r="J1189" s="7" t="str">
        <f>if(not(isblank(Operation_table!$E1038)),Operation_table!Z1038,)</f>
        <v/>
      </c>
      <c r="K1189" s="7" t="str">
        <f>if(not(isblank(Operation_table!$E1038)),Operation_table!AA1038,)</f>
        <v/>
      </c>
      <c r="L1189" s="7" t="str">
        <f>if(not(isblank(Operation_table!$E1038)),Operation_table!AB1038,)</f>
        <v/>
      </c>
      <c r="M1189" s="7" t="str">
        <f>if(not(isblank(Operation_table!$E1038)),Operation_table!AC1038,)</f>
        <v/>
      </c>
      <c r="N1189" s="7" t="str">
        <f>if(not(isblank(Operation_table!$E1038)),Operation_table!AD1038,)</f>
        <v/>
      </c>
      <c r="O1189" s="7" t="str">
        <f>if(not(isblank(Operation_table!$E1038)),Operation_table!AE1038,)</f>
        <v/>
      </c>
      <c r="P1189" s="7" t="str">
        <f>if(not(isblank(Operation_table!$E1038)),Operation_table!AF1038,)</f>
        <v/>
      </c>
      <c r="Q1189" s="7" t="str">
        <f>if(not(isblank(Operation_table!$E1038)),Operation_table!AG1038,)</f>
        <v/>
      </c>
      <c r="R1189" s="7" t="str">
        <f>if(not(isblank(Operation_table!$E1038)),Operation_table!AH1038,)</f>
        <v/>
      </c>
      <c r="S1189" s="7" t="str">
        <f>if(not(isblank(Operation_table!$E1038)),Operation_table!AI1038,)</f>
        <v/>
      </c>
      <c r="T1189" s="7" t="str">
        <f>if(not(isblank(Operation_table!$E1038)),Operation_table!AJ1038,)</f>
        <v/>
      </c>
      <c r="U1189" s="7" t="str">
        <f>if(not(isblank(Operation_table!$E1038)),Operation_table!AK1038,)</f>
        <v/>
      </c>
      <c r="V1189" s="7" t="str">
        <f>if(not(isblank(Operation_table!$E1038)),Operation_table!AL1038,)</f>
        <v/>
      </c>
      <c r="W1189" s="7" t="str">
        <f>if(not(isblank(Operation_table!$E1038)),Operation_table!AM1038,)</f>
        <v/>
      </c>
      <c r="X1189" s="7" t="str">
        <f>if(not(isblank(Operation_table!$E1038)),Operation_table!AN1038,)</f>
        <v/>
      </c>
      <c r="Y1189" s="7" t="str">
        <f>if(not(isblank(Operation_table!$E1038)),Operation_table!AO1038,)</f>
        <v/>
      </c>
      <c r="Z1189" s="7" t="str">
        <f>if(not(isblank(Operation_table!$E1038)),Operation_table!AP1038,)</f>
        <v/>
      </c>
      <c r="AA1189" s="7" t="str">
        <f>if(not(isblank(Operation_table!$E1038)),Operation_table!AQ1038,)</f>
        <v/>
      </c>
      <c r="AB1189" s="7"/>
      <c r="AC1189" s="7"/>
      <c r="AD1189" s="7"/>
      <c r="AE1189" s="7"/>
      <c r="AF1189" s="7"/>
      <c r="AG1189" s="7"/>
      <c r="AH1189" s="7"/>
    </row>
    <row r="1190">
      <c r="A1190" s="7" t="str">
        <f>if(not(isblank(Operation_table!$E1039)),Operation_table!R1039,)</f>
        <v/>
      </c>
      <c r="B1190" s="1"/>
      <c r="C1190" s="7" t="str">
        <f>if(not(isblank(Operation_table!$E1039)),Operation_table!S1039,)</f>
        <v/>
      </c>
      <c r="D1190" s="7" t="str">
        <f>if(not(isblank(Operation_table!$E1039)),Operation_table!T1039,)</f>
        <v/>
      </c>
      <c r="E1190" s="7" t="str">
        <f>if(not(isblank(Operation_table!$E1039)),Operation_table!U1039,)</f>
        <v/>
      </c>
      <c r="F1190" s="7" t="str">
        <f>if(not(isblank(Operation_table!$E1039)),Operation_table!V1039,)</f>
        <v/>
      </c>
      <c r="G1190" s="7" t="str">
        <f>if(not(isblank(Operation_table!$E1039)),Operation_table!W1039,)</f>
        <v/>
      </c>
      <c r="H1190" s="7" t="str">
        <f>if(not(isblank(Operation_table!$E1039)),Operation_table!X1039,)</f>
        <v/>
      </c>
      <c r="I1190" s="7" t="str">
        <f>if(not(isblank(Operation_table!$E1039)),Operation_table!Y1039,)</f>
        <v/>
      </c>
      <c r="J1190" s="7" t="str">
        <f>if(not(isblank(Operation_table!$E1039)),Operation_table!Z1039,)</f>
        <v/>
      </c>
      <c r="K1190" s="7" t="str">
        <f>if(not(isblank(Operation_table!$E1039)),Operation_table!AA1039,)</f>
        <v/>
      </c>
      <c r="L1190" s="7" t="str">
        <f>if(not(isblank(Operation_table!$E1039)),Operation_table!AB1039,)</f>
        <v/>
      </c>
      <c r="M1190" s="7" t="str">
        <f>if(not(isblank(Operation_table!$E1039)),Operation_table!AC1039,)</f>
        <v/>
      </c>
      <c r="N1190" s="7" t="str">
        <f>if(not(isblank(Operation_table!$E1039)),Operation_table!AD1039,)</f>
        <v/>
      </c>
      <c r="O1190" s="7" t="str">
        <f>if(not(isblank(Operation_table!$E1039)),Operation_table!AE1039,)</f>
        <v/>
      </c>
      <c r="P1190" s="7" t="str">
        <f>if(not(isblank(Operation_table!$E1039)),Operation_table!AF1039,)</f>
        <v/>
      </c>
      <c r="Q1190" s="7" t="str">
        <f>if(not(isblank(Operation_table!$E1039)),Operation_table!AG1039,)</f>
        <v/>
      </c>
      <c r="R1190" s="7" t="str">
        <f>if(not(isblank(Operation_table!$E1039)),Operation_table!AH1039,)</f>
        <v/>
      </c>
      <c r="S1190" s="7" t="str">
        <f>if(not(isblank(Operation_table!$E1039)),Operation_table!AI1039,)</f>
        <v/>
      </c>
      <c r="T1190" s="7" t="str">
        <f>if(not(isblank(Operation_table!$E1039)),Operation_table!AJ1039,)</f>
        <v/>
      </c>
      <c r="U1190" s="7" t="str">
        <f>if(not(isblank(Operation_table!$E1039)),Operation_table!AK1039,)</f>
        <v/>
      </c>
      <c r="V1190" s="7" t="str">
        <f>if(not(isblank(Operation_table!$E1039)),Operation_table!AL1039,)</f>
        <v/>
      </c>
      <c r="W1190" s="7" t="str">
        <f>if(not(isblank(Operation_table!$E1039)),Operation_table!AM1039,)</f>
        <v/>
      </c>
      <c r="X1190" s="7" t="str">
        <f>if(not(isblank(Operation_table!$E1039)),Operation_table!AN1039,)</f>
        <v/>
      </c>
      <c r="Y1190" s="7" t="str">
        <f>if(not(isblank(Operation_table!$E1039)),Operation_table!AO1039,)</f>
        <v/>
      </c>
      <c r="Z1190" s="7" t="str">
        <f>if(not(isblank(Operation_table!$E1039)),Operation_table!AP1039,)</f>
        <v/>
      </c>
      <c r="AA1190" s="7" t="str">
        <f>if(not(isblank(Operation_table!$E1039)),Operation_table!AQ1039,)</f>
        <v/>
      </c>
      <c r="AB1190" s="7"/>
      <c r="AC1190" s="7"/>
      <c r="AD1190" s="7"/>
      <c r="AE1190" s="7"/>
      <c r="AF1190" s="7"/>
      <c r="AG1190" s="7"/>
      <c r="AH1190" s="7"/>
    </row>
    <row r="1191">
      <c r="A1191" s="7" t="str">
        <f>if(not(isblank(Operation_table!$E1054)),Operation_table!R1054,)</f>
        <v/>
      </c>
      <c r="B1191" s="1"/>
      <c r="C1191" s="7" t="str">
        <f>if(not(isblank(Operation_table!$E1054)),Operation_table!S1054,)</f>
        <v/>
      </c>
      <c r="D1191" s="7" t="str">
        <f>if(not(isblank(Operation_table!$E1054)),Operation_table!T1054,)</f>
        <v/>
      </c>
      <c r="E1191" s="7" t="str">
        <f>if(not(isblank(Operation_table!$E1054)),Operation_table!U1054,)</f>
        <v/>
      </c>
      <c r="F1191" s="7" t="str">
        <f>if(not(isblank(Operation_table!$E1054)),Operation_table!V1054,)</f>
        <v/>
      </c>
      <c r="G1191" s="7" t="str">
        <f>if(not(isblank(Operation_table!$E1054)),Operation_table!W1054,)</f>
        <v/>
      </c>
      <c r="H1191" s="7" t="str">
        <f>if(not(isblank(Operation_table!$E1054)),Operation_table!X1054,)</f>
        <v/>
      </c>
      <c r="I1191" s="7" t="str">
        <f>if(not(isblank(Operation_table!$E1054)),Operation_table!Y1054,)</f>
        <v/>
      </c>
      <c r="J1191" s="7" t="str">
        <f>if(not(isblank(Operation_table!$E1054)),Operation_table!Z1054,)</f>
        <v/>
      </c>
      <c r="K1191" s="7" t="str">
        <f>if(not(isblank(Operation_table!$E1054)),Operation_table!AA1054,)</f>
        <v/>
      </c>
      <c r="L1191" s="7" t="str">
        <f>if(not(isblank(Operation_table!$E1054)),Operation_table!AB1054,)</f>
        <v/>
      </c>
      <c r="M1191" s="7" t="str">
        <f>if(not(isblank(Operation_table!$E1054)),Operation_table!AC1054,)</f>
        <v/>
      </c>
      <c r="N1191" s="7" t="str">
        <f>if(not(isblank(Operation_table!$E1054)),Operation_table!AD1054,)</f>
        <v/>
      </c>
      <c r="O1191" s="7" t="str">
        <f>if(not(isblank(Operation_table!$E1054)),Operation_table!AE1054,)</f>
        <v/>
      </c>
      <c r="P1191" s="7" t="str">
        <f>if(not(isblank(Operation_table!$E1054)),Operation_table!AF1054,)</f>
        <v/>
      </c>
      <c r="Q1191" s="7" t="str">
        <f>if(not(isblank(Operation_table!$E1054)),Operation_table!AG1054,)</f>
        <v/>
      </c>
      <c r="R1191" s="7" t="str">
        <f>if(not(isblank(Operation_table!$E1054)),Operation_table!AH1054,)</f>
        <v/>
      </c>
      <c r="S1191" s="7" t="str">
        <f>if(not(isblank(Operation_table!$E1054)),Operation_table!AI1054,)</f>
        <v/>
      </c>
      <c r="T1191" s="7" t="str">
        <f>if(not(isblank(Operation_table!$E1054)),Operation_table!AJ1054,)</f>
        <v/>
      </c>
      <c r="U1191" s="7" t="str">
        <f>if(not(isblank(Operation_table!$E1054)),Operation_table!AK1054,)</f>
        <v/>
      </c>
      <c r="V1191" s="7" t="str">
        <f>if(not(isblank(Operation_table!$E1054)),Operation_table!AL1054,)</f>
        <v/>
      </c>
      <c r="W1191" s="7" t="str">
        <f>if(not(isblank(Operation_table!$E1054)),Operation_table!AM1054,)</f>
        <v/>
      </c>
      <c r="X1191" s="7" t="str">
        <f>if(not(isblank(Operation_table!$E1054)),Operation_table!AN1054,)</f>
        <v/>
      </c>
      <c r="Y1191" s="7" t="str">
        <f>if(not(isblank(Operation_table!$E1054)),Operation_table!AO1054,)</f>
        <v/>
      </c>
      <c r="Z1191" s="7" t="str">
        <f>if(not(isblank(Operation_table!$E1054)),Operation_table!AP1054,)</f>
        <v/>
      </c>
      <c r="AA1191" s="7" t="str">
        <f>if(not(isblank(Operation_table!$E1054)),Operation_table!AQ1054,)</f>
        <v/>
      </c>
      <c r="AB1191" s="7"/>
      <c r="AC1191" s="7"/>
      <c r="AD1191" s="7"/>
      <c r="AE1191" s="7"/>
      <c r="AF1191" s="7"/>
      <c r="AG1191" s="7"/>
      <c r="AH1191" s="7"/>
    </row>
    <row r="1192">
      <c r="A1192" s="7" t="str">
        <f>if(not(isblank(Operation_table!$E1083)),Operation_table!R1083,)</f>
        <v/>
      </c>
      <c r="B1192" s="1"/>
      <c r="C1192" s="7" t="str">
        <f>if(not(isblank(Operation_table!$E1083)),Operation_table!S1083,)</f>
        <v/>
      </c>
      <c r="D1192" s="7" t="str">
        <f>if(not(isblank(Operation_table!$E1083)),Operation_table!T1083,)</f>
        <v/>
      </c>
      <c r="E1192" s="7" t="str">
        <f>if(not(isblank(Operation_table!$E1083)),Operation_table!U1083,)</f>
        <v/>
      </c>
      <c r="F1192" s="7" t="str">
        <f>if(not(isblank(Operation_table!$E1083)),Operation_table!V1083,)</f>
        <v/>
      </c>
      <c r="G1192" s="7" t="str">
        <f>if(not(isblank(Operation_table!$E1083)),Operation_table!W1083,)</f>
        <v/>
      </c>
      <c r="H1192" s="7" t="str">
        <f>if(not(isblank(Operation_table!$E1083)),Operation_table!X1083,)</f>
        <v/>
      </c>
      <c r="I1192" s="7" t="str">
        <f>if(not(isblank(Operation_table!$E1083)),Operation_table!Y1083,)</f>
        <v/>
      </c>
      <c r="J1192" s="7" t="str">
        <f>if(not(isblank(Operation_table!$E1083)),Operation_table!Z1083,)</f>
        <v/>
      </c>
      <c r="K1192" s="7" t="str">
        <f>if(not(isblank(Operation_table!$E1083)),Operation_table!AA1083,)</f>
        <v/>
      </c>
      <c r="L1192" s="7" t="str">
        <f>if(not(isblank(Operation_table!$E1083)),Operation_table!AB1083,)</f>
        <v/>
      </c>
      <c r="M1192" s="7" t="str">
        <f>if(not(isblank(Operation_table!$E1083)),Operation_table!AC1083,)</f>
        <v/>
      </c>
      <c r="N1192" s="7" t="str">
        <f>if(not(isblank(Operation_table!$E1083)),Operation_table!AD1083,)</f>
        <v/>
      </c>
      <c r="O1192" s="7" t="str">
        <f>if(not(isblank(Operation_table!$E1083)),Operation_table!AE1083,)</f>
        <v/>
      </c>
      <c r="P1192" s="7" t="str">
        <f>if(not(isblank(Operation_table!$E1083)),Operation_table!AF1083,)</f>
        <v/>
      </c>
      <c r="Q1192" s="7" t="str">
        <f>if(not(isblank(Operation_table!$E1083)),Operation_table!AG1083,)</f>
        <v/>
      </c>
      <c r="R1192" s="7" t="str">
        <f>if(not(isblank(Operation_table!$E1083)),Operation_table!AH1083,)</f>
        <v/>
      </c>
      <c r="S1192" s="7" t="str">
        <f>if(not(isblank(Operation_table!$E1083)),Operation_table!AI1083,)</f>
        <v/>
      </c>
      <c r="T1192" s="7" t="str">
        <f>if(not(isblank(Operation_table!$E1083)),Operation_table!AJ1083,)</f>
        <v/>
      </c>
      <c r="U1192" s="7" t="str">
        <f>if(not(isblank(Operation_table!$E1083)),Operation_table!AK1083,)</f>
        <v/>
      </c>
      <c r="V1192" s="7" t="str">
        <f>if(not(isblank(Operation_table!$E1083)),Operation_table!AL1083,)</f>
        <v/>
      </c>
      <c r="W1192" s="7" t="str">
        <f>if(not(isblank(Operation_table!$E1083)),Operation_table!AM1083,)</f>
        <v/>
      </c>
      <c r="X1192" s="7" t="str">
        <f>if(not(isblank(Operation_table!$E1083)),Operation_table!AN1083,)</f>
        <v/>
      </c>
      <c r="Y1192" s="7" t="str">
        <f>if(not(isblank(Operation_table!$E1083)),Operation_table!AO1083,)</f>
        <v/>
      </c>
      <c r="Z1192" s="7" t="str">
        <f>if(not(isblank(Operation_table!$E1083)),Operation_table!AP1083,)</f>
        <v/>
      </c>
      <c r="AA1192" s="7" t="str">
        <f>if(not(isblank(Operation_table!$E1083)),Operation_table!AQ1083,)</f>
        <v/>
      </c>
      <c r="AB1192" s="7"/>
      <c r="AC1192" s="7"/>
      <c r="AD1192" s="7"/>
      <c r="AE1192" s="7"/>
      <c r="AF1192" s="7"/>
      <c r="AG1192" s="7"/>
      <c r="AH1192" s="7"/>
    </row>
    <row r="1193">
      <c r="A1193" s="7" t="str">
        <f>if(not(isblank(Operation_table!$E1120)),Operation_table!R1120,)</f>
        <v/>
      </c>
      <c r="B1193" s="1"/>
      <c r="C1193" s="7" t="str">
        <f>if(not(isblank(Operation_table!$E1120)),Operation_table!S1120,)</f>
        <v/>
      </c>
      <c r="D1193" s="7" t="str">
        <f>if(not(isblank(Operation_table!$E1120)),Operation_table!T1120,)</f>
        <v/>
      </c>
      <c r="E1193" s="7" t="str">
        <f>if(not(isblank(Operation_table!$E1120)),Operation_table!U1120,)</f>
        <v/>
      </c>
      <c r="F1193" s="7" t="str">
        <f>if(not(isblank(Operation_table!$E1120)),Operation_table!V1120,)</f>
        <v/>
      </c>
      <c r="G1193" s="7" t="str">
        <f>if(not(isblank(Operation_table!$E1120)),Operation_table!W1120,)</f>
        <v/>
      </c>
      <c r="H1193" s="7" t="str">
        <f>if(not(isblank(Operation_table!$E1120)),Operation_table!X1120,)</f>
        <v/>
      </c>
      <c r="I1193" s="7" t="str">
        <f>if(not(isblank(Operation_table!$E1120)),Operation_table!Y1120,)</f>
        <v/>
      </c>
      <c r="J1193" s="7" t="str">
        <f>if(not(isblank(Operation_table!$E1120)),Operation_table!Z1120,)</f>
        <v/>
      </c>
      <c r="K1193" s="7" t="str">
        <f>if(not(isblank(Operation_table!$E1120)),Operation_table!AA1120,)</f>
        <v/>
      </c>
      <c r="L1193" s="7" t="str">
        <f>if(not(isblank(Operation_table!$E1120)),Operation_table!AB1120,)</f>
        <v/>
      </c>
      <c r="M1193" s="7" t="str">
        <f>if(not(isblank(Operation_table!$E1120)),Operation_table!AC1120,)</f>
        <v/>
      </c>
      <c r="N1193" s="7" t="str">
        <f>if(not(isblank(Operation_table!$E1120)),Operation_table!AD1120,)</f>
        <v/>
      </c>
      <c r="O1193" s="7" t="str">
        <f>if(not(isblank(Operation_table!$E1120)),Operation_table!AE1120,)</f>
        <v/>
      </c>
      <c r="P1193" s="7" t="str">
        <f>if(not(isblank(Operation_table!$E1120)),Operation_table!AF1120,)</f>
        <v/>
      </c>
      <c r="Q1193" s="7" t="str">
        <f>if(not(isblank(Operation_table!$E1120)),Operation_table!AG1120,)</f>
        <v/>
      </c>
      <c r="R1193" s="7" t="str">
        <f>if(not(isblank(Operation_table!$E1120)),Operation_table!AH1120,)</f>
        <v/>
      </c>
      <c r="S1193" s="7" t="str">
        <f>if(not(isblank(Operation_table!$E1120)),Operation_table!AI1120,)</f>
        <v/>
      </c>
      <c r="T1193" s="7" t="str">
        <f>if(not(isblank(Operation_table!$E1120)),Operation_table!AJ1120,)</f>
        <v/>
      </c>
      <c r="U1193" s="7" t="str">
        <f>if(not(isblank(Operation_table!$E1120)),Operation_table!AK1120,)</f>
        <v/>
      </c>
      <c r="V1193" s="7" t="str">
        <f>if(not(isblank(Operation_table!$E1120)),Operation_table!AL1120,)</f>
        <v/>
      </c>
      <c r="W1193" s="7" t="str">
        <f>if(not(isblank(Operation_table!$E1120)),Operation_table!AM1120,)</f>
        <v/>
      </c>
      <c r="X1193" s="7" t="str">
        <f>if(not(isblank(Operation_table!$E1120)),Operation_table!AN1120,)</f>
        <v/>
      </c>
      <c r="Y1193" s="7" t="str">
        <f>if(not(isblank(Operation_table!$E1120)),Operation_table!AO1120,)</f>
        <v/>
      </c>
      <c r="Z1193" s="7" t="str">
        <f>if(not(isblank(Operation_table!$E1120)),Operation_table!AP1120,)</f>
        <v/>
      </c>
      <c r="AA1193" s="7" t="str">
        <f>if(not(isblank(Operation_table!$E1120)),Operation_table!AQ1120,)</f>
        <v/>
      </c>
      <c r="AB1193" s="7"/>
      <c r="AC1193" s="7"/>
      <c r="AD1193" s="7"/>
      <c r="AE1193" s="7"/>
      <c r="AF1193" s="7"/>
      <c r="AG1193" s="7"/>
      <c r="AH119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2" width="5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34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35</v>
      </c>
      <c r="AC4" t="s">
        <v>32</v>
      </c>
      <c r="AD4" t="s">
        <v>32</v>
      </c>
      <c r="AE4" t="s">
        <v>32</v>
      </c>
      <c r="AF4" t="s">
        <v>32</v>
      </c>
    </row>
    <row r="5">
      <c r="A5" t="s">
        <v>36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37</v>
      </c>
      <c r="J5" t="s">
        <v>32</v>
      </c>
      <c r="K5" t="s">
        <v>32</v>
      </c>
      <c r="L5" t="s">
        <v>32</v>
      </c>
      <c r="M5" t="s">
        <v>32</v>
      </c>
      <c r="N5" t="s">
        <v>38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35</v>
      </c>
      <c r="AC5" t="s">
        <v>32</v>
      </c>
      <c r="AD5" t="s">
        <v>32</v>
      </c>
      <c r="AE5" t="s">
        <v>32</v>
      </c>
      <c r="AF5" t="s">
        <v>32</v>
      </c>
    </row>
    <row r="6">
      <c r="A6" t="s">
        <v>33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34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33</v>
      </c>
      <c r="AC6" t="s">
        <v>39</v>
      </c>
      <c r="AD6" t="s">
        <v>32</v>
      </c>
      <c r="AE6" t="s">
        <v>32</v>
      </c>
      <c r="AF6" t="s">
        <v>32</v>
      </c>
    </row>
    <row r="7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40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>
      <c r="A8" t="s">
        <v>33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41</v>
      </c>
      <c r="O8" t="s">
        <v>32</v>
      </c>
      <c r="P8" t="s">
        <v>32</v>
      </c>
      <c r="Q8" t="s">
        <v>33</v>
      </c>
      <c r="R8" t="s">
        <v>33</v>
      </c>
      <c r="S8" t="s">
        <v>33</v>
      </c>
      <c r="T8" t="s">
        <v>33</v>
      </c>
      <c r="U8" t="s">
        <v>42</v>
      </c>
      <c r="V8" t="s">
        <v>32</v>
      </c>
      <c r="W8" t="s">
        <v>32</v>
      </c>
      <c r="X8" t="s">
        <v>32</v>
      </c>
      <c r="Y8" t="s">
        <v>43</v>
      </c>
      <c r="Z8" t="s">
        <v>32</v>
      </c>
      <c r="AA8" t="s">
        <v>32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>
      <c r="A9" t="s">
        <v>33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42</v>
      </c>
      <c r="V9" t="s">
        <v>32</v>
      </c>
      <c r="W9" t="s">
        <v>32</v>
      </c>
      <c r="X9" t="s">
        <v>32</v>
      </c>
      <c r="Y9" t="s">
        <v>43</v>
      </c>
      <c r="Z9" t="s">
        <v>32</v>
      </c>
      <c r="AA9" t="s">
        <v>32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>
      <c r="A10" t="s">
        <v>33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42</v>
      </c>
      <c r="V10" t="s">
        <v>32</v>
      </c>
      <c r="W10" t="s">
        <v>32</v>
      </c>
      <c r="X10" t="s">
        <v>32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>
      <c r="A11" t="s">
        <v>33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41</v>
      </c>
      <c r="O11" t="s">
        <v>32</v>
      </c>
      <c r="P11" t="s">
        <v>32</v>
      </c>
      <c r="Q11" t="s">
        <v>44</v>
      </c>
      <c r="R11" t="s">
        <v>32</v>
      </c>
      <c r="S11" t="s">
        <v>32</v>
      </c>
      <c r="T11" t="s">
        <v>32</v>
      </c>
      <c r="U11" t="s">
        <v>42</v>
      </c>
      <c r="V11" t="s">
        <v>32</v>
      </c>
      <c r="W11" t="s">
        <v>32</v>
      </c>
      <c r="X11" t="s">
        <v>32</v>
      </c>
      <c r="Y11" t="s">
        <v>43</v>
      </c>
      <c r="Z11" t="s">
        <v>32</v>
      </c>
      <c r="AA11" t="s">
        <v>32</v>
      </c>
      <c r="AB11" t="s">
        <v>35</v>
      </c>
      <c r="AC11" t="s">
        <v>32</v>
      </c>
      <c r="AD11" t="s">
        <v>32</v>
      </c>
      <c r="AE11" t="s">
        <v>32</v>
      </c>
      <c r="AF11" t="s">
        <v>32</v>
      </c>
    </row>
    <row r="12">
      <c r="A12" t="s">
        <v>33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45</v>
      </c>
      <c r="X12" t="s">
        <v>32</v>
      </c>
      <c r="Y12" t="s">
        <v>32</v>
      </c>
      <c r="Z12" t="s">
        <v>32</v>
      </c>
      <c r="AA12" t="s">
        <v>32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>
      <c r="A13" t="s">
        <v>33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46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</row>
    <row r="14">
      <c r="A14" t="s">
        <v>33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47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48</v>
      </c>
      <c r="S14" t="s">
        <v>32</v>
      </c>
      <c r="T14" t="s">
        <v>32</v>
      </c>
      <c r="U14" t="s">
        <v>32</v>
      </c>
      <c r="V14" t="s">
        <v>32</v>
      </c>
      <c r="W14" t="s">
        <v>45</v>
      </c>
      <c r="X14" t="s">
        <v>32</v>
      </c>
      <c r="Y14" t="s">
        <v>32</v>
      </c>
      <c r="Z14" t="s">
        <v>32</v>
      </c>
      <c r="AA14" t="s">
        <v>32</v>
      </c>
      <c r="AB14" t="s">
        <v>35</v>
      </c>
      <c r="AC14" t="s">
        <v>32</v>
      </c>
      <c r="AD14" t="s">
        <v>32</v>
      </c>
      <c r="AE14" t="s">
        <v>32</v>
      </c>
      <c r="AF14" t="s">
        <v>32</v>
      </c>
    </row>
    <row r="15">
      <c r="A15" t="s">
        <v>33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48</v>
      </c>
      <c r="S15" t="s">
        <v>32</v>
      </c>
      <c r="T15" t="s">
        <v>32</v>
      </c>
      <c r="U15" t="s">
        <v>32</v>
      </c>
      <c r="V15" t="s">
        <v>32</v>
      </c>
      <c r="W15" t="s">
        <v>45</v>
      </c>
      <c r="X15" t="s">
        <v>32</v>
      </c>
      <c r="Y15" t="s">
        <v>32</v>
      </c>
      <c r="Z15" t="s">
        <v>32</v>
      </c>
      <c r="AA15" t="s">
        <v>32</v>
      </c>
      <c r="AB15" t="s">
        <v>35</v>
      </c>
      <c r="AC15" t="s">
        <v>32</v>
      </c>
      <c r="AD15" t="s">
        <v>32</v>
      </c>
      <c r="AE15" t="s">
        <v>32</v>
      </c>
      <c r="AF15" t="s">
        <v>32</v>
      </c>
    </row>
    <row r="16">
      <c r="A16" t="s">
        <v>33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50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33</v>
      </c>
      <c r="V16" t="s">
        <v>33</v>
      </c>
      <c r="W16" t="s">
        <v>45</v>
      </c>
      <c r="X16" t="s">
        <v>32</v>
      </c>
      <c r="Y16" t="s">
        <v>32</v>
      </c>
      <c r="Z16" t="s">
        <v>32</v>
      </c>
      <c r="AA16" t="s">
        <v>32</v>
      </c>
      <c r="AB16" t="s">
        <v>35</v>
      </c>
      <c r="AC16" t="s">
        <v>32</v>
      </c>
      <c r="AD16" t="s">
        <v>32</v>
      </c>
      <c r="AE16" t="s">
        <v>32</v>
      </c>
      <c r="AF16" t="s">
        <v>32</v>
      </c>
    </row>
    <row r="17">
      <c r="A17" t="s">
        <v>33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51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33</v>
      </c>
      <c r="T17" t="s">
        <v>52</v>
      </c>
      <c r="U17" t="s">
        <v>33</v>
      </c>
      <c r="V17" t="s">
        <v>33</v>
      </c>
      <c r="W17" t="s">
        <v>45</v>
      </c>
      <c r="X17" t="s">
        <v>32</v>
      </c>
      <c r="Y17" t="s">
        <v>32</v>
      </c>
      <c r="Z17" t="s">
        <v>32</v>
      </c>
      <c r="AA17" t="s">
        <v>32</v>
      </c>
      <c r="AB17" t="s">
        <v>35</v>
      </c>
      <c r="AC17" t="s">
        <v>32</v>
      </c>
      <c r="AD17" t="s">
        <v>32</v>
      </c>
      <c r="AE17" t="s">
        <v>32</v>
      </c>
      <c r="AF17" t="s">
        <v>32</v>
      </c>
    </row>
    <row r="18">
      <c r="A18" t="s">
        <v>33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53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45</v>
      </c>
      <c r="X18" t="s">
        <v>32</v>
      </c>
      <c r="Y18" t="s">
        <v>32</v>
      </c>
      <c r="Z18" t="s">
        <v>32</v>
      </c>
      <c r="AA18" t="s">
        <v>32</v>
      </c>
      <c r="AB18" t="s">
        <v>35</v>
      </c>
      <c r="AC18" t="s">
        <v>32</v>
      </c>
      <c r="AD18" t="s">
        <v>32</v>
      </c>
      <c r="AE18" t="s">
        <v>32</v>
      </c>
      <c r="AF18" t="s">
        <v>32</v>
      </c>
    </row>
    <row r="19">
      <c r="A19" t="s">
        <v>33</v>
      </c>
      <c r="B19" t="s">
        <v>54</v>
      </c>
      <c r="C19" t="s">
        <v>32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55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56</v>
      </c>
      <c r="AC19" t="s">
        <v>32</v>
      </c>
      <c r="AD19" t="s">
        <v>32</v>
      </c>
      <c r="AE19" t="s">
        <v>32</v>
      </c>
      <c r="AF19" t="s">
        <v>32</v>
      </c>
    </row>
    <row r="20">
      <c r="A20" t="s">
        <v>33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53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45</v>
      </c>
      <c r="X20" t="s">
        <v>32</v>
      </c>
      <c r="Y20" t="s">
        <v>32</v>
      </c>
      <c r="Z20" t="s">
        <v>32</v>
      </c>
      <c r="AA20" t="s">
        <v>32</v>
      </c>
      <c r="AB20" t="s">
        <v>56</v>
      </c>
      <c r="AC20" t="s">
        <v>32</v>
      </c>
      <c r="AD20" t="s">
        <v>32</v>
      </c>
      <c r="AE20" t="s">
        <v>32</v>
      </c>
      <c r="AF20" t="s">
        <v>32</v>
      </c>
    </row>
    <row r="21">
      <c r="A21" t="s">
        <v>33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57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58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45</v>
      </c>
      <c r="X21" t="s">
        <v>32</v>
      </c>
      <c r="Y21" t="s">
        <v>32</v>
      </c>
      <c r="Z21" t="s">
        <v>32</v>
      </c>
      <c r="AA21" t="s">
        <v>32</v>
      </c>
      <c r="AB21" t="s">
        <v>56</v>
      </c>
      <c r="AC21" t="s">
        <v>32</v>
      </c>
      <c r="AD21" t="s">
        <v>32</v>
      </c>
      <c r="AE21" t="s">
        <v>32</v>
      </c>
      <c r="AF21" t="s">
        <v>32</v>
      </c>
    </row>
    <row r="22">
      <c r="A22" t="s">
        <v>33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40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56</v>
      </c>
      <c r="AC22" t="s">
        <v>32</v>
      </c>
      <c r="AD22" t="s">
        <v>32</v>
      </c>
      <c r="AE22" t="s">
        <v>32</v>
      </c>
      <c r="AF22" t="s">
        <v>32</v>
      </c>
    </row>
    <row r="23">
      <c r="A23" t="s">
        <v>33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51</v>
      </c>
      <c r="M23" t="s">
        <v>32</v>
      </c>
      <c r="N23" t="s">
        <v>32</v>
      </c>
      <c r="O23" t="s">
        <v>32</v>
      </c>
      <c r="P23" t="s">
        <v>32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45</v>
      </c>
      <c r="X23" t="s">
        <v>32</v>
      </c>
      <c r="Y23" t="s">
        <v>32</v>
      </c>
      <c r="Z23" t="s">
        <v>32</v>
      </c>
      <c r="AA23" t="s">
        <v>32</v>
      </c>
      <c r="AB23" t="s">
        <v>56</v>
      </c>
      <c r="AC23" t="s">
        <v>32</v>
      </c>
      <c r="AD23" t="s">
        <v>32</v>
      </c>
      <c r="AE23" t="s">
        <v>32</v>
      </c>
      <c r="AF23" t="s">
        <v>32</v>
      </c>
    </row>
    <row r="24">
      <c r="A24" t="s">
        <v>33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59</v>
      </c>
      <c r="J24" t="s">
        <v>32</v>
      </c>
      <c r="K24" t="s">
        <v>33</v>
      </c>
      <c r="L24" t="s">
        <v>51</v>
      </c>
      <c r="M24" t="s">
        <v>32</v>
      </c>
      <c r="N24" t="s">
        <v>32</v>
      </c>
      <c r="O24" t="s">
        <v>32</v>
      </c>
      <c r="P24" t="s">
        <v>32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45</v>
      </c>
      <c r="X24" t="s">
        <v>32</v>
      </c>
      <c r="Y24" t="s">
        <v>32</v>
      </c>
      <c r="Z24" t="s">
        <v>32</v>
      </c>
      <c r="AA24" t="s">
        <v>32</v>
      </c>
      <c r="AB24" t="s">
        <v>56</v>
      </c>
      <c r="AC24" t="s">
        <v>32</v>
      </c>
      <c r="AD24" t="s">
        <v>32</v>
      </c>
      <c r="AE24" t="s">
        <v>32</v>
      </c>
      <c r="AF24" t="s">
        <v>32</v>
      </c>
    </row>
    <row r="25">
      <c r="A25" t="s">
        <v>33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51</v>
      </c>
      <c r="M25" t="s">
        <v>32</v>
      </c>
      <c r="N25" t="s">
        <v>32</v>
      </c>
      <c r="O25" t="s">
        <v>32</v>
      </c>
      <c r="P25" t="s">
        <v>32</v>
      </c>
      <c r="Q25" t="s">
        <v>60</v>
      </c>
      <c r="R25" t="s">
        <v>32</v>
      </c>
      <c r="S25" t="s">
        <v>32</v>
      </c>
      <c r="T25" t="s">
        <v>33</v>
      </c>
      <c r="U25" t="s">
        <v>33</v>
      </c>
      <c r="V25" t="s">
        <v>33</v>
      </c>
      <c r="W25" t="s">
        <v>45</v>
      </c>
      <c r="X25" t="s">
        <v>32</v>
      </c>
      <c r="Y25" t="s">
        <v>32</v>
      </c>
      <c r="Z25" t="s">
        <v>32</v>
      </c>
      <c r="AA25" t="s">
        <v>32</v>
      </c>
      <c r="AB25" t="s">
        <v>56</v>
      </c>
      <c r="AC25" t="s">
        <v>32</v>
      </c>
      <c r="AD25" t="s">
        <v>32</v>
      </c>
      <c r="AE25" t="s">
        <v>32</v>
      </c>
      <c r="AF25" t="s">
        <v>32</v>
      </c>
    </row>
    <row r="26">
      <c r="A26" t="s">
        <v>33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61</v>
      </c>
      <c r="M26" t="s">
        <v>32</v>
      </c>
      <c r="N26" t="s">
        <v>32</v>
      </c>
      <c r="O26" t="s">
        <v>32</v>
      </c>
      <c r="P26" t="s">
        <v>32</v>
      </c>
      <c r="Q26" t="s">
        <v>39</v>
      </c>
      <c r="R26" t="s">
        <v>32</v>
      </c>
      <c r="S26" t="s">
        <v>32</v>
      </c>
      <c r="T26" t="s">
        <v>32</v>
      </c>
      <c r="U26" t="s">
        <v>33</v>
      </c>
      <c r="V26" t="s">
        <v>33</v>
      </c>
      <c r="W26" t="s">
        <v>45</v>
      </c>
      <c r="X26" t="s">
        <v>32</v>
      </c>
      <c r="Y26" t="s">
        <v>32</v>
      </c>
      <c r="Z26" t="s">
        <v>32</v>
      </c>
      <c r="AA26" t="s">
        <v>32</v>
      </c>
      <c r="AB26" t="s">
        <v>33</v>
      </c>
      <c r="AC26" t="s">
        <v>62</v>
      </c>
      <c r="AD26" t="s">
        <v>32</v>
      </c>
      <c r="AE26" t="s">
        <v>32</v>
      </c>
      <c r="AF26" t="s">
        <v>32</v>
      </c>
    </row>
    <row r="27">
      <c r="A27" t="s">
        <v>33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51</v>
      </c>
      <c r="M27" t="s">
        <v>32</v>
      </c>
      <c r="N27" t="s">
        <v>32</v>
      </c>
      <c r="O27" t="s">
        <v>32</v>
      </c>
      <c r="P27" t="s">
        <v>32</v>
      </c>
      <c r="Q27" t="s">
        <v>39</v>
      </c>
      <c r="R27" t="s">
        <v>32</v>
      </c>
      <c r="S27" t="s">
        <v>32</v>
      </c>
      <c r="T27" t="s">
        <v>32</v>
      </c>
      <c r="U27" t="s">
        <v>33</v>
      </c>
      <c r="V27" t="s">
        <v>33</v>
      </c>
      <c r="W27" t="s">
        <v>45</v>
      </c>
      <c r="X27" t="s">
        <v>32</v>
      </c>
      <c r="Y27" t="s">
        <v>32</v>
      </c>
      <c r="Z27" t="s">
        <v>32</v>
      </c>
      <c r="AA27" t="s">
        <v>32</v>
      </c>
      <c r="AB27" t="s">
        <v>56</v>
      </c>
      <c r="AC27" t="s">
        <v>32</v>
      </c>
      <c r="AD27" t="s">
        <v>32</v>
      </c>
      <c r="AE27" t="s">
        <v>32</v>
      </c>
      <c r="AF27" t="s">
        <v>32</v>
      </c>
    </row>
    <row r="28">
      <c r="A28" t="s">
        <v>33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51</v>
      </c>
      <c r="M28" t="s">
        <v>32</v>
      </c>
      <c r="N28" t="s">
        <v>32</v>
      </c>
      <c r="O28" t="s">
        <v>32</v>
      </c>
      <c r="P28" t="s">
        <v>32</v>
      </c>
      <c r="Q28" t="s">
        <v>33</v>
      </c>
      <c r="R28" t="s">
        <v>63</v>
      </c>
      <c r="S28" t="s">
        <v>32</v>
      </c>
      <c r="T28" t="s">
        <v>32</v>
      </c>
      <c r="U28" t="s">
        <v>32</v>
      </c>
      <c r="V28" t="s">
        <v>32</v>
      </c>
      <c r="W28" t="s">
        <v>45</v>
      </c>
      <c r="X28" t="s">
        <v>32</v>
      </c>
      <c r="Y28" t="s">
        <v>32</v>
      </c>
      <c r="Z28" t="s">
        <v>32</v>
      </c>
      <c r="AA28" t="s">
        <v>32</v>
      </c>
      <c r="AB28" t="s">
        <v>56</v>
      </c>
      <c r="AC28" t="s">
        <v>32</v>
      </c>
      <c r="AD28" t="s">
        <v>32</v>
      </c>
      <c r="AE28" t="s">
        <v>32</v>
      </c>
      <c r="AF28" t="s">
        <v>32</v>
      </c>
    </row>
    <row r="29">
      <c r="A29" t="s">
        <v>33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45</v>
      </c>
      <c r="X29" t="s">
        <v>32</v>
      </c>
      <c r="Y29" t="s">
        <v>32</v>
      </c>
      <c r="Z29" t="s">
        <v>32</v>
      </c>
      <c r="AA29" t="s">
        <v>32</v>
      </c>
      <c r="AB29" t="s">
        <v>56</v>
      </c>
      <c r="AC29" t="s">
        <v>32</v>
      </c>
      <c r="AD29" t="s">
        <v>32</v>
      </c>
      <c r="AE29" t="s">
        <v>32</v>
      </c>
      <c r="AF29" t="s">
        <v>32</v>
      </c>
    </row>
    <row r="30">
      <c r="A30" t="s">
        <v>33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51</v>
      </c>
      <c r="M30" t="s">
        <v>32</v>
      </c>
      <c r="N30" t="s">
        <v>32</v>
      </c>
      <c r="O30" t="s">
        <v>32</v>
      </c>
      <c r="P30" t="s">
        <v>32</v>
      </c>
      <c r="Q30" t="s">
        <v>39</v>
      </c>
      <c r="R30" t="s">
        <v>32</v>
      </c>
      <c r="S30" t="s">
        <v>32</v>
      </c>
      <c r="T30" t="s">
        <v>32</v>
      </c>
      <c r="U30" t="s">
        <v>33</v>
      </c>
      <c r="V30" t="s">
        <v>33</v>
      </c>
      <c r="W30" t="s">
        <v>45</v>
      </c>
      <c r="X30" t="s">
        <v>32</v>
      </c>
      <c r="Y30" t="s">
        <v>32</v>
      </c>
      <c r="Z30" t="s">
        <v>32</v>
      </c>
      <c r="AA30" t="s">
        <v>32</v>
      </c>
      <c r="AB30" t="s">
        <v>33</v>
      </c>
      <c r="AC30" t="s">
        <v>62</v>
      </c>
      <c r="AD30" t="s">
        <v>32</v>
      </c>
      <c r="AE30" t="s">
        <v>32</v>
      </c>
      <c r="AF30" t="s">
        <v>32</v>
      </c>
    </row>
    <row r="31">
      <c r="A31" t="s">
        <v>33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64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56</v>
      </c>
      <c r="AC31" t="s">
        <v>32</v>
      </c>
      <c r="AD31" t="s">
        <v>32</v>
      </c>
      <c r="AE31" t="s">
        <v>32</v>
      </c>
      <c r="AF31" t="s">
        <v>32</v>
      </c>
    </row>
    <row r="32">
      <c r="A32" t="s">
        <v>33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51</v>
      </c>
      <c r="M32" t="s">
        <v>32</v>
      </c>
      <c r="N32" t="s">
        <v>32</v>
      </c>
      <c r="O32" t="s">
        <v>32</v>
      </c>
      <c r="P32" t="s">
        <v>32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45</v>
      </c>
      <c r="X32" t="s">
        <v>32</v>
      </c>
      <c r="Y32" t="s">
        <v>32</v>
      </c>
      <c r="Z32" t="s">
        <v>32</v>
      </c>
      <c r="AA32" t="s">
        <v>32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</row>
    <row r="33">
      <c r="A33" t="s">
        <v>33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65</v>
      </c>
      <c r="J33" t="s">
        <v>32</v>
      </c>
      <c r="K33" t="s">
        <v>33</v>
      </c>
      <c r="L33" t="s">
        <v>51</v>
      </c>
      <c r="M33" t="s">
        <v>32</v>
      </c>
      <c r="N33" t="s">
        <v>32</v>
      </c>
      <c r="O33" t="s">
        <v>32</v>
      </c>
      <c r="P33" t="s">
        <v>32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45</v>
      </c>
      <c r="X33" t="s">
        <v>32</v>
      </c>
      <c r="Y33" t="s">
        <v>32</v>
      </c>
      <c r="Z33" t="s">
        <v>32</v>
      </c>
      <c r="AA33" t="s">
        <v>32</v>
      </c>
      <c r="AB33" t="s">
        <v>56</v>
      </c>
      <c r="AC33" t="s">
        <v>32</v>
      </c>
      <c r="AD33" t="s">
        <v>32</v>
      </c>
      <c r="AE33" t="s">
        <v>32</v>
      </c>
      <c r="AF33" t="s">
        <v>32</v>
      </c>
    </row>
    <row r="34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66</v>
      </c>
      <c r="L34" t="s">
        <v>67</v>
      </c>
      <c r="M34" t="s">
        <v>51</v>
      </c>
      <c r="N34" t="s">
        <v>32</v>
      </c>
      <c r="O34" t="s">
        <v>32</v>
      </c>
      <c r="P34" t="s">
        <v>32</v>
      </c>
      <c r="Q34" t="s">
        <v>33</v>
      </c>
      <c r="R34" t="s">
        <v>33</v>
      </c>
      <c r="S34" t="s">
        <v>33</v>
      </c>
      <c r="T34" t="s">
        <v>33</v>
      </c>
      <c r="U34" t="s">
        <v>68</v>
      </c>
      <c r="V34" t="s">
        <v>33</v>
      </c>
      <c r="W34" t="s">
        <v>45</v>
      </c>
      <c r="X34" t="s">
        <v>32</v>
      </c>
      <c r="Y34" t="s">
        <v>32</v>
      </c>
      <c r="Z34" t="s">
        <v>32</v>
      </c>
      <c r="AA34" t="s">
        <v>32</v>
      </c>
      <c r="AB34" t="s">
        <v>56</v>
      </c>
      <c r="AC34" t="s">
        <v>32</v>
      </c>
      <c r="AD34" t="s">
        <v>32</v>
      </c>
      <c r="AE34" t="s">
        <v>32</v>
      </c>
      <c r="AF34" t="s">
        <v>32</v>
      </c>
    </row>
    <row r="35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69</v>
      </c>
      <c r="K35" t="s">
        <v>32</v>
      </c>
      <c r="L35" t="s">
        <v>32</v>
      </c>
      <c r="M35" t="s">
        <v>32</v>
      </c>
      <c r="N35" t="s">
        <v>70</v>
      </c>
      <c r="O35" t="s">
        <v>32</v>
      </c>
      <c r="P35" t="s">
        <v>32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45</v>
      </c>
      <c r="X35" t="s">
        <v>32</v>
      </c>
      <c r="Y35" t="s">
        <v>32</v>
      </c>
      <c r="Z35" t="s">
        <v>32</v>
      </c>
      <c r="AA35" t="s">
        <v>32</v>
      </c>
      <c r="AB35" t="s">
        <v>56</v>
      </c>
      <c r="AC35" t="s">
        <v>32</v>
      </c>
      <c r="AD35" t="s">
        <v>32</v>
      </c>
      <c r="AE35" t="s">
        <v>32</v>
      </c>
      <c r="AF35" t="s">
        <v>32</v>
      </c>
    </row>
    <row r="36">
      <c r="A36" t="s">
        <v>33</v>
      </c>
      <c r="B36" t="s">
        <v>71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51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45</v>
      </c>
      <c r="X36" t="s">
        <v>32</v>
      </c>
      <c r="Y36" t="s">
        <v>32</v>
      </c>
      <c r="Z36" t="s">
        <v>32</v>
      </c>
      <c r="AA36" t="s">
        <v>32</v>
      </c>
      <c r="AB36" t="s">
        <v>56</v>
      </c>
      <c r="AC36" t="s">
        <v>32</v>
      </c>
      <c r="AD36" t="s">
        <v>32</v>
      </c>
      <c r="AE36" t="s">
        <v>32</v>
      </c>
      <c r="AF36" t="s">
        <v>32</v>
      </c>
    </row>
    <row r="37">
      <c r="A37" t="s">
        <v>33</v>
      </c>
      <c r="B37" t="s">
        <v>71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45</v>
      </c>
      <c r="X37" t="s">
        <v>32</v>
      </c>
      <c r="Y37" t="s">
        <v>32</v>
      </c>
      <c r="Z37" t="s">
        <v>32</v>
      </c>
      <c r="AA37" t="s">
        <v>32</v>
      </c>
      <c r="AB37" t="s">
        <v>56</v>
      </c>
      <c r="AC37" t="s">
        <v>32</v>
      </c>
      <c r="AD37" t="s">
        <v>32</v>
      </c>
      <c r="AE37" t="s">
        <v>32</v>
      </c>
      <c r="AF37" t="s">
        <v>32</v>
      </c>
    </row>
    <row r="38">
      <c r="A38" t="s">
        <v>33</v>
      </c>
      <c r="B38" t="s">
        <v>71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66</v>
      </c>
      <c r="L38" t="s">
        <v>67</v>
      </c>
      <c r="M38" t="s">
        <v>51</v>
      </c>
      <c r="N38" t="s">
        <v>32</v>
      </c>
      <c r="O38" t="s">
        <v>32</v>
      </c>
      <c r="P38" t="s">
        <v>32</v>
      </c>
      <c r="Q38" t="s">
        <v>33</v>
      </c>
      <c r="R38" t="s">
        <v>33</v>
      </c>
      <c r="S38" t="s">
        <v>33</v>
      </c>
      <c r="T38" t="s">
        <v>33</v>
      </c>
      <c r="U38" t="s">
        <v>68</v>
      </c>
      <c r="V38" t="s">
        <v>33</v>
      </c>
      <c r="W38" t="s">
        <v>45</v>
      </c>
      <c r="X38" t="s">
        <v>32</v>
      </c>
      <c r="Y38" t="s">
        <v>32</v>
      </c>
      <c r="Z38" t="s">
        <v>32</v>
      </c>
      <c r="AA38" t="s">
        <v>32</v>
      </c>
      <c r="AB38" t="s">
        <v>56</v>
      </c>
      <c r="AC38" t="s">
        <v>32</v>
      </c>
      <c r="AD38" t="s">
        <v>32</v>
      </c>
      <c r="AE38" t="s">
        <v>32</v>
      </c>
      <c r="AF38" t="s">
        <v>32</v>
      </c>
    </row>
    <row r="39">
      <c r="A39" t="s">
        <v>33</v>
      </c>
      <c r="B39" t="s">
        <v>33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72</v>
      </c>
      <c r="O39" t="s">
        <v>73</v>
      </c>
      <c r="P39" t="s">
        <v>74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75</v>
      </c>
      <c r="X39" t="s">
        <v>76</v>
      </c>
      <c r="Y39" t="s">
        <v>77</v>
      </c>
      <c r="Z39" t="s">
        <v>78</v>
      </c>
      <c r="AA39" t="s">
        <v>79</v>
      </c>
      <c r="AB39" t="s">
        <v>56</v>
      </c>
      <c r="AC39" t="s">
        <v>32</v>
      </c>
      <c r="AD39" t="s">
        <v>32</v>
      </c>
      <c r="AE39" t="s">
        <v>32</v>
      </c>
      <c r="AF39" t="s">
        <v>32</v>
      </c>
    </row>
    <row r="40">
      <c r="A40" t="s">
        <v>33</v>
      </c>
      <c r="B40" t="s">
        <v>71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69</v>
      </c>
      <c r="K40" t="s">
        <v>32</v>
      </c>
      <c r="L40" t="s">
        <v>32</v>
      </c>
      <c r="M40" t="s">
        <v>32</v>
      </c>
      <c r="N40" t="s">
        <v>70</v>
      </c>
      <c r="O40" t="s">
        <v>32</v>
      </c>
      <c r="P40" t="s">
        <v>32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45</v>
      </c>
      <c r="X40" t="s">
        <v>32</v>
      </c>
      <c r="Y40" t="s">
        <v>32</v>
      </c>
      <c r="Z40" t="s">
        <v>32</v>
      </c>
      <c r="AA40" t="s">
        <v>32</v>
      </c>
      <c r="AB40" t="s">
        <v>56</v>
      </c>
      <c r="AC40" t="s">
        <v>32</v>
      </c>
      <c r="AD40" t="s">
        <v>32</v>
      </c>
      <c r="AE40" t="s">
        <v>32</v>
      </c>
      <c r="AF40" t="s">
        <v>32</v>
      </c>
    </row>
    <row r="41">
      <c r="A41" t="s">
        <v>33</v>
      </c>
      <c r="B41" t="s">
        <v>71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65</v>
      </c>
      <c r="J41" t="s">
        <v>32</v>
      </c>
      <c r="K41" t="s">
        <v>33</v>
      </c>
      <c r="L41" t="s">
        <v>51</v>
      </c>
      <c r="M41" t="s">
        <v>32</v>
      </c>
      <c r="N41" t="s">
        <v>32</v>
      </c>
      <c r="O41" t="s">
        <v>32</v>
      </c>
      <c r="P41" t="s">
        <v>32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45</v>
      </c>
      <c r="X41" t="s">
        <v>32</v>
      </c>
      <c r="Y41" t="s">
        <v>32</v>
      </c>
      <c r="Z41" t="s">
        <v>32</v>
      </c>
      <c r="AA41" t="s">
        <v>32</v>
      </c>
      <c r="AB41" t="s">
        <v>56</v>
      </c>
      <c r="AC41" t="s">
        <v>32</v>
      </c>
      <c r="AD41" t="s">
        <v>32</v>
      </c>
      <c r="AE41" t="s">
        <v>32</v>
      </c>
      <c r="AF41" t="s">
        <v>32</v>
      </c>
    </row>
    <row r="42">
      <c r="A42" t="s">
        <v>33</v>
      </c>
      <c r="B42" t="s">
        <v>71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51</v>
      </c>
      <c r="M42" t="s">
        <v>32</v>
      </c>
      <c r="N42" t="s">
        <v>32</v>
      </c>
      <c r="O42" t="s">
        <v>32</v>
      </c>
      <c r="P42" t="s">
        <v>32</v>
      </c>
      <c r="Q42" t="s">
        <v>33</v>
      </c>
      <c r="R42" t="s">
        <v>80</v>
      </c>
      <c r="S42" t="s">
        <v>32</v>
      </c>
      <c r="T42" t="s">
        <v>32</v>
      </c>
      <c r="U42" t="s">
        <v>32</v>
      </c>
      <c r="V42" t="s">
        <v>33</v>
      </c>
      <c r="W42" t="s">
        <v>45</v>
      </c>
      <c r="X42" t="s">
        <v>32</v>
      </c>
      <c r="Y42" t="s">
        <v>32</v>
      </c>
      <c r="Z42" t="s">
        <v>32</v>
      </c>
      <c r="AA42" t="s">
        <v>32</v>
      </c>
      <c r="AB42" t="s">
        <v>56</v>
      </c>
      <c r="AC42" t="s">
        <v>32</v>
      </c>
      <c r="AD42" t="s">
        <v>32</v>
      </c>
      <c r="AE42" t="s">
        <v>32</v>
      </c>
      <c r="AF42" t="s">
        <v>32</v>
      </c>
    </row>
    <row r="43">
      <c r="A43" t="s">
        <v>33</v>
      </c>
      <c r="B43" t="s">
        <v>71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65</v>
      </c>
      <c r="V43" t="s">
        <v>32</v>
      </c>
      <c r="W43" t="s">
        <v>45</v>
      </c>
      <c r="X43" t="s">
        <v>32</v>
      </c>
      <c r="Y43" t="s">
        <v>32</v>
      </c>
      <c r="Z43" t="s">
        <v>32</v>
      </c>
      <c r="AA43" t="s">
        <v>32</v>
      </c>
      <c r="AB43" t="s">
        <v>35</v>
      </c>
      <c r="AC43" t="s">
        <v>32</v>
      </c>
      <c r="AD43" t="s">
        <v>32</v>
      </c>
      <c r="AE43" t="s">
        <v>32</v>
      </c>
      <c r="AF43" t="s">
        <v>32</v>
      </c>
    </row>
    <row r="44">
      <c r="A44" t="s">
        <v>33</v>
      </c>
      <c r="B44" t="s">
        <v>71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51</v>
      </c>
      <c r="M44" t="s">
        <v>32</v>
      </c>
      <c r="N44" t="s">
        <v>32</v>
      </c>
      <c r="O44" t="s">
        <v>32</v>
      </c>
      <c r="P44" t="s">
        <v>32</v>
      </c>
      <c r="Q44" t="s">
        <v>33</v>
      </c>
      <c r="R44" t="s">
        <v>33</v>
      </c>
      <c r="S44" t="s">
        <v>33</v>
      </c>
      <c r="T44" t="s">
        <v>33</v>
      </c>
      <c r="U44" t="s">
        <v>65</v>
      </c>
      <c r="V44" t="s">
        <v>32</v>
      </c>
      <c r="W44" t="s">
        <v>45</v>
      </c>
      <c r="X44" t="s">
        <v>32</v>
      </c>
      <c r="Y44" t="s">
        <v>32</v>
      </c>
      <c r="Z44" t="s">
        <v>32</v>
      </c>
      <c r="AA44" t="s">
        <v>32</v>
      </c>
      <c r="AB44" t="s">
        <v>35</v>
      </c>
      <c r="AC44" t="s">
        <v>32</v>
      </c>
      <c r="AD44" t="s">
        <v>32</v>
      </c>
      <c r="AE44" t="s">
        <v>32</v>
      </c>
      <c r="AF44" t="s">
        <v>32</v>
      </c>
    </row>
    <row r="45">
      <c r="A45" t="s">
        <v>33</v>
      </c>
      <c r="B45" t="s">
        <v>71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45</v>
      </c>
      <c r="X45" t="s">
        <v>32</v>
      </c>
      <c r="Y45" t="s">
        <v>32</v>
      </c>
      <c r="Z45" t="s">
        <v>32</v>
      </c>
      <c r="AA45" t="s">
        <v>32</v>
      </c>
      <c r="AB45" t="s">
        <v>35</v>
      </c>
      <c r="AC45" t="s">
        <v>32</v>
      </c>
      <c r="AD45" t="s">
        <v>32</v>
      </c>
      <c r="AE45" t="s">
        <v>32</v>
      </c>
      <c r="AF45" t="s">
        <v>32</v>
      </c>
    </row>
    <row r="46">
      <c r="A46" t="s">
        <v>33</v>
      </c>
      <c r="B46" t="s">
        <v>71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51</v>
      </c>
      <c r="M46" t="s">
        <v>32</v>
      </c>
      <c r="N46" t="s">
        <v>32</v>
      </c>
      <c r="O46" t="s">
        <v>32</v>
      </c>
      <c r="P46" t="s">
        <v>32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45</v>
      </c>
      <c r="X46" t="s">
        <v>32</v>
      </c>
      <c r="Y46" t="s">
        <v>32</v>
      </c>
      <c r="Z46" t="s">
        <v>32</v>
      </c>
      <c r="AA46" t="s">
        <v>32</v>
      </c>
      <c r="AB46" t="s">
        <v>35</v>
      </c>
      <c r="AC46" t="s">
        <v>32</v>
      </c>
      <c r="AD46" t="s">
        <v>32</v>
      </c>
      <c r="AE46" t="s">
        <v>32</v>
      </c>
      <c r="AF46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2" width="5.0"/>
    <col customWidth="1" min="33" max="33" width="9.43"/>
    <col customWidth="1" min="34" max="74" width="5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>
      <c r="A3" t="str">
        <f>if(Sheet23!A3 = "","",Sheet23!A3)</f>
        <v>-</v>
      </c>
      <c r="B3" t="str">
        <f>if(Sheet23!B3 = "",A3 ,Sheet23!B3)</f>
        <v>-</v>
      </c>
      <c r="C3" t="str">
        <f>if(Sheet23!C3 = "",B3 ,Sheet23!C3)</f>
        <v>-</v>
      </c>
      <c r="D3" t="str">
        <f>if(Sheet23!D3 = "",C3 ,Sheet23!D3)</f>
        <v>-</v>
      </c>
      <c r="E3" t="str">
        <f>if(Sheet23!E3 = "",D3 ,Sheet23!E3)</f>
        <v>-</v>
      </c>
      <c r="F3" t="str">
        <f>if(Sheet23!F3 = "",E3 ,Sheet23!F3)</f>
        <v>-</v>
      </c>
      <c r="G3" t="str">
        <f>if(Sheet23!G3 = "",F3 ,Sheet23!G3)</f>
        <v>-</v>
      </c>
      <c r="H3" t="str">
        <f>if(Sheet23!H3 = "",G3 ,Sheet23!H3)</f>
        <v>-</v>
      </c>
      <c r="I3" t="str">
        <f>if(Sheet23!I3 = "",H3 ,Sheet23!I3)</f>
        <v>-</v>
      </c>
      <c r="J3" t="str">
        <f>if(Sheet23!J3 = "",I3 ,Sheet23!J3)</f>
        <v>-</v>
      </c>
      <c r="K3" t="str">
        <f>if(Sheet23!K3 = "",J3 ,Sheet23!K3)</f>
        <v>-</v>
      </c>
      <c r="L3" t="str">
        <f>if(Sheet23!L3 = "",K3 ,Sheet23!L3)</f>
        <v>-</v>
      </c>
      <c r="M3" t="str">
        <f>if(Sheet23!M3 = "",L3 ,Sheet23!M3)</f>
        <v>-</v>
      </c>
      <c r="N3" t="str">
        <f>if(Sheet23!N3 = "",M3 ,Sheet23!N3)</f>
        <v>-</v>
      </c>
      <c r="O3" t="str">
        <f>if(Sheet23!O3 = "",N3 ,Sheet23!O3)</f>
        <v>-</v>
      </c>
      <c r="P3" t="str">
        <f>if(Sheet23!P3 = "",O3 ,Sheet23!P3)</f>
        <v>-</v>
      </c>
      <c r="Q3" t="str">
        <f>if(Sheet23!Q3 = "",P3 ,Sheet23!Q3)</f>
        <v>-</v>
      </c>
      <c r="R3" t="str">
        <f>if(Sheet23!R3 = "",Q3 ,Sheet23!R3)</f>
        <v>-</v>
      </c>
      <c r="S3" t="str">
        <f>if(Sheet23!S3 = "",R3 ,Sheet23!S3)</f>
        <v>-</v>
      </c>
      <c r="T3" t="str">
        <f>if(Sheet23!T3 = "",S3 ,Sheet23!T3)</f>
        <v>-</v>
      </c>
      <c r="U3" t="str">
        <f>if(Sheet23!U3 = "",T3 ,Sheet23!U3)</f>
        <v>-</v>
      </c>
      <c r="V3" t="str">
        <f>if(Sheet23!V3 = "",U3 ,Sheet23!V3)</f>
        <v>-</v>
      </c>
      <c r="W3" t="str">
        <f>if(Sheet23!W3 = "",V3 ,Sheet23!W3)</f>
        <v>-</v>
      </c>
      <c r="X3" t="str">
        <f>if(Sheet23!X3 = "",W3 ,Sheet23!X3)</f>
        <v>-</v>
      </c>
      <c r="Y3" t="str">
        <f>if(Sheet23!Y3 = "",X3 ,Sheet23!Y3)</f>
        <v>-</v>
      </c>
      <c r="Z3" t="str">
        <f>if(Sheet23!Z3 = "",Y3 ,Sheet23!Z3)</f>
        <v>-</v>
      </c>
      <c r="AA3" t="str">
        <f>if(Sheet23!AA3 = "",Z3 ,Sheet23!AA3)</f>
        <v>-</v>
      </c>
      <c r="AB3" t="str">
        <f>if(Sheet23!AB3 = "",AA3 ,Sheet23!AB3)</f>
        <v>-</v>
      </c>
      <c r="AC3" t="str">
        <f>if(Sheet23!AC3 = "",AB3 ,Sheet23!AC3)</f>
        <v>-</v>
      </c>
      <c r="AD3" t="str">
        <f>if(Sheet23!AD3 = "",AC3 ,Sheet23!AD3)</f>
        <v>-</v>
      </c>
      <c r="AE3" t="str">
        <f>if(Sheet23!AE3 = "",AD3 ,Sheet23!AE3)</f>
        <v>-</v>
      </c>
      <c r="AF3" t="str">
        <f>if(Sheet23!AF3 = "",AE3 ,Sheet23!AF3)</f>
        <v>-</v>
      </c>
      <c r="AG3" t="str">
        <f>IFERROR(__xludf.DUMMYFUNCTION("UNIQUE(A3:AF3)"),"-")</f>
        <v>-</v>
      </c>
      <c r="AH3" t="str">
        <f>IFERROR(__xludf.DUMMYFUNCTION("""COMPUTED_VALUE"""),"-")</f>
        <v>-</v>
      </c>
      <c r="AI3" t="str">
        <f>IFERROR(__xludf.DUMMYFUNCTION("""COMPUTED_VALUE"""),"-")</f>
        <v>-</v>
      </c>
      <c r="AJ3" t="str">
        <f>IFERROR(__xludf.DUMMYFUNCTION("""COMPUTED_VALUE"""),"-")</f>
        <v>-</v>
      </c>
      <c r="AK3" t="str">
        <f>IFERROR(__xludf.DUMMYFUNCTION("""COMPUTED_VALUE"""),"-")</f>
        <v>-</v>
      </c>
      <c r="AL3" t="str">
        <f>IFERROR(__xludf.DUMMYFUNCTION("""COMPUTED_VALUE"""),"-")</f>
        <v>-</v>
      </c>
      <c r="AM3" t="str">
        <f>IFERROR(__xludf.DUMMYFUNCTION("""COMPUTED_VALUE"""),"-")</f>
        <v>-</v>
      </c>
      <c r="AN3" t="str">
        <f>IFERROR(__xludf.DUMMYFUNCTION("""COMPUTED_VALUE"""),"-")</f>
        <v>-</v>
      </c>
      <c r="AO3" t="str">
        <f>IFERROR(__xludf.DUMMYFUNCTION("""COMPUTED_VALUE"""),"-")</f>
        <v>-</v>
      </c>
      <c r="AP3" t="str">
        <f>IFERROR(__xludf.DUMMYFUNCTION("""COMPUTED_VALUE"""),"-")</f>
        <v>-</v>
      </c>
      <c r="AQ3" t="str">
        <f>IFERROR(__xludf.DUMMYFUNCTION("""COMPUTED_VALUE"""),"-")</f>
        <v>-</v>
      </c>
      <c r="AR3" t="str">
        <f>IFERROR(__xludf.DUMMYFUNCTION("""COMPUTED_VALUE"""),"-")</f>
        <v>-</v>
      </c>
      <c r="AS3" t="str">
        <f>IFERROR(__xludf.DUMMYFUNCTION("""COMPUTED_VALUE"""),"-")</f>
        <v>-</v>
      </c>
      <c r="AT3" t="str">
        <f>IFERROR(__xludf.DUMMYFUNCTION("""COMPUTED_VALUE"""),"-")</f>
        <v>-</v>
      </c>
      <c r="AU3" t="str">
        <f>IFERROR(__xludf.DUMMYFUNCTION("""COMPUTED_VALUE"""),"-")</f>
        <v>-</v>
      </c>
      <c r="AV3" t="str">
        <f>IFERROR(__xludf.DUMMYFUNCTION("""COMPUTED_VALUE"""),"-")</f>
        <v>-</v>
      </c>
      <c r="AW3" t="str">
        <f>IFERROR(__xludf.DUMMYFUNCTION("""COMPUTED_VALUE"""),"-")</f>
        <v>-</v>
      </c>
      <c r="AX3" t="str">
        <f>IFERROR(__xludf.DUMMYFUNCTION("""COMPUTED_VALUE"""),"-")</f>
        <v>-</v>
      </c>
      <c r="AY3" t="str">
        <f>IFERROR(__xludf.DUMMYFUNCTION("""COMPUTED_VALUE"""),"-")</f>
        <v>-</v>
      </c>
      <c r="AZ3" t="str">
        <f>IFERROR(__xludf.DUMMYFUNCTION("""COMPUTED_VALUE"""),"-")</f>
        <v>-</v>
      </c>
      <c r="BA3" t="str">
        <f>IFERROR(__xludf.DUMMYFUNCTION("""COMPUTED_VALUE"""),"-")</f>
        <v>-</v>
      </c>
      <c r="BB3" t="str">
        <f>IFERROR(__xludf.DUMMYFUNCTION("""COMPUTED_VALUE"""),"-")</f>
        <v>-</v>
      </c>
      <c r="BC3" t="str">
        <f>IFERROR(__xludf.DUMMYFUNCTION("""COMPUTED_VALUE"""),"-")</f>
        <v>-</v>
      </c>
      <c r="BD3" t="str">
        <f>IFERROR(__xludf.DUMMYFUNCTION("""COMPUTED_VALUE"""),"-")</f>
        <v>-</v>
      </c>
      <c r="BE3" t="str">
        <f>IFERROR(__xludf.DUMMYFUNCTION("""COMPUTED_VALUE"""),"-")</f>
        <v>-</v>
      </c>
      <c r="BF3" t="str">
        <f>IFERROR(__xludf.DUMMYFUNCTION("""COMPUTED_VALUE"""),"-")</f>
        <v>-</v>
      </c>
      <c r="BG3" t="str">
        <f>IFERROR(__xludf.DUMMYFUNCTION("""COMPUTED_VALUE"""),"-")</f>
        <v>-</v>
      </c>
      <c r="BH3" t="str">
        <f>IFERROR(__xludf.DUMMYFUNCTION("""COMPUTED_VALUE"""),"-")</f>
        <v>-</v>
      </c>
      <c r="BI3" t="str">
        <f>IFERROR(__xludf.DUMMYFUNCTION("""COMPUTED_VALUE"""),"-")</f>
        <v>-</v>
      </c>
      <c r="BJ3" t="str">
        <f>IFERROR(__xludf.DUMMYFUNCTION("""COMPUTED_VALUE"""),"-")</f>
        <v>-</v>
      </c>
      <c r="BK3" t="str">
        <f>IFERROR(__xludf.DUMMYFUNCTION("""COMPUTED_VALUE"""),"-")</f>
        <v>-</v>
      </c>
      <c r="BL3" t="str">
        <f>IFERROR(__xludf.DUMMYFUNCTION("""COMPUTED_VALUE"""),"-")</f>
        <v>-</v>
      </c>
    </row>
    <row r="4">
      <c r="A4" t="str">
        <f>if(Sheet23!A4 = "",":(",Sheet23!A4)</f>
        <v>-</v>
      </c>
      <c r="B4" t="str">
        <f>if(Sheet23!B4 = "",A4 ,Sheet23!B4)</f>
        <v>-</v>
      </c>
      <c r="C4" t="str">
        <f>if(Sheet23!C4 = "",B4 ,Sheet23!C4)</f>
        <v>-</v>
      </c>
      <c r="D4" t="str">
        <f>if(Sheet23!D4 = "",C4 ,Sheet23!D4)</f>
        <v>-</v>
      </c>
      <c r="E4" t="str">
        <f>if(Sheet23!E4 = "",D4 ,Sheet23!E4)</f>
        <v>-</v>
      </c>
      <c r="F4" t="str">
        <f>if(Sheet23!F4 = "",E4 ,Sheet23!F4)</f>
        <v>-</v>
      </c>
      <c r="G4" t="str">
        <f>if(Sheet23!G4 = "",F4 ,Sheet23!G4)</f>
        <v>-</v>
      </c>
      <c r="H4" t="str">
        <f>if(Sheet23!H4 = "",G4 ,Sheet23!H4)</f>
        <v>-</v>
      </c>
      <c r="I4" t="str">
        <f>if(Sheet23!I4 = "",H4 ,Sheet23!I4)</f>
        <v>imm19</v>
      </c>
      <c r="J4" t="str">
        <f>if(Sheet23!J4 = "",I4 ,Sheet23!J4)</f>
        <v>imm19</v>
      </c>
      <c r="K4" t="str">
        <f>if(Sheet23!K4 = "",J4 ,Sheet23!K4)</f>
        <v>imm19</v>
      </c>
      <c r="L4" t="str">
        <f>if(Sheet23!L4 = "",K4 ,Sheet23!L4)</f>
        <v>imm19</v>
      </c>
      <c r="M4" t="str">
        <f>if(Sheet23!M4 = "",L4 ,Sheet23!M4)</f>
        <v>imm19</v>
      </c>
      <c r="N4" t="str">
        <f>if(Sheet23!N4 = "",M4 ,Sheet23!N4)</f>
        <v>imm19</v>
      </c>
      <c r="O4" t="str">
        <f>if(Sheet23!O4 = "",N4 ,Sheet23!O4)</f>
        <v>imm19</v>
      </c>
      <c r="P4" t="str">
        <f>if(Sheet23!P4 = "",O4 ,Sheet23!P4)</f>
        <v>imm19</v>
      </c>
      <c r="Q4" t="str">
        <f>if(Sheet23!Q4 = "",P4 ,Sheet23!Q4)</f>
        <v>imm19</v>
      </c>
      <c r="R4" t="str">
        <f>if(Sheet23!R4 = "",Q4 ,Sheet23!R4)</f>
        <v>imm19</v>
      </c>
      <c r="S4" t="str">
        <f>if(Sheet23!S4 = "",R4 ,Sheet23!S4)</f>
        <v>imm19</v>
      </c>
      <c r="T4" t="str">
        <f>if(Sheet23!T4 = "",S4 ,Sheet23!T4)</f>
        <v>imm19</v>
      </c>
      <c r="U4" t="str">
        <f>if(Sheet23!U4 = "",T4 ,Sheet23!U4)</f>
        <v>imm19</v>
      </c>
      <c r="V4" t="str">
        <f>if(Sheet23!V4 = "",U4 ,Sheet23!V4)</f>
        <v>imm19</v>
      </c>
      <c r="W4" t="str">
        <f>if(Sheet23!W4 = "",V4 ,Sheet23!W4)</f>
        <v>imm19</v>
      </c>
      <c r="X4" t="str">
        <f>if(Sheet23!X4 = "",W4 ,Sheet23!X4)</f>
        <v>imm19</v>
      </c>
      <c r="Y4" t="str">
        <f>if(Sheet23!Y4 = "",X4 ,Sheet23!Y4)</f>
        <v>imm19</v>
      </c>
      <c r="Z4" t="str">
        <f>if(Sheet23!Z4 = "",Y4 ,Sheet23!Z4)</f>
        <v>imm19</v>
      </c>
      <c r="AA4" t="str">
        <f>if(Sheet23!AA4 = "",Z4 ,Sheet23!AA4)</f>
        <v>imm19</v>
      </c>
      <c r="AB4" t="str">
        <f>if(Sheet23!AB4 = "",AA4 ,Sheet23!AB4)</f>
        <v>Rt</v>
      </c>
      <c r="AC4" t="str">
        <f>if(Sheet23!AC4 = "",AB4 ,Sheet23!AC4)</f>
        <v>Rt</v>
      </c>
      <c r="AD4" t="str">
        <f>if(Sheet23!AD4 = "",AC4 ,Sheet23!AD4)</f>
        <v>Rt</v>
      </c>
      <c r="AE4" t="str">
        <f>if(Sheet23!AE4 = "",AD4 ,Sheet23!AE4)</f>
        <v>Rt</v>
      </c>
      <c r="AF4" t="str">
        <f>if(Sheet23!AF4 = "",AE4 ,Sheet23!AF4)</f>
        <v>Rt</v>
      </c>
      <c r="AG4" s="8" t="str">
        <f>IFERROR(__xludf.DUMMYFUNCTION("UNIQUE(A3:AF3)"),"-")</f>
        <v>-</v>
      </c>
      <c r="AH4" t="str">
        <f>IFERROR(__xludf.DUMMYFUNCTION("""COMPUTED_VALUE"""),"-")</f>
        <v>-</v>
      </c>
      <c r="AI4" t="str">
        <f>IFERROR(__xludf.DUMMYFUNCTION("""COMPUTED_VALUE"""),"-")</f>
        <v>-</v>
      </c>
      <c r="AJ4" t="str">
        <f>IFERROR(__xludf.DUMMYFUNCTION("""COMPUTED_VALUE"""),"-")</f>
        <v>-</v>
      </c>
      <c r="AK4" t="str">
        <f>IFERROR(__xludf.DUMMYFUNCTION("""COMPUTED_VALUE"""),"-")</f>
        <v>-</v>
      </c>
      <c r="AL4" t="str">
        <f>IFERROR(__xludf.DUMMYFUNCTION("""COMPUTED_VALUE"""),"-")</f>
        <v>-</v>
      </c>
      <c r="AM4" t="str">
        <f>IFERROR(__xludf.DUMMYFUNCTION("""COMPUTED_VALUE"""),"-")</f>
        <v>-</v>
      </c>
      <c r="AN4" t="str">
        <f>IFERROR(__xludf.DUMMYFUNCTION("""COMPUTED_VALUE"""),"-")</f>
        <v>-</v>
      </c>
      <c r="AO4" t="str">
        <f>IFERROR(__xludf.DUMMYFUNCTION("""COMPUTED_VALUE"""),"-")</f>
        <v>-</v>
      </c>
      <c r="AP4" t="str">
        <f>IFERROR(__xludf.DUMMYFUNCTION("""COMPUTED_VALUE"""),"-")</f>
        <v>-</v>
      </c>
      <c r="AQ4" t="str">
        <f>IFERROR(__xludf.DUMMYFUNCTION("""COMPUTED_VALUE"""),"-")</f>
        <v>-</v>
      </c>
      <c r="AR4" t="str">
        <f>IFERROR(__xludf.DUMMYFUNCTION("""COMPUTED_VALUE"""),"-")</f>
        <v>-</v>
      </c>
      <c r="AS4" t="str">
        <f>IFERROR(__xludf.DUMMYFUNCTION("""COMPUTED_VALUE"""),"-")</f>
        <v>-</v>
      </c>
      <c r="AT4" t="str">
        <f>IFERROR(__xludf.DUMMYFUNCTION("""COMPUTED_VALUE"""),"-")</f>
        <v>-</v>
      </c>
      <c r="AU4" t="str">
        <f>IFERROR(__xludf.DUMMYFUNCTION("""COMPUTED_VALUE"""),"-")</f>
        <v>-</v>
      </c>
      <c r="AV4" t="str">
        <f>IFERROR(__xludf.DUMMYFUNCTION("""COMPUTED_VALUE"""),"-")</f>
        <v>-</v>
      </c>
      <c r="AW4" t="str">
        <f>IFERROR(__xludf.DUMMYFUNCTION("""COMPUTED_VALUE"""),"-")</f>
        <v>-</v>
      </c>
      <c r="AX4" t="str">
        <f>IFERROR(__xludf.DUMMYFUNCTION("""COMPUTED_VALUE"""),"-")</f>
        <v>-</v>
      </c>
      <c r="AY4" t="str">
        <f>IFERROR(__xludf.DUMMYFUNCTION("""COMPUTED_VALUE"""),"-")</f>
        <v>-</v>
      </c>
      <c r="AZ4" t="str">
        <f>IFERROR(__xludf.DUMMYFUNCTION("""COMPUTED_VALUE"""),"-")</f>
        <v>-</v>
      </c>
      <c r="BA4" t="str">
        <f>IFERROR(__xludf.DUMMYFUNCTION("""COMPUTED_VALUE"""),"-")</f>
        <v>-</v>
      </c>
      <c r="BB4" t="str">
        <f>IFERROR(__xludf.DUMMYFUNCTION("""COMPUTED_VALUE"""),"-")</f>
        <v>-</v>
      </c>
      <c r="BC4" t="str">
        <f>IFERROR(__xludf.DUMMYFUNCTION("""COMPUTED_VALUE"""),"-")</f>
        <v>-</v>
      </c>
      <c r="BD4" t="str">
        <f>IFERROR(__xludf.DUMMYFUNCTION("""COMPUTED_VALUE"""),"-")</f>
        <v>-</v>
      </c>
      <c r="BE4" t="str">
        <f>IFERROR(__xludf.DUMMYFUNCTION("""COMPUTED_VALUE"""),"-")</f>
        <v>-</v>
      </c>
      <c r="BF4" t="str">
        <f>IFERROR(__xludf.DUMMYFUNCTION("""COMPUTED_VALUE"""),"-")</f>
        <v>-</v>
      </c>
      <c r="BG4" t="str">
        <f>IFERROR(__xludf.DUMMYFUNCTION("""COMPUTED_VALUE"""),"-")</f>
        <v>-</v>
      </c>
      <c r="BH4" t="str">
        <f>IFERROR(__xludf.DUMMYFUNCTION("""COMPUTED_VALUE"""),"-")</f>
        <v>-</v>
      </c>
      <c r="BI4" t="str">
        <f>IFERROR(__xludf.DUMMYFUNCTION("""COMPUTED_VALUE"""),"-")</f>
        <v>-</v>
      </c>
      <c r="BJ4" t="str">
        <f>IFERROR(__xludf.DUMMYFUNCTION("""COMPUTED_VALUE"""),"-")</f>
        <v>-</v>
      </c>
      <c r="BK4" t="str">
        <f>IFERROR(__xludf.DUMMYFUNCTION("""COMPUTED_VALUE"""),"-")</f>
        <v>-</v>
      </c>
      <c r="BL4" t="str">
        <f>IFERROR(__xludf.DUMMYFUNCTION("""COMPUTED_VALUE"""),"-")</f>
        <v>-</v>
      </c>
    </row>
    <row r="5">
      <c r="A5" t="str">
        <f>if(Sheet23!A5 = "",":(",Sheet23!A5)</f>
        <v>b5</v>
      </c>
      <c r="B5" t="str">
        <f>if(Sheet23!B5 = "",A5 ,Sheet23!B5)</f>
        <v>-</v>
      </c>
      <c r="C5" t="str">
        <f>if(Sheet23!C5 = "",B5 ,Sheet23!C5)</f>
        <v>-</v>
      </c>
      <c r="D5" t="str">
        <f>if(Sheet23!D5 = "",C5 ,Sheet23!D5)</f>
        <v>-</v>
      </c>
      <c r="E5" t="str">
        <f>if(Sheet23!E5 = "",D5 ,Sheet23!E5)</f>
        <v>-</v>
      </c>
      <c r="F5" t="str">
        <f>if(Sheet23!F5 = "",E5 ,Sheet23!F5)</f>
        <v>-</v>
      </c>
      <c r="G5" t="str">
        <f>if(Sheet23!G5 = "",F5 ,Sheet23!G5)</f>
        <v>-</v>
      </c>
      <c r="H5" t="str">
        <f>if(Sheet23!H5 = "",G5 ,Sheet23!H5)</f>
        <v>-</v>
      </c>
      <c r="I5" t="str">
        <f>if(Sheet23!I5 = "",H5 ,Sheet23!I5)</f>
        <v>b40</v>
      </c>
      <c r="J5" t="str">
        <f>if(Sheet23!J5 = "",I5 ,Sheet23!J5)</f>
        <v>b40</v>
      </c>
      <c r="K5" t="str">
        <f>if(Sheet23!K5 = "",J5 ,Sheet23!K5)</f>
        <v>b40</v>
      </c>
      <c r="L5" t="str">
        <f>if(Sheet23!L5 = "",K5 ,Sheet23!L5)</f>
        <v>b40</v>
      </c>
      <c r="M5" t="str">
        <f>if(Sheet23!M5 = "",L5 ,Sheet23!M5)</f>
        <v>b40</v>
      </c>
      <c r="N5" t="str">
        <f>if(Sheet23!N5 = "",M5 ,Sheet23!N5)</f>
        <v>imm14</v>
      </c>
      <c r="O5" t="str">
        <f>if(Sheet23!O5 = "",N5 ,Sheet23!O5)</f>
        <v>imm14</v>
      </c>
      <c r="P5" t="str">
        <f>if(Sheet23!P5 = "",O5 ,Sheet23!P5)</f>
        <v>imm14</v>
      </c>
      <c r="Q5" t="str">
        <f>if(Sheet23!Q5 = "",P5 ,Sheet23!Q5)</f>
        <v>imm14</v>
      </c>
      <c r="R5" t="str">
        <f>if(Sheet23!R5 = "",Q5 ,Sheet23!R5)</f>
        <v>imm14</v>
      </c>
      <c r="S5" t="str">
        <f>if(Sheet23!S5 = "",R5 ,Sheet23!S5)</f>
        <v>imm14</v>
      </c>
      <c r="T5" t="str">
        <f>if(Sheet23!T5 = "",S5 ,Sheet23!T5)</f>
        <v>imm14</v>
      </c>
      <c r="U5" t="str">
        <f>if(Sheet23!U5 = "",T5 ,Sheet23!U5)</f>
        <v>imm14</v>
      </c>
      <c r="V5" t="str">
        <f>if(Sheet23!V5 = "",U5 ,Sheet23!V5)</f>
        <v>imm14</v>
      </c>
      <c r="W5" t="str">
        <f>if(Sheet23!W5 = "",V5 ,Sheet23!W5)</f>
        <v>imm14</v>
      </c>
      <c r="X5" t="str">
        <f>if(Sheet23!X5 = "",W5 ,Sheet23!X5)</f>
        <v>imm14</v>
      </c>
      <c r="Y5" t="str">
        <f>if(Sheet23!Y5 = "",X5 ,Sheet23!Y5)</f>
        <v>imm14</v>
      </c>
      <c r="Z5" t="str">
        <f>if(Sheet23!Z5 = "",Y5 ,Sheet23!Z5)</f>
        <v>imm14</v>
      </c>
      <c r="AA5" t="str">
        <f>if(Sheet23!AA5 = "",Z5 ,Sheet23!AA5)</f>
        <v>imm14</v>
      </c>
      <c r="AB5" t="str">
        <f>if(Sheet23!AB5 = "",AA5 ,Sheet23!AB5)</f>
        <v>Rt</v>
      </c>
      <c r="AC5" t="str">
        <f>if(Sheet23!AC5 = "",AB5 ,Sheet23!AC5)</f>
        <v>Rt</v>
      </c>
      <c r="AD5" t="str">
        <f>if(Sheet23!AD5 = "",AC5 ,Sheet23!AD5)</f>
        <v>Rt</v>
      </c>
      <c r="AE5" t="str">
        <f>if(Sheet23!AE5 = "",AD5 ,Sheet23!AE5)</f>
        <v>Rt</v>
      </c>
      <c r="AF5" t="str">
        <f>if(Sheet23!AF5 = "",AE5 ,Sheet23!AF5)</f>
        <v>Rt</v>
      </c>
    </row>
    <row r="6">
      <c r="A6" t="str">
        <f>if(Sheet23!A6 = "",":(",Sheet23!A6)</f>
        <v>-</v>
      </c>
      <c r="B6" t="str">
        <f>if(Sheet23!B6 = "",A6 ,Sheet23!B6)</f>
        <v>-</v>
      </c>
      <c r="C6" t="str">
        <f>if(Sheet23!C6 = "",B6 ,Sheet23!C6)</f>
        <v>-</v>
      </c>
      <c r="D6" t="str">
        <f>if(Sheet23!D6 = "",C6 ,Sheet23!D6)</f>
        <v>-</v>
      </c>
      <c r="E6" t="str">
        <f>if(Sheet23!E6 = "",D6 ,Sheet23!E6)</f>
        <v>-</v>
      </c>
      <c r="F6" t="str">
        <f>if(Sheet23!F6 = "",E6 ,Sheet23!F6)</f>
        <v>-</v>
      </c>
      <c r="G6" t="str">
        <f>if(Sheet23!G6 = "",F6 ,Sheet23!G6)</f>
        <v>-</v>
      </c>
      <c r="H6" t="str">
        <f>if(Sheet23!H6 = "",G6 ,Sheet23!H6)</f>
        <v>-</v>
      </c>
      <c r="I6" t="str">
        <f>if(Sheet23!I6 = "",H6 ,Sheet23!I6)</f>
        <v>imm19</v>
      </c>
      <c r="J6" t="str">
        <f>if(Sheet23!J6 = "",I6 ,Sheet23!J6)</f>
        <v>imm19</v>
      </c>
      <c r="K6" t="str">
        <f>if(Sheet23!K6 = "",J6 ,Sheet23!K6)</f>
        <v>imm19</v>
      </c>
      <c r="L6" t="str">
        <f>if(Sheet23!L6 = "",K6 ,Sheet23!L6)</f>
        <v>imm19</v>
      </c>
      <c r="M6" t="str">
        <f>if(Sheet23!M6 = "",L6 ,Sheet23!M6)</f>
        <v>imm19</v>
      </c>
      <c r="N6" t="str">
        <f>if(Sheet23!N6 = "",M6 ,Sheet23!N6)</f>
        <v>imm19</v>
      </c>
      <c r="O6" t="str">
        <f>if(Sheet23!O6 = "",N6 ,Sheet23!O6)</f>
        <v>imm19</v>
      </c>
      <c r="P6" t="str">
        <f>if(Sheet23!P6 = "",O6 ,Sheet23!P6)</f>
        <v>imm19</v>
      </c>
      <c r="Q6" t="str">
        <f>if(Sheet23!Q6 = "",P6 ,Sheet23!Q6)</f>
        <v>imm19</v>
      </c>
      <c r="R6" t="str">
        <f>if(Sheet23!R6 = "",Q6 ,Sheet23!R6)</f>
        <v>imm19</v>
      </c>
      <c r="S6" t="str">
        <f>if(Sheet23!S6 = "",R6 ,Sheet23!S6)</f>
        <v>imm19</v>
      </c>
      <c r="T6" t="str">
        <f>if(Sheet23!T6 = "",S6 ,Sheet23!T6)</f>
        <v>imm19</v>
      </c>
      <c r="U6" t="str">
        <f>if(Sheet23!U6 = "",T6 ,Sheet23!U6)</f>
        <v>imm19</v>
      </c>
      <c r="V6" t="str">
        <f>if(Sheet23!V6 = "",U6 ,Sheet23!V6)</f>
        <v>imm19</v>
      </c>
      <c r="W6" t="str">
        <f>if(Sheet23!W6 = "",V6 ,Sheet23!W6)</f>
        <v>imm19</v>
      </c>
      <c r="X6" t="str">
        <f>if(Sheet23!X6 = "",W6 ,Sheet23!X6)</f>
        <v>imm19</v>
      </c>
      <c r="Y6" t="str">
        <f>if(Sheet23!Y6 = "",X6 ,Sheet23!Y6)</f>
        <v>imm19</v>
      </c>
      <c r="Z6" t="str">
        <f>if(Sheet23!Z6 = "",Y6 ,Sheet23!Z6)</f>
        <v>imm19</v>
      </c>
      <c r="AA6" t="str">
        <f>if(Sheet23!AA6 = "",Z6 ,Sheet23!AA6)</f>
        <v>imm19</v>
      </c>
      <c r="AB6" t="str">
        <f>if(Sheet23!AB6 = "",AA6 ,Sheet23!AB6)</f>
        <v>-</v>
      </c>
      <c r="AC6" t="str">
        <f>if(Sheet23!AC6 = "",AB6 ,Sheet23!AC6)</f>
        <v>cond</v>
      </c>
      <c r="AD6" t="str">
        <f>if(Sheet23!AD6 = "",AC6 ,Sheet23!AD6)</f>
        <v>cond</v>
      </c>
      <c r="AE6" t="str">
        <f>if(Sheet23!AE6 = "",AD6 ,Sheet23!AE6)</f>
        <v>cond</v>
      </c>
      <c r="AF6" t="str">
        <f>if(Sheet23!AF6 = "",AE6 ,Sheet23!AF6)</f>
        <v>cond</v>
      </c>
    </row>
    <row r="7">
      <c r="A7" t="str">
        <f>if(Sheet23!A7 = "",":(",Sheet23!A7)</f>
        <v>-</v>
      </c>
      <c r="B7" t="str">
        <f>if(Sheet23!B7 = "",A7 ,Sheet23!B7)</f>
        <v>-</v>
      </c>
      <c r="C7" t="str">
        <f>if(Sheet23!C7 = "",B7 ,Sheet23!C7)</f>
        <v>-</v>
      </c>
      <c r="D7" t="str">
        <f>if(Sheet23!D7 = "",C7 ,Sheet23!D7)</f>
        <v>-</v>
      </c>
      <c r="E7" t="str">
        <f>if(Sheet23!E7 = "",D7 ,Sheet23!E7)</f>
        <v>-</v>
      </c>
      <c r="F7" t="str">
        <f>if(Sheet23!F7 = "",E7 ,Sheet23!F7)</f>
        <v>-</v>
      </c>
      <c r="G7" t="str">
        <f>if(Sheet23!G7 = "",F7 ,Sheet23!G7)</f>
        <v>-</v>
      </c>
      <c r="H7" t="str">
        <f>if(Sheet23!H7 = "",G7 ,Sheet23!H7)</f>
        <v>-</v>
      </c>
      <c r="I7" t="str">
        <f>if(Sheet23!I7 = "",H7 ,Sheet23!I7)</f>
        <v>-</v>
      </c>
      <c r="J7" t="str">
        <f>if(Sheet23!J7 = "",I7 ,Sheet23!J7)</f>
        <v>-</v>
      </c>
      <c r="K7" t="str">
        <f>if(Sheet23!K7 = "",J7 ,Sheet23!K7)</f>
        <v>-</v>
      </c>
      <c r="L7" t="str">
        <f>if(Sheet23!L7 = "",K7 ,Sheet23!L7)</f>
        <v>imm16</v>
      </c>
      <c r="M7" t="str">
        <f>if(Sheet23!M7 = "",L7 ,Sheet23!M7)</f>
        <v>imm16</v>
      </c>
      <c r="N7" t="str">
        <f>if(Sheet23!N7 = "",M7 ,Sheet23!N7)</f>
        <v>imm16</v>
      </c>
      <c r="O7" t="str">
        <f>if(Sheet23!O7 = "",N7 ,Sheet23!O7)</f>
        <v>imm16</v>
      </c>
      <c r="P7" t="str">
        <f>if(Sheet23!P7 = "",O7 ,Sheet23!P7)</f>
        <v>imm16</v>
      </c>
      <c r="Q7" t="str">
        <f>if(Sheet23!Q7 = "",P7 ,Sheet23!Q7)</f>
        <v>imm16</v>
      </c>
      <c r="R7" t="str">
        <f>if(Sheet23!R7 = "",Q7 ,Sheet23!R7)</f>
        <v>imm16</v>
      </c>
      <c r="S7" t="str">
        <f>if(Sheet23!S7 = "",R7 ,Sheet23!S7)</f>
        <v>imm16</v>
      </c>
      <c r="T7" t="str">
        <f>if(Sheet23!T7 = "",S7 ,Sheet23!T7)</f>
        <v>imm16</v>
      </c>
      <c r="U7" t="str">
        <f>if(Sheet23!U7 = "",T7 ,Sheet23!U7)</f>
        <v>imm16</v>
      </c>
      <c r="V7" t="str">
        <f>if(Sheet23!V7 = "",U7 ,Sheet23!V7)</f>
        <v>imm16</v>
      </c>
      <c r="W7" t="str">
        <f>if(Sheet23!W7 = "",V7 ,Sheet23!W7)</f>
        <v>imm16</v>
      </c>
      <c r="X7" t="str">
        <f>if(Sheet23!X7 = "",W7 ,Sheet23!X7)</f>
        <v>imm16</v>
      </c>
      <c r="Y7" t="str">
        <f>if(Sheet23!Y7 = "",X7 ,Sheet23!Y7)</f>
        <v>imm16</v>
      </c>
      <c r="Z7" t="str">
        <f>if(Sheet23!Z7 = "",Y7 ,Sheet23!Z7)</f>
        <v>imm16</v>
      </c>
      <c r="AA7" t="str">
        <f>if(Sheet23!AA7 = "",Z7 ,Sheet23!AA7)</f>
        <v>imm16</v>
      </c>
      <c r="AB7" t="str">
        <f>if(Sheet23!AB7 = "",AA7 ,Sheet23!AB7)</f>
        <v>-</v>
      </c>
      <c r="AC7" t="str">
        <f>if(Sheet23!AC7 = "",AB7 ,Sheet23!AC7)</f>
        <v>-</v>
      </c>
      <c r="AD7" t="str">
        <f>if(Sheet23!AD7 = "",AC7 ,Sheet23!AD7)</f>
        <v>-</v>
      </c>
      <c r="AE7" t="str">
        <f>if(Sheet23!AE7 = "",AD7 ,Sheet23!AE7)</f>
        <v>-</v>
      </c>
      <c r="AF7" t="str">
        <f>if(Sheet23!AF7 = "",AE7 ,Sheet23!AF7)</f>
        <v>-</v>
      </c>
    </row>
    <row r="8">
      <c r="A8" t="str">
        <f>if(Sheet23!A8 = "",":(",Sheet23!A8)</f>
        <v>-</v>
      </c>
      <c r="B8" t="str">
        <f>if(Sheet23!B8 = "",A8 ,Sheet23!B8)</f>
        <v>-</v>
      </c>
      <c r="C8" t="str">
        <f>if(Sheet23!C8 = "",B8 ,Sheet23!C8)</f>
        <v>-</v>
      </c>
      <c r="D8" t="str">
        <f>if(Sheet23!D8 = "",C8 ,Sheet23!D8)</f>
        <v>-</v>
      </c>
      <c r="E8" t="str">
        <f>if(Sheet23!E8 = "",D8 ,Sheet23!E8)</f>
        <v>-</v>
      </c>
      <c r="F8" t="str">
        <f>if(Sheet23!F8 = "",E8 ,Sheet23!F8)</f>
        <v>-</v>
      </c>
      <c r="G8" t="str">
        <f>if(Sheet23!G8 = "",F8 ,Sheet23!G8)</f>
        <v>-</v>
      </c>
      <c r="H8" t="str">
        <f>if(Sheet23!H8 = "",G8 ,Sheet23!H8)</f>
        <v>-</v>
      </c>
      <c r="I8" t="str">
        <f>if(Sheet23!I8 = "",H8 ,Sheet23!I8)</f>
        <v>-</v>
      </c>
      <c r="J8" t="str">
        <f>if(Sheet23!J8 = "",I8 ,Sheet23!J8)</f>
        <v>-</v>
      </c>
      <c r="K8" t="str">
        <f>if(Sheet23!K8 = "",J8 ,Sheet23!K8)</f>
        <v>-</v>
      </c>
      <c r="L8" t="str">
        <f>if(Sheet23!L8 = "",K8 ,Sheet23!L8)</f>
        <v>-</v>
      </c>
      <c r="M8" t="str">
        <f>if(Sheet23!M8 = "",L8 ,Sheet23!M8)</f>
        <v>-</v>
      </c>
      <c r="N8" t="str">
        <f>if(Sheet23!N8 = "",M8 ,Sheet23!N8)</f>
        <v>op1</v>
      </c>
      <c r="O8" t="str">
        <f>if(Sheet23!O8 = "",N8 ,Sheet23!O8)</f>
        <v>op1</v>
      </c>
      <c r="P8" t="str">
        <f>if(Sheet23!P8 = "",O8 ,Sheet23!P8)</f>
        <v>op1</v>
      </c>
      <c r="Q8" t="str">
        <f>if(Sheet23!Q8 = "",P8 ,Sheet23!Q8)</f>
        <v>-</v>
      </c>
      <c r="R8" t="str">
        <f>if(Sheet23!R8 = "",Q8 ,Sheet23!R8)</f>
        <v>-</v>
      </c>
      <c r="S8" t="str">
        <f>if(Sheet23!S8 = "",R8 ,Sheet23!S8)</f>
        <v>-</v>
      </c>
      <c r="T8" t="str">
        <f>if(Sheet23!T8 = "",S8 ,Sheet23!T8)</f>
        <v>-</v>
      </c>
      <c r="U8" t="str">
        <f>if(Sheet23!U8 = "",T8 ,Sheet23!U8)</f>
        <v>CR_m</v>
      </c>
      <c r="V8" t="str">
        <f>if(Sheet23!V8 = "",U8 ,Sheet23!V8)</f>
        <v>CR_m</v>
      </c>
      <c r="W8" t="str">
        <f>if(Sheet23!W8 = "",V8 ,Sheet23!W8)</f>
        <v>CR_m</v>
      </c>
      <c r="X8" t="str">
        <f>if(Sheet23!X8 = "",W8 ,Sheet23!X8)</f>
        <v>CR_m</v>
      </c>
      <c r="Y8" t="str">
        <f>if(Sheet23!Y8 = "",X8 ,Sheet23!Y8)</f>
        <v>op2</v>
      </c>
      <c r="Z8" t="str">
        <f>if(Sheet23!Z8 = "",Y8 ,Sheet23!Z8)</f>
        <v>op2</v>
      </c>
      <c r="AA8" t="str">
        <f>if(Sheet23!AA8 = "",Z8 ,Sheet23!AA8)</f>
        <v>op2</v>
      </c>
      <c r="AB8" t="str">
        <f>if(Sheet23!AB8 = "",AA8 ,Sheet23!AB8)</f>
        <v>-</v>
      </c>
      <c r="AC8" t="str">
        <f>if(Sheet23!AC8 = "",AB8 ,Sheet23!AC8)</f>
        <v>-</v>
      </c>
      <c r="AD8" t="str">
        <f>if(Sheet23!AD8 = "",AC8 ,Sheet23!AD8)</f>
        <v>-</v>
      </c>
      <c r="AE8" t="str">
        <f>if(Sheet23!AE8 = "",AD8 ,Sheet23!AE8)</f>
        <v>-</v>
      </c>
      <c r="AF8" t="str">
        <f>if(Sheet23!AF8 = "",AE8 ,Sheet23!AF8)</f>
        <v>-</v>
      </c>
    </row>
    <row r="9">
      <c r="A9" t="str">
        <f>if(Sheet23!A9 = "",":(",Sheet23!A9)</f>
        <v>-</v>
      </c>
      <c r="B9" t="str">
        <f>if(Sheet23!B9 = "",A9 ,Sheet23!B9)</f>
        <v>-</v>
      </c>
      <c r="C9" t="str">
        <f>if(Sheet23!C9 = "",B9 ,Sheet23!C9)</f>
        <v>-</v>
      </c>
      <c r="D9" t="str">
        <f>if(Sheet23!D9 = "",C9 ,Sheet23!D9)</f>
        <v>-</v>
      </c>
      <c r="E9" t="str">
        <f>if(Sheet23!E9 = "",D9 ,Sheet23!E9)</f>
        <v>-</v>
      </c>
      <c r="F9" t="str">
        <f>if(Sheet23!F9 = "",E9 ,Sheet23!F9)</f>
        <v>-</v>
      </c>
      <c r="G9" t="str">
        <f>if(Sheet23!G9 = "",F9 ,Sheet23!G9)</f>
        <v>-</v>
      </c>
      <c r="H9" t="str">
        <f>if(Sheet23!H9 = "",G9 ,Sheet23!H9)</f>
        <v>-</v>
      </c>
      <c r="I9" t="str">
        <f>if(Sheet23!I9 = "",H9 ,Sheet23!I9)</f>
        <v>-</v>
      </c>
      <c r="J9" t="str">
        <f>if(Sheet23!J9 = "",I9 ,Sheet23!J9)</f>
        <v>-</v>
      </c>
      <c r="K9" t="str">
        <f>if(Sheet23!K9 = "",J9 ,Sheet23!K9)</f>
        <v>-</v>
      </c>
      <c r="L9" t="str">
        <f>if(Sheet23!L9 = "",K9 ,Sheet23!L9)</f>
        <v>-</v>
      </c>
      <c r="M9" t="str">
        <f>if(Sheet23!M9 = "",L9 ,Sheet23!M9)</f>
        <v>-</v>
      </c>
      <c r="N9" t="str">
        <f>if(Sheet23!N9 = "",M9 ,Sheet23!N9)</f>
        <v>-</v>
      </c>
      <c r="O9" t="str">
        <f>if(Sheet23!O9 = "",N9 ,Sheet23!O9)</f>
        <v>-</v>
      </c>
      <c r="P9" t="str">
        <f>if(Sheet23!P9 = "",O9 ,Sheet23!P9)</f>
        <v>-</v>
      </c>
      <c r="Q9" t="str">
        <f>if(Sheet23!Q9 = "",P9 ,Sheet23!Q9)</f>
        <v>-</v>
      </c>
      <c r="R9" t="str">
        <f>if(Sheet23!R9 = "",Q9 ,Sheet23!R9)</f>
        <v>-</v>
      </c>
      <c r="S9" t="str">
        <f>if(Sheet23!S9 = "",R9 ,Sheet23!S9)</f>
        <v>-</v>
      </c>
      <c r="T9" t="str">
        <f>if(Sheet23!T9 = "",S9 ,Sheet23!T9)</f>
        <v>-</v>
      </c>
      <c r="U9" t="str">
        <f>if(Sheet23!U9 = "",T9 ,Sheet23!U9)</f>
        <v>CR_m</v>
      </c>
      <c r="V9" t="str">
        <f>if(Sheet23!V9 = "",U9 ,Sheet23!V9)</f>
        <v>CR_m</v>
      </c>
      <c r="W9" t="str">
        <f>if(Sheet23!W9 = "",V9 ,Sheet23!W9)</f>
        <v>CR_m</v>
      </c>
      <c r="X9" t="str">
        <f>if(Sheet23!X9 = "",W9 ,Sheet23!X9)</f>
        <v>CR_m</v>
      </c>
      <c r="Y9" t="str">
        <f>if(Sheet23!Y9 = "",X9 ,Sheet23!Y9)</f>
        <v>op2</v>
      </c>
      <c r="Z9" t="str">
        <f>if(Sheet23!Z9 = "",Y9 ,Sheet23!Z9)</f>
        <v>op2</v>
      </c>
      <c r="AA9" t="str">
        <f>if(Sheet23!AA9 = "",Z9 ,Sheet23!AA9)</f>
        <v>op2</v>
      </c>
      <c r="AB9" t="str">
        <f>if(Sheet23!AB9 = "",AA9 ,Sheet23!AB9)</f>
        <v>-</v>
      </c>
      <c r="AC9" t="str">
        <f>if(Sheet23!AC9 = "",AB9 ,Sheet23!AC9)</f>
        <v>-</v>
      </c>
      <c r="AD9" t="str">
        <f>if(Sheet23!AD9 = "",AC9 ,Sheet23!AD9)</f>
        <v>-</v>
      </c>
      <c r="AE9" t="str">
        <f>if(Sheet23!AE9 = "",AD9 ,Sheet23!AE9)</f>
        <v>-</v>
      </c>
      <c r="AF9" t="str">
        <f>if(Sheet23!AF9 = "",AE9 ,Sheet23!AF9)</f>
        <v>-</v>
      </c>
    </row>
    <row r="10">
      <c r="A10" t="str">
        <f>if(Sheet23!A10 = "",":(",Sheet23!A10)</f>
        <v>-</v>
      </c>
      <c r="B10" t="str">
        <f>if(Sheet23!B10 = "",A10 ,Sheet23!B10)</f>
        <v>-</v>
      </c>
      <c r="C10" t="str">
        <f>if(Sheet23!C10 = "",B10 ,Sheet23!C10)</f>
        <v>-</v>
      </c>
      <c r="D10" t="str">
        <f>if(Sheet23!D10 = "",C10 ,Sheet23!D10)</f>
        <v>-</v>
      </c>
      <c r="E10" t="str">
        <f>if(Sheet23!E10 = "",D10 ,Sheet23!E10)</f>
        <v>-</v>
      </c>
      <c r="F10" t="str">
        <f>if(Sheet23!F10 = "",E10 ,Sheet23!F10)</f>
        <v>-</v>
      </c>
      <c r="G10" t="str">
        <f>if(Sheet23!G10 = "",F10 ,Sheet23!G10)</f>
        <v>-</v>
      </c>
      <c r="H10" t="str">
        <f>if(Sheet23!H10 = "",G10 ,Sheet23!H10)</f>
        <v>-</v>
      </c>
      <c r="I10" t="str">
        <f>if(Sheet23!I10 = "",H10 ,Sheet23!I10)</f>
        <v>-</v>
      </c>
      <c r="J10" t="str">
        <f>if(Sheet23!J10 = "",I10 ,Sheet23!J10)</f>
        <v>-</v>
      </c>
      <c r="K10" t="str">
        <f>if(Sheet23!K10 = "",J10 ,Sheet23!K10)</f>
        <v>-</v>
      </c>
      <c r="L10" t="str">
        <f>if(Sheet23!L10 = "",K10 ,Sheet23!L10)</f>
        <v>-</v>
      </c>
      <c r="M10" t="str">
        <f>if(Sheet23!M10 = "",L10 ,Sheet23!M10)</f>
        <v>-</v>
      </c>
      <c r="N10" t="str">
        <f>if(Sheet23!N10 = "",M10 ,Sheet23!N10)</f>
        <v>-</v>
      </c>
      <c r="O10" t="str">
        <f>if(Sheet23!O10 = "",N10 ,Sheet23!O10)</f>
        <v>-</v>
      </c>
      <c r="P10" t="str">
        <f>if(Sheet23!P10 = "",O10 ,Sheet23!P10)</f>
        <v>-</v>
      </c>
      <c r="Q10" t="str">
        <f>if(Sheet23!Q10 = "",P10 ,Sheet23!Q10)</f>
        <v>-</v>
      </c>
      <c r="R10" t="str">
        <f>if(Sheet23!R10 = "",Q10 ,Sheet23!R10)</f>
        <v>-</v>
      </c>
      <c r="S10" t="str">
        <f>if(Sheet23!S10 = "",R10 ,Sheet23!S10)</f>
        <v>-</v>
      </c>
      <c r="T10" t="str">
        <f>if(Sheet23!T10 = "",S10 ,Sheet23!T10)</f>
        <v>-</v>
      </c>
      <c r="U10" t="str">
        <f>if(Sheet23!U10 = "",T10 ,Sheet23!U10)</f>
        <v>CR_m</v>
      </c>
      <c r="V10" t="str">
        <f>if(Sheet23!V10 = "",U10 ,Sheet23!V10)</f>
        <v>CR_m</v>
      </c>
      <c r="W10" t="str">
        <f>if(Sheet23!W10 = "",V10 ,Sheet23!W10)</f>
        <v>CR_m</v>
      </c>
      <c r="X10" t="str">
        <f>if(Sheet23!X10 = "",W10 ,Sheet23!X10)</f>
        <v>CR_m</v>
      </c>
      <c r="Y10" t="str">
        <f>if(Sheet23!Y10 = "",X10 ,Sheet23!Y10)</f>
        <v>-</v>
      </c>
      <c r="Z10" t="str">
        <f>if(Sheet23!Z10 = "",Y10 ,Sheet23!Z10)</f>
        <v>-</v>
      </c>
      <c r="AA10" t="str">
        <f>if(Sheet23!AA10 = "",Z10 ,Sheet23!AA10)</f>
        <v>-</v>
      </c>
      <c r="AB10" t="str">
        <f>if(Sheet23!AB10 = "",AA10 ,Sheet23!AB10)</f>
        <v>-</v>
      </c>
      <c r="AC10" t="str">
        <f>if(Sheet23!AC10 = "",AB10 ,Sheet23!AC10)</f>
        <v>-</v>
      </c>
      <c r="AD10" t="str">
        <f>if(Sheet23!AD10 = "",AC10 ,Sheet23!AD10)</f>
        <v>-</v>
      </c>
      <c r="AE10" t="str">
        <f>if(Sheet23!AE10 = "",AD10 ,Sheet23!AE10)</f>
        <v>-</v>
      </c>
      <c r="AF10" t="str">
        <f>if(Sheet23!AF10 = "",AE10 ,Sheet23!AF10)</f>
        <v>-</v>
      </c>
    </row>
    <row r="11">
      <c r="A11" t="str">
        <f>if(Sheet23!A11 = "",":(",Sheet23!A11)</f>
        <v>-</v>
      </c>
      <c r="B11" t="str">
        <f>if(Sheet23!B11 = "",A11 ,Sheet23!B11)</f>
        <v>-</v>
      </c>
      <c r="C11" t="str">
        <f>if(Sheet23!C11 = "",B11 ,Sheet23!C11)</f>
        <v>-</v>
      </c>
      <c r="D11" t="str">
        <f>if(Sheet23!D11 = "",C11 ,Sheet23!D11)</f>
        <v>-</v>
      </c>
      <c r="E11" t="str">
        <f>if(Sheet23!E11 = "",D11 ,Sheet23!E11)</f>
        <v>-</v>
      </c>
      <c r="F11" t="str">
        <f>if(Sheet23!F11 = "",E11 ,Sheet23!F11)</f>
        <v>-</v>
      </c>
      <c r="G11" t="str">
        <f>if(Sheet23!G11 = "",F11 ,Sheet23!G11)</f>
        <v>-</v>
      </c>
      <c r="H11" t="str">
        <f>if(Sheet23!H11 = "",G11 ,Sheet23!H11)</f>
        <v>-</v>
      </c>
      <c r="I11" t="str">
        <f>if(Sheet23!I11 = "",H11 ,Sheet23!I11)</f>
        <v>-</v>
      </c>
      <c r="J11" t="str">
        <f>if(Sheet23!J11 = "",I11 ,Sheet23!J11)</f>
        <v>-</v>
      </c>
      <c r="K11" t="str">
        <f>if(Sheet23!K11 = "",J11 ,Sheet23!K11)</f>
        <v>-</v>
      </c>
      <c r="L11" t="str">
        <f>if(Sheet23!L11 = "",K11 ,Sheet23!L11)</f>
        <v>-</v>
      </c>
      <c r="M11" t="str">
        <f>if(Sheet23!M11 = "",L11 ,Sheet23!M11)</f>
        <v>-</v>
      </c>
      <c r="N11" t="str">
        <f>if(Sheet23!N11 = "",M11 ,Sheet23!N11)</f>
        <v>op1</v>
      </c>
      <c r="O11" t="str">
        <f>if(Sheet23!O11 = "",N11 ,Sheet23!O11)</f>
        <v>op1</v>
      </c>
      <c r="P11" t="str">
        <f>if(Sheet23!P11 = "",O11 ,Sheet23!P11)</f>
        <v>op1</v>
      </c>
      <c r="Q11" t="str">
        <f>if(Sheet23!Q11 = "",P11 ,Sheet23!Q11)</f>
        <v>CR_n</v>
      </c>
      <c r="R11" t="str">
        <f>if(Sheet23!R11 = "",Q11 ,Sheet23!R11)</f>
        <v>CR_n</v>
      </c>
      <c r="S11" t="str">
        <f>if(Sheet23!S11 = "",R11 ,Sheet23!S11)</f>
        <v>CR_n</v>
      </c>
      <c r="T11" t="str">
        <f>if(Sheet23!T11 = "",S11 ,Sheet23!T11)</f>
        <v>CR_n</v>
      </c>
      <c r="U11" t="str">
        <f>if(Sheet23!U11 = "",T11 ,Sheet23!U11)</f>
        <v>CR_m</v>
      </c>
      <c r="V11" t="str">
        <f>if(Sheet23!V11 = "",U11 ,Sheet23!V11)</f>
        <v>CR_m</v>
      </c>
      <c r="W11" t="str">
        <f>if(Sheet23!W11 = "",V11 ,Sheet23!W11)</f>
        <v>CR_m</v>
      </c>
      <c r="X11" t="str">
        <f>if(Sheet23!X11 = "",W11 ,Sheet23!X11)</f>
        <v>CR_m</v>
      </c>
      <c r="Y11" t="str">
        <f>if(Sheet23!Y11 = "",X11 ,Sheet23!Y11)</f>
        <v>op2</v>
      </c>
      <c r="Z11" t="str">
        <f>if(Sheet23!Z11 = "",Y11 ,Sheet23!Z11)</f>
        <v>op2</v>
      </c>
      <c r="AA11" t="str">
        <f>if(Sheet23!AA11 = "",Z11 ,Sheet23!AA11)</f>
        <v>op2</v>
      </c>
      <c r="AB11" t="str">
        <f>if(Sheet23!AB11 = "",AA11 ,Sheet23!AB11)</f>
        <v>Rt</v>
      </c>
      <c r="AC11" t="str">
        <f>if(Sheet23!AC11 = "",AB11 ,Sheet23!AC11)</f>
        <v>Rt</v>
      </c>
      <c r="AD11" t="str">
        <f>if(Sheet23!AD11 = "",AC11 ,Sheet23!AD11)</f>
        <v>Rt</v>
      </c>
      <c r="AE11" t="str">
        <f>if(Sheet23!AE11 = "",AD11 ,Sheet23!AE11)</f>
        <v>Rt</v>
      </c>
      <c r="AF11" t="str">
        <f>if(Sheet23!AF11 = "",AE11 ,Sheet23!AF11)</f>
        <v>Rt</v>
      </c>
    </row>
    <row r="12">
      <c r="A12" t="str">
        <f>if(Sheet23!A12 = "",":(",Sheet23!A12)</f>
        <v>-</v>
      </c>
      <c r="B12" t="str">
        <f>if(Sheet23!B12 = "",A12 ,Sheet23!B12)</f>
        <v>-</v>
      </c>
      <c r="C12" t="str">
        <f>if(Sheet23!C12 = "",B12 ,Sheet23!C12)</f>
        <v>-</v>
      </c>
      <c r="D12" t="str">
        <f>if(Sheet23!D12 = "",C12 ,Sheet23!D12)</f>
        <v>-</v>
      </c>
      <c r="E12" t="str">
        <f>if(Sheet23!E12 = "",D12 ,Sheet23!E12)</f>
        <v>-</v>
      </c>
      <c r="F12" t="str">
        <f>if(Sheet23!F12 = "",E12 ,Sheet23!F12)</f>
        <v>-</v>
      </c>
      <c r="G12" t="str">
        <f>if(Sheet23!G12 = "",F12 ,Sheet23!G12)</f>
        <v>-</v>
      </c>
      <c r="H12" t="str">
        <f>if(Sheet23!H12 = "",G12 ,Sheet23!H12)</f>
        <v>-</v>
      </c>
      <c r="I12" t="str">
        <f>if(Sheet23!I12 = "",H12 ,Sheet23!I12)</f>
        <v>-</v>
      </c>
      <c r="J12" t="str">
        <f>if(Sheet23!J12 = "",I12 ,Sheet23!J12)</f>
        <v>-</v>
      </c>
      <c r="K12" t="str">
        <f>if(Sheet23!K12 = "",J12 ,Sheet23!K12)</f>
        <v>-</v>
      </c>
      <c r="L12" t="str">
        <f>if(Sheet23!L12 = "",K12 ,Sheet23!L12)</f>
        <v>-</v>
      </c>
      <c r="M12" t="str">
        <f>if(Sheet23!M12 = "",L12 ,Sheet23!M12)</f>
        <v>-</v>
      </c>
      <c r="N12" t="str">
        <f>if(Sheet23!N12 = "",M12 ,Sheet23!N12)</f>
        <v>-</v>
      </c>
      <c r="O12" t="str">
        <f>if(Sheet23!O12 = "",N12 ,Sheet23!O12)</f>
        <v>-</v>
      </c>
      <c r="P12" t="str">
        <f>if(Sheet23!P12 = "",O12 ,Sheet23!P12)</f>
        <v>-</v>
      </c>
      <c r="Q12" t="str">
        <f>if(Sheet23!Q12 = "",P12 ,Sheet23!Q12)</f>
        <v>-</v>
      </c>
      <c r="R12" t="str">
        <f>if(Sheet23!R12 = "",Q12 ,Sheet23!R12)</f>
        <v>-</v>
      </c>
      <c r="S12" t="str">
        <f>if(Sheet23!S12 = "",R12 ,Sheet23!S12)</f>
        <v>-</v>
      </c>
      <c r="T12" t="str">
        <f>if(Sheet23!T12 = "",S12 ,Sheet23!T12)</f>
        <v>-</v>
      </c>
      <c r="U12" t="str">
        <f>if(Sheet23!U12 = "",T12 ,Sheet23!U12)</f>
        <v>-</v>
      </c>
      <c r="V12" t="str">
        <f>if(Sheet23!V12 = "",U12 ,Sheet23!V12)</f>
        <v>-</v>
      </c>
      <c r="W12" t="str">
        <f>if(Sheet23!W12 = "",V12 ,Sheet23!W12)</f>
        <v>Rn</v>
      </c>
      <c r="X12" t="str">
        <f>if(Sheet23!X12 = "",W12 ,Sheet23!X12)</f>
        <v>Rn</v>
      </c>
      <c r="Y12" t="str">
        <f>if(Sheet23!Y12 = "",X12 ,Sheet23!Y12)</f>
        <v>Rn</v>
      </c>
      <c r="Z12" t="str">
        <f>if(Sheet23!Z12 = "",Y12 ,Sheet23!Z12)</f>
        <v>Rn</v>
      </c>
      <c r="AA12" t="str">
        <f>if(Sheet23!AA12 = "",Z12 ,Sheet23!AA12)</f>
        <v>Rn</v>
      </c>
      <c r="AB12" t="str">
        <f>if(Sheet23!AB12 = "",AA12 ,Sheet23!AB12)</f>
        <v>-</v>
      </c>
      <c r="AC12" t="str">
        <f>if(Sheet23!AC12 = "",AB12 ,Sheet23!AC12)</f>
        <v>-</v>
      </c>
      <c r="AD12" t="str">
        <f>if(Sheet23!AD12 = "",AC12 ,Sheet23!AD12)</f>
        <v>-</v>
      </c>
      <c r="AE12" t="str">
        <f>if(Sheet23!AE12 = "",AD12 ,Sheet23!AE12)</f>
        <v>-</v>
      </c>
      <c r="AF12" t="str">
        <f>if(Sheet23!AF12 = "",AE12 ,Sheet23!AF12)</f>
        <v>-</v>
      </c>
    </row>
    <row r="13">
      <c r="A13" t="str">
        <f>if(Sheet23!A13 = "",":(",Sheet23!A13)</f>
        <v>-</v>
      </c>
      <c r="B13" t="str">
        <f>if(Sheet23!B13 = "",A13 ,Sheet23!B13)</f>
        <v>-</v>
      </c>
      <c r="C13" t="str">
        <f>if(Sheet23!C13 = "",B13 ,Sheet23!C13)</f>
        <v>-</v>
      </c>
      <c r="D13" t="str">
        <f>if(Sheet23!D13 = "",C13 ,Sheet23!D13)</f>
        <v>-</v>
      </c>
      <c r="E13" t="str">
        <f>if(Sheet23!E13 = "",D13 ,Sheet23!E13)</f>
        <v>-</v>
      </c>
      <c r="F13" t="str">
        <f>if(Sheet23!F13 = "",E13 ,Sheet23!F13)</f>
        <v>-</v>
      </c>
      <c r="G13" t="str">
        <f>if(Sheet23!G13 = "",F13 ,Sheet23!G13)</f>
        <v>imm26</v>
      </c>
      <c r="H13" t="str">
        <f>if(Sheet23!H13 = "",G13 ,Sheet23!H13)</f>
        <v>imm26</v>
      </c>
      <c r="I13" t="str">
        <f>if(Sheet23!I13 = "",H13 ,Sheet23!I13)</f>
        <v>imm26</v>
      </c>
      <c r="J13" t="str">
        <f>if(Sheet23!J13 = "",I13 ,Sheet23!J13)</f>
        <v>imm26</v>
      </c>
      <c r="K13" t="str">
        <f>if(Sheet23!K13 = "",J13 ,Sheet23!K13)</f>
        <v>imm26</v>
      </c>
      <c r="L13" t="str">
        <f>if(Sheet23!L13 = "",K13 ,Sheet23!L13)</f>
        <v>imm26</v>
      </c>
      <c r="M13" t="str">
        <f>if(Sheet23!M13 = "",L13 ,Sheet23!M13)</f>
        <v>imm26</v>
      </c>
      <c r="N13" t="str">
        <f>if(Sheet23!N13 = "",M13 ,Sheet23!N13)</f>
        <v>imm26</v>
      </c>
      <c r="O13" t="str">
        <f>if(Sheet23!O13 = "",N13 ,Sheet23!O13)</f>
        <v>imm26</v>
      </c>
      <c r="P13" t="str">
        <f>if(Sheet23!P13 = "",O13 ,Sheet23!P13)</f>
        <v>imm26</v>
      </c>
      <c r="Q13" t="str">
        <f>if(Sheet23!Q13 = "",P13 ,Sheet23!Q13)</f>
        <v>imm26</v>
      </c>
      <c r="R13" t="str">
        <f>if(Sheet23!R13 = "",Q13 ,Sheet23!R13)</f>
        <v>imm26</v>
      </c>
      <c r="S13" t="str">
        <f>if(Sheet23!S13 = "",R13 ,Sheet23!S13)</f>
        <v>imm26</v>
      </c>
      <c r="T13" t="str">
        <f>if(Sheet23!T13 = "",S13 ,Sheet23!T13)</f>
        <v>imm26</v>
      </c>
      <c r="U13" t="str">
        <f>if(Sheet23!U13 = "",T13 ,Sheet23!U13)</f>
        <v>imm26</v>
      </c>
      <c r="V13" t="str">
        <f>if(Sheet23!V13 = "",U13 ,Sheet23!V13)</f>
        <v>imm26</v>
      </c>
      <c r="W13" t="str">
        <f>if(Sheet23!W13 = "",V13 ,Sheet23!W13)</f>
        <v>imm26</v>
      </c>
      <c r="X13" t="str">
        <f>if(Sheet23!X13 = "",W13 ,Sheet23!X13)</f>
        <v>imm26</v>
      </c>
      <c r="Y13" t="str">
        <f>if(Sheet23!Y13 = "",X13 ,Sheet23!Y13)</f>
        <v>imm26</v>
      </c>
      <c r="Z13" t="str">
        <f>if(Sheet23!Z13 = "",Y13 ,Sheet23!Z13)</f>
        <v>imm26</v>
      </c>
      <c r="AA13" t="str">
        <f>if(Sheet23!AA13 = "",Z13 ,Sheet23!AA13)</f>
        <v>imm26</v>
      </c>
      <c r="AB13" t="str">
        <f>if(Sheet23!AB13 = "",AA13 ,Sheet23!AB13)</f>
        <v>imm26</v>
      </c>
      <c r="AC13" t="str">
        <f>if(Sheet23!AC13 = "",AB13 ,Sheet23!AC13)</f>
        <v>imm26</v>
      </c>
      <c r="AD13" t="str">
        <f>if(Sheet23!AD13 = "",AC13 ,Sheet23!AD13)</f>
        <v>imm26</v>
      </c>
      <c r="AE13" t="str">
        <f>if(Sheet23!AE13 = "",AD13 ,Sheet23!AE13)</f>
        <v>imm26</v>
      </c>
      <c r="AF13" t="str">
        <f>if(Sheet23!AF13 = "",AE13 ,Sheet23!AF13)</f>
        <v>imm26</v>
      </c>
    </row>
    <row r="14">
      <c r="A14" t="str">
        <f>if(Sheet23!A14 = "",":(",Sheet23!A14)</f>
        <v>-</v>
      </c>
      <c r="B14" t="str">
        <f>if(Sheet23!B14 = "",A14 ,Sheet23!B14)</f>
        <v>-</v>
      </c>
      <c r="C14" t="str">
        <f>if(Sheet23!C14 = "",B14 ,Sheet23!C14)</f>
        <v>-</v>
      </c>
      <c r="D14" t="str">
        <f>if(Sheet23!D14 = "",C14 ,Sheet23!D14)</f>
        <v>-</v>
      </c>
      <c r="E14" t="str">
        <f>if(Sheet23!E14 = "",D14 ,Sheet23!E14)</f>
        <v>-</v>
      </c>
      <c r="F14" t="str">
        <f>if(Sheet23!F14 = "",E14 ,Sheet23!F14)</f>
        <v>-</v>
      </c>
      <c r="G14" t="str">
        <f>if(Sheet23!G14 = "",F14 ,Sheet23!G14)</f>
        <v>-</v>
      </c>
      <c r="H14" t="str">
        <f>if(Sheet23!H14 = "",G14 ,Sheet23!H14)</f>
        <v>-</v>
      </c>
      <c r="I14" t="str">
        <f>if(Sheet23!I14 = "",H14 ,Sheet23!I14)</f>
        <v>-</v>
      </c>
      <c r="J14" t="str">
        <f>if(Sheet23!J14 = "",I14 ,Sheet23!J14)</f>
        <v>-</v>
      </c>
      <c r="K14" t="str">
        <f>if(Sheet23!K14 = "",J14 ,Sheet23!K14)</f>
        <v>-</v>
      </c>
      <c r="L14" t="str">
        <f>if(Sheet23!L14 = "",K14 ,Sheet23!L14)</f>
        <v>Rs</v>
      </c>
      <c r="M14" t="str">
        <f>if(Sheet23!M14 = "",L14 ,Sheet23!M14)</f>
        <v>Rs</v>
      </c>
      <c r="N14" t="str">
        <f>if(Sheet23!N14 = "",M14 ,Sheet23!N14)</f>
        <v>Rs</v>
      </c>
      <c r="O14" t="str">
        <f>if(Sheet23!O14 = "",N14 ,Sheet23!O14)</f>
        <v>Rs</v>
      </c>
      <c r="P14" t="str">
        <f>if(Sheet23!P14 = "",O14 ,Sheet23!P14)</f>
        <v>Rs</v>
      </c>
      <c r="Q14" t="str">
        <f>if(Sheet23!Q14 = "",P14 ,Sheet23!Q14)</f>
        <v>-</v>
      </c>
      <c r="R14" t="str">
        <f>if(Sheet23!R14 = "",Q14 ,Sheet23!R14)</f>
        <v>Rt2</v>
      </c>
      <c r="S14" t="str">
        <f>if(Sheet23!S14 = "",R14 ,Sheet23!S14)</f>
        <v>Rt2</v>
      </c>
      <c r="T14" t="str">
        <f>if(Sheet23!T14 = "",S14 ,Sheet23!T14)</f>
        <v>Rt2</v>
      </c>
      <c r="U14" t="str">
        <f>if(Sheet23!U14 = "",T14 ,Sheet23!U14)</f>
        <v>Rt2</v>
      </c>
      <c r="V14" t="str">
        <f>if(Sheet23!V14 = "",U14 ,Sheet23!V14)</f>
        <v>Rt2</v>
      </c>
      <c r="W14" t="str">
        <f>if(Sheet23!W14 = "",V14 ,Sheet23!W14)</f>
        <v>Rn</v>
      </c>
      <c r="X14" t="str">
        <f>if(Sheet23!X14 = "",W14 ,Sheet23!X14)</f>
        <v>Rn</v>
      </c>
      <c r="Y14" t="str">
        <f>if(Sheet23!Y14 = "",X14 ,Sheet23!Y14)</f>
        <v>Rn</v>
      </c>
      <c r="Z14" t="str">
        <f>if(Sheet23!Z14 = "",Y14 ,Sheet23!Z14)</f>
        <v>Rn</v>
      </c>
      <c r="AA14" t="str">
        <f>if(Sheet23!AA14 = "",Z14 ,Sheet23!AA14)</f>
        <v>Rn</v>
      </c>
      <c r="AB14" t="str">
        <f>if(Sheet23!AB14 = "",AA14 ,Sheet23!AB14)</f>
        <v>Rt</v>
      </c>
      <c r="AC14" t="str">
        <f>if(Sheet23!AC14 = "",AB14 ,Sheet23!AC14)</f>
        <v>Rt</v>
      </c>
      <c r="AD14" t="str">
        <f>if(Sheet23!AD14 = "",AC14 ,Sheet23!AD14)</f>
        <v>Rt</v>
      </c>
      <c r="AE14" t="str">
        <f>if(Sheet23!AE14 = "",AD14 ,Sheet23!AE14)</f>
        <v>Rt</v>
      </c>
      <c r="AF14" t="str">
        <f>if(Sheet23!AF14 = "",AE14 ,Sheet23!AF14)</f>
        <v>Rt</v>
      </c>
    </row>
    <row r="15">
      <c r="A15" t="str">
        <f>if(Sheet23!A15 = "",":(",Sheet23!A15)</f>
        <v>-</v>
      </c>
      <c r="B15" t="str">
        <f>if(Sheet23!B15 = "",A15 ,Sheet23!B15)</f>
        <v>-</v>
      </c>
      <c r="C15" t="str">
        <f>if(Sheet23!C15 = "",B15 ,Sheet23!C15)</f>
        <v>-</v>
      </c>
      <c r="D15" t="str">
        <f>if(Sheet23!D15 = "",C15 ,Sheet23!D15)</f>
        <v>-</v>
      </c>
      <c r="E15" t="str">
        <f>if(Sheet23!E15 = "",D15 ,Sheet23!E15)</f>
        <v>-</v>
      </c>
      <c r="F15" t="str">
        <f>if(Sheet23!F15 = "",E15 ,Sheet23!F15)</f>
        <v>-</v>
      </c>
      <c r="G15" t="str">
        <f>if(Sheet23!G15 = "",F15 ,Sheet23!G15)</f>
        <v>-</v>
      </c>
      <c r="H15" t="str">
        <f>if(Sheet23!H15 = "",G15 ,Sheet23!H15)</f>
        <v>-</v>
      </c>
      <c r="I15" t="str">
        <f>if(Sheet23!I15 = "",H15 ,Sheet23!I15)</f>
        <v>-</v>
      </c>
      <c r="J15" t="str">
        <f>if(Sheet23!J15 = "",I15 ,Sheet23!J15)</f>
        <v>-</v>
      </c>
      <c r="K15" t="str">
        <f>if(Sheet23!K15 = "",J15 ,Sheet23!K15)</f>
        <v>imm7</v>
      </c>
      <c r="L15" t="str">
        <f>if(Sheet23!L15 = "",K15 ,Sheet23!L15)</f>
        <v>imm7</v>
      </c>
      <c r="M15" t="str">
        <f>if(Sheet23!M15 = "",L15 ,Sheet23!M15)</f>
        <v>imm7</v>
      </c>
      <c r="N15" t="str">
        <f>if(Sheet23!N15 = "",M15 ,Sheet23!N15)</f>
        <v>imm7</v>
      </c>
      <c r="O15" t="str">
        <f>if(Sheet23!O15 = "",N15 ,Sheet23!O15)</f>
        <v>imm7</v>
      </c>
      <c r="P15" t="str">
        <f>if(Sheet23!P15 = "",O15 ,Sheet23!P15)</f>
        <v>imm7</v>
      </c>
      <c r="Q15" t="str">
        <f>if(Sheet23!Q15 = "",P15 ,Sheet23!Q15)</f>
        <v>imm7</v>
      </c>
      <c r="R15" t="str">
        <f>if(Sheet23!R15 = "",Q15 ,Sheet23!R15)</f>
        <v>Rt2</v>
      </c>
      <c r="S15" t="str">
        <f>if(Sheet23!S15 = "",R15 ,Sheet23!S15)</f>
        <v>Rt2</v>
      </c>
      <c r="T15" t="str">
        <f>if(Sheet23!T15 = "",S15 ,Sheet23!T15)</f>
        <v>Rt2</v>
      </c>
      <c r="U15" t="str">
        <f>if(Sheet23!U15 = "",T15 ,Sheet23!U15)</f>
        <v>Rt2</v>
      </c>
      <c r="V15" t="str">
        <f>if(Sheet23!V15 = "",U15 ,Sheet23!V15)</f>
        <v>Rt2</v>
      </c>
      <c r="W15" t="str">
        <f>if(Sheet23!W15 = "",V15 ,Sheet23!W15)</f>
        <v>Rn</v>
      </c>
      <c r="X15" t="str">
        <f>if(Sheet23!X15 = "",W15 ,Sheet23!X15)</f>
        <v>Rn</v>
      </c>
      <c r="Y15" t="str">
        <f>if(Sheet23!Y15 = "",X15 ,Sheet23!Y15)</f>
        <v>Rn</v>
      </c>
      <c r="Z15" t="str">
        <f>if(Sheet23!Z15 = "",Y15 ,Sheet23!Z15)</f>
        <v>Rn</v>
      </c>
      <c r="AA15" t="str">
        <f>if(Sheet23!AA15 = "",Z15 ,Sheet23!AA15)</f>
        <v>Rn</v>
      </c>
      <c r="AB15" t="str">
        <f>if(Sheet23!AB15 = "",AA15 ,Sheet23!AB15)</f>
        <v>Rt</v>
      </c>
      <c r="AC15" t="str">
        <f>if(Sheet23!AC15 = "",AB15 ,Sheet23!AC15)</f>
        <v>Rt</v>
      </c>
      <c r="AD15" t="str">
        <f>if(Sheet23!AD15 = "",AC15 ,Sheet23!AD15)</f>
        <v>Rt</v>
      </c>
      <c r="AE15" t="str">
        <f>if(Sheet23!AE15 = "",AD15 ,Sheet23!AE15)</f>
        <v>Rt</v>
      </c>
      <c r="AF15" t="str">
        <f>if(Sheet23!AF15 = "",AE15 ,Sheet23!AF15)</f>
        <v>Rt</v>
      </c>
    </row>
    <row r="16">
      <c r="A16" t="str">
        <f>if(Sheet23!A16 = "",":(",Sheet23!A16)</f>
        <v>-</v>
      </c>
      <c r="B16" t="str">
        <f>if(Sheet23!B16 = "",A16 ,Sheet23!B16)</f>
        <v>-</v>
      </c>
      <c r="C16" t="str">
        <f>if(Sheet23!C16 = "",B16 ,Sheet23!C16)</f>
        <v>-</v>
      </c>
      <c r="D16" t="str">
        <f>if(Sheet23!D16 = "",C16 ,Sheet23!D16)</f>
        <v>-</v>
      </c>
      <c r="E16" t="str">
        <f>if(Sheet23!E16 = "",D16 ,Sheet23!E16)</f>
        <v>-</v>
      </c>
      <c r="F16" t="str">
        <f>if(Sheet23!F16 = "",E16 ,Sheet23!F16)</f>
        <v>-</v>
      </c>
      <c r="G16" t="str">
        <f>if(Sheet23!G16 = "",F16 ,Sheet23!G16)</f>
        <v>-</v>
      </c>
      <c r="H16" t="str">
        <f>if(Sheet23!H16 = "",G16 ,Sheet23!H16)</f>
        <v>-</v>
      </c>
      <c r="I16" t="str">
        <f>if(Sheet23!I16 = "",H16 ,Sheet23!I16)</f>
        <v>-</v>
      </c>
      <c r="J16" t="str">
        <f>if(Sheet23!J16 = "",I16 ,Sheet23!J16)</f>
        <v>-</v>
      </c>
      <c r="K16" t="str">
        <f>if(Sheet23!K16 = "",J16 ,Sheet23!K16)</f>
        <v>-</v>
      </c>
      <c r="L16" t="str">
        <f>if(Sheet23!L16 = "",K16 ,Sheet23!L16)</f>
        <v>imm9</v>
      </c>
      <c r="M16" t="str">
        <f>if(Sheet23!M16 = "",L16 ,Sheet23!M16)</f>
        <v>imm9</v>
      </c>
      <c r="N16" t="str">
        <f>if(Sheet23!N16 = "",M16 ,Sheet23!N16)</f>
        <v>imm9</v>
      </c>
      <c r="O16" t="str">
        <f>if(Sheet23!O16 = "",N16 ,Sheet23!O16)</f>
        <v>imm9</v>
      </c>
      <c r="P16" t="str">
        <f>if(Sheet23!P16 = "",O16 ,Sheet23!P16)</f>
        <v>imm9</v>
      </c>
      <c r="Q16" t="str">
        <f>if(Sheet23!Q16 = "",P16 ,Sheet23!Q16)</f>
        <v>imm9</v>
      </c>
      <c r="R16" t="str">
        <f>if(Sheet23!R16 = "",Q16 ,Sheet23!R16)</f>
        <v>imm9</v>
      </c>
      <c r="S16" t="str">
        <f>if(Sheet23!S16 = "",R16 ,Sheet23!S16)</f>
        <v>imm9</v>
      </c>
      <c r="T16" t="str">
        <f>if(Sheet23!T16 = "",S16 ,Sheet23!T16)</f>
        <v>imm9</v>
      </c>
      <c r="U16" t="str">
        <f>if(Sheet23!U16 = "",T16 ,Sheet23!U16)</f>
        <v>-</v>
      </c>
      <c r="V16" t="str">
        <f>if(Sheet23!V16 = "",U16 ,Sheet23!V16)</f>
        <v>-</v>
      </c>
      <c r="W16" t="str">
        <f>if(Sheet23!W16 = "",V16 ,Sheet23!W16)</f>
        <v>Rn</v>
      </c>
      <c r="X16" t="str">
        <f>if(Sheet23!X16 = "",W16 ,Sheet23!X16)</f>
        <v>Rn</v>
      </c>
      <c r="Y16" t="str">
        <f>if(Sheet23!Y16 = "",X16 ,Sheet23!Y16)</f>
        <v>Rn</v>
      </c>
      <c r="Z16" t="str">
        <f>if(Sheet23!Z16 = "",Y16 ,Sheet23!Z16)</f>
        <v>Rn</v>
      </c>
      <c r="AA16" t="str">
        <f>if(Sheet23!AA16 = "",Z16 ,Sheet23!AA16)</f>
        <v>Rn</v>
      </c>
      <c r="AB16" t="str">
        <f>if(Sheet23!AB16 = "",AA16 ,Sheet23!AB16)</f>
        <v>Rt</v>
      </c>
      <c r="AC16" t="str">
        <f>if(Sheet23!AC16 = "",AB16 ,Sheet23!AC16)</f>
        <v>Rt</v>
      </c>
      <c r="AD16" t="str">
        <f>if(Sheet23!AD16 = "",AC16 ,Sheet23!AD16)</f>
        <v>Rt</v>
      </c>
      <c r="AE16" t="str">
        <f>if(Sheet23!AE16 = "",AD16 ,Sheet23!AE16)</f>
        <v>Rt</v>
      </c>
      <c r="AF16" t="str">
        <f>if(Sheet23!AF16 = "",AE16 ,Sheet23!AF16)</f>
        <v>Rt</v>
      </c>
    </row>
    <row r="17">
      <c r="A17" t="str">
        <f>if(Sheet23!A17 = "",":(",Sheet23!A17)</f>
        <v>-</v>
      </c>
      <c r="B17" t="str">
        <f>if(Sheet23!B17 = "",A17 ,Sheet23!B17)</f>
        <v>-</v>
      </c>
      <c r="C17" t="str">
        <f>if(Sheet23!C17 = "",B17 ,Sheet23!C17)</f>
        <v>-</v>
      </c>
      <c r="D17" t="str">
        <f>if(Sheet23!D17 = "",C17 ,Sheet23!D17)</f>
        <v>-</v>
      </c>
      <c r="E17" t="str">
        <f>if(Sheet23!E17 = "",D17 ,Sheet23!E17)</f>
        <v>-</v>
      </c>
      <c r="F17" t="str">
        <f>if(Sheet23!F17 = "",E17 ,Sheet23!F17)</f>
        <v>-</v>
      </c>
      <c r="G17" t="str">
        <f>if(Sheet23!G17 = "",F17 ,Sheet23!G17)</f>
        <v>-</v>
      </c>
      <c r="H17" t="str">
        <f>if(Sheet23!H17 = "",G17 ,Sheet23!H17)</f>
        <v>-</v>
      </c>
      <c r="I17" t="str">
        <f>if(Sheet23!I17 = "",H17 ,Sheet23!I17)</f>
        <v>-</v>
      </c>
      <c r="J17" t="str">
        <f>if(Sheet23!J17 = "",I17 ,Sheet23!J17)</f>
        <v>-</v>
      </c>
      <c r="K17" t="str">
        <f>if(Sheet23!K17 = "",J17 ,Sheet23!K17)</f>
        <v>-</v>
      </c>
      <c r="L17" t="str">
        <f>if(Sheet23!L17 = "",K17 ,Sheet23!L17)</f>
        <v>Rm</v>
      </c>
      <c r="M17" t="str">
        <f>if(Sheet23!M17 = "",L17 ,Sheet23!M17)</f>
        <v>Rm</v>
      </c>
      <c r="N17" t="str">
        <f>if(Sheet23!N17 = "",M17 ,Sheet23!N17)</f>
        <v>Rm</v>
      </c>
      <c r="O17" t="str">
        <f>if(Sheet23!O17 = "",N17 ,Sheet23!O17)</f>
        <v>Rm</v>
      </c>
      <c r="P17" t="str">
        <f>if(Sheet23!P17 = "",O17 ,Sheet23!P17)</f>
        <v>Rm</v>
      </c>
      <c r="Q17" t="str">
        <f>if(Sheet23!Q17 = "",P17 ,Sheet23!Q17)</f>
        <v>-</v>
      </c>
      <c r="R17" t="str">
        <f>if(Sheet23!R17 = "",Q17 ,Sheet23!R17)</f>
        <v>-</v>
      </c>
      <c r="S17" t="str">
        <f>if(Sheet23!S17 = "",R17 ,Sheet23!S17)</f>
        <v>-</v>
      </c>
      <c r="T17" t="str">
        <f>if(Sheet23!T17 = "",S17 ,Sheet23!T17)</f>
        <v>S</v>
      </c>
      <c r="U17" t="str">
        <f>if(Sheet23!U17 = "",T17 ,Sheet23!U17)</f>
        <v>-</v>
      </c>
      <c r="V17" t="str">
        <f>if(Sheet23!V17 = "",U17 ,Sheet23!V17)</f>
        <v>-</v>
      </c>
      <c r="W17" t="str">
        <f>if(Sheet23!W17 = "",V17 ,Sheet23!W17)</f>
        <v>Rn</v>
      </c>
      <c r="X17" t="str">
        <f>if(Sheet23!X17 = "",W17 ,Sheet23!X17)</f>
        <v>Rn</v>
      </c>
      <c r="Y17" t="str">
        <f>if(Sheet23!Y17 = "",X17 ,Sheet23!Y17)</f>
        <v>Rn</v>
      </c>
      <c r="Z17" t="str">
        <f>if(Sheet23!Z17 = "",Y17 ,Sheet23!Z17)</f>
        <v>Rn</v>
      </c>
      <c r="AA17" t="str">
        <f>if(Sheet23!AA17 = "",Z17 ,Sheet23!AA17)</f>
        <v>Rn</v>
      </c>
      <c r="AB17" t="str">
        <f>if(Sheet23!AB17 = "",AA17 ,Sheet23!AB17)</f>
        <v>Rt</v>
      </c>
      <c r="AC17" t="str">
        <f>if(Sheet23!AC17 = "",AB17 ,Sheet23!AC17)</f>
        <v>Rt</v>
      </c>
      <c r="AD17" t="str">
        <f>if(Sheet23!AD17 = "",AC17 ,Sheet23!AD17)</f>
        <v>Rt</v>
      </c>
      <c r="AE17" t="str">
        <f>if(Sheet23!AE17 = "",AD17 ,Sheet23!AE17)</f>
        <v>Rt</v>
      </c>
      <c r="AF17" t="str">
        <f>if(Sheet23!AF17 = "",AE17 ,Sheet23!AF17)</f>
        <v>Rt</v>
      </c>
    </row>
    <row r="18">
      <c r="A18" t="str">
        <f>if(Sheet23!A18 = "",":(",Sheet23!A18)</f>
        <v>-</v>
      </c>
      <c r="B18" t="str">
        <f>if(Sheet23!B18 = "",A18 ,Sheet23!B18)</f>
        <v>-</v>
      </c>
      <c r="C18" t="str">
        <f>if(Sheet23!C18 = "",B18 ,Sheet23!C18)</f>
        <v>-</v>
      </c>
      <c r="D18" t="str">
        <f>if(Sheet23!D18 = "",C18 ,Sheet23!D18)</f>
        <v>-</v>
      </c>
      <c r="E18" t="str">
        <f>if(Sheet23!E18 = "",D18 ,Sheet23!E18)</f>
        <v>-</v>
      </c>
      <c r="F18" t="str">
        <f>if(Sheet23!F18 = "",E18 ,Sheet23!F18)</f>
        <v>-</v>
      </c>
      <c r="G18" t="str">
        <f>if(Sheet23!G18 = "",F18 ,Sheet23!G18)</f>
        <v>-</v>
      </c>
      <c r="H18" t="str">
        <f>if(Sheet23!H18 = "",G18 ,Sheet23!H18)</f>
        <v>-</v>
      </c>
      <c r="I18" t="str">
        <f>if(Sheet23!I18 = "",H18 ,Sheet23!I18)</f>
        <v>-</v>
      </c>
      <c r="J18" t="str">
        <f>if(Sheet23!J18 = "",I18 ,Sheet23!J18)</f>
        <v>-</v>
      </c>
      <c r="K18" t="str">
        <f>if(Sheet23!K18 = "",J18 ,Sheet23!K18)</f>
        <v>imm12</v>
      </c>
      <c r="L18" t="str">
        <f>if(Sheet23!L18 = "",K18 ,Sheet23!L18)</f>
        <v>imm12</v>
      </c>
      <c r="M18" t="str">
        <f>if(Sheet23!M18 = "",L18 ,Sheet23!M18)</f>
        <v>imm12</v>
      </c>
      <c r="N18" t="str">
        <f>if(Sheet23!N18 = "",M18 ,Sheet23!N18)</f>
        <v>imm12</v>
      </c>
      <c r="O18" t="str">
        <f>if(Sheet23!O18 = "",N18 ,Sheet23!O18)</f>
        <v>imm12</v>
      </c>
      <c r="P18" t="str">
        <f>if(Sheet23!P18 = "",O18 ,Sheet23!P18)</f>
        <v>imm12</v>
      </c>
      <c r="Q18" t="str">
        <f>if(Sheet23!Q18 = "",P18 ,Sheet23!Q18)</f>
        <v>imm12</v>
      </c>
      <c r="R18" t="str">
        <f>if(Sheet23!R18 = "",Q18 ,Sheet23!R18)</f>
        <v>imm12</v>
      </c>
      <c r="S18" t="str">
        <f>if(Sheet23!S18 = "",R18 ,Sheet23!S18)</f>
        <v>imm12</v>
      </c>
      <c r="T18" t="str">
        <f>if(Sheet23!T18 = "",S18 ,Sheet23!T18)</f>
        <v>imm12</v>
      </c>
      <c r="U18" t="str">
        <f>if(Sheet23!U18 = "",T18 ,Sheet23!U18)</f>
        <v>imm12</v>
      </c>
      <c r="V18" t="str">
        <f>if(Sheet23!V18 = "",U18 ,Sheet23!V18)</f>
        <v>imm12</v>
      </c>
      <c r="W18" t="str">
        <f>if(Sheet23!W18 = "",V18 ,Sheet23!W18)</f>
        <v>Rn</v>
      </c>
      <c r="X18" t="str">
        <f>if(Sheet23!X18 = "",W18 ,Sheet23!X18)</f>
        <v>Rn</v>
      </c>
      <c r="Y18" t="str">
        <f>if(Sheet23!Y18 = "",X18 ,Sheet23!Y18)</f>
        <v>Rn</v>
      </c>
      <c r="Z18" t="str">
        <f>if(Sheet23!Z18 = "",Y18 ,Sheet23!Z18)</f>
        <v>Rn</v>
      </c>
      <c r="AA18" t="str">
        <f>if(Sheet23!AA18 = "",Z18 ,Sheet23!AA18)</f>
        <v>Rn</v>
      </c>
      <c r="AB18" t="str">
        <f>if(Sheet23!AB18 = "",AA18 ,Sheet23!AB18)</f>
        <v>Rt</v>
      </c>
      <c r="AC18" t="str">
        <f>if(Sheet23!AC18 = "",AB18 ,Sheet23!AC18)</f>
        <v>Rt</v>
      </c>
      <c r="AD18" t="str">
        <f>if(Sheet23!AD18 = "",AC18 ,Sheet23!AD18)</f>
        <v>Rt</v>
      </c>
      <c r="AE18" t="str">
        <f>if(Sheet23!AE18 = "",AD18 ,Sheet23!AE18)</f>
        <v>Rt</v>
      </c>
      <c r="AF18" t="str">
        <f>if(Sheet23!AF18 = "",AE18 ,Sheet23!AF18)</f>
        <v>Rt</v>
      </c>
    </row>
    <row r="19">
      <c r="A19" t="str">
        <f>if(Sheet23!A19 = "",":(",Sheet23!A19)</f>
        <v>-</v>
      </c>
      <c r="B19" t="str">
        <f>if(Sheet23!B19 = "",A19 ,Sheet23!B19)</f>
        <v>immlo</v>
      </c>
      <c r="C19" t="str">
        <f>if(Sheet23!C19 = "",B19 ,Sheet23!C19)</f>
        <v>immlo</v>
      </c>
      <c r="D19" t="str">
        <f>if(Sheet23!D19 = "",C19 ,Sheet23!D19)</f>
        <v>-</v>
      </c>
      <c r="E19" t="str">
        <f>if(Sheet23!E19 = "",D19 ,Sheet23!E19)</f>
        <v>-</v>
      </c>
      <c r="F19" t="str">
        <f>if(Sheet23!F19 = "",E19 ,Sheet23!F19)</f>
        <v>-</v>
      </c>
      <c r="G19" t="str">
        <f>if(Sheet23!G19 = "",F19 ,Sheet23!G19)</f>
        <v>-</v>
      </c>
      <c r="H19" t="str">
        <f>if(Sheet23!H19 = "",G19 ,Sheet23!H19)</f>
        <v>-</v>
      </c>
      <c r="I19" t="str">
        <f>if(Sheet23!I19 = "",H19 ,Sheet23!I19)</f>
        <v>immhi</v>
      </c>
      <c r="J19" t="str">
        <f>if(Sheet23!J19 = "",I19 ,Sheet23!J19)</f>
        <v>immhi</v>
      </c>
      <c r="K19" t="str">
        <f>if(Sheet23!K19 = "",J19 ,Sheet23!K19)</f>
        <v>immhi</v>
      </c>
      <c r="L19" t="str">
        <f>if(Sheet23!L19 = "",K19 ,Sheet23!L19)</f>
        <v>immhi</v>
      </c>
      <c r="M19" t="str">
        <f>if(Sheet23!M19 = "",L19 ,Sheet23!M19)</f>
        <v>immhi</v>
      </c>
      <c r="N19" t="str">
        <f>if(Sheet23!N19 = "",M19 ,Sheet23!N19)</f>
        <v>immhi</v>
      </c>
      <c r="O19" t="str">
        <f>if(Sheet23!O19 = "",N19 ,Sheet23!O19)</f>
        <v>immhi</v>
      </c>
      <c r="P19" t="str">
        <f>if(Sheet23!P19 = "",O19 ,Sheet23!P19)</f>
        <v>immhi</v>
      </c>
      <c r="Q19" t="str">
        <f>if(Sheet23!Q19 = "",P19 ,Sheet23!Q19)</f>
        <v>immhi</v>
      </c>
      <c r="R19" t="str">
        <f>if(Sheet23!R19 = "",Q19 ,Sheet23!R19)</f>
        <v>immhi</v>
      </c>
      <c r="S19" t="str">
        <f>if(Sheet23!S19 = "",R19 ,Sheet23!S19)</f>
        <v>immhi</v>
      </c>
      <c r="T19" t="str">
        <f>if(Sheet23!T19 = "",S19 ,Sheet23!T19)</f>
        <v>immhi</v>
      </c>
      <c r="U19" t="str">
        <f>if(Sheet23!U19 = "",T19 ,Sheet23!U19)</f>
        <v>immhi</v>
      </c>
      <c r="V19" t="str">
        <f>if(Sheet23!V19 = "",U19 ,Sheet23!V19)</f>
        <v>immhi</v>
      </c>
      <c r="W19" t="str">
        <f>if(Sheet23!W19 = "",V19 ,Sheet23!W19)</f>
        <v>immhi</v>
      </c>
      <c r="X19" t="str">
        <f>if(Sheet23!X19 = "",W19 ,Sheet23!X19)</f>
        <v>immhi</v>
      </c>
      <c r="Y19" t="str">
        <f>if(Sheet23!Y19 = "",X19 ,Sheet23!Y19)</f>
        <v>immhi</v>
      </c>
      <c r="Z19" t="str">
        <f>if(Sheet23!Z19 = "",Y19 ,Sheet23!Z19)</f>
        <v>immhi</v>
      </c>
      <c r="AA19" t="str">
        <f>if(Sheet23!AA19 = "",Z19 ,Sheet23!AA19)</f>
        <v>immhi</v>
      </c>
      <c r="AB19" t="str">
        <f>if(Sheet23!AB19 = "",AA19 ,Sheet23!AB19)</f>
        <v>Rd</v>
      </c>
      <c r="AC19" t="str">
        <f>if(Sheet23!AC19 = "",AB19 ,Sheet23!AC19)</f>
        <v>Rd</v>
      </c>
      <c r="AD19" t="str">
        <f>if(Sheet23!AD19 = "",AC19 ,Sheet23!AD19)</f>
        <v>Rd</v>
      </c>
      <c r="AE19" t="str">
        <f>if(Sheet23!AE19 = "",AD19 ,Sheet23!AE19)</f>
        <v>Rd</v>
      </c>
      <c r="AF19" t="str">
        <f>if(Sheet23!AF19 = "",AE19 ,Sheet23!AF19)</f>
        <v>Rd</v>
      </c>
    </row>
    <row r="20">
      <c r="A20" t="str">
        <f>if(Sheet23!A20 = "",":(",Sheet23!A20)</f>
        <v>-</v>
      </c>
      <c r="B20" t="str">
        <f>if(Sheet23!B20 = "",A20 ,Sheet23!B20)</f>
        <v>-</v>
      </c>
      <c r="C20" t="str">
        <f>if(Sheet23!C20 = "",B20 ,Sheet23!C20)</f>
        <v>-</v>
      </c>
      <c r="D20" t="str">
        <f>if(Sheet23!D20 = "",C20 ,Sheet23!D20)</f>
        <v>-</v>
      </c>
      <c r="E20" t="str">
        <f>if(Sheet23!E20 = "",D20 ,Sheet23!E20)</f>
        <v>-</v>
      </c>
      <c r="F20" t="str">
        <f>if(Sheet23!F20 = "",E20 ,Sheet23!F20)</f>
        <v>-</v>
      </c>
      <c r="G20" t="str">
        <f>if(Sheet23!G20 = "",F20 ,Sheet23!G20)</f>
        <v>-</v>
      </c>
      <c r="H20" t="str">
        <f>if(Sheet23!H20 = "",G20 ,Sheet23!H20)</f>
        <v>-</v>
      </c>
      <c r="I20" t="str">
        <f>if(Sheet23!I20 = "",H20 ,Sheet23!I20)</f>
        <v>-</v>
      </c>
      <c r="J20" t="str">
        <f>if(Sheet23!J20 = "",I20 ,Sheet23!J20)</f>
        <v>-</v>
      </c>
      <c r="K20" t="str">
        <f>if(Sheet23!K20 = "",J20 ,Sheet23!K20)</f>
        <v>imm12</v>
      </c>
      <c r="L20" t="str">
        <f>if(Sheet23!L20 = "",K20 ,Sheet23!L20)</f>
        <v>imm12</v>
      </c>
      <c r="M20" t="str">
        <f>if(Sheet23!M20 = "",L20 ,Sheet23!M20)</f>
        <v>imm12</v>
      </c>
      <c r="N20" t="str">
        <f>if(Sheet23!N20 = "",M20 ,Sheet23!N20)</f>
        <v>imm12</v>
      </c>
      <c r="O20" t="str">
        <f>if(Sheet23!O20 = "",N20 ,Sheet23!O20)</f>
        <v>imm12</v>
      </c>
      <c r="P20" t="str">
        <f>if(Sheet23!P20 = "",O20 ,Sheet23!P20)</f>
        <v>imm12</v>
      </c>
      <c r="Q20" t="str">
        <f>if(Sheet23!Q20 = "",P20 ,Sheet23!Q20)</f>
        <v>imm12</v>
      </c>
      <c r="R20" t="str">
        <f>if(Sheet23!R20 = "",Q20 ,Sheet23!R20)</f>
        <v>imm12</v>
      </c>
      <c r="S20" t="str">
        <f>if(Sheet23!S20 = "",R20 ,Sheet23!S20)</f>
        <v>imm12</v>
      </c>
      <c r="T20" t="str">
        <f>if(Sheet23!T20 = "",S20 ,Sheet23!T20)</f>
        <v>imm12</v>
      </c>
      <c r="U20" t="str">
        <f>if(Sheet23!U20 = "",T20 ,Sheet23!U20)</f>
        <v>imm12</v>
      </c>
      <c r="V20" t="str">
        <f>if(Sheet23!V20 = "",U20 ,Sheet23!V20)</f>
        <v>imm12</v>
      </c>
      <c r="W20" t="str">
        <f>if(Sheet23!W20 = "",V20 ,Sheet23!W20)</f>
        <v>Rn</v>
      </c>
      <c r="X20" t="str">
        <f>if(Sheet23!X20 = "",W20 ,Sheet23!X20)</f>
        <v>Rn</v>
      </c>
      <c r="Y20" t="str">
        <f>if(Sheet23!Y20 = "",X20 ,Sheet23!Y20)</f>
        <v>Rn</v>
      </c>
      <c r="Z20" t="str">
        <f>if(Sheet23!Z20 = "",Y20 ,Sheet23!Z20)</f>
        <v>Rn</v>
      </c>
      <c r="AA20" t="str">
        <f>if(Sheet23!AA20 = "",Z20 ,Sheet23!AA20)</f>
        <v>Rn</v>
      </c>
      <c r="AB20" t="str">
        <f>if(Sheet23!AB20 = "",AA20 ,Sheet23!AB20)</f>
        <v>Rd</v>
      </c>
      <c r="AC20" t="str">
        <f>if(Sheet23!AC20 = "",AB20 ,Sheet23!AC20)</f>
        <v>Rd</v>
      </c>
      <c r="AD20" t="str">
        <f>if(Sheet23!AD20 = "",AC20 ,Sheet23!AD20)</f>
        <v>Rd</v>
      </c>
      <c r="AE20" t="str">
        <f>if(Sheet23!AE20 = "",AD20 ,Sheet23!AE20)</f>
        <v>Rd</v>
      </c>
      <c r="AF20" t="str">
        <f>if(Sheet23!AF20 = "",AE20 ,Sheet23!AF20)</f>
        <v>Rd</v>
      </c>
    </row>
    <row r="21">
      <c r="A21" t="str">
        <f>if(Sheet23!A21 = "",":(",Sheet23!A21)</f>
        <v>-</v>
      </c>
      <c r="B21" t="str">
        <f>if(Sheet23!B21 = "",A21 ,Sheet23!B21)</f>
        <v>-</v>
      </c>
      <c r="C21" t="str">
        <f>if(Sheet23!C21 = "",B21 ,Sheet23!C21)</f>
        <v>-</v>
      </c>
      <c r="D21" t="str">
        <f>if(Sheet23!D21 = "",C21 ,Sheet23!D21)</f>
        <v>-</v>
      </c>
      <c r="E21" t="str">
        <f>if(Sheet23!E21 = "",D21 ,Sheet23!E21)</f>
        <v>-</v>
      </c>
      <c r="F21" t="str">
        <f>if(Sheet23!F21 = "",E21 ,Sheet23!F21)</f>
        <v>-</v>
      </c>
      <c r="G21" t="str">
        <f>if(Sheet23!G21 = "",F21 ,Sheet23!G21)</f>
        <v>-</v>
      </c>
      <c r="H21" t="str">
        <f>if(Sheet23!H21 = "",G21 ,Sheet23!H21)</f>
        <v>-</v>
      </c>
      <c r="I21" t="str">
        <f>if(Sheet23!I21 = "",H21 ,Sheet23!I21)</f>
        <v>-</v>
      </c>
      <c r="J21" t="str">
        <f>if(Sheet23!J21 = "",I21 ,Sheet23!J21)</f>
        <v>-</v>
      </c>
      <c r="K21" t="str">
        <f>if(Sheet23!K21 = "",J21 ,Sheet23!K21)</f>
        <v>immr</v>
      </c>
      <c r="L21" t="str">
        <f>if(Sheet23!L21 = "",K21 ,Sheet23!L21)</f>
        <v>immr</v>
      </c>
      <c r="M21" t="str">
        <f>if(Sheet23!M21 = "",L21 ,Sheet23!M21)</f>
        <v>immr</v>
      </c>
      <c r="N21" t="str">
        <f>if(Sheet23!N21 = "",M21 ,Sheet23!N21)</f>
        <v>immr</v>
      </c>
      <c r="O21" t="str">
        <f>if(Sheet23!O21 = "",N21 ,Sheet23!O21)</f>
        <v>immr</v>
      </c>
      <c r="P21" t="str">
        <f>if(Sheet23!P21 = "",O21 ,Sheet23!P21)</f>
        <v>immr</v>
      </c>
      <c r="Q21" t="str">
        <f>if(Sheet23!Q21 = "",P21 ,Sheet23!Q21)</f>
        <v>imms</v>
      </c>
      <c r="R21" t="str">
        <f>if(Sheet23!R21 = "",Q21 ,Sheet23!R21)</f>
        <v>imms</v>
      </c>
      <c r="S21" t="str">
        <f>if(Sheet23!S21 = "",R21 ,Sheet23!S21)</f>
        <v>imms</v>
      </c>
      <c r="T21" t="str">
        <f>if(Sheet23!T21 = "",S21 ,Sheet23!T21)</f>
        <v>imms</v>
      </c>
      <c r="U21" t="str">
        <f>if(Sheet23!U21 = "",T21 ,Sheet23!U21)</f>
        <v>imms</v>
      </c>
      <c r="V21" t="str">
        <f>if(Sheet23!V21 = "",U21 ,Sheet23!V21)</f>
        <v>imms</v>
      </c>
      <c r="W21" t="str">
        <f>if(Sheet23!W21 = "",V21 ,Sheet23!W21)</f>
        <v>Rn</v>
      </c>
      <c r="X21" t="str">
        <f>if(Sheet23!X21 = "",W21 ,Sheet23!X21)</f>
        <v>Rn</v>
      </c>
      <c r="Y21" t="str">
        <f>if(Sheet23!Y21 = "",X21 ,Sheet23!Y21)</f>
        <v>Rn</v>
      </c>
      <c r="Z21" t="str">
        <f>if(Sheet23!Z21 = "",Y21 ,Sheet23!Z21)</f>
        <v>Rn</v>
      </c>
      <c r="AA21" t="str">
        <f>if(Sheet23!AA21 = "",Z21 ,Sheet23!AA21)</f>
        <v>Rn</v>
      </c>
      <c r="AB21" t="str">
        <f>if(Sheet23!AB21 = "",AA21 ,Sheet23!AB21)</f>
        <v>Rd</v>
      </c>
      <c r="AC21" t="str">
        <f>if(Sheet23!AC21 = "",AB21 ,Sheet23!AC21)</f>
        <v>Rd</v>
      </c>
      <c r="AD21" t="str">
        <f>if(Sheet23!AD21 = "",AC21 ,Sheet23!AD21)</f>
        <v>Rd</v>
      </c>
      <c r="AE21" t="str">
        <f>if(Sheet23!AE21 = "",AD21 ,Sheet23!AE21)</f>
        <v>Rd</v>
      </c>
      <c r="AF21" t="str">
        <f>if(Sheet23!AF21 = "",AE21 ,Sheet23!AF21)</f>
        <v>Rd</v>
      </c>
    </row>
    <row r="22">
      <c r="A22" t="str">
        <f>if(Sheet23!A22 = "",":(",Sheet23!A22)</f>
        <v>-</v>
      </c>
      <c r="B22" t="str">
        <f>if(Sheet23!B22 = "",A22 ,Sheet23!B22)</f>
        <v>-</v>
      </c>
      <c r="C22" t="str">
        <f>if(Sheet23!C22 = "",B22 ,Sheet23!C22)</f>
        <v>-</v>
      </c>
      <c r="D22" t="str">
        <f>if(Sheet23!D22 = "",C22 ,Sheet23!D22)</f>
        <v>-</v>
      </c>
      <c r="E22" t="str">
        <f>if(Sheet23!E22 = "",D22 ,Sheet23!E22)</f>
        <v>-</v>
      </c>
      <c r="F22" t="str">
        <f>if(Sheet23!F22 = "",E22 ,Sheet23!F22)</f>
        <v>-</v>
      </c>
      <c r="G22" t="str">
        <f>if(Sheet23!G22 = "",F22 ,Sheet23!G22)</f>
        <v>-</v>
      </c>
      <c r="H22" t="str">
        <f>if(Sheet23!H22 = "",G22 ,Sheet23!H22)</f>
        <v>-</v>
      </c>
      <c r="I22" t="str">
        <f>if(Sheet23!I22 = "",H22 ,Sheet23!I22)</f>
        <v>-</v>
      </c>
      <c r="J22" t="str">
        <f>if(Sheet23!J22 = "",I22 ,Sheet23!J22)</f>
        <v>-</v>
      </c>
      <c r="K22" t="str">
        <f>if(Sheet23!K22 = "",J22 ,Sheet23!K22)</f>
        <v>-</v>
      </c>
      <c r="L22" t="str">
        <f>if(Sheet23!L22 = "",K22 ,Sheet23!L22)</f>
        <v>imm16</v>
      </c>
      <c r="M22" t="str">
        <f>if(Sheet23!M22 = "",L22 ,Sheet23!M22)</f>
        <v>imm16</v>
      </c>
      <c r="N22" t="str">
        <f>if(Sheet23!N22 = "",M22 ,Sheet23!N22)</f>
        <v>imm16</v>
      </c>
      <c r="O22" t="str">
        <f>if(Sheet23!O22 = "",N22 ,Sheet23!O22)</f>
        <v>imm16</v>
      </c>
      <c r="P22" t="str">
        <f>if(Sheet23!P22 = "",O22 ,Sheet23!P22)</f>
        <v>imm16</v>
      </c>
      <c r="Q22" t="str">
        <f>if(Sheet23!Q22 = "",P22 ,Sheet23!Q22)</f>
        <v>imm16</v>
      </c>
      <c r="R22" t="str">
        <f>if(Sheet23!R22 = "",Q22 ,Sheet23!R22)</f>
        <v>imm16</v>
      </c>
      <c r="S22" t="str">
        <f>if(Sheet23!S22 = "",R22 ,Sheet23!S22)</f>
        <v>imm16</v>
      </c>
      <c r="T22" t="str">
        <f>if(Sheet23!T22 = "",S22 ,Sheet23!T22)</f>
        <v>imm16</v>
      </c>
      <c r="U22" t="str">
        <f>if(Sheet23!U22 = "",T22 ,Sheet23!U22)</f>
        <v>imm16</v>
      </c>
      <c r="V22" t="str">
        <f>if(Sheet23!V22 = "",U22 ,Sheet23!V22)</f>
        <v>imm16</v>
      </c>
      <c r="W22" t="str">
        <f>if(Sheet23!W22 = "",V22 ,Sheet23!W22)</f>
        <v>imm16</v>
      </c>
      <c r="X22" t="str">
        <f>if(Sheet23!X22 = "",W22 ,Sheet23!X22)</f>
        <v>imm16</v>
      </c>
      <c r="Y22" t="str">
        <f>if(Sheet23!Y22 = "",X22 ,Sheet23!Y22)</f>
        <v>imm16</v>
      </c>
      <c r="Z22" t="str">
        <f>if(Sheet23!Z22 = "",Y22 ,Sheet23!Z22)</f>
        <v>imm16</v>
      </c>
      <c r="AA22" t="str">
        <f>if(Sheet23!AA22 = "",Z22 ,Sheet23!AA22)</f>
        <v>imm16</v>
      </c>
      <c r="AB22" t="str">
        <f>if(Sheet23!AB22 = "",AA22 ,Sheet23!AB22)</f>
        <v>Rd</v>
      </c>
      <c r="AC22" t="str">
        <f>if(Sheet23!AC22 = "",AB22 ,Sheet23!AC22)</f>
        <v>Rd</v>
      </c>
      <c r="AD22" t="str">
        <f>if(Sheet23!AD22 = "",AC22 ,Sheet23!AD22)</f>
        <v>Rd</v>
      </c>
      <c r="AE22" t="str">
        <f>if(Sheet23!AE22 = "",AD22 ,Sheet23!AE22)</f>
        <v>Rd</v>
      </c>
      <c r="AF22" t="str">
        <f>if(Sheet23!AF22 = "",AE22 ,Sheet23!AF22)</f>
        <v>Rd</v>
      </c>
    </row>
    <row r="23">
      <c r="A23" t="str">
        <f>if(Sheet23!A23 = "",":(",Sheet23!A23)</f>
        <v>-</v>
      </c>
      <c r="B23" t="str">
        <f>if(Sheet23!B23 = "",A23 ,Sheet23!B23)</f>
        <v>-</v>
      </c>
      <c r="C23" t="str">
        <f>if(Sheet23!C23 = "",B23 ,Sheet23!C23)</f>
        <v>-</v>
      </c>
      <c r="D23" t="str">
        <f>if(Sheet23!D23 = "",C23 ,Sheet23!D23)</f>
        <v>-</v>
      </c>
      <c r="E23" t="str">
        <f>if(Sheet23!E23 = "",D23 ,Sheet23!E23)</f>
        <v>-</v>
      </c>
      <c r="F23" t="str">
        <f>if(Sheet23!F23 = "",E23 ,Sheet23!F23)</f>
        <v>-</v>
      </c>
      <c r="G23" t="str">
        <f>if(Sheet23!G23 = "",F23 ,Sheet23!G23)</f>
        <v>-</v>
      </c>
      <c r="H23" t="str">
        <f>if(Sheet23!H23 = "",G23 ,Sheet23!H23)</f>
        <v>-</v>
      </c>
      <c r="I23" t="str">
        <f>if(Sheet23!I23 = "",H23 ,Sheet23!I23)</f>
        <v>-</v>
      </c>
      <c r="J23" t="str">
        <f>if(Sheet23!J23 = "",I23 ,Sheet23!J23)</f>
        <v>-</v>
      </c>
      <c r="K23" t="str">
        <f>if(Sheet23!K23 = "",J23 ,Sheet23!K23)</f>
        <v>-</v>
      </c>
      <c r="L23" t="str">
        <f>if(Sheet23!L23 = "",K23 ,Sheet23!L23)</f>
        <v>Rm</v>
      </c>
      <c r="M23" t="str">
        <f>if(Sheet23!M23 = "",L23 ,Sheet23!M23)</f>
        <v>Rm</v>
      </c>
      <c r="N23" t="str">
        <f>if(Sheet23!N23 = "",M23 ,Sheet23!N23)</f>
        <v>Rm</v>
      </c>
      <c r="O23" t="str">
        <f>if(Sheet23!O23 = "",N23 ,Sheet23!O23)</f>
        <v>Rm</v>
      </c>
      <c r="P23" t="str">
        <f>if(Sheet23!P23 = "",O23 ,Sheet23!P23)</f>
        <v>Rm</v>
      </c>
      <c r="Q23" t="str">
        <f>if(Sheet23!Q23 = "",P23 ,Sheet23!Q23)</f>
        <v>-</v>
      </c>
      <c r="R23" t="str">
        <f>if(Sheet23!R23 = "",Q23 ,Sheet23!R23)</f>
        <v>-</v>
      </c>
      <c r="S23" t="str">
        <f>if(Sheet23!S23 = "",R23 ,Sheet23!S23)</f>
        <v>-</v>
      </c>
      <c r="T23" t="str">
        <f>if(Sheet23!T23 = "",S23 ,Sheet23!T23)</f>
        <v>-</v>
      </c>
      <c r="U23" t="str">
        <f>if(Sheet23!U23 = "",T23 ,Sheet23!U23)</f>
        <v>-</v>
      </c>
      <c r="V23" t="str">
        <f>if(Sheet23!V23 = "",U23 ,Sheet23!V23)</f>
        <v>-</v>
      </c>
      <c r="W23" t="str">
        <f>if(Sheet23!W23 = "",V23 ,Sheet23!W23)</f>
        <v>Rn</v>
      </c>
      <c r="X23" t="str">
        <f>if(Sheet23!X23 = "",W23 ,Sheet23!X23)</f>
        <v>Rn</v>
      </c>
      <c r="Y23" t="str">
        <f>if(Sheet23!Y23 = "",X23 ,Sheet23!Y23)</f>
        <v>Rn</v>
      </c>
      <c r="Z23" t="str">
        <f>if(Sheet23!Z23 = "",Y23 ,Sheet23!Z23)</f>
        <v>Rn</v>
      </c>
      <c r="AA23" t="str">
        <f>if(Sheet23!AA23 = "",Z23 ,Sheet23!AA23)</f>
        <v>Rn</v>
      </c>
      <c r="AB23" t="str">
        <f>if(Sheet23!AB23 = "",AA23 ,Sheet23!AB23)</f>
        <v>Rd</v>
      </c>
      <c r="AC23" t="str">
        <f>if(Sheet23!AC23 = "",AB23 ,Sheet23!AC23)</f>
        <v>Rd</v>
      </c>
      <c r="AD23" t="str">
        <f>if(Sheet23!AD23 = "",AC23 ,Sheet23!AD23)</f>
        <v>Rd</v>
      </c>
      <c r="AE23" t="str">
        <f>if(Sheet23!AE23 = "",AD23 ,Sheet23!AE23)</f>
        <v>Rd</v>
      </c>
      <c r="AF23" t="str">
        <f>if(Sheet23!AF23 = "",AE23 ,Sheet23!AF23)</f>
        <v>Rd</v>
      </c>
    </row>
    <row r="24">
      <c r="A24" t="str">
        <f>if(Sheet23!A24 = "",":(",Sheet23!A24)</f>
        <v>-</v>
      </c>
      <c r="B24" t="str">
        <f>if(Sheet23!B24 = "",A24 ,Sheet23!B24)</f>
        <v>-</v>
      </c>
      <c r="C24" t="str">
        <f>if(Sheet23!C24 = "",B24 ,Sheet23!C24)</f>
        <v>-</v>
      </c>
      <c r="D24" t="str">
        <f>if(Sheet23!D24 = "",C24 ,Sheet23!D24)</f>
        <v>-</v>
      </c>
      <c r="E24" t="str">
        <f>if(Sheet23!E24 = "",D24 ,Sheet23!E24)</f>
        <v>-</v>
      </c>
      <c r="F24" t="str">
        <f>if(Sheet23!F24 = "",E24 ,Sheet23!F24)</f>
        <v>-</v>
      </c>
      <c r="G24" t="str">
        <f>if(Sheet23!G24 = "",F24 ,Sheet23!G24)</f>
        <v>-</v>
      </c>
      <c r="H24" t="str">
        <f>if(Sheet23!H24 = "",G24 ,Sheet23!H24)</f>
        <v>-</v>
      </c>
      <c r="I24" t="str">
        <f>if(Sheet23!I24 = "",H24 ,Sheet23!I24)</f>
        <v>shift</v>
      </c>
      <c r="J24" t="str">
        <f>if(Sheet23!J24 = "",I24 ,Sheet23!J24)</f>
        <v>shift</v>
      </c>
      <c r="K24" t="str">
        <f>if(Sheet23!K24 = "",J24 ,Sheet23!K24)</f>
        <v>-</v>
      </c>
      <c r="L24" t="str">
        <f>if(Sheet23!L24 = "",K24 ,Sheet23!L24)</f>
        <v>Rm</v>
      </c>
      <c r="M24" t="str">
        <f>if(Sheet23!M24 = "",L24 ,Sheet23!M24)</f>
        <v>Rm</v>
      </c>
      <c r="N24" t="str">
        <f>if(Sheet23!N24 = "",M24 ,Sheet23!N24)</f>
        <v>Rm</v>
      </c>
      <c r="O24" t="str">
        <f>if(Sheet23!O24 = "",N24 ,Sheet23!O24)</f>
        <v>Rm</v>
      </c>
      <c r="P24" t="str">
        <f>if(Sheet23!P24 = "",O24 ,Sheet23!P24)</f>
        <v>Rm</v>
      </c>
      <c r="Q24" t="str">
        <f>if(Sheet23!Q24 = "",P24 ,Sheet23!Q24)</f>
        <v>-</v>
      </c>
      <c r="R24" t="str">
        <f>if(Sheet23!R24 = "",Q24 ,Sheet23!R24)</f>
        <v>-</v>
      </c>
      <c r="S24" t="str">
        <f>if(Sheet23!S24 = "",R24 ,Sheet23!S24)</f>
        <v>-</v>
      </c>
      <c r="T24" t="str">
        <f>if(Sheet23!T24 = "",S24 ,Sheet23!T24)</f>
        <v>-</v>
      </c>
      <c r="U24" t="str">
        <f>if(Sheet23!U24 = "",T24 ,Sheet23!U24)</f>
        <v>-</v>
      </c>
      <c r="V24" t="str">
        <f>if(Sheet23!V24 = "",U24 ,Sheet23!V24)</f>
        <v>-</v>
      </c>
      <c r="W24" t="str">
        <f>if(Sheet23!W24 = "",V24 ,Sheet23!W24)</f>
        <v>Rn</v>
      </c>
      <c r="X24" t="str">
        <f>if(Sheet23!X24 = "",W24 ,Sheet23!X24)</f>
        <v>Rn</v>
      </c>
      <c r="Y24" t="str">
        <f>if(Sheet23!Y24 = "",X24 ,Sheet23!Y24)</f>
        <v>Rn</v>
      </c>
      <c r="Z24" t="str">
        <f>if(Sheet23!Z24 = "",Y24 ,Sheet23!Z24)</f>
        <v>Rn</v>
      </c>
      <c r="AA24" t="str">
        <f>if(Sheet23!AA24 = "",Z24 ,Sheet23!AA24)</f>
        <v>Rn</v>
      </c>
      <c r="AB24" t="str">
        <f>if(Sheet23!AB24 = "",AA24 ,Sheet23!AB24)</f>
        <v>Rd</v>
      </c>
      <c r="AC24" t="str">
        <f>if(Sheet23!AC24 = "",AB24 ,Sheet23!AC24)</f>
        <v>Rd</v>
      </c>
      <c r="AD24" t="str">
        <f>if(Sheet23!AD24 = "",AC24 ,Sheet23!AD24)</f>
        <v>Rd</v>
      </c>
      <c r="AE24" t="str">
        <f>if(Sheet23!AE24 = "",AD24 ,Sheet23!AE24)</f>
        <v>Rd</v>
      </c>
      <c r="AF24" t="str">
        <f>if(Sheet23!AF24 = "",AE24 ,Sheet23!AF24)</f>
        <v>Rd</v>
      </c>
    </row>
    <row r="25">
      <c r="A25" t="str">
        <f>if(Sheet23!A25 = "",":(",Sheet23!A25)</f>
        <v>-</v>
      </c>
      <c r="B25" t="str">
        <f>if(Sheet23!B25 = "",A25 ,Sheet23!B25)</f>
        <v>-</v>
      </c>
      <c r="C25" t="str">
        <f>if(Sheet23!C25 = "",B25 ,Sheet23!C25)</f>
        <v>-</v>
      </c>
      <c r="D25" t="str">
        <f>if(Sheet23!D25 = "",C25 ,Sheet23!D25)</f>
        <v>-</v>
      </c>
      <c r="E25" t="str">
        <f>if(Sheet23!E25 = "",D25 ,Sheet23!E25)</f>
        <v>-</v>
      </c>
      <c r="F25" t="str">
        <f>if(Sheet23!F25 = "",E25 ,Sheet23!F25)</f>
        <v>-</v>
      </c>
      <c r="G25" t="str">
        <f>if(Sheet23!G25 = "",F25 ,Sheet23!G25)</f>
        <v>-</v>
      </c>
      <c r="H25" t="str">
        <f>if(Sheet23!H25 = "",G25 ,Sheet23!H25)</f>
        <v>-</v>
      </c>
      <c r="I25" t="str">
        <f>if(Sheet23!I25 = "",H25 ,Sheet23!I25)</f>
        <v>-</v>
      </c>
      <c r="J25" t="str">
        <f>if(Sheet23!J25 = "",I25 ,Sheet23!J25)</f>
        <v>-</v>
      </c>
      <c r="K25" t="str">
        <f>if(Sheet23!K25 = "",J25 ,Sheet23!K25)</f>
        <v>-</v>
      </c>
      <c r="L25" t="str">
        <f>if(Sheet23!L25 = "",K25 ,Sheet23!L25)</f>
        <v>Rm</v>
      </c>
      <c r="M25" t="str">
        <f>if(Sheet23!M25 = "",L25 ,Sheet23!M25)</f>
        <v>Rm</v>
      </c>
      <c r="N25" t="str">
        <f>if(Sheet23!N25 = "",M25 ,Sheet23!N25)</f>
        <v>Rm</v>
      </c>
      <c r="O25" t="str">
        <f>if(Sheet23!O25 = "",N25 ,Sheet23!O25)</f>
        <v>Rm</v>
      </c>
      <c r="P25" t="str">
        <f>if(Sheet23!P25 = "",O25 ,Sheet23!P25)</f>
        <v>Rm</v>
      </c>
      <c r="Q25" t="str">
        <f>if(Sheet23!Q25 = "",P25 ,Sheet23!Q25)</f>
        <v>option</v>
      </c>
      <c r="R25" t="str">
        <f>if(Sheet23!R25 = "",Q25 ,Sheet23!R25)</f>
        <v>option</v>
      </c>
      <c r="S25" t="str">
        <f>if(Sheet23!S25 = "",R25 ,Sheet23!S25)</f>
        <v>option</v>
      </c>
      <c r="T25" t="str">
        <f>if(Sheet23!T25 = "",S25 ,Sheet23!T25)</f>
        <v>-</v>
      </c>
      <c r="U25" t="str">
        <f>if(Sheet23!U25 = "",T25 ,Sheet23!U25)</f>
        <v>-</v>
      </c>
      <c r="V25" t="str">
        <f>if(Sheet23!V25 = "",U25 ,Sheet23!V25)</f>
        <v>-</v>
      </c>
      <c r="W25" t="str">
        <f>if(Sheet23!W25 = "",V25 ,Sheet23!W25)</f>
        <v>Rn</v>
      </c>
      <c r="X25" t="str">
        <f>if(Sheet23!X25 = "",W25 ,Sheet23!X25)</f>
        <v>Rn</v>
      </c>
      <c r="Y25" t="str">
        <f>if(Sheet23!Y25 = "",X25 ,Sheet23!Y25)</f>
        <v>Rn</v>
      </c>
      <c r="Z25" t="str">
        <f>if(Sheet23!Z25 = "",Y25 ,Sheet23!Z25)</f>
        <v>Rn</v>
      </c>
      <c r="AA25" t="str">
        <f>if(Sheet23!AA25 = "",Z25 ,Sheet23!AA25)</f>
        <v>Rn</v>
      </c>
      <c r="AB25" t="str">
        <f>if(Sheet23!AB25 = "",AA25 ,Sheet23!AB25)</f>
        <v>Rd</v>
      </c>
      <c r="AC25" t="str">
        <f>if(Sheet23!AC25 = "",AB25 ,Sheet23!AC25)</f>
        <v>Rd</v>
      </c>
      <c r="AD25" t="str">
        <f>if(Sheet23!AD25 = "",AC25 ,Sheet23!AD25)</f>
        <v>Rd</v>
      </c>
      <c r="AE25" t="str">
        <f>if(Sheet23!AE25 = "",AD25 ,Sheet23!AE25)</f>
        <v>Rd</v>
      </c>
      <c r="AF25" t="str">
        <f>if(Sheet23!AF25 = "",AE25 ,Sheet23!AF25)</f>
        <v>Rd</v>
      </c>
    </row>
    <row r="26">
      <c r="A26" t="str">
        <f>if(Sheet23!A26 = "",":(",Sheet23!A26)</f>
        <v>-</v>
      </c>
      <c r="B26" t="str">
        <f>if(Sheet23!B26 = "",A26 ,Sheet23!B26)</f>
        <v>-</v>
      </c>
      <c r="C26" t="str">
        <f>if(Sheet23!C26 = "",B26 ,Sheet23!C26)</f>
        <v>-</v>
      </c>
      <c r="D26" t="str">
        <f>if(Sheet23!D26 = "",C26 ,Sheet23!D26)</f>
        <v>-</v>
      </c>
      <c r="E26" t="str">
        <f>if(Sheet23!E26 = "",D26 ,Sheet23!E26)</f>
        <v>-</v>
      </c>
      <c r="F26" t="str">
        <f>if(Sheet23!F26 = "",E26 ,Sheet23!F26)</f>
        <v>-</v>
      </c>
      <c r="G26" t="str">
        <f>if(Sheet23!G26 = "",F26 ,Sheet23!G26)</f>
        <v>-</v>
      </c>
      <c r="H26" t="str">
        <f>if(Sheet23!H26 = "",G26 ,Sheet23!H26)</f>
        <v>-</v>
      </c>
      <c r="I26" t="str">
        <f>if(Sheet23!I26 = "",H26 ,Sheet23!I26)</f>
        <v>-</v>
      </c>
      <c r="J26" t="str">
        <f>if(Sheet23!J26 = "",I26 ,Sheet23!J26)</f>
        <v>-</v>
      </c>
      <c r="K26" t="str">
        <f>if(Sheet23!K26 = "",J26 ,Sheet23!K26)</f>
        <v>-</v>
      </c>
      <c r="L26" t="str">
        <f>if(Sheet23!L26 = "",K26 ,Sheet23!L26)</f>
        <v>imm5</v>
      </c>
      <c r="M26" t="str">
        <f>if(Sheet23!M26 = "",L26 ,Sheet23!M26)</f>
        <v>imm5</v>
      </c>
      <c r="N26" t="str">
        <f>if(Sheet23!N26 = "",M26 ,Sheet23!N26)</f>
        <v>imm5</v>
      </c>
      <c r="O26" t="str">
        <f>if(Sheet23!O26 = "",N26 ,Sheet23!O26)</f>
        <v>imm5</v>
      </c>
      <c r="P26" t="str">
        <f>if(Sheet23!P26 = "",O26 ,Sheet23!P26)</f>
        <v>imm5</v>
      </c>
      <c r="Q26" t="str">
        <f>if(Sheet23!Q26 = "",P26 ,Sheet23!Q26)</f>
        <v>cond</v>
      </c>
      <c r="R26" t="str">
        <f>if(Sheet23!R26 = "",Q26 ,Sheet23!R26)</f>
        <v>cond</v>
      </c>
      <c r="S26" t="str">
        <f>if(Sheet23!S26 = "",R26 ,Sheet23!S26)</f>
        <v>cond</v>
      </c>
      <c r="T26" t="str">
        <f>if(Sheet23!T26 = "",S26 ,Sheet23!T26)</f>
        <v>cond</v>
      </c>
      <c r="U26" t="str">
        <f>if(Sheet23!U26 = "",T26 ,Sheet23!U26)</f>
        <v>-</v>
      </c>
      <c r="V26" t="str">
        <f>if(Sheet23!V26 = "",U26 ,Sheet23!V26)</f>
        <v>-</v>
      </c>
      <c r="W26" t="str">
        <f>if(Sheet23!W26 = "",V26 ,Sheet23!W26)</f>
        <v>Rn</v>
      </c>
      <c r="X26" t="str">
        <f>if(Sheet23!X26 = "",W26 ,Sheet23!X26)</f>
        <v>Rn</v>
      </c>
      <c r="Y26" t="str">
        <f>if(Sheet23!Y26 = "",X26 ,Sheet23!Y26)</f>
        <v>Rn</v>
      </c>
      <c r="Z26" t="str">
        <f>if(Sheet23!Z26 = "",Y26 ,Sheet23!Z26)</f>
        <v>Rn</v>
      </c>
      <c r="AA26" t="str">
        <f>if(Sheet23!AA26 = "",Z26 ,Sheet23!AA26)</f>
        <v>Rn</v>
      </c>
      <c r="AB26" t="str">
        <f>if(Sheet23!AB26 = "",AA26 ,Sheet23!AB26)</f>
        <v>-</v>
      </c>
      <c r="AC26" t="str">
        <f>if(Sheet23!AC26 = "",AB26 ,Sheet23!AC26)</f>
        <v>nzcv</v>
      </c>
      <c r="AD26" t="str">
        <f>if(Sheet23!AD26 = "",AC26 ,Sheet23!AD26)</f>
        <v>nzcv</v>
      </c>
      <c r="AE26" t="str">
        <f>if(Sheet23!AE26 = "",AD26 ,Sheet23!AE26)</f>
        <v>nzcv</v>
      </c>
      <c r="AF26" t="str">
        <f>if(Sheet23!AF26 = "",AE26 ,Sheet23!AF26)</f>
        <v>nzcv</v>
      </c>
    </row>
    <row r="27">
      <c r="A27" t="str">
        <f>if(Sheet23!A27 = "",":(",Sheet23!A27)</f>
        <v>-</v>
      </c>
      <c r="B27" t="str">
        <f>if(Sheet23!B27 = "",A27 ,Sheet23!B27)</f>
        <v>-</v>
      </c>
      <c r="C27" t="str">
        <f>if(Sheet23!C27 = "",B27 ,Sheet23!C27)</f>
        <v>-</v>
      </c>
      <c r="D27" t="str">
        <f>if(Sheet23!D27 = "",C27 ,Sheet23!D27)</f>
        <v>-</v>
      </c>
      <c r="E27" t="str">
        <f>if(Sheet23!E27 = "",D27 ,Sheet23!E27)</f>
        <v>-</v>
      </c>
      <c r="F27" t="str">
        <f>if(Sheet23!F27 = "",E27 ,Sheet23!F27)</f>
        <v>-</v>
      </c>
      <c r="G27" t="str">
        <f>if(Sheet23!G27 = "",F27 ,Sheet23!G27)</f>
        <v>-</v>
      </c>
      <c r="H27" t="str">
        <f>if(Sheet23!H27 = "",G27 ,Sheet23!H27)</f>
        <v>-</v>
      </c>
      <c r="I27" t="str">
        <f>if(Sheet23!I27 = "",H27 ,Sheet23!I27)</f>
        <v>-</v>
      </c>
      <c r="J27" t="str">
        <f>if(Sheet23!J27 = "",I27 ,Sheet23!J27)</f>
        <v>-</v>
      </c>
      <c r="K27" t="str">
        <f>if(Sheet23!K27 = "",J27 ,Sheet23!K27)</f>
        <v>-</v>
      </c>
      <c r="L27" t="str">
        <f>if(Sheet23!L27 = "",K27 ,Sheet23!L27)</f>
        <v>Rm</v>
      </c>
      <c r="M27" t="str">
        <f>if(Sheet23!M27 = "",L27 ,Sheet23!M27)</f>
        <v>Rm</v>
      </c>
      <c r="N27" t="str">
        <f>if(Sheet23!N27 = "",M27 ,Sheet23!N27)</f>
        <v>Rm</v>
      </c>
      <c r="O27" t="str">
        <f>if(Sheet23!O27 = "",N27 ,Sheet23!O27)</f>
        <v>Rm</v>
      </c>
      <c r="P27" t="str">
        <f>if(Sheet23!P27 = "",O27 ,Sheet23!P27)</f>
        <v>Rm</v>
      </c>
      <c r="Q27" t="str">
        <f>if(Sheet23!Q27 = "",P27 ,Sheet23!Q27)</f>
        <v>cond</v>
      </c>
      <c r="R27" t="str">
        <f>if(Sheet23!R27 = "",Q27 ,Sheet23!R27)</f>
        <v>cond</v>
      </c>
      <c r="S27" t="str">
        <f>if(Sheet23!S27 = "",R27 ,Sheet23!S27)</f>
        <v>cond</v>
      </c>
      <c r="T27" t="str">
        <f>if(Sheet23!T27 = "",S27 ,Sheet23!T27)</f>
        <v>cond</v>
      </c>
      <c r="U27" t="str">
        <f>if(Sheet23!U27 = "",T27 ,Sheet23!U27)</f>
        <v>-</v>
      </c>
      <c r="V27" t="str">
        <f>if(Sheet23!V27 = "",U27 ,Sheet23!V27)</f>
        <v>-</v>
      </c>
      <c r="W27" t="str">
        <f>if(Sheet23!W27 = "",V27 ,Sheet23!W27)</f>
        <v>Rn</v>
      </c>
      <c r="X27" t="str">
        <f>if(Sheet23!X27 = "",W27 ,Sheet23!X27)</f>
        <v>Rn</v>
      </c>
      <c r="Y27" t="str">
        <f>if(Sheet23!Y27 = "",X27 ,Sheet23!Y27)</f>
        <v>Rn</v>
      </c>
      <c r="Z27" t="str">
        <f>if(Sheet23!Z27 = "",Y27 ,Sheet23!Z27)</f>
        <v>Rn</v>
      </c>
      <c r="AA27" t="str">
        <f>if(Sheet23!AA27 = "",Z27 ,Sheet23!AA27)</f>
        <v>Rn</v>
      </c>
      <c r="AB27" t="str">
        <f>if(Sheet23!AB27 = "",AA27 ,Sheet23!AB27)</f>
        <v>Rd</v>
      </c>
      <c r="AC27" t="str">
        <f>if(Sheet23!AC27 = "",AB27 ,Sheet23!AC27)</f>
        <v>Rd</v>
      </c>
      <c r="AD27" t="str">
        <f>if(Sheet23!AD27 = "",AC27 ,Sheet23!AD27)</f>
        <v>Rd</v>
      </c>
      <c r="AE27" t="str">
        <f>if(Sheet23!AE27 = "",AD27 ,Sheet23!AE27)</f>
        <v>Rd</v>
      </c>
      <c r="AF27" t="str">
        <f>if(Sheet23!AF27 = "",AE27 ,Sheet23!AF27)</f>
        <v>Rd</v>
      </c>
    </row>
    <row r="28">
      <c r="A28" t="str">
        <f>if(Sheet23!A28 = "",":(",Sheet23!A28)</f>
        <v>-</v>
      </c>
      <c r="B28" t="str">
        <f>if(Sheet23!B28 = "",A28 ,Sheet23!B28)</f>
        <v>-</v>
      </c>
      <c r="C28" t="str">
        <f>if(Sheet23!C28 = "",B28 ,Sheet23!C28)</f>
        <v>-</v>
      </c>
      <c r="D28" t="str">
        <f>if(Sheet23!D28 = "",C28 ,Sheet23!D28)</f>
        <v>-</v>
      </c>
      <c r="E28" t="str">
        <f>if(Sheet23!E28 = "",D28 ,Sheet23!E28)</f>
        <v>-</v>
      </c>
      <c r="F28" t="str">
        <f>if(Sheet23!F28 = "",E28 ,Sheet23!F28)</f>
        <v>-</v>
      </c>
      <c r="G28" t="str">
        <f>if(Sheet23!G28 = "",F28 ,Sheet23!G28)</f>
        <v>-</v>
      </c>
      <c r="H28" t="str">
        <f>if(Sheet23!H28 = "",G28 ,Sheet23!H28)</f>
        <v>-</v>
      </c>
      <c r="I28" t="str">
        <f>if(Sheet23!I28 = "",H28 ,Sheet23!I28)</f>
        <v>-</v>
      </c>
      <c r="J28" t="str">
        <f>if(Sheet23!J28 = "",I28 ,Sheet23!J28)</f>
        <v>-</v>
      </c>
      <c r="K28" t="str">
        <f>if(Sheet23!K28 = "",J28 ,Sheet23!K28)</f>
        <v>-</v>
      </c>
      <c r="L28" t="str">
        <f>if(Sheet23!L28 = "",K28 ,Sheet23!L28)</f>
        <v>Rm</v>
      </c>
      <c r="M28" t="str">
        <f>if(Sheet23!M28 = "",L28 ,Sheet23!M28)</f>
        <v>Rm</v>
      </c>
      <c r="N28" t="str">
        <f>if(Sheet23!N28 = "",M28 ,Sheet23!N28)</f>
        <v>Rm</v>
      </c>
      <c r="O28" t="str">
        <f>if(Sheet23!O28 = "",N28 ,Sheet23!O28)</f>
        <v>Rm</v>
      </c>
      <c r="P28" t="str">
        <f>if(Sheet23!P28 = "",O28 ,Sheet23!P28)</f>
        <v>Rm</v>
      </c>
      <c r="Q28" t="str">
        <f>if(Sheet23!Q28 = "",P28 ,Sheet23!Q28)</f>
        <v>-</v>
      </c>
      <c r="R28" t="str">
        <f>if(Sheet23!R28 = "",Q28 ,Sheet23!R28)</f>
        <v>Ra</v>
      </c>
      <c r="S28" t="str">
        <f>if(Sheet23!S28 = "",R28 ,Sheet23!S28)</f>
        <v>Ra</v>
      </c>
      <c r="T28" t="str">
        <f>if(Sheet23!T28 = "",S28 ,Sheet23!T28)</f>
        <v>Ra</v>
      </c>
      <c r="U28" t="str">
        <f>if(Sheet23!U28 = "",T28 ,Sheet23!U28)</f>
        <v>Ra</v>
      </c>
      <c r="V28" t="str">
        <f>if(Sheet23!V28 = "",U28 ,Sheet23!V28)</f>
        <v>Ra</v>
      </c>
      <c r="W28" t="str">
        <f>if(Sheet23!W28 = "",V28 ,Sheet23!W28)</f>
        <v>Rn</v>
      </c>
      <c r="X28" t="str">
        <f>if(Sheet23!X28 = "",W28 ,Sheet23!X28)</f>
        <v>Rn</v>
      </c>
      <c r="Y28" t="str">
        <f>if(Sheet23!Y28 = "",X28 ,Sheet23!Y28)</f>
        <v>Rn</v>
      </c>
      <c r="Z28" t="str">
        <f>if(Sheet23!Z28 = "",Y28 ,Sheet23!Z28)</f>
        <v>Rn</v>
      </c>
      <c r="AA28" t="str">
        <f>if(Sheet23!AA28 = "",Z28 ,Sheet23!AA28)</f>
        <v>Rn</v>
      </c>
      <c r="AB28" t="str">
        <f>if(Sheet23!AB28 = "",AA28 ,Sheet23!AB28)</f>
        <v>Rd</v>
      </c>
      <c r="AC28" t="str">
        <f>if(Sheet23!AC28 = "",AB28 ,Sheet23!AC28)</f>
        <v>Rd</v>
      </c>
      <c r="AD28" t="str">
        <f>if(Sheet23!AD28 = "",AC28 ,Sheet23!AD28)</f>
        <v>Rd</v>
      </c>
      <c r="AE28" t="str">
        <f>if(Sheet23!AE28 = "",AD28 ,Sheet23!AE28)</f>
        <v>Rd</v>
      </c>
      <c r="AF28" t="str">
        <f>if(Sheet23!AF28 = "",AE28 ,Sheet23!AF28)</f>
        <v>Rd</v>
      </c>
    </row>
    <row r="29">
      <c r="A29" t="str">
        <f>if(Sheet23!A29 = "",":(",Sheet23!A29)</f>
        <v>-</v>
      </c>
      <c r="B29" t="str">
        <f>if(Sheet23!B29 = "",A29 ,Sheet23!B29)</f>
        <v>-</v>
      </c>
      <c r="C29" t="str">
        <f>if(Sheet23!C29 = "",B29 ,Sheet23!C29)</f>
        <v>-</v>
      </c>
      <c r="D29" t="str">
        <f>if(Sheet23!D29 = "",C29 ,Sheet23!D29)</f>
        <v>-</v>
      </c>
      <c r="E29" t="str">
        <f>if(Sheet23!E29 = "",D29 ,Sheet23!E29)</f>
        <v>-</v>
      </c>
      <c r="F29" t="str">
        <f>if(Sheet23!F29 = "",E29 ,Sheet23!F29)</f>
        <v>-</v>
      </c>
      <c r="G29" t="str">
        <f>if(Sheet23!G29 = "",F29 ,Sheet23!G29)</f>
        <v>-</v>
      </c>
      <c r="H29" t="str">
        <f>if(Sheet23!H29 = "",G29 ,Sheet23!H29)</f>
        <v>-</v>
      </c>
      <c r="I29" t="str">
        <f>if(Sheet23!I29 = "",H29 ,Sheet23!I29)</f>
        <v>-</v>
      </c>
      <c r="J29" t="str">
        <f>if(Sheet23!J29 = "",I29 ,Sheet23!J29)</f>
        <v>-</v>
      </c>
      <c r="K29" t="str">
        <f>if(Sheet23!K29 = "",J29 ,Sheet23!K29)</f>
        <v>-</v>
      </c>
      <c r="L29" t="str">
        <f>if(Sheet23!L29 = "",K29 ,Sheet23!L29)</f>
        <v>-</v>
      </c>
      <c r="M29" t="str">
        <f>if(Sheet23!M29 = "",L29 ,Sheet23!M29)</f>
        <v>-</v>
      </c>
      <c r="N29" t="str">
        <f>if(Sheet23!N29 = "",M29 ,Sheet23!N29)</f>
        <v>-</v>
      </c>
      <c r="O29" t="str">
        <f>if(Sheet23!O29 = "",N29 ,Sheet23!O29)</f>
        <v>-</v>
      </c>
      <c r="P29" t="str">
        <f>if(Sheet23!P29 = "",O29 ,Sheet23!P29)</f>
        <v>-</v>
      </c>
      <c r="Q29" t="str">
        <f>if(Sheet23!Q29 = "",P29 ,Sheet23!Q29)</f>
        <v>-</v>
      </c>
      <c r="R29" t="str">
        <f>if(Sheet23!R29 = "",Q29 ,Sheet23!R29)</f>
        <v>-</v>
      </c>
      <c r="S29" t="str">
        <f>if(Sheet23!S29 = "",R29 ,Sheet23!S29)</f>
        <v>-</v>
      </c>
      <c r="T29" t="str">
        <f>if(Sheet23!T29 = "",S29 ,Sheet23!T29)</f>
        <v>-</v>
      </c>
      <c r="U29" t="str">
        <f>if(Sheet23!U29 = "",T29 ,Sheet23!U29)</f>
        <v>-</v>
      </c>
      <c r="V29" t="str">
        <f>if(Sheet23!V29 = "",U29 ,Sheet23!V29)</f>
        <v>-</v>
      </c>
      <c r="W29" t="str">
        <f>if(Sheet23!W29 = "",V29 ,Sheet23!W29)</f>
        <v>Rn</v>
      </c>
      <c r="X29" t="str">
        <f>if(Sheet23!X29 = "",W29 ,Sheet23!X29)</f>
        <v>Rn</v>
      </c>
      <c r="Y29" t="str">
        <f>if(Sheet23!Y29 = "",X29 ,Sheet23!Y29)</f>
        <v>Rn</v>
      </c>
      <c r="Z29" t="str">
        <f>if(Sheet23!Z29 = "",Y29 ,Sheet23!Z29)</f>
        <v>Rn</v>
      </c>
      <c r="AA29" t="str">
        <f>if(Sheet23!AA29 = "",Z29 ,Sheet23!AA29)</f>
        <v>Rn</v>
      </c>
      <c r="AB29" t="str">
        <f>if(Sheet23!AB29 = "",AA29 ,Sheet23!AB29)</f>
        <v>Rd</v>
      </c>
      <c r="AC29" t="str">
        <f>if(Sheet23!AC29 = "",AB29 ,Sheet23!AC29)</f>
        <v>Rd</v>
      </c>
      <c r="AD29" t="str">
        <f>if(Sheet23!AD29 = "",AC29 ,Sheet23!AD29)</f>
        <v>Rd</v>
      </c>
      <c r="AE29" t="str">
        <f>if(Sheet23!AE29 = "",AD29 ,Sheet23!AE29)</f>
        <v>Rd</v>
      </c>
      <c r="AF29" t="str">
        <f>if(Sheet23!AF29 = "",AE29 ,Sheet23!AF29)</f>
        <v>Rd</v>
      </c>
    </row>
    <row r="30">
      <c r="A30" t="str">
        <f>if(Sheet23!A30 = "",":(",Sheet23!A30)</f>
        <v>-</v>
      </c>
      <c r="B30" t="str">
        <f>if(Sheet23!B30 = "",A30 ,Sheet23!B30)</f>
        <v>-</v>
      </c>
      <c r="C30" t="str">
        <f>if(Sheet23!C30 = "",B30 ,Sheet23!C30)</f>
        <v>-</v>
      </c>
      <c r="D30" t="str">
        <f>if(Sheet23!D30 = "",C30 ,Sheet23!D30)</f>
        <v>-</v>
      </c>
      <c r="E30" t="str">
        <f>if(Sheet23!E30 = "",D30 ,Sheet23!E30)</f>
        <v>-</v>
      </c>
      <c r="F30" t="str">
        <f>if(Sheet23!F30 = "",E30 ,Sheet23!F30)</f>
        <v>-</v>
      </c>
      <c r="G30" t="str">
        <f>if(Sheet23!G30 = "",F30 ,Sheet23!G30)</f>
        <v>-</v>
      </c>
      <c r="H30" t="str">
        <f>if(Sheet23!H30 = "",G30 ,Sheet23!H30)</f>
        <v>-</v>
      </c>
      <c r="I30" t="str">
        <f>if(Sheet23!I30 = "",H30 ,Sheet23!I30)</f>
        <v>-</v>
      </c>
      <c r="J30" t="str">
        <f>if(Sheet23!J30 = "",I30 ,Sheet23!J30)</f>
        <v>-</v>
      </c>
      <c r="K30" t="str">
        <f>if(Sheet23!K30 = "",J30 ,Sheet23!K30)</f>
        <v>-</v>
      </c>
      <c r="L30" t="str">
        <f>if(Sheet23!L30 = "",K30 ,Sheet23!L30)</f>
        <v>Rm</v>
      </c>
      <c r="M30" t="str">
        <f>if(Sheet23!M30 = "",L30 ,Sheet23!M30)</f>
        <v>Rm</v>
      </c>
      <c r="N30" t="str">
        <f>if(Sheet23!N30 = "",M30 ,Sheet23!N30)</f>
        <v>Rm</v>
      </c>
      <c r="O30" t="str">
        <f>if(Sheet23!O30 = "",N30 ,Sheet23!O30)</f>
        <v>Rm</v>
      </c>
      <c r="P30" t="str">
        <f>if(Sheet23!P30 = "",O30 ,Sheet23!P30)</f>
        <v>Rm</v>
      </c>
      <c r="Q30" t="str">
        <f>if(Sheet23!Q30 = "",P30 ,Sheet23!Q30)</f>
        <v>cond</v>
      </c>
      <c r="R30" t="str">
        <f>if(Sheet23!R30 = "",Q30 ,Sheet23!R30)</f>
        <v>cond</v>
      </c>
      <c r="S30" t="str">
        <f>if(Sheet23!S30 = "",R30 ,Sheet23!S30)</f>
        <v>cond</v>
      </c>
      <c r="T30" t="str">
        <f>if(Sheet23!T30 = "",S30 ,Sheet23!T30)</f>
        <v>cond</v>
      </c>
      <c r="U30" t="str">
        <f>if(Sheet23!U30 = "",T30 ,Sheet23!U30)</f>
        <v>-</v>
      </c>
      <c r="V30" t="str">
        <f>if(Sheet23!V30 = "",U30 ,Sheet23!V30)</f>
        <v>-</v>
      </c>
      <c r="W30" t="str">
        <f>if(Sheet23!W30 = "",V30 ,Sheet23!W30)</f>
        <v>Rn</v>
      </c>
      <c r="X30" t="str">
        <f>if(Sheet23!X30 = "",W30 ,Sheet23!X30)</f>
        <v>Rn</v>
      </c>
      <c r="Y30" t="str">
        <f>if(Sheet23!Y30 = "",X30 ,Sheet23!Y30)</f>
        <v>Rn</v>
      </c>
      <c r="Z30" t="str">
        <f>if(Sheet23!Z30 = "",Y30 ,Sheet23!Z30)</f>
        <v>Rn</v>
      </c>
      <c r="AA30" t="str">
        <f>if(Sheet23!AA30 = "",Z30 ,Sheet23!AA30)</f>
        <v>Rn</v>
      </c>
      <c r="AB30" t="str">
        <f>if(Sheet23!AB30 = "",AA30 ,Sheet23!AB30)</f>
        <v>-</v>
      </c>
      <c r="AC30" t="str">
        <f>if(Sheet23!AC30 = "",AB30 ,Sheet23!AC30)</f>
        <v>nzcv</v>
      </c>
      <c r="AD30" t="str">
        <f>if(Sheet23!AD30 = "",AC30 ,Sheet23!AD30)</f>
        <v>nzcv</v>
      </c>
      <c r="AE30" t="str">
        <f>if(Sheet23!AE30 = "",AD30 ,Sheet23!AE30)</f>
        <v>nzcv</v>
      </c>
      <c r="AF30" t="str">
        <f>if(Sheet23!AF30 = "",AE30 ,Sheet23!AF30)</f>
        <v>nzcv</v>
      </c>
    </row>
    <row r="31">
      <c r="A31" t="str">
        <f>if(Sheet23!A31 = "",":(",Sheet23!A31)</f>
        <v>-</v>
      </c>
      <c r="B31" t="str">
        <f>if(Sheet23!B31 = "",A31 ,Sheet23!B31)</f>
        <v>-</v>
      </c>
      <c r="C31" t="str">
        <f>if(Sheet23!C31 = "",B31 ,Sheet23!C31)</f>
        <v>-</v>
      </c>
      <c r="D31" t="str">
        <f>if(Sheet23!D31 = "",C31 ,Sheet23!D31)</f>
        <v>-</v>
      </c>
      <c r="E31" t="str">
        <f>if(Sheet23!E31 = "",D31 ,Sheet23!E31)</f>
        <v>-</v>
      </c>
      <c r="F31" t="str">
        <f>if(Sheet23!F31 = "",E31 ,Sheet23!F31)</f>
        <v>-</v>
      </c>
      <c r="G31" t="str">
        <f>if(Sheet23!G31 = "",F31 ,Sheet23!G31)</f>
        <v>-</v>
      </c>
      <c r="H31" t="str">
        <f>if(Sheet23!H31 = "",G31 ,Sheet23!H31)</f>
        <v>-</v>
      </c>
      <c r="I31" t="str">
        <f>if(Sheet23!I31 = "",H31 ,Sheet23!I31)</f>
        <v>-</v>
      </c>
      <c r="J31" t="str">
        <f>if(Sheet23!J31 = "",I31 ,Sheet23!J31)</f>
        <v>-</v>
      </c>
      <c r="K31" t="str">
        <f>if(Sheet23!K31 = "",J31 ,Sheet23!K31)</f>
        <v>-</v>
      </c>
      <c r="L31" t="str">
        <f>if(Sheet23!L31 = "",K31 ,Sheet23!L31)</f>
        <v>imm8</v>
      </c>
      <c r="M31" t="str">
        <f>if(Sheet23!M31 = "",L31 ,Sheet23!M31)</f>
        <v>imm8</v>
      </c>
      <c r="N31" t="str">
        <f>if(Sheet23!N31 = "",M31 ,Sheet23!N31)</f>
        <v>imm8</v>
      </c>
      <c r="O31" t="str">
        <f>if(Sheet23!O31 = "",N31 ,Sheet23!O31)</f>
        <v>imm8</v>
      </c>
      <c r="P31" t="str">
        <f>if(Sheet23!P31 = "",O31 ,Sheet23!P31)</f>
        <v>imm8</v>
      </c>
      <c r="Q31" t="str">
        <f>if(Sheet23!Q31 = "",P31 ,Sheet23!Q31)</f>
        <v>imm8</v>
      </c>
      <c r="R31" t="str">
        <f>if(Sheet23!R31 = "",Q31 ,Sheet23!R31)</f>
        <v>imm8</v>
      </c>
      <c r="S31" t="str">
        <f>if(Sheet23!S31 = "",R31 ,Sheet23!S31)</f>
        <v>imm8</v>
      </c>
      <c r="T31" t="str">
        <f>if(Sheet23!T31 = "",S31 ,Sheet23!T31)</f>
        <v>-</v>
      </c>
      <c r="U31" t="str">
        <f>if(Sheet23!U31 = "",T31 ,Sheet23!U31)</f>
        <v>-</v>
      </c>
      <c r="V31" t="str">
        <f>if(Sheet23!V31 = "",U31 ,Sheet23!V31)</f>
        <v>-</v>
      </c>
      <c r="W31" t="str">
        <f>if(Sheet23!W31 = "",V31 ,Sheet23!W31)</f>
        <v>-</v>
      </c>
      <c r="X31" t="str">
        <f>if(Sheet23!X31 = "",W31 ,Sheet23!X31)</f>
        <v>-</v>
      </c>
      <c r="Y31" t="str">
        <f>if(Sheet23!Y31 = "",X31 ,Sheet23!Y31)</f>
        <v>-</v>
      </c>
      <c r="Z31" t="str">
        <f>if(Sheet23!Z31 = "",Y31 ,Sheet23!Z31)</f>
        <v>-</v>
      </c>
      <c r="AA31" t="str">
        <f>if(Sheet23!AA31 = "",Z31 ,Sheet23!AA31)</f>
        <v>-</v>
      </c>
      <c r="AB31" t="str">
        <f>if(Sheet23!AB31 = "",AA31 ,Sheet23!AB31)</f>
        <v>Rd</v>
      </c>
      <c r="AC31" t="str">
        <f>if(Sheet23!AC31 = "",AB31 ,Sheet23!AC31)</f>
        <v>Rd</v>
      </c>
      <c r="AD31" t="str">
        <f>if(Sheet23!AD31 = "",AC31 ,Sheet23!AD31)</f>
        <v>Rd</v>
      </c>
      <c r="AE31" t="str">
        <f>if(Sheet23!AE31 = "",AD31 ,Sheet23!AE31)</f>
        <v>Rd</v>
      </c>
      <c r="AF31" t="str">
        <f>if(Sheet23!AF31 = "",AE31 ,Sheet23!AF31)</f>
        <v>Rd</v>
      </c>
    </row>
    <row r="32">
      <c r="A32" t="str">
        <f>if(Sheet23!A32 = "",":(",Sheet23!A32)</f>
        <v>-</v>
      </c>
      <c r="B32" t="str">
        <f>if(Sheet23!B32 = "",A32 ,Sheet23!B32)</f>
        <v>-</v>
      </c>
      <c r="C32" t="str">
        <f>if(Sheet23!C32 = "",B32 ,Sheet23!C32)</f>
        <v>-</v>
      </c>
      <c r="D32" t="str">
        <f>if(Sheet23!D32 = "",C32 ,Sheet23!D32)</f>
        <v>-</v>
      </c>
      <c r="E32" t="str">
        <f>if(Sheet23!E32 = "",D32 ,Sheet23!E32)</f>
        <v>-</v>
      </c>
      <c r="F32" t="str">
        <f>if(Sheet23!F32 = "",E32 ,Sheet23!F32)</f>
        <v>-</v>
      </c>
      <c r="G32" t="str">
        <f>if(Sheet23!G32 = "",F32 ,Sheet23!G32)</f>
        <v>-</v>
      </c>
      <c r="H32" t="str">
        <f>if(Sheet23!H32 = "",G32 ,Sheet23!H32)</f>
        <v>-</v>
      </c>
      <c r="I32" t="str">
        <f>if(Sheet23!I32 = "",H32 ,Sheet23!I32)</f>
        <v>-</v>
      </c>
      <c r="J32" t="str">
        <f>if(Sheet23!J32 = "",I32 ,Sheet23!J32)</f>
        <v>-</v>
      </c>
      <c r="K32" t="str">
        <f>if(Sheet23!K32 = "",J32 ,Sheet23!K32)</f>
        <v>-</v>
      </c>
      <c r="L32" t="str">
        <f>if(Sheet23!L32 = "",K32 ,Sheet23!L32)</f>
        <v>Rm</v>
      </c>
      <c r="M32" t="str">
        <f>if(Sheet23!M32 = "",L32 ,Sheet23!M32)</f>
        <v>Rm</v>
      </c>
      <c r="N32" t="str">
        <f>if(Sheet23!N32 = "",M32 ,Sheet23!N32)</f>
        <v>Rm</v>
      </c>
      <c r="O32" t="str">
        <f>if(Sheet23!O32 = "",N32 ,Sheet23!O32)</f>
        <v>Rm</v>
      </c>
      <c r="P32" t="str">
        <f>if(Sheet23!P32 = "",O32 ,Sheet23!P32)</f>
        <v>Rm</v>
      </c>
      <c r="Q32" t="str">
        <f>if(Sheet23!Q32 = "",P32 ,Sheet23!Q32)</f>
        <v>-</v>
      </c>
      <c r="R32" t="str">
        <f>if(Sheet23!R32 = "",Q32 ,Sheet23!R32)</f>
        <v>-</v>
      </c>
      <c r="S32" t="str">
        <f>if(Sheet23!S32 = "",R32 ,Sheet23!S32)</f>
        <v>-</v>
      </c>
      <c r="T32" t="str">
        <f>if(Sheet23!T32 = "",S32 ,Sheet23!T32)</f>
        <v>-</v>
      </c>
      <c r="U32" t="str">
        <f>if(Sheet23!U32 = "",T32 ,Sheet23!U32)</f>
        <v>-</v>
      </c>
      <c r="V32" t="str">
        <f>if(Sheet23!V32 = "",U32 ,Sheet23!V32)</f>
        <v>-</v>
      </c>
      <c r="W32" t="str">
        <f>if(Sheet23!W32 = "",V32 ,Sheet23!W32)</f>
        <v>Rn</v>
      </c>
      <c r="X32" t="str">
        <f>if(Sheet23!X32 = "",W32 ,Sheet23!X32)</f>
        <v>Rn</v>
      </c>
      <c r="Y32" t="str">
        <f>if(Sheet23!Y32 = "",X32 ,Sheet23!Y32)</f>
        <v>Rn</v>
      </c>
      <c r="Z32" t="str">
        <f>if(Sheet23!Z32 = "",Y32 ,Sheet23!Z32)</f>
        <v>Rn</v>
      </c>
      <c r="AA32" t="str">
        <f>if(Sheet23!AA32 = "",Z32 ,Sheet23!AA32)</f>
        <v>Rn</v>
      </c>
      <c r="AB32" t="str">
        <f>if(Sheet23!AB32 = "",AA32 ,Sheet23!AB32)</f>
        <v>-</v>
      </c>
      <c r="AC32" t="str">
        <f>if(Sheet23!AC32 = "",AB32 ,Sheet23!AC32)</f>
        <v>-</v>
      </c>
      <c r="AD32" t="str">
        <f>if(Sheet23!AD32 = "",AC32 ,Sheet23!AD32)</f>
        <v>-</v>
      </c>
      <c r="AE32" t="str">
        <f>if(Sheet23!AE32 = "",AD32 ,Sheet23!AE32)</f>
        <v>-</v>
      </c>
      <c r="AF32" t="str">
        <f>if(Sheet23!AF32 = "",AE32 ,Sheet23!AF32)</f>
        <v>-</v>
      </c>
    </row>
    <row r="33">
      <c r="A33" t="str">
        <f>if(Sheet23!A33 = "",":(",Sheet23!A33)</f>
        <v>-</v>
      </c>
      <c r="B33" t="str">
        <f>if(Sheet23!B33 = "",A33 ,Sheet23!B33)</f>
        <v>-</v>
      </c>
      <c r="C33" t="str">
        <f>if(Sheet23!C33 = "",B33 ,Sheet23!C33)</f>
        <v>-</v>
      </c>
      <c r="D33" t="str">
        <f>if(Sheet23!D33 = "",C33 ,Sheet23!D33)</f>
        <v>-</v>
      </c>
      <c r="E33" t="str">
        <f>if(Sheet23!E33 = "",D33 ,Sheet23!E33)</f>
        <v>-</v>
      </c>
      <c r="F33" t="str">
        <f>if(Sheet23!F33 = "",E33 ,Sheet23!F33)</f>
        <v>-</v>
      </c>
      <c r="G33" t="str">
        <f>if(Sheet23!G33 = "",F33 ,Sheet23!G33)</f>
        <v>-</v>
      </c>
      <c r="H33" t="str">
        <f>if(Sheet23!H33 = "",G33 ,Sheet23!H33)</f>
        <v>-</v>
      </c>
      <c r="I33" t="str">
        <f>if(Sheet23!I33 = "",H33 ,Sheet23!I33)</f>
        <v>size</v>
      </c>
      <c r="J33" t="str">
        <f>if(Sheet23!J33 = "",I33 ,Sheet23!J33)</f>
        <v>size</v>
      </c>
      <c r="K33" t="str">
        <f>if(Sheet23!K33 = "",J33 ,Sheet23!K33)</f>
        <v>-</v>
      </c>
      <c r="L33" t="str">
        <f>if(Sheet23!L33 = "",K33 ,Sheet23!L33)</f>
        <v>Rm</v>
      </c>
      <c r="M33" t="str">
        <f>if(Sheet23!M33 = "",L33 ,Sheet23!M33)</f>
        <v>Rm</v>
      </c>
      <c r="N33" t="str">
        <f>if(Sheet23!N33 = "",M33 ,Sheet23!N33)</f>
        <v>Rm</v>
      </c>
      <c r="O33" t="str">
        <f>if(Sheet23!O33 = "",N33 ,Sheet23!O33)</f>
        <v>Rm</v>
      </c>
      <c r="P33" t="str">
        <f>if(Sheet23!P33 = "",O33 ,Sheet23!P33)</f>
        <v>Rm</v>
      </c>
      <c r="Q33" t="str">
        <f>if(Sheet23!Q33 = "",P33 ,Sheet23!Q33)</f>
        <v>-</v>
      </c>
      <c r="R33" t="str">
        <f>if(Sheet23!R33 = "",Q33 ,Sheet23!R33)</f>
        <v>-</v>
      </c>
      <c r="S33" t="str">
        <f>if(Sheet23!S33 = "",R33 ,Sheet23!S33)</f>
        <v>-</v>
      </c>
      <c r="T33" t="str">
        <f>if(Sheet23!T33 = "",S33 ,Sheet23!T33)</f>
        <v>-</v>
      </c>
      <c r="U33" t="str">
        <f>if(Sheet23!U33 = "",T33 ,Sheet23!U33)</f>
        <v>-</v>
      </c>
      <c r="V33" t="str">
        <f>if(Sheet23!V33 = "",U33 ,Sheet23!V33)</f>
        <v>-</v>
      </c>
      <c r="W33" t="str">
        <f>if(Sheet23!W33 = "",V33 ,Sheet23!W33)</f>
        <v>Rn</v>
      </c>
      <c r="X33" t="str">
        <f>if(Sheet23!X33 = "",W33 ,Sheet23!X33)</f>
        <v>Rn</v>
      </c>
      <c r="Y33" t="str">
        <f>if(Sheet23!Y33 = "",X33 ,Sheet23!Y33)</f>
        <v>Rn</v>
      </c>
      <c r="Z33" t="str">
        <f>if(Sheet23!Z33 = "",Y33 ,Sheet23!Z33)</f>
        <v>Rn</v>
      </c>
      <c r="AA33" t="str">
        <f>if(Sheet23!AA33 = "",Z33 ,Sheet23!AA33)</f>
        <v>Rn</v>
      </c>
      <c r="AB33" t="str">
        <f>if(Sheet23!AB33 = "",AA33 ,Sheet23!AB33)</f>
        <v>Rd</v>
      </c>
      <c r="AC33" t="str">
        <f>if(Sheet23!AC33 = "",AB33 ,Sheet23!AC33)</f>
        <v>Rd</v>
      </c>
      <c r="AD33" t="str">
        <f>if(Sheet23!AD33 = "",AC33 ,Sheet23!AD33)</f>
        <v>Rd</v>
      </c>
      <c r="AE33" t="str">
        <f>if(Sheet23!AE33 = "",AD33 ,Sheet23!AE33)</f>
        <v>Rd</v>
      </c>
      <c r="AF33" t="str">
        <f>if(Sheet23!AF33 = "",AE33 ,Sheet23!AF33)</f>
        <v>Rd</v>
      </c>
    </row>
    <row r="34">
      <c r="A34" t="str">
        <f>if(Sheet23!A34 = "",":(",Sheet23!A34)</f>
        <v>-</v>
      </c>
      <c r="B34" t="str">
        <f>if(Sheet23!B34 = "",A34 ,Sheet23!B34)</f>
        <v>-</v>
      </c>
      <c r="C34" t="str">
        <f>if(Sheet23!C34 = "",B34 ,Sheet23!C34)</f>
        <v>-</v>
      </c>
      <c r="D34" t="str">
        <f>if(Sheet23!D34 = "",C34 ,Sheet23!D34)</f>
        <v>-</v>
      </c>
      <c r="E34" t="str">
        <f>if(Sheet23!E34 = "",D34 ,Sheet23!E34)</f>
        <v>-</v>
      </c>
      <c r="F34" t="str">
        <f>if(Sheet23!F34 = "",E34 ,Sheet23!F34)</f>
        <v>-</v>
      </c>
      <c r="G34" t="str">
        <f>if(Sheet23!G34 = "",F34 ,Sheet23!G34)</f>
        <v>-</v>
      </c>
      <c r="H34" t="str">
        <f>if(Sheet23!H34 = "",G34 ,Sheet23!H34)</f>
        <v>-</v>
      </c>
      <c r="I34" t="str">
        <f>if(Sheet23!I34 = "",H34 ,Sheet23!I34)</f>
        <v>-</v>
      </c>
      <c r="J34" t="str">
        <f>if(Sheet23!J34 = "",I34 ,Sheet23!J34)</f>
        <v>-</v>
      </c>
      <c r="K34" t="str">
        <f>if(Sheet23!K34 = "",J34 ,Sheet23!K34)</f>
        <v>L</v>
      </c>
      <c r="L34" t="str">
        <f>if(Sheet23!L34 = "",K34 ,Sheet23!L34)</f>
        <v>M</v>
      </c>
      <c r="M34" t="str">
        <f>if(Sheet23!M34 = "",L34 ,Sheet23!M34)</f>
        <v>Rm</v>
      </c>
      <c r="N34" t="str">
        <f>if(Sheet23!N34 = "",M34 ,Sheet23!N34)</f>
        <v>Rm</v>
      </c>
      <c r="O34" t="str">
        <f>if(Sheet23!O34 = "",N34 ,Sheet23!O34)</f>
        <v>Rm</v>
      </c>
      <c r="P34" t="str">
        <f>if(Sheet23!P34 = "",O34 ,Sheet23!P34)</f>
        <v>Rm</v>
      </c>
      <c r="Q34" t="str">
        <f>if(Sheet23!Q34 = "",P34 ,Sheet23!Q34)</f>
        <v>-</v>
      </c>
      <c r="R34" t="str">
        <f>if(Sheet23!R34 = "",Q34 ,Sheet23!R34)</f>
        <v>-</v>
      </c>
      <c r="S34" t="str">
        <f>if(Sheet23!S34 = "",R34 ,Sheet23!S34)</f>
        <v>-</v>
      </c>
      <c r="T34" t="str">
        <f>if(Sheet23!T34 = "",S34 ,Sheet23!T34)</f>
        <v>-</v>
      </c>
      <c r="U34" t="str">
        <f>if(Sheet23!U34 = "",T34 ,Sheet23!U34)</f>
        <v>H</v>
      </c>
      <c r="V34" t="str">
        <f>if(Sheet23!V34 = "",U34 ,Sheet23!V34)</f>
        <v>-</v>
      </c>
      <c r="W34" t="str">
        <f>if(Sheet23!W34 = "",V34 ,Sheet23!W34)</f>
        <v>Rn</v>
      </c>
      <c r="X34" t="str">
        <f>if(Sheet23!X34 = "",W34 ,Sheet23!X34)</f>
        <v>Rn</v>
      </c>
      <c r="Y34" t="str">
        <f>if(Sheet23!Y34 = "",X34 ,Sheet23!Y34)</f>
        <v>Rn</v>
      </c>
      <c r="Z34" t="str">
        <f>if(Sheet23!Z34 = "",Y34 ,Sheet23!Z34)</f>
        <v>Rn</v>
      </c>
      <c r="AA34" t="str">
        <f>if(Sheet23!AA34 = "",Z34 ,Sheet23!AA34)</f>
        <v>Rn</v>
      </c>
      <c r="AB34" t="str">
        <f>if(Sheet23!AB34 = "",AA34 ,Sheet23!AB34)</f>
        <v>Rd</v>
      </c>
      <c r="AC34" t="str">
        <f>if(Sheet23!AC34 = "",AB34 ,Sheet23!AC34)</f>
        <v>Rd</v>
      </c>
      <c r="AD34" t="str">
        <f>if(Sheet23!AD34 = "",AC34 ,Sheet23!AD34)</f>
        <v>Rd</v>
      </c>
      <c r="AE34" t="str">
        <f>if(Sheet23!AE34 = "",AD34 ,Sheet23!AE34)</f>
        <v>Rd</v>
      </c>
      <c r="AF34" t="str">
        <f>if(Sheet23!AF34 = "",AE34 ,Sheet23!AF34)</f>
        <v>Rd</v>
      </c>
    </row>
    <row r="35">
      <c r="A35" t="str">
        <f>if(Sheet23!A35 = "",":(",Sheet23!A35)</f>
        <v>-</v>
      </c>
      <c r="B35" t="str">
        <f>if(Sheet23!B35 = "",A35 ,Sheet23!B35)</f>
        <v>-</v>
      </c>
      <c r="C35" t="str">
        <f>if(Sheet23!C35 = "",B35 ,Sheet23!C35)</f>
        <v>-</v>
      </c>
      <c r="D35" t="str">
        <f>if(Sheet23!D35 = "",C35 ,Sheet23!D35)</f>
        <v>-</v>
      </c>
      <c r="E35" t="str">
        <f>if(Sheet23!E35 = "",D35 ,Sheet23!E35)</f>
        <v>-</v>
      </c>
      <c r="F35" t="str">
        <f>if(Sheet23!F35 = "",E35 ,Sheet23!F35)</f>
        <v>-</v>
      </c>
      <c r="G35" t="str">
        <f>if(Sheet23!G35 = "",F35 ,Sheet23!G35)</f>
        <v>-</v>
      </c>
      <c r="H35" t="str">
        <f>if(Sheet23!H35 = "",G35 ,Sheet23!H35)</f>
        <v>-</v>
      </c>
      <c r="I35" t="str">
        <f>if(Sheet23!I35 = "",H35 ,Sheet23!I35)</f>
        <v>-</v>
      </c>
      <c r="J35" t="str">
        <f>if(Sheet23!J35 = "",I35 ,Sheet23!J35)</f>
        <v>immh</v>
      </c>
      <c r="K35" t="str">
        <f>if(Sheet23!K35 = "",J35 ,Sheet23!K35)</f>
        <v>immh</v>
      </c>
      <c r="L35" t="str">
        <f>if(Sheet23!L35 = "",K35 ,Sheet23!L35)</f>
        <v>immh</v>
      </c>
      <c r="M35" t="str">
        <f>if(Sheet23!M35 = "",L35 ,Sheet23!M35)</f>
        <v>immh</v>
      </c>
      <c r="N35" t="str">
        <f>if(Sheet23!N35 = "",M35 ,Sheet23!N35)</f>
        <v>immb</v>
      </c>
      <c r="O35" t="str">
        <f>if(Sheet23!O35 = "",N35 ,Sheet23!O35)</f>
        <v>immb</v>
      </c>
      <c r="P35" t="str">
        <f>if(Sheet23!P35 = "",O35 ,Sheet23!P35)</f>
        <v>immb</v>
      </c>
      <c r="Q35" t="str">
        <f>if(Sheet23!Q35 = "",P35 ,Sheet23!Q35)</f>
        <v>-</v>
      </c>
      <c r="R35" t="str">
        <f>if(Sheet23!R35 = "",Q35 ,Sheet23!R35)</f>
        <v>-</v>
      </c>
      <c r="S35" t="str">
        <f>if(Sheet23!S35 = "",R35 ,Sheet23!S35)</f>
        <v>-</v>
      </c>
      <c r="T35" t="str">
        <f>if(Sheet23!T35 = "",S35 ,Sheet23!T35)</f>
        <v>-</v>
      </c>
      <c r="U35" t="str">
        <f>if(Sheet23!U35 = "",T35 ,Sheet23!U35)</f>
        <v>-</v>
      </c>
      <c r="V35" t="str">
        <f>if(Sheet23!V35 = "",U35 ,Sheet23!V35)</f>
        <v>-</v>
      </c>
      <c r="W35" t="str">
        <f>if(Sheet23!W35 = "",V35 ,Sheet23!W35)</f>
        <v>Rn</v>
      </c>
      <c r="X35" t="str">
        <f>if(Sheet23!X35 = "",W35 ,Sheet23!X35)</f>
        <v>Rn</v>
      </c>
      <c r="Y35" t="str">
        <f>if(Sheet23!Y35 = "",X35 ,Sheet23!Y35)</f>
        <v>Rn</v>
      </c>
      <c r="Z35" t="str">
        <f>if(Sheet23!Z35 = "",Y35 ,Sheet23!Z35)</f>
        <v>Rn</v>
      </c>
      <c r="AA35" t="str">
        <f>if(Sheet23!AA35 = "",Z35 ,Sheet23!AA35)</f>
        <v>Rn</v>
      </c>
      <c r="AB35" t="str">
        <f>if(Sheet23!AB35 = "",AA35 ,Sheet23!AB35)</f>
        <v>Rd</v>
      </c>
      <c r="AC35" t="str">
        <f>if(Sheet23!AC35 = "",AB35 ,Sheet23!AC35)</f>
        <v>Rd</v>
      </c>
      <c r="AD35" t="str">
        <f>if(Sheet23!AD35 = "",AC35 ,Sheet23!AD35)</f>
        <v>Rd</v>
      </c>
      <c r="AE35" t="str">
        <f>if(Sheet23!AE35 = "",AD35 ,Sheet23!AE35)</f>
        <v>Rd</v>
      </c>
      <c r="AF35" t="str">
        <f>if(Sheet23!AF35 = "",AE35 ,Sheet23!AF35)</f>
        <v>Rd</v>
      </c>
    </row>
    <row r="36">
      <c r="A36" t="str">
        <f>if(Sheet23!A36 = "",":(",Sheet23!A36)</f>
        <v>-</v>
      </c>
      <c r="B36" t="str">
        <f>if(Sheet23!B36 = "",A36 ,Sheet23!B36)</f>
        <v>Q</v>
      </c>
      <c r="C36" t="str">
        <f>if(Sheet23!C36 = "",B36 ,Sheet23!C36)</f>
        <v>-</v>
      </c>
      <c r="D36" t="str">
        <f>if(Sheet23!D36 = "",C36 ,Sheet23!D36)</f>
        <v>-</v>
      </c>
      <c r="E36" t="str">
        <f>if(Sheet23!E36 = "",D36 ,Sheet23!E36)</f>
        <v>-</v>
      </c>
      <c r="F36" t="str">
        <f>if(Sheet23!F36 = "",E36 ,Sheet23!F36)</f>
        <v>-</v>
      </c>
      <c r="G36" t="str">
        <f>if(Sheet23!G36 = "",F36 ,Sheet23!G36)</f>
        <v>-</v>
      </c>
      <c r="H36" t="str">
        <f>if(Sheet23!H36 = "",G36 ,Sheet23!H36)</f>
        <v>-</v>
      </c>
      <c r="I36" t="str">
        <f>if(Sheet23!I36 = "",H36 ,Sheet23!I36)</f>
        <v>-</v>
      </c>
      <c r="J36" t="str">
        <f>if(Sheet23!J36 = "",I36 ,Sheet23!J36)</f>
        <v>-</v>
      </c>
      <c r="K36" t="str">
        <f>if(Sheet23!K36 = "",J36 ,Sheet23!K36)</f>
        <v>-</v>
      </c>
      <c r="L36" t="str">
        <f>if(Sheet23!L36 = "",K36 ,Sheet23!L36)</f>
        <v>Rm</v>
      </c>
      <c r="M36" t="str">
        <f>if(Sheet23!M36 = "",L36 ,Sheet23!M36)</f>
        <v>Rm</v>
      </c>
      <c r="N36" t="str">
        <f>if(Sheet23!N36 = "",M36 ,Sheet23!N36)</f>
        <v>Rm</v>
      </c>
      <c r="O36" t="str">
        <f>if(Sheet23!O36 = "",N36 ,Sheet23!O36)</f>
        <v>Rm</v>
      </c>
      <c r="P36" t="str">
        <f>if(Sheet23!P36 = "",O36 ,Sheet23!P36)</f>
        <v>Rm</v>
      </c>
      <c r="Q36" t="str">
        <f>if(Sheet23!Q36 = "",P36 ,Sheet23!Q36)</f>
        <v>-</v>
      </c>
      <c r="R36" t="str">
        <f>if(Sheet23!R36 = "",Q36 ,Sheet23!R36)</f>
        <v>-</v>
      </c>
      <c r="S36" t="str">
        <f>if(Sheet23!S36 = "",R36 ,Sheet23!S36)</f>
        <v>-</v>
      </c>
      <c r="T36" t="str">
        <f>if(Sheet23!T36 = "",S36 ,Sheet23!T36)</f>
        <v>-</v>
      </c>
      <c r="U36" t="str">
        <f>if(Sheet23!U36 = "",T36 ,Sheet23!U36)</f>
        <v>-</v>
      </c>
      <c r="V36" t="str">
        <f>if(Sheet23!V36 = "",U36 ,Sheet23!V36)</f>
        <v>-</v>
      </c>
      <c r="W36" t="str">
        <f>if(Sheet23!W36 = "",V36 ,Sheet23!W36)</f>
        <v>Rn</v>
      </c>
      <c r="X36" t="str">
        <f>if(Sheet23!X36 = "",W36 ,Sheet23!X36)</f>
        <v>Rn</v>
      </c>
      <c r="Y36" t="str">
        <f>if(Sheet23!Y36 = "",X36 ,Sheet23!Y36)</f>
        <v>Rn</v>
      </c>
      <c r="Z36" t="str">
        <f>if(Sheet23!Z36 = "",Y36 ,Sheet23!Z36)</f>
        <v>Rn</v>
      </c>
      <c r="AA36" t="str">
        <f>if(Sheet23!AA36 = "",Z36 ,Sheet23!AA36)</f>
        <v>Rn</v>
      </c>
      <c r="AB36" t="str">
        <f>if(Sheet23!AB36 = "",AA36 ,Sheet23!AB36)</f>
        <v>Rd</v>
      </c>
      <c r="AC36" t="str">
        <f>if(Sheet23!AC36 = "",AB36 ,Sheet23!AC36)</f>
        <v>Rd</v>
      </c>
      <c r="AD36" t="str">
        <f>if(Sheet23!AD36 = "",AC36 ,Sheet23!AD36)</f>
        <v>Rd</v>
      </c>
      <c r="AE36" t="str">
        <f>if(Sheet23!AE36 = "",AD36 ,Sheet23!AE36)</f>
        <v>Rd</v>
      </c>
      <c r="AF36" t="str">
        <f>if(Sheet23!AF36 = "",AE36 ,Sheet23!AF36)</f>
        <v>Rd</v>
      </c>
    </row>
    <row r="37">
      <c r="A37" t="str">
        <f>if(Sheet23!A37 = "",":(",Sheet23!A37)</f>
        <v>-</v>
      </c>
      <c r="B37" t="str">
        <f>if(Sheet23!B37 = "",A37 ,Sheet23!B37)</f>
        <v>Q</v>
      </c>
      <c r="C37" t="str">
        <f>if(Sheet23!C37 = "",B37 ,Sheet23!C37)</f>
        <v>-</v>
      </c>
      <c r="D37" t="str">
        <f>if(Sheet23!D37 = "",C37 ,Sheet23!D37)</f>
        <v>-</v>
      </c>
      <c r="E37" t="str">
        <f>if(Sheet23!E37 = "",D37 ,Sheet23!E37)</f>
        <v>-</v>
      </c>
      <c r="F37" t="str">
        <f>if(Sheet23!F37 = "",E37 ,Sheet23!F37)</f>
        <v>-</v>
      </c>
      <c r="G37" t="str">
        <f>if(Sheet23!G37 = "",F37 ,Sheet23!G37)</f>
        <v>-</v>
      </c>
      <c r="H37" t="str">
        <f>if(Sheet23!H37 = "",G37 ,Sheet23!H37)</f>
        <v>-</v>
      </c>
      <c r="I37" t="str">
        <f>if(Sheet23!I37 = "",H37 ,Sheet23!I37)</f>
        <v>-</v>
      </c>
      <c r="J37" t="str">
        <f>if(Sheet23!J37 = "",I37 ,Sheet23!J37)</f>
        <v>-</v>
      </c>
      <c r="K37" t="str">
        <f>if(Sheet23!K37 = "",J37 ,Sheet23!K37)</f>
        <v>-</v>
      </c>
      <c r="L37" t="str">
        <f>if(Sheet23!L37 = "",K37 ,Sheet23!L37)</f>
        <v>-</v>
      </c>
      <c r="M37" t="str">
        <f>if(Sheet23!M37 = "",L37 ,Sheet23!M37)</f>
        <v>-</v>
      </c>
      <c r="N37" t="str">
        <f>if(Sheet23!N37 = "",M37 ,Sheet23!N37)</f>
        <v>-</v>
      </c>
      <c r="O37" t="str">
        <f>if(Sheet23!O37 = "",N37 ,Sheet23!O37)</f>
        <v>-</v>
      </c>
      <c r="P37" t="str">
        <f>if(Sheet23!P37 = "",O37 ,Sheet23!P37)</f>
        <v>-</v>
      </c>
      <c r="Q37" t="str">
        <f>if(Sheet23!Q37 = "",P37 ,Sheet23!Q37)</f>
        <v>-</v>
      </c>
      <c r="R37" t="str">
        <f>if(Sheet23!R37 = "",Q37 ,Sheet23!R37)</f>
        <v>-</v>
      </c>
      <c r="S37" t="str">
        <f>if(Sheet23!S37 = "",R37 ,Sheet23!S37)</f>
        <v>-</v>
      </c>
      <c r="T37" t="str">
        <f>if(Sheet23!T37 = "",S37 ,Sheet23!T37)</f>
        <v>-</v>
      </c>
      <c r="U37" t="str">
        <f>if(Sheet23!U37 = "",T37 ,Sheet23!U37)</f>
        <v>-</v>
      </c>
      <c r="V37" t="str">
        <f>if(Sheet23!V37 = "",U37 ,Sheet23!V37)</f>
        <v>-</v>
      </c>
      <c r="W37" t="str">
        <f>if(Sheet23!W37 = "",V37 ,Sheet23!W37)</f>
        <v>Rn</v>
      </c>
      <c r="X37" t="str">
        <f>if(Sheet23!X37 = "",W37 ,Sheet23!X37)</f>
        <v>Rn</v>
      </c>
      <c r="Y37" t="str">
        <f>if(Sheet23!Y37 = "",X37 ,Sheet23!Y37)</f>
        <v>Rn</v>
      </c>
      <c r="Z37" t="str">
        <f>if(Sheet23!Z37 = "",Y37 ,Sheet23!Z37)</f>
        <v>Rn</v>
      </c>
      <c r="AA37" t="str">
        <f>if(Sheet23!AA37 = "",Z37 ,Sheet23!AA37)</f>
        <v>Rn</v>
      </c>
      <c r="AB37" t="str">
        <f>if(Sheet23!AB37 = "",AA37 ,Sheet23!AB37)</f>
        <v>Rd</v>
      </c>
      <c r="AC37" t="str">
        <f>if(Sheet23!AC37 = "",AB37 ,Sheet23!AC37)</f>
        <v>Rd</v>
      </c>
      <c r="AD37" t="str">
        <f>if(Sheet23!AD37 = "",AC37 ,Sheet23!AD37)</f>
        <v>Rd</v>
      </c>
      <c r="AE37" t="str">
        <f>if(Sheet23!AE37 = "",AD37 ,Sheet23!AE37)</f>
        <v>Rd</v>
      </c>
      <c r="AF37" t="str">
        <f>if(Sheet23!AF37 = "",AE37 ,Sheet23!AF37)</f>
        <v>Rd</v>
      </c>
    </row>
    <row r="38">
      <c r="A38" t="str">
        <f>if(Sheet23!A38 = "",":(",Sheet23!A38)</f>
        <v>-</v>
      </c>
      <c r="B38" t="str">
        <f>if(Sheet23!B38 = "",A38 ,Sheet23!B38)</f>
        <v>Q</v>
      </c>
      <c r="C38" t="str">
        <f>if(Sheet23!C38 = "",B38 ,Sheet23!C38)</f>
        <v>-</v>
      </c>
      <c r="D38" t="str">
        <f>if(Sheet23!D38 = "",C38 ,Sheet23!D38)</f>
        <v>-</v>
      </c>
      <c r="E38" t="str">
        <f>if(Sheet23!E38 = "",D38 ,Sheet23!E38)</f>
        <v>-</v>
      </c>
      <c r="F38" t="str">
        <f>if(Sheet23!F38 = "",E38 ,Sheet23!F38)</f>
        <v>-</v>
      </c>
      <c r="G38" t="str">
        <f>if(Sheet23!G38 = "",F38 ,Sheet23!G38)</f>
        <v>-</v>
      </c>
      <c r="H38" t="str">
        <f>if(Sheet23!H38 = "",G38 ,Sheet23!H38)</f>
        <v>-</v>
      </c>
      <c r="I38" t="str">
        <f>if(Sheet23!I38 = "",H38 ,Sheet23!I38)</f>
        <v>-</v>
      </c>
      <c r="J38" t="str">
        <f>if(Sheet23!J38 = "",I38 ,Sheet23!J38)</f>
        <v>-</v>
      </c>
      <c r="K38" t="str">
        <f>if(Sheet23!K38 = "",J38 ,Sheet23!K38)</f>
        <v>L</v>
      </c>
      <c r="L38" t="str">
        <f>if(Sheet23!L38 = "",K38 ,Sheet23!L38)</f>
        <v>M</v>
      </c>
      <c r="M38" t="str">
        <f>if(Sheet23!M38 = "",L38 ,Sheet23!M38)</f>
        <v>Rm</v>
      </c>
      <c r="N38" t="str">
        <f>if(Sheet23!N38 = "",M38 ,Sheet23!N38)</f>
        <v>Rm</v>
      </c>
      <c r="O38" t="str">
        <f>if(Sheet23!O38 = "",N38 ,Sheet23!O38)</f>
        <v>Rm</v>
      </c>
      <c r="P38" t="str">
        <f>if(Sheet23!P38 = "",O38 ,Sheet23!P38)</f>
        <v>Rm</v>
      </c>
      <c r="Q38" t="str">
        <f>if(Sheet23!Q38 = "",P38 ,Sheet23!Q38)</f>
        <v>-</v>
      </c>
      <c r="R38" t="str">
        <f>if(Sheet23!R38 = "",Q38 ,Sheet23!R38)</f>
        <v>-</v>
      </c>
      <c r="S38" t="str">
        <f>if(Sheet23!S38 = "",R38 ,Sheet23!S38)</f>
        <v>-</v>
      </c>
      <c r="T38" t="str">
        <f>if(Sheet23!T38 = "",S38 ,Sheet23!T38)</f>
        <v>-</v>
      </c>
      <c r="U38" t="str">
        <f>if(Sheet23!U38 = "",T38 ,Sheet23!U38)</f>
        <v>H</v>
      </c>
      <c r="V38" t="str">
        <f>if(Sheet23!V38 = "",U38 ,Sheet23!V38)</f>
        <v>-</v>
      </c>
      <c r="W38" t="str">
        <f>if(Sheet23!W38 = "",V38 ,Sheet23!W38)</f>
        <v>Rn</v>
      </c>
      <c r="X38" t="str">
        <f>if(Sheet23!X38 = "",W38 ,Sheet23!X38)</f>
        <v>Rn</v>
      </c>
      <c r="Y38" t="str">
        <f>if(Sheet23!Y38 = "",X38 ,Sheet23!Y38)</f>
        <v>Rn</v>
      </c>
      <c r="Z38" t="str">
        <f>if(Sheet23!Z38 = "",Y38 ,Sheet23!Z38)</f>
        <v>Rn</v>
      </c>
      <c r="AA38" t="str">
        <f>if(Sheet23!AA38 = "",Z38 ,Sheet23!AA38)</f>
        <v>Rn</v>
      </c>
      <c r="AB38" t="str">
        <f>if(Sheet23!AB38 = "",AA38 ,Sheet23!AB38)</f>
        <v>Rd</v>
      </c>
      <c r="AC38" t="str">
        <f>if(Sheet23!AC38 = "",AB38 ,Sheet23!AC38)</f>
        <v>Rd</v>
      </c>
      <c r="AD38" t="str">
        <f>if(Sheet23!AD38 = "",AC38 ,Sheet23!AD38)</f>
        <v>Rd</v>
      </c>
      <c r="AE38" t="str">
        <f>if(Sheet23!AE38 = "",AD38 ,Sheet23!AE38)</f>
        <v>Rd</v>
      </c>
      <c r="AF38" t="str">
        <f>if(Sheet23!AF38 = "",AE38 ,Sheet23!AF38)</f>
        <v>Rd</v>
      </c>
    </row>
    <row r="39">
      <c r="A39" t="str">
        <f>if(Sheet23!A39 = "",":(",Sheet23!A39)</f>
        <v>-</v>
      </c>
      <c r="B39" t="str">
        <f>if(Sheet23!B39 = "",A39 ,Sheet23!B39)</f>
        <v>-</v>
      </c>
      <c r="C39" t="str">
        <f>if(Sheet23!C39 = "",B39 ,Sheet23!C39)</f>
        <v>-</v>
      </c>
      <c r="D39" t="str">
        <f>if(Sheet23!D39 = "",C39 ,Sheet23!D39)</f>
        <v>-</v>
      </c>
      <c r="E39" t="str">
        <f>if(Sheet23!E39 = "",D39 ,Sheet23!E39)</f>
        <v>-</v>
      </c>
      <c r="F39" t="str">
        <f>if(Sheet23!F39 = "",E39 ,Sheet23!F39)</f>
        <v>-</v>
      </c>
      <c r="G39" t="str">
        <f>if(Sheet23!G39 = "",F39 ,Sheet23!G39)</f>
        <v>-</v>
      </c>
      <c r="H39" t="str">
        <f>if(Sheet23!H39 = "",G39 ,Sheet23!H39)</f>
        <v>-</v>
      </c>
      <c r="I39" t="str">
        <f>if(Sheet23!I39 = "",H39 ,Sheet23!I39)</f>
        <v>-</v>
      </c>
      <c r="J39" t="str">
        <f>if(Sheet23!J39 = "",I39 ,Sheet23!J39)</f>
        <v>-</v>
      </c>
      <c r="K39" t="str">
        <f>if(Sheet23!K39 = "",J39 ,Sheet23!K39)</f>
        <v>-</v>
      </c>
      <c r="L39" t="str">
        <f>if(Sheet23!L39 = "",K39 ,Sheet23!L39)</f>
        <v>-</v>
      </c>
      <c r="M39" t="str">
        <f>if(Sheet23!M39 = "",L39 ,Sheet23!M39)</f>
        <v>-</v>
      </c>
      <c r="N39" t="str">
        <f>if(Sheet23!N39 = "",M39 ,Sheet23!N39)</f>
        <v>a</v>
      </c>
      <c r="O39" t="str">
        <f>if(Sheet23!O39 = "",N39 ,Sheet23!O39)</f>
        <v>b</v>
      </c>
      <c r="P39" t="str">
        <f>if(Sheet23!P39 = "",O39 ,Sheet23!P39)</f>
        <v>c</v>
      </c>
      <c r="Q39" t="str">
        <f>if(Sheet23!Q39 = "",P39 ,Sheet23!Q39)</f>
        <v>-</v>
      </c>
      <c r="R39" t="str">
        <f>if(Sheet23!R39 = "",Q39 ,Sheet23!R39)</f>
        <v>-</v>
      </c>
      <c r="S39" t="str">
        <f>if(Sheet23!S39 = "",R39 ,Sheet23!S39)</f>
        <v>-</v>
      </c>
      <c r="T39" t="str">
        <f>if(Sheet23!T39 = "",S39 ,Sheet23!T39)</f>
        <v>-</v>
      </c>
      <c r="U39" t="str">
        <f>if(Sheet23!U39 = "",T39 ,Sheet23!U39)</f>
        <v>-</v>
      </c>
      <c r="V39" t="str">
        <f>if(Sheet23!V39 = "",U39 ,Sheet23!V39)</f>
        <v>-</v>
      </c>
      <c r="W39" t="str">
        <f>if(Sheet23!W39 = "",V39 ,Sheet23!W39)</f>
        <v>d</v>
      </c>
      <c r="X39" t="str">
        <f>if(Sheet23!X39 = "",W39 ,Sheet23!X39)</f>
        <v>e</v>
      </c>
      <c r="Y39" t="str">
        <f>if(Sheet23!Y39 = "",X39 ,Sheet23!Y39)</f>
        <v>f</v>
      </c>
      <c r="Z39" t="str">
        <f>if(Sheet23!Z39 = "",Y39 ,Sheet23!Z39)</f>
        <v>g</v>
      </c>
      <c r="AA39" t="str">
        <f>if(Sheet23!AA39 = "",Z39 ,Sheet23!AA39)</f>
        <v>h</v>
      </c>
      <c r="AB39" t="str">
        <f>if(Sheet23!AB39 = "",AA39 ,Sheet23!AB39)</f>
        <v>Rd</v>
      </c>
      <c r="AC39" t="str">
        <f>if(Sheet23!AC39 = "",AB39 ,Sheet23!AC39)</f>
        <v>Rd</v>
      </c>
      <c r="AD39" t="str">
        <f>if(Sheet23!AD39 = "",AC39 ,Sheet23!AD39)</f>
        <v>Rd</v>
      </c>
      <c r="AE39" t="str">
        <f>if(Sheet23!AE39 = "",AD39 ,Sheet23!AE39)</f>
        <v>Rd</v>
      </c>
      <c r="AF39" t="str">
        <f>if(Sheet23!AF39 = "",AE39 ,Sheet23!AF39)</f>
        <v>Rd</v>
      </c>
    </row>
    <row r="40">
      <c r="A40" t="str">
        <f>if(Sheet23!A40 = "",":(",Sheet23!A40)</f>
        <v>-</v>
      </c>
      <c r="B40" t="str">
        <f>if(Sheet23!B40 = "",A40 ,Sheet23!B40)</f>
        <v>Q</v>
      </c>
      <c r="C40" t="str">
        <f>if(Sheet23!C40 = "",B40 ,Sheet23!C40)</f>
        <v>-</v>
      </c>
      <c r="D40" t="str">
        <f>if(Sheet23!D40 = "",C40 ,Sheet23!D40)</f>
        <v>-</v>
      </c>
      <c r="E40" t="str">
        <f>if(Sheet23!E40 = "",D40 ,Sheet23!E40)</f>
        <v>-</v>
      </c>
      <c r="F40" t="str">
        <f>if(Sheet23!F40 = "",E40 ,Sheet23!F40)</f>
        <v>-</v>
      </c>
      <c r="G40" t="str">
        <f>if(Sheet23!G40 = "",F40 ,Sheet23!G40)</f>
        <v>-</v>
      </c>
      <c r="H40" t="str">
        <f>if(Sheet23!H40 = "",G40 ,Sheet23!H40)</f>
        <v>-</v>
      </c>
      <c r="I40" t="str">
        <f>if(Sheet23!I40 = "",H40 ,Sheet23!I40)</f>
        <v>-</v>
      </c>
      <c r="J40" t="str">
        <f>if(Sheet23!J40 = "",I40 ,Sheet23!J40)</f>
        <v>immh</v>
      </c>
      <c r="K40" t="str">
        <f>if(Sheet23!K40 = "",J40 ,Sheet23!K40)</f>
        <v>immh</v>
      </c>
      <c r="L40" t="str">
        <f>if(Sheet23!L40 = "",K40 ,Sheet23!L40)</f>
        <v>immh</v>
      </c>
      <c r="M40" t="str">
        <f>if(Sheet23!M40 = "",L40 ,Sheet23!M40)</f>
        <v>immh</v>
      </c>
      <c r="N40" t="str">
        <f>if(Sheet23!N40 = "",M40 ,Sheet23!N40)</f>
        <v>immb</v>
      </c>
      <c r="O40" t="str">
        <f>if(Sheet23!O40 = "",N40 ,Sheet23!O40)</f>
        <v>immb</v>
      </c>
      <c r="P40" t="str">
        <f>if(Sheet23!P40 = "",O40 ,Sheet23!P40)</f>
        <v>immb</v>
      </c>
      <c r="Q40" t="str">
        <f>if(Sheet23!Q40 = "",P40 ,Sheet23!Q40)</f>
        <v>-</v>
      </c>
      <c r="R40" t="str">
        <f>if(Sheet23!R40 = "",Q40 ,Sheet23!R40)</f>
        <v>-</v>
      </c>
      <c r="S40" t="str">
        <f>if(Sheet23!S40 = "",R40 ,Sheet23!S40)</f>
        <v>-</v>
      </c>
      <c r="T40" t="str">
        <f>if(Sheet23!T40 = "",S40 ,Sheet23!T40)</f>
        <v>-</v>
      </c>
      <c r="U40" t="str">
        <f>if(Sheet23!U40 = "",T40 ,Sheet23!U40)</f>
        <v>-</v>
      </c>
      <c r="V40" t="str">
        <f>if(Sheet23!V40 = "",U40 ,Sheet23!V40)</f>
        <v>-</v>
      </c>
      <c r="W40" t="str">
        <f>if(Sheet23!W40 = "",V40 ,Sheet23!W40)</f>
        <v>Rn</v>
      </c>
      <c r="X40" t="str">
        <f>if(Sheet23!X40 = "",W40 ,Sheet23!X40)</f>
        <v>Rn</v>
      </c>
      <c r="Y40" t="str">
        <f>if(Sheet23!Y40 = "",X40 ,Sheet23!Y40)</f>
        <v>Rn</v>
      </c>
      <c r="Z40" t="str">
        <f>if(Sheet23!Z40 = "",Y40 ,Sheet23!Z40)</f>
        <v>Rn</v>
      </c>
      <c r="AA40" t="str">
        <f>if(Sheet23!AA40 = "",Z40 ,Sheet23!AA40)</f>
        <v>Rn</v>
      </c>
      <c r="AB40" t="str">
        <f>if(Sheet23!AB40 = "",AA40 ,Sheet23!AB40)</f>
        <v>Rd</v>
      </c>
      <c r="AC40" t="str">
        <f>if(Sheet23!AC40 = "",AB40 ,Sheet23!AC40)</f>
        <v>Rd</v>
      </c>
      <c r="AD40" t="str">
        <f>if(Sheet23!AD40 = "",AC40 ,Sheet23!AD40)</f>
        <v>Rd</v>
      </c>
      <c r="AE40" t="str">
        <f>if(Sheet23!AE40 = "",AD40 ,Sheet23!AE40)</f>
        <v>Rd</v>
      </c>
      <c r="AF40" t="str">
        <f>if(Sheet23!AF40 = "",AE40 ,Sheet23!AF40)</f>
        <v>Rd</v>
      </c>
    </row>
    <row r="41">
      <c r="A41" t="str">
        <f>if(Sheet23!A41 = "",":(",Sheet23!A41)</f>
        <v>-</v>
      </c>
      <c r="B41" t="str">
        <f>if(Sheet23!B41 = "",A41 ,Sheet23!B41)</f>
        <v>Q</v>
      </c>
      <c r="C41" t="str">
        <f>if(Sheet23!C41 = "",B41 ,Sheet23!C41)</f>
        <v>-</v>
      </c>
      <c r="D41" t="str">
        <f>if(Sheet23!D41 = "",C41 ,Sheet23!D41)</f>
        <v>-</v>
      </c>
      <c r="E41" t="str">
        <f>if(Sheet23!E41 = "",D41 ,Sheet23!E41)</f>
        <v>-</v>
      </c>
      <c r="F41" t="str">
        <f>if(Sheet23!F41 = "",E41 ,Sheet23!F41)</f>
        <v>-</v>
      </c>
      <c r="G41" t="str">
        <f>if(Sheet23!G41 = "",F41 ,Sheet23!G41)</f>
        <v>-</v>
      </c>
      <c r="H41" t="str">
        <f>if(Sheet23!H41 = "",G41 ,Sheet23!H41)</f>
        <v>-</v>
      </c>
      <c r="I41" t="str">
        <f>if(Sheet23!I41 = "",H41 ,Sheet23!I41)</f>
        <v>size</v>
      </c>
      <c r="J41" t="str">
        <f>if(Sheet23!J41 = "",I41 ,Sheet23!J41)</f>
        <v>size</v>
      </c>
      <c r="K41" t="str">
        <f>if(Sheet23!K41 = "",J41 ,Sheet23!K41)</f>
        <v>-</v>
      </c>
      <c r="L41" t="str">
        <f>if(Sheet23!L41 = "",K41 ,Sheet23!L41)</f>
        <v>Rm</v>
      </c>
      <c r="M41" t="str">
        <f>if(Sheet23!M41 = "",L41 ,Sheet23!M41)</f>
        <v>Rm</v>
      </c>
      <c r="N41" t="str">
        <f>if(Sheet23!N41 = "",M41 ,Sheet23!N41)</f>
        <v>Rm</v>
      </c>
      <c r="O41" t="str">
        <f>if(Sheet23!O41 = "",N41 ,Sheet23!O41)</f>
        <v>Rm</v>
      </c>
      <c r="P41" t="str">
        <f>if(Sheet23!P41 = "",O41 ,Sheet23!P41)</f>
        <v>Rm</v>
      </c>
      <c r="Q41" t="str">
        <f>if(Sheet23!Q41 = "",P41 ,Sheet23!Q41)</f>
        <v>-</v>
      </c>
      <c r="R41" t="str">
        <f>if(Sheet23!R41 = "",Q41 ,Sheet23!R41)</f>
        <v>-</v>
      </c>
      <c r="S41" t="str">
        <f>if(Sheet23!S41 = "",R41 ,Sheet23!S41)</f>
        <v>-</v>
      </c>
      <c r="T41" t="str">
        <f>if(Sheet23!T41 = "",S41 ,Sheet23!T41)</f>
        <v>-</v>
      </c>
      <c r="U41" t="str">
        <f>if(Sheet23!U41 = "",T41 ,Sheet23!U41)</f>
        <v>-</v>
      </c>
      <c r="V41" t="str">
        <f>if(Sheet23!V41 = "",U41 ,Sheet23!V41)</f>
        <v>-</v>
      </c>
      <c r="W41" t="str">
        <f>if(Sheet23!W41 = "",V41 ,Sheet23!W41)</f>
        <v>Rn</v>
      </c>
      <c r="X41" t="str">
        <f>if(Sheet23!X41 = "",W41 ,Sheet23!X41)</f>
        <v>Rn</v>
      </c>
      <c r="Y41" t="str">
        <f>if(Sheet23!Y41 = "",X41 ,Sheet23!Y41)</f>
        <v>Rn</v>
      </c>
      <c r="Z41" t="str">
        <f>if(Sheet23!Z41 = "",Y41 ,Sheet23!Z41)</f>
        <v>Rn</v>
      </c>
      <c r="AA41" t="str">
        <f>if(Sheet23!AA41 = "",Z41 ,Sheet23!AA41)</f>
        <v>Rn</v>
      </c>
      <c r="AB41" t="str">
        <f>if(Sheet23!AB41 = "",AA41 ,Sheet23!AB41)</f>
        <v>Rd</v>
      </c>
      <c r="AC41" t="str">
        <f>if(Sheet23!AC41 = "",AB41 ,Sheet23!AC41)</f>
        <v>Rd</v>
      </c>
      <c r="AD41" t="str">
        <f>if(Sheet23!AD41 = "",AC41 ,Sheet23!AD41)</f>
        <v>Rd</v>
      </c>
      <c r="AE41" t="str">
        <f>if(Sheet23!AE41 = "",AD41 ,Sheet23!AE41)</f>
        <v>Rd</v>
      </c>
      <c r="AF41" t="str">
        <f>if(Sheet23!AF41 = "",AE41 ,Sheet23!AF41)</f>
        <v>Rd</v>
      </c>
    </row>
    <row r="42">
      <c r="A42" t="str">
        <f>if(Sheet23!A42 = "",":(",Sheet23!A42)</f>
        <v>-</v>
      </c>
      <c r="B42" t="str">
        <f>if(Sheet23!B42 = "",A42 ,Sheet23!B42)</f>
        <v>Q</v>
      </c>
      <c r="C42" t="str">
        <f>if(Sheet23!C42 = "",B42 ,Sheet23!C42)</f>
        <v>-</v>
      </c>
      <c r="D42" t="str">
        <f>if(Sheet23!D42 = "",C42 ,Sheet23!D42)</f>
        <v>-</v>
      </c>
      <c r="E42" t="str">
        <f>if(Sheet23!E42 = "",D42 ,Sheet23!E42)</f>
        <v>-</v>
      </c>
      <c r="F42" t="str">
        <f>if(Sheet23!F42 = "",E42 ,Sheet23!F42)</f>
        <v>-</v>
      </c>
      <c r="G42" t="str">
        <f>if(Sheet23!G42 = "",F42 ,Sheet23!G42)</f>
        <v>-</v>
      </c>
      <c r="H42" t="str">
        <f>if(Sheet23!H42 = "",G42 ,Sheet23!H42)</f>
        <v>-</v>
      </c>
      <c r="I42" t="str">
        <f>if(Sheet23!I42 = "",H42 ,Sheet23!I42)</f>
        <v>-</v>
      </c>
      <c r="J42" t="str">
        <f>if(Sheet23!J42 = "",I42 ,Sheet23!J42)</f>
        <v>-</v>
      </c>
      <c r="K42" t="str">
        <f>if(Sheet23!K42 = "",J42 ,Sheet23!K42)</f>
        <v>-</v>
      </c>
      <c r="L42" t="str">
        <f>if(Sheet23!L42 = "",K42 ,Sheet23!L42)</f>
        <v>Rm</v>
      </c>
      <c r="M42" t="str">
        <f>if(Sheet23!M42 = "",L42 ,Sheet23!M42)</f>
        <v>Rm</v>
      </c>
      <c r="N42" t="str">
        <f>if(Sheet23!N42 = "",M42 ,Sheet23!N42)</f>
        <v>Rm</v>
      </c>
      <c r="O42" t="str">
        <f>if(Sheet23!O42 = "",N42 ,Sheet23!O42)</f>
        <v>Rm</v>
      </c>
      <c r="P42" t="str">
        <f>if(Sheet23!P42 = "",O42 ,Sheet23!P42)</f>
        <v>Rm</v>
      </c>
      <c r="Q42" t="str">
        <f>if(Sheet23!Q42 = "",P42 ,Sheet23!Q42)</f>
        <v>-</v>
      </c>
      <c r="R42" t="str">
        <f>if(Sheet23!R42 = "",Q42 ,Sheet23!R42)</f>
        <v>imm4</v>
      </c>
      <c r="S42" t="str">
        <f>if(Sheet23!S42 = "",R42 ,Sheet23!S42)</f>
        <v>imm4</v>
      </c>
      <c r="T42" t="str">
        <f>if(Sheet23!T42 = "",S42 ,Sheet23!T42)</f>
        <v>imm4</v>
      </c>
      <c r="U42" t="str">
        <f>if(Sheet23!U42 = "",T42 ,Sheet23!U42)</f>
        <v>imm4</v>
      </c>
      <c r="V42" t="str">
        <f>if(Sheet23!V42 = "",U42 ,Sheet23!V42)</f>
        <v>-</v>
      </c>
      <c r="W42" t="str">
        <f>if(Sheet23!W42 = "",V42 ,Sheet23!W42)</f>
        <v>Rn</v>
      </c>
      <c r="X42" t="str">
        <f>if(Sheet23!X42 = "",W42 ,Sheet23!X42)</f>
        <v>Rn</v>
      </c>
      <c r="Y42" t="str">
        <f>if(Sheet23!Y42 = "",X42 ,Sheet23!Y42)</f>
        <v>Rn</v>
      </c>
      <c r="Z42" t="str">
        <f>if(Sheet23!Z42 = "",Y42 ,Sheet23!Z42)</f>
        <v>Rn</v>
      </c>
      <c r="AA42" t="str">
        <f>if(Sheet23!AA42 = "",Z42 ,Sheet23!AA42)</f>
        <v>Rn</v>
      </c>
      <c r="AB42" t="str">
        <f>if(Sheet23!AB42 = "",AA42 ,Sheet23!AB42)</f>
        <v>Rd</v>
      </c>
      <c r="AC42" t="str">
        <f>if(Sheet23!AC42 = "",AB42 ,Sheet23!AC42)</f>
        <v>Rd</v>
      </c>
      <c r="AD42" t="str">
        <f>if(Sheet23!AD42 = "",AC42 ,Sheet23!AD42)</f>
        <v>Rd</v>
      </c>
      <c r="AE42" t="str">
        <f>if(Sheet23!AE42 = "",AD42 ,Sheet23!AE42)</f>
        <v>Rd</v>
      </c>
      <c r="AF42" t="str">
        <f>if(Sheet23!AF42 = "",AE42 ,Sheet23!AF42)</f>
        <v>Rd</v>
      </c>
    </row>
    <row r="43">
      <c r="A43" t="str">
        <f>if(Sheet23!A43 = "",":(",Sheet23!A43)</f>
        <v>-</v>
      </c>
      <c r="B43" t="str">
        <f>if(Sheet23!B43 = "",A43 ,Sheet23!B43)</f>
        <v>Q</v>
      </c>
      <c r="C43" t="str">
        <f>if(Sheet23!C43 = "",B43 ,Sheet23!C43)</f>
        <v>-</v>
      </c>
      <c r="D43" t="str">
        <f>if(Sheet23!D43 = "",C43 ,Sheet23!D43)</f>
        <v>-</v>
      </c>
      <c r="E43" t="str">
        <f>if(Sheet23!E43 = "",D43 ,Sheet23!E43)</f>
        <v>-</v>
      </c>
      <c r="F43" t="str">
        <f>if(Sheet23!F43 = "",E43 ,Sheet23!F43)</f>
        <v>-</v>
      </c>
      <c r="G43" t="str">
        <f>if(Sheet23!G43 = "",F43 ,Sheet23!G43)</f>
        <v>-</v>
      </c>
      <c r="H43" t="str">
        <f>if(Sheet23!H43 = "",G43 ,Sheet23!H43)</f>
        <v>-</v>
      </c>
      <c r="I43" t="str">
        <f>if(Sheet23!I43 = "",H43 ,Sheet23!I43)</f>
        <v>-</v>
      </c>
      <c r="J43" t="str">
        <f>if(Sheet23!J43 = "",I43 ,Sheet23!J43)</f>
        <v>-</v>
      </c>
      <c r="K43" t="str">
        <f>if(Sheet23!K43 = "",J43 ,Sheet23!K43)</f>
        <v>-</v>
      </c>
      <c r="L43" t="str">
        <f>if(Sheet23!L43 = "",K43 ,Sheet23!L43)</f>
        <v>-</v>
      </c>
      <c r="M43" t="str">
        <f>if(Sheet23!M43 = "",L43 ,Sheet23!M43)</f>
        <v>-</v>
      </c>
      <c r="N43" t="str">
        <f>if(Sheet23!N43 = "",M43 ,Sheet23!N43)</f>
        <v>-</v>
      </c>
      <c r="O43" t="str">
        <f>if(Sheet23!O43 = "",N43 ,Sheet23!O43)</f>
        <v>-</v>
      </c>
      <c r="P43" t="str">
        <f>if(Sheet23!P43 = "",O43 ,Sheet23!P43)</f>
        <v>-</v>
      </c>
      <c r="Q43" t="str">
        <f>if(Sheet23!Q43 = "",P43 ,Sheet23!Q43)</f>
        <v>-</v>
      </c>
      <c r="R43" t="str">
        <f>if(Sheet23!R43 = "",Q43 ,Sheet23!R43)</f>
        <v>-</v>
      </c>
      <c r="S43" t="str">
        <f>if(Sheet23!S43 = "",R43 ,Sheet23!S43)</f>
        <v>-</v>
      </c>
      <c r="T43" t="str">
        <f>if(Sheet23!T43 = "",S43 ,Sheet23!T43)</f>
        <v>-</v>
      </c>
      <c r="U43" t="str">
        <f>if(Sheet23!U43 = "",T43 ,Sheet23!U43)</f>
        <v>size</v>
      </c>
      <c r="V43" t="str">
        <f>if(Sheet23!V43 = "",U43 ,Sheet23!V43)</f>
        <v>size</v>
      </c>
      <c r="W43" t="str">
        <f>if(Sheet23!W43 = "",V43 ,Sheet23!W43)</f>
        <v>Rn</v>
      </c>
      <c r="X43" t="str">
        <f>if(Sheet23!X43 = "",W43 ,Sheet23!X43)</f>
        <v>Rn</v>
      </c>
      <c r="Y43" t="str">
        <f>if(Sheet23!Y43 = "",X43 ,Sheet23!Y43)</f>
        <v>Rn</v>
      </c>
      <c r="Z43" t="str">
        <f>if(Sheet23!Z43 = "",Y43 ,Sheet23!Z43)</f>
        <v>Rn</v>
      </c>
      <c r="AA43" t="str">
        <f>if(Sheet23!AA43 = "",Z43 ,Sheet23!AA43)</f>
        <v>Rn</v>
      </c>
      <c r="AB43" t="str">
        <f>if(Sheet23!AB43 = "",AA43 ,Sheet23!AB43)</f>
        <v>Rt</v>
      </c>
      <c r="AC43" t="str">
        <f>if(Sheet23!AC43 = "",AB43 ,Sheet23!AC43)</f>
        <v>Rt</v>
      </c>
      <c r="AD43" t="str">
        <f>if(Sheet23!AD43 = "",AC43 ,Sheet23!AD43)</f>
        <v>Rt</v>
      </c>
      <c r="AE43" t="str">
        <f>if(Sheet23!AE43 = "",AD43 ,Sheet23!AE43)</f>
        <v>Rt</v>
      </c>
      <c r="AF43" t="str">
        <f>if(Sheet23!AF43 = "",AE43 ,Sheet23!AF43)</f>
        <v>Rt</v>
      </c>
    </row>
    <row r="44">
      <c r="A44" t="str">
        <f>if(Sheet23!A44 = "",":(",Sheet23!A44)</f>
        <v>-</v>
      </c>
      <c r="B44" t="str">
        <f>if(Sheet23!B44 = "",A44 ,Sheet23!B44)</f>
        <v>Q</v>
      </c>
      <c r="C44" t="str">
        <f>if(Sheet23!C44 = "",B44 ,Sheet23!C44)</f>
        <v>-</v>
      </c>
      <c r="D44" t="str">
        <f>if(Sheet23!D44 = "",C44 ,Sheet23!D44)</f>
        <v>-</v>
      </c>
      <c r="E44" t="str">
        <f>if(Sheet23!E44 = "",D44 ,Sheet23!E44)</f>
        <v>-</v>
      </c>
      <c r="F44" t="str">
        <f>if(Sheet23!F44 = "",E44 ,Sheet23!F44)</f>
        <v>-</v>
      </c>
      <c r="G44" t="str">
        <f>if(Sheet23!G44 = "",F44 ,Sheet23!G44)</f>
        <v>-</v>
      </c>
      <c r="H44" t="str">
        <f>if(Sheet23!H44 = "",G44 ,Sheet23!H44)</f>
        <v>-</v>
      </c>
      <c r="I44" t="str">
        <f>if(Sheet23!I44 = "",H44 ,Sheet23!I44)</f>
        <v>-</v>
      </c>
      <c r="J44" t="str">
        <f>if(Sheet23!J44 = "",I44 ,Sheet23!J44)</f>
        <v>-</v>
      </c>
      <c r="K44" t="str">
        <f>if(Sheet23!K44 = "",J44 ,Sheet23!K44)</f>
        <v>-</v>
      </c>
      <c r="L44" t="str">
        <f>if(Sheet23!L44 = "",K44 ,Sheet23!L44)</f>
        <v>Rm</v>
      </c>
      <c r="M44" t="str">
        <f>if(Sheet23!M44 = "",L44 ,Sheet23!M44)</f>
        <v>Rm</v>
      </c>
      <c r="N44" t="str">
        <f>if(Sheet23!N44 = "",M44 ,Sheet23!N44)</f>
        <v>Rm</v>
      </c>
      <c r="O44" t="str">
        <f>if(Sheet23!O44 = "",N44 ,Sheet23!O44)</f>
        <v>Rm</v>
      </c>
      <c r="P44" t="str">
        <f>if(Sheet23!P44 = "",O44 ,Sheet23!P44)</f>
        <v>Rm</v>
      </c>
      <c r="Q44" t="str">
        <f>if(Sheet23!Q44 = "",P44 ,Sheet23!Q44)</f>
        <v>-</v>
      </c>
      <c r="R44" t="str">
        <f>if(Sheet23!R44 = "",Q44 ,Sheet23!R44)</f>
        <v>-</v>
      </c>
      <c r="S44" t="str">
        <f>if(Sheet23!S44 = "",R44 ,Sheet23!S44)</f>
        <v>-</v>
      </c>
      <c r="T44" t="str">
        <f>if(Sheet23!T44 = "",S44 ,Sheet23!T44)</f>
        <v>-</v>
      </c>
      <c r="U44" t="str">
        <f>if(Sheet23!U44 = "",T44 ,Sheet23!U44)</f>
        <v>size</v>
      </c>
      <c r="V44" t="str">
        <f>if(Sheet23!V44 = "",U44 ,Sheet23!V44)</f>
        <v>size</v>
      </c>
      <c r="W44" t="str">
        <f>if(Sheet23!W44 = "",V44 ,Sheet23!W44)</f>
        <v>Rn</v>
      </c>
      <c r="X44" t="str">
        <f>if(Sheet23!X44 = "",W44 ,Sheet23!X44)</f>
        <v>Rn</v>
      </c>
      <c r="Y44" t="str">
        <f>if(Sheet23!Y44 = "",X44 ,Sheet23!Y44)</f>
        <v>Rn</v>
      </c>
      <c r="Z44" t="str">
        <f>if(Sheet23!Z44 = "",Y44 ,Sheet23!Z44)</f>
        <v>Rn</v>
      </c>
      <c r="AA44" t="str">
        <f>if(Sheet23!AA44 = "",Z44 ,Sheet23!AA44)</f>
        <v>Rn</v>
      </c>
      <c r="AB44" t="str">
        <f>if(Sheet23!AB44 = "",AA44 ,Sheet23!AB44)</f>
        <v>Rt</v>
      </c>
      <c r="AC44" t="str">
        <f>if(Sheet23!AC44 = "",AB44 ,Sheet23!AC44)</f>
        <v>Rt</v>
      </c>
      <c r="AD44" t="str">
        <f>if(Sheet23!AD44 = "",AC44 ,Sheet23!AD44)</f>
        <v>Rt</v>
      </c>
      <c r="AE44" t="str">
        <f>if(Sheet23!AE44 = "",AD44 ,Sheet23!AE44)</f>
        <v>Rt</v>
      </c>
      <c r="AF44" t="str">
        <f>if(Sheet23!AF44 = "",AE44 ,Sheet23!AF44)</f>
        <v>Rt</v>
      </c>
    </row>
    <row r="45">
      <c r="A45" t="str">
        <f>if(Sheet23!A45 = "",":(",Sheet23!A45)</f>
        <v>-</v>
      </c>
      <c r="B45" t="str">
        <f>if(Sheet23!B45 = "",A45 ,Sheet23!B45)</f>
        <v>Q</v>
      </c>
      <c r="C45" t="str">
        <f>if(Sheet23!C45 = "",B45 ,Sheet23!C45)</f>
        <v>-</v>
      </c>
      <c r="D45" t="str">
        <f>if(Sheet23!D45 = "",C45 ,Sheet23!D45)</f>
        <v>-</v>
      </c>
      <c r="E45" t="str">
        <f>if(Sheet23!E45 = "",D45 ,Sheet23!E45)</f>
        <v>-</v>
      </c>
      <c r="F45" t="str">
        <f>if(Sheet23!F45 = "",E45 ,Sheet23!F45)</f>
        <v>-</v>
      </c>
      <c r="G45" t="str">
        <f>if(Sheet23!G45 = "",F45 ,Sheet23!G45)</f>
        <v>-</v>
      </c>
      <c r="H45" t="str">
        <f>if(Sheet23!H45 = "",G45 ,Sheet23!H45)</f>
        <v>-</v>
      </c>
      <c r="I45" t="str">
        <f>if(Sheet23!I45 = "",H45 ,Sheet23!I45)</f>
        <v>-</v>
      </c>
      <c r="J45" t="str">
        <f>if(Sheet23!J45 = "",I45 ,Sheet23!J45)</f>
        <v>-</v>
      </c>
      <c r="K45" t="str">
        <f>if(Sheet23!K45 = "",J45 ,Sheet23!K45)</f>
        <v>-</v>
      </c>
      <c r="L45" t="str">
        <f>if(Sheet23!L45 = "",K45 ,Sheet23!L45)</f>
        <v>-</v>
      </c>
      <c r="M45" t="str">
        <f>if(Sheet23!M45 = "",L45 ,Sheet23!M45)</f>
        <v>-</v>
      </c>
      <c r="N45" t="str">
        <f>if(Sheet23!N45 = "",M45 ,Sheet23!N45)</f>
        <v>-</v>
      </c>
      <c r="O45" t="str">
        <f>if(Sheet23!O45 = "",N45 ,Sheet23!O45)</f>
        <v>-</v>
      </c>
      <c r="P45" t="str">
        <f>if(Sheet23!P45 = "",O45 ,Sheet23!P45)</f>
        <v>-</v>
      </c>
      <c r="Q45" t="str">
        <f>if(Sheet23!Q45 = "",P45 ,Sheet23!Q45)</f>
        <v>-</v>
      </c>
      <c r="R45" t="str">
        <f>if(Sheet23!R45 = "",Q45 ,Sheet23!R45)</f>
        <v>-</v>
      </c>
      <c r="S45" t="str">
        <f>if(Sheet23!S45 = "",R45 ,Sheet23!S45)</f>
        <v>-</v>
      </c>
      <c r="T45" t="str">
        <f>if(Sheet23!T45 = "",S45 ,Sheet23!T45)</f>
        <v>-</v>
      </c>
      <c r="U45" t="str">
        <f>if(Sheet23!U45 = "",T45 ,Sheet23!U45)</f>
        <v>-</v>
      </c>
      <c r="V45" t="str">
        <f>if(Sheet23!V45 = "",U45 ,Sheet23!V45)</f>
        <v>-</v>
      </c>
      <c r="W45" t="str">
        <f>if(Sheet23!W45 = "",V45 ,Sheet23!W45)</f>
        <v>Rn</v>
      </c>
      <c r="X45" t="str">
        <f>if(Sheet23!X45 = "",W45 ,Sheet23!X45)</f>
        <v>Rn</v>
      </c>
      <c r="Y45" t="str">
        <f>if(Sheet23!Y45 = "",X45 ,Sheet23!Y45)</f>
        <v>Rn</v>
      </c>
      <c r="Z45" t="str">
        <f>if(Sheet23!Z45 = "",Y45 ,Sheet23!Z45)</f>
        <v>Rn</v>
      </c>
      <c r="AA45" t="str">
        <f>if(Sheet23!AA45 = "",Z45 ,Sheet23!AA45)</f>
        <v>Rn</v>
      </c>
      <c r="AB45" t="str">
        <f>if(Sheet23!AB45 = "",AA45 ,Sheet23!AB45)</f>
        <v>Rt</v>
      </c>
      <c r="AC45" t="str">
        <f>if(Sheet23!AC45 = "",AB45 ,Sheet23!AC45)</f>
        <v>Rt</v>
      </c>
      <c r="AD45" t="str">
        <f>if(Sheet23!AD45 = "",AC45 ,Sheet23!AD45)</f>
        <v>Rt</v>
      </c>
      <c r="AE45" t="str">
        <f>if(Sheet23!AE45 = "",AD45 ,Sheet23!AE45)</f>
        <v>Rt</v>
      </c>
      <c r="AF45" t="str">
        <f>if(Sheet23!AF45 = "",AE45 ,Sheet23!AF45)</f>
        <v>Rt</v>
      </c>
    </row>
    <row r="46">
      <c r="A46" t="str">
        <f>if(Sheet23!A46 = "",":(",Sheet23!A46)</f>
        <v>-</v>
      </c>
      <c r="B46" t="str">
        <f>if(Sheet23!B46 = "",A46 ,Sheet23!B46)</f>
        <v>Q</v>
      </c>
      <c r="C46" t="str">
        <f>if(Sheet23!C46 = "",B46 ,Sheet23!C46)</f>
        <v>-</v>
      </c>
      <c r="D46" t="str">
        <f>if(Sheet23!D46 = "",C46 ,Sheet23!D46)</f>
        <v>-</v>
      </c>
      <c r="E46" t="str">
        <f>if(Sheet23!E46 = "",D46 ,Sheet23!E46)</f>
        <v>-</v>
      </c>
      <c r="F46" t="str">
        <f>if(Sheet23!F46 = "",E46 ,Sheet23!F46)</f>
        <v>-</v>
      </c>
      <c r="G46" t="str">
        <f>if(Sheet23!G46 = "",F46 ,Sheet23!G46)</f>
        <v>-</v>
      </c>
      <c r="H46" t="str">
        <f>if(Sheet23!H46 = "",G46 ,Sheet23!H46)</f>
        <v>-</v>
      </c>
      <c r="I46" t="str">
        <f>if(Sheet23!I46 = "",H46 ,Sheet23!I46)</f>
        <v>-</v>
      </c>
      <c r="J46" t="str">
        <f>if(Sheet23!J46 = "",I46 ,Sheet23!J46)</f>
        <v>-</v>
      </c>
      <c r="K46" t="str">
        <f>if(Sheet23!K46 = "",J46 ,Sheet23!K46)</f>
        <v>-</v>
      </c>
      <c r="L46" t="str">
        <f>if(Sheet23!L46 = "",K46 ,Sheet23!L46)</f>
        <v>Rm</v>
      </c>
      <c r="M46" t="str">
        <f>if(Sheet23!M46 = "",L46 ,Sheet23!M46)</f>
        <v>Rm</v>
      </c>
      <c r="N46" t="str">
        <f>if(Sheet23!N46 = "",M46 ,Sheet23!N46)</f>
        <v>Rm</v>
      </c>
      <c r="O46" t="str">
        <f>if(Sheet23!O46 = "",N46 ,Sheet23!O46)</f>
        <v>Rm</v>
      </c>
      <c r="P46" t="str">
        <f>if(Sheet23!P46 = "",O46 ,Sheet23!P46)</f>
        <v>Rm</v>
      </c>
      <c r="Q46" t="str">
        <f>if(Sheet23!Q46 = "",P46 ,Sheet23!Q46)</f>
        <v>-</v>
      </c>
      <c r="R46" t="str">
        <f>if(Sheet23!R46 = "",Q46 ,Sheet23!R46)</f>
        <v>-</v>
      </c>
      <c r="S46" t="str">
        <f>if(Sheet23!S46 = "",R46 ,Sheet23!S46)</f>
        <v>-</v>
      </c>
      <c r="T46" t="str">
        <f>if(Sheet23!T46 = "",S46 ,Sheet23!T46)</f>
        <v>-</v>
      </c>
      <c r="U46" t="str">
        <f>if(Sheet23!U46 = "",T46 ,Sheet23!U46)</f>
        <v>-</v>
      </c>
      <c r="V46" t="str">
        <f>if(Sheet23!V46 = "",U46 ,Sheet23!V46)</f>
        <v>-</v>
      </c>
      <c r="W46" t="str">
        <f>if(Sheet23!W46 = "",V46 ,Sheet23!W46)</f>
        <v>Rn</v>
      </c>
      <c r="X46" t="str">
        <f>if(Sheet23!X46 = "",W46 ,Sheet23!X46)</f>
        <v>Rn</v>
      </c>
      <c r="Y46" t="str">
        <f>if(Sheet23!Y46 = "",X46 ,Sheet23!Y46)</f>
        <v>Rn</v>
      </c>
      <c r="Z46" t="str">
        <f>if(Sheet23!Z46 = "",Y46 ,Sheet23!Z46)</f>
        <v>Rn</v>
      </c>
      <c r="AA46" t="str">
        <f>if(Sheet23!AA46 = "",Z46 ,Sheet23!AA46)</f>
        <v>Rn</v>
      </c>
      <c r="AB46" t="str">
        <f>if(Sheet23!AB46 = "",AA46 ,Sheet23!AB46)</f>
        <v>Rt</v>
      </c>
      <c r="AC46" t="str">
        <f>if(Sheet23!AC46 = "",AB46 ,Sheet23!AC46)</f>
        <v>Rt</v>
      </c>
      <c r="AD46" t="str">
        <f>if(Sheet23!AD46 = "",AC46 ,Sheet23!AD46)</f>
        <v>Rt</v>
      </c>
      <c r="AE46" t="str">
        <f>if(Sheet23!AE46 = "",AD46 ,Sheet23!AE46)</f>
        <v>Rt</v>
      </c>
      <c r="AF46" t="str">
        <f>if(Sheet23!AF46 = "",AE46 ,Sheet23!AF46)</f>
        <v>Rt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7.86"/>
    <col customWidth="1" min="2" max="11" width="16.14"/>
    <col customWidth="1" min="12" max="26" width="8.71"/>
  </cols>
  <sheetData>
    <row r="1" ht="441.75" customHeight="1">
      <c r="A1" s="74" t="str">
        <f>textjoin(char(10),true,Operation_table!AX1:AX499)</f>
        <v>//		Opcode                                                          	BINARY    	OPCODE    	comments
/* UNALLOCATED */
		bad,                                                    	/* 0x00000000	BAD       	invalid operation */
/* Branch,exception generation and system Instruction */
	/* Compare _ Branch (immediate) */
		cbzw,                                                   	/* 0x34000000	CBZ       	 */
		cbnzw,                                                  	/* 0x35000000	CBNZ      	 */
		cbzx,                                                   	/* 0xB4000000	CBZ       	 */
		cbnzx,                                                  	/* 0xB5000000	CBNZ      	 */
	/* Test bit &amp; branch (immediate) */
		tbz,                                                    	/* 0x36000000	TBZ       	 */
		tbnz,                                                   	/* 0x37000000	TBNZ      	 */
	/* Conditional branch (immediate) */
		b_cond,                                                 	/* 0x54000000	B_cond    	 */
	/* Exception generation */
//		svc,                                                    	/* 0xD4000001	SVC       	 */
//		hvc,                                                    	/* 0xD4000002	HVC       	 */
//		smc,                                                    	/* 0xD4000003	SMC       	 */
		brkarm64,                                               	/* 0xD4200000	BRK       	AArch64 Specific BRK */
//		hlt,                                                    	/* 0xD4400000	HLT       	 */
//		dcps1,                                                  	/* 0xD4A00001	DCPS1     	 */
//		dcps2,                                                  	/* 0xD4A00002	DCPS2     	 */
//		dcps3,                                                  	/* 0xD4A00003	DCPS3     	 */
	/* System */
//		msrimm,                                                 	/* 0xD500401F	MSR       	 */
//		hint,                                                   	/* 0xD503201F	HINT      	 */
//		clrex,                                                  	/* 0xD503305F	CLREX     	 */
//		dsb,                                                    	/* 0xD503309F	DSB       	 */
//		dmb,                                                    	/* 0xD50330BF	DMB       	 */
//		isb,                                                    	/* 0xD50330DF	ISB       	 */
//		sys,                                                    	/* 0xD5080000	SYS       	 */
//		msr,                                                    	/* 0xD5100000	MSR       	 */
//		sysl,                                                   	/* 0xD5280000	SYSL      	 */
//		mrs,                                                    	/* 0xD5300000	MRS       	 */
	/* Unconditional branch (register) */
		br,                                                     	/* 0xD61F0000	BR        	 */
		blr,                                                    	/* 0xD63F0000	BLR       	 */
		ret,                                                    	/* 0xD65F0000	RET       	 */
//		eret,                                                   	/* 0xD69F03E0	ERET      	 */
//		drps,                                                   	/* 0xD6BF03E0	DRPS      	 */
	/* Unconditional branch (immediate) */
		b,                                                      	/* 0x14000000	B         	 */
		bl,                                                     	/* 0x94000000	BL        	 */
/* Loads and stores */
	/* Load/store exclusive */
		stxrb,                                                  	/* 0x08000000	STXRB     	 */
		stlxrb,                                                 	/* 0x08008000	STLXRB    	 */
		ldxrb,                                                  	/* 0x08400000	LDXRB     	 */
		ldaxrb,                                                 	/* 0x08408000	LDAXRB    	 */
		stlrb,                                                  	/* 0x08808000	STLRB     	 */
		ldarb,                                                  	/* 0x08C08000	LDARB     	 */
		stxrh,                                                  	/* 0x48000000	STXRH     	 */
		stlxrh,                                                 	/* 0x48008000	STLXRH    	 */
		ldxrh,                                                  	/* 0x48400000	LDXRH     	 */
		ldaxrh,                                                 	/* 0x48408000	LDAXRH    	 */
		stlrh,                                                  	/* 0x48808000	STLRH     	 */
		ldarh,                                                  	/* 0x48C08000	LDARH     	 */
		stxrw,                                                  	/* 0x88000000	STXR      	 */
		stlxrw,                                                 	/* 0x88008000	STLXR     	 */
		stxpw,                                                  	/* 0x88200000	STXP      	 */
		stlxpw,                                                 	/* 0x88208000	STLXP     	 */
		ldxrw,                                                  	/* 0x88400000	LDXR      	 */
		ldaxrw,                                                 	/* 0x88408000	LDAXR     	 */
		ldxpw,                                                  	/* 0x88600000	LDXP      	 */
		ldaxpw,                                                 	/* 0x88608000	LDAXP     	 */
		stlrw,                                                  	/* 0x88808000	STLR      	 */
		ldarw,                                                  	/* 0x88C08000	LDAR      	 */
		stxrx,                                                  	/* 0xC8000000	STXR      	 */
		stlxrx,                                                 	/* 0xC8008000	STLXR     	 */
		stxpx,                                                  	/* 0xC8200000	STXP      	 */
		stlxpx,                                                 	/* 0xC8208000	STLXP     	 */
		ldxrx,                                                  	/* 0xC8400000	LDXR      	 */
		ldaxrx,                                                 	/* 0xC8408000	LDAXR     	 */
		ldxpx,                                                  	/* 0xC8600000	LDXP      	 */
		ldaxpx,                                                 	/* 0xC8608000	LDAXP     	 */
		stlrx,                                                  	/* 0xC8808000	STLR      	 */
		ldarx,                                                  	/* 0xC8C08000	LDAR      	 */
	/* Load register (literal) */
		ldrw,                                                   	/* 0x18000000	LDR       	 */
		vldrs,                                                  	/* 0x1C000000	LDR       	 */
		ldrx,                                                   	/* 0x58000000	LDR       	 */
		vldrd,                                                  	/* 0x5C000000	LDR       	 */
		ldrsw,                                                  	/* 0x98000000	LDRSW     	 */
		vldrq,                                                  	/* 0x9C000000	LDR       	 */
		prfm,                                                   	/* 0xD8000000	PRFM      	 */
	/* Load/store no-allocate pair (offset) */
		stnpw,                                                  	/* 0x28000000	STNP      	 */
		ldnpw,                                                  	/* 0x28400000	LDNP      	 */
		vstnps,                                                 	/* 0x2C000000	STNP      	 */
		vldnps,                                                 	/* 0x2C400000	LDNP      	 */
		vstnpd,                                                 	/* 0x6C000000	STNP      	 */
		vldnpd,                                                 	/* 0x6C400000	LDNP      	 */
		stnpx,                                                  	/* 0xA8000000	STNP      	 */
		ldnpx,                                                  	/* 0xA8400000	LDNP      	 */
		vstnpq,                                                 	/* 0xAC000000	STNP      	 */
		vldnpq,                                                 	/* 0xAC400000	LDNP      	 */
	/* Load/store register pair (post-indexed) */
		stppostw,                                               	/* 0x28800000	STP       	 */
		ldppostw,                                               	/* 0x28C00000	LDP       	 */
		vstpposts,                                              	/* 0x2C800000	STP       	 */
		vldpposts,                                              	/* 0x2CC00000	LDP       	 */
		ldpswpost,                                              	/* 0x68C00000	LDPSW     	 */
		vstppostd,                                              	/* 0x6C800000	STP       	 */
		vldppostd,                                              	/* 0x6CC00000	LDP       	 */
		stppostx,                                               	/* 0xA8800000	STP       	 */
		ldppostx,                                               	/* 0xA8C00000	LDP       	 */
		vstppostq,                                              	/* 0xAC800000	STP       	 */
		vldppostq,                                              	/* 0xACC00000	LDP       	 */
	/* Load/store register pair (offset) */
		stpoffw,                                                	/* 0x29000000	STP       	 */
		ldpoffw,                                                	/* 0x29400000	LDP       	 */
		vstpoffs,                                               	/* 0x2D000000	STP       	 */
		vldpoffs,                                               	/* 0x2D400000	LDP       	 */
		ldpswoff,                                               	/* 0x69400000	LDPSW     	 */
		vstpoffd,                                               	/* 0x6D000000	STP       	 */
		vldpoffd,                                               	/* 0x6D400000	LDP       	 */
		stpoffx,                                                	/* 0xA9000000	STP       	 */
		ldpoffx,                                                	/* 0xA9400000	LDP       	 */
		vstpoffq,                                               	/* 0xAD000000	STP       	 */
		vldpoffq,                                               	/* 0xAD400000	LDP       	 */
	/* Load/store register pair (pre-indexed) */
		stpprew,                                                	/* 0x29800000	STP       	 */
		ldpprew,                                                	/* 0x29C00000	LDP       	 */
		vstppres,                                               	/* 0x2D800000	STP       	 */
		vldppres,                                               	/* 0x2DC00000	LDP       	 */
		ldpswpre,                                               	/* 0x69C00000	LDPSW     	 */
		vstppred,                                               	/* 0x6D800000	STP       	 */
		vldppred,                                               	/* 0x6DC00000	LDP       	 */
		stpprex,                                                	/* 0xA9800000	STP       	 */
		ldpprex,                                                	/* 0xA9C00000	LDP       	 */
		vstppreq,                                               	/* 0xAD800000	STP       	 */
		vldppreq,                                               	/* 0xADC00000	LDP       	 */
	/* Load/store register (unscaled immediate) */
		sturb,                                                  	/* 0x38000000	STURB     	 */
		ldurb,                                                  	/* 0x38400000	LDURB     	 */
		ldursbx,                                                	/* 0x38800000	LDURSB    	 */
		ldursbw,                                                	/* 0x38C00000	LDURSB    	 */
		vsturb,                                                 	/* 0x3C000000	STUR      	 */
		vldurb,                                                 	/* 0x3C400000	LDUR      	 */
		vsturq,                                                 	/* 0x3C800000	STUR      	 */
		vldurq,                                                 	/* 0x3CC00000	LDUR      	 */
		sturh,                                                  	/* 0x78000000	STURH     	 */
		ldurh,                                                  	/* 0x78400000	LDURH     	 */
		ldurshx,                                                	/* 0x78800000	LDURSH    	 */
		ldurshw,                                                	/* 0x78C00000	LDURSH    	 */
		vsturh,                                                 	/* 0x7C000000	STUR      	 */
		vldurh,                                                 	/* 0x7C400000	LDUR      	 */
		sturw,                                                  	/* 0xB8000000	STUR      	 */
		ldurw,                                                  	/* 0xB8400000	LDUR      	 */
		ldursw,                                                 	/* 0xB8800000	LDURSW    	 */
		vsturs,                                                 	/* 0xBC000000	STUR      	 */
		vldurs,                                                 	/* 0xBC400000	LDUR      	 */
		sturx,                                                  	/* 0xF8000000	STUR      	 */
		ldurx,                                                  	/* 0xF8400000	LDUR      	 */
		prfum,                                                  	/* 0xF8800000	PRFUM     	 */
		vsturd,                                                 	/* 0xFC000000	STUR      	 */
		vldurd,                                                 	/* 0xFC400000	LDUR      	 */
	/* Load/store register (immediate post-indexed) */
		strbpost,                                               	/* 0x38000400	STRB      	 */
		ldrbpost,                                               	/* 0x38400400	LDRB      	 */
		ldrsbpostx,                                             	/* 0x38800400	LDRSB     	 */
		ldrsbpostw,                                             	/* 0x38C00400	LDRSB     	 */
		vstrpostb,                                              	/* 0x3C000400	STR       	 */
		vldrpostb,                                              	/* 0x3C400400	LDR       	 */
		vstrpostq,                                              	/* 0x3C800400	STR       	 */
		vldrpostq,                                              	/* 0x3CC00400	LDR       	 */
		strhpost,                                               	/* 0x78000400	STRH      	 */
		ldrhpost,                                               	/* 0x78400400	LDRH      	 */
		ldrshpostx,                                             	/* 0x78800400	LDRSH     	 */
		ldrshpostw,                                             	/* 0x78C00400	LDRSH     	 */
		vstrposth,                                              	/* 0x7C000400	STR       	 */
		vldrposth,                                              	/* 0x7C400400	LDR       	 */
		strpostw,                                               	/* 0xB8000400	STR       	 */
		ldrpostw,                                               	/* 0xB8400400	LDR       	 */
		ldrswpost,                                              	/* 0xB8800400	LDRSW     	 */
		vstrposts,                                              	/* 0xBC000400	STR       	 */
		vldrposts,                                              	/* 0xBC400400	LDR       	 */
		strpostx,                                               	/* 0xF8000400	STR       	 */
		ldrpostx,                                               	/* 0xF8400400	LDR       	 */
		vstrpostd,                                              	/* 0xFC000400	STR       	 */
		vldrpostd,                                              	/* 0xFC400400	LDR       	 */
	/* Load/store register (unprivileged) */
		sttrb,                                                  	/* 0x38000800	STTRB     	 */
		ldtrb,                                                  	/* 0x38400800	LDTRB     	 */
		ldtrsbx,                                                	/* 0x38800800	LDTRSB    	 */
		ldtrsbw,                                                	/* 0x38C00800	LDTRSB    	 */
		sttrh,                                                  	/* 0x78000800	STTRH     	 */
		ldtrh,                                                  	/* 0x78400800	LDTRH     	 */
		ldtrshx,                                                	/* 0x78800800	LDTRSH    	 */
		ldtrshw,                                                	/* 0x78C00800	LDTRSH    	 */
		sttrw,                                                  	/* 0xB8000800	STTR      	 */
		ldtrw,                                                  	/* 0xB8400800	LDTR      	 */
		ldtrsw,                                                 	/* 0xB8800800	LDTRSW    	 */
		sttrx,                                                  	/* 0xF8000800	STTR      	 */
		ldtrx,                                                  	/* 0xF8400800	LDTR      	 */
	/* Load/store register (immediate pre-indexed) */
		strbpre,                                                	/* 0x38000C00	STRB      	 */
		ldrbpre,                                                	/* 0x38400C00	LDRB      	 */
		ldrsbprex,                                              	/* 0x38800C00	LDRSB     	 */
		ldrsbprew,                                              	/* 0x38C00C00	LDRSB     	 */
		vstrpreb,                                               	/* 0x3C000C00	STR       	 */
		vldrpreb,                                               	/* 0x3C400C00	LDR       	 */
		vstrpreq,                                               	/* 0x3C800C00	STR       	 */
		vldrpreq,                                               	/* 0x3CC00C00	LDR       	 */
		strhpre,                                                	/* 0x78000C00	STRH      	 */
		ldrhpre,                                                	/* 0x78400C00	LDRH      	 */
		ldrshprex,                                              	/* 0x78800C00	LDRSH     	 */
		ldrshprew,                                              	/* 0x78C00C00	LDRSH     	 */
		vstrpreh,                                               	/* 0x7C000C00	STR       	 */
		vldrpreh,                                               	/* 0x7C400C00	LDR       	 */
		strprew,                                                	/* 0xB8000C00	STR       	 */
		ldrprew,                                                	/* 0xB8400C00	LDR       	 */
		ldrswpre,                                               	/* 0xB8800C00	LDRSW     	 */
		vstrpres,                                               	/* 0xBC000C00	STR       	 */
		vldrpres,                                               	/* 0xBC400C00	LDR       	 */
		strprex,                                                	/* 0xF8000C00	STR       	 */
		ldrprex,                                                	/* 0xF8400C00	LDR       	 */
		vstrpred,                                               	/* 0xFC000C00	STR       	 */
		vldrpred,                                               	/* 0xFC400C00	LDR       	 */
	/* Load/store register (register offset) */
		strboff,                                                	/* 0x38200800	STRB      	 */
		ldrboff,                                                	/* 0x38600800	LDRB      	 */
		ldrsboffx,                                              	/* 0x38A00800	LDRSB     	 */
		ldrsboffw,                                              	/* 0x38E00800	LDRSB     	 */
		vstroffb,                                               	/* 0x3C200800	STR       	 */
		vldroffb,                                               	/* 0x3C600800	LDR       	 */
		vstroffq,                                               	/* 0x3CA00800	STR       	 */
		vldroffq,                                               	/* 0x3CE00800	LDR       	 */
		strhoff,                                                	/* 0x78200800	STRH      	 */
		ldrhoff,                                                	/* 0x78600800	LDRH      	 */
		ldrshoffx,                                              	/* 0x78A00800	LDRSH     	 */
		ldrshoffw,                                              	/* 0x78E00800	LDRSH     	 */
		vstroffh,                                               	/* 0x7C200800	STR       	 */
		vldroffh,                                               	/* 0x7C600800	LDR       	 */
		stroffw,                                                	/* 0xB8200800	STR       	 */
		ldroffw,                                                	/* 0xB8600800	LDR       	 */
		ldrswoff,                                               	/* 0xB8A00800	LDRSW     	 */
		vstroffs,                                               	/* 0xBC200800	STR       	 */
		vldroffs,                                               	/* 0xBC600800	LDR       	 */
		stroffx,                                                	/* 0xF8200800	STR       	 */
		ldroffx,                                                	/* 0xF8600800	LDR       	 */
		vstroffd,                                               	/* 0xFC200800	STR       	 */
		vldroffd,                                               	/* 0xFC600800	LDR       	 */
		prfmoff,                                                	/* 0xF8A00800	PRFM      	 */
	/* Load/store register (unsigned immediate) */
		strbimm,                                                	/* 0x39000000	STRB      	 */
		ldrbimm,                                                	/* 0x39400000	LDRB      	 */
		ldrsbimmx,                                              	/* 0x39800000	LDRSB     	 */
		ldrsbimmw,                                              	/* 0x39C00000	LDRSB     	 */
		vstrimmb,                                               	/* 0x3D000000	STR       	 */
		vldrimmb,                                               	/* 0x3D400000	LDR       	 */
		vstrimmq,                                               	/* 0x3D800000	STR       	 */
		vldrimmq,                                               	/* 0x3DC00000	LDR       	 */
		strhimm,                                                	/* 0x79000000	STRH      	 */
		ldrhimm,                                                	/* 0x79400000	LDRH      	 */
		ldrshimmx,                                              	/* 0x79800000	LDRSH     	 */
		ldrshimmw,                                              	/* 0x79C00000	LDRSH     	 */
		vstrimmh,                                               	/* 0x7D000000	STR       	 */
		vldrimmh,                                               	/* 0x7D400000	LDR       	 */
		strimmw,                                                	/* 0xB9000000	STR       	 */
		ldrimmw,                                                	/* 0xB9400000	LDR       	 */
		ldrswimm,                                               	/* 0xB9800000	LDRSW     	 */
		vstrimms,                                               	/* 0xBD000000	STR       	 */
		vldrimms,                                               	/* 0xBD400000	LDR       	 */
		strimmx,                                                	/* 0xF9000000	STR       	 */
		ldrimmx,                                                	/* 0xF9400000	LDR       	 */
		vstrimmd,                                               	/* 0xFD000000	STR       	 */
		vldrimmd,                                               	/* 0xFD400000	LDR       	 */
		prfmimm,                                                	/* 0xF9800000	PRFM      	 */
/* Data processing – Immediate */
	/* PC-rel. addressing */
		adr,                                                    	/* 0x10000000	ADR       	 */
		adrp,                                                   	/* 0x90000000	ADRP      	 */
	/* Add/subtract (immediate) */
		addimmw,                                                	/* 0x11000000	ADD       	 */
		addsimmw,                                               	/* 0x31000000	ADDS      	 */
		subimmw,                                                	/* 0x51000000	SUB       	 */
		subsimmw,                                               	/* 0x71000000	SUBS      	 */
		addimmx,                                                	/* 0x91000000	ADD       	 */
		addsimmx,                                               	/* 0xB1000000	ADDS      	 */
		subimmx,                                                	/* 0xD1000000	SUB       	 */
		subsimmx,                                               	/* 0xF1000000	SUBS      	 */
	/* Logical (immediate) */
		andimmw,                                                	/* 0x12000000	AND       	 */
		orrimmw,                                                	/* 0x32000000	ORR       	 */
		eorimmw,                                                	/* 0x52000000	EOR       	 */
		andsimmw,                                               	/* 0x72000000	ANDS      	 */
		andimmx,                                                	/* 0x92000000	AND       	 */
		orrimmx,                                                	/* 0xB2000000	ORR       	 */
		eorimmx,                                                	/* 0xD2000000	EOR       	 */
		andsimmx,                                               	/* 0xF2000000	ANDS      	 */
	/* Move wide (immediate) */
		movnw,                                                  	/* 0x12800000	MOVN      	 */
		movzw,                                                  	/* 0x52800000	MOVZ      	 */
		movkw,                                                  	/* 0x72800000	MOVK      	 */
		movnx,                                                  	/* 0x92800000	MOVN      	 */
		movzx,                                                  	/* 0xD2800000	MOVZ      	 */
		movkx,                                                  	/* 0xF2800000	MOVK      	 */
	/* Bitfield */
		sbfmw,                                                  	/* 0x13000000	SBFM      	 */
		bfmw,                                                   	/* 0x33000000	BFM       	 */
		ubfmw,                                                  	/* 0x53000000	UBFM      	 */
		sbfmx,                                                  	/* 0x93400000	SBFM      	 */
		bfmx,                                                   	/* 0xB3400000	BFM       	 */
		ubfmx,                                                  	/* 0xD3400000	UBFM      	 */
	/* Extract */
		extrw,                                                  	/* 0x13800000	EXTR      	 */
		extrx,                                                  	/* 0x93C08000	EXTR      	 */
/* Data Processing – register */
	/* Logical (shifted register) */
		andw,                                                   	/* 0x0A000000	AND       	 */
		bicw,                                                   	/* 0x0A200000	BIC       	 */
		orrw,                                                   	/* 0x2A000000	ORR       	 */
		ornw,                                                   	/* 0x2A200000	ORN       	 */
		eorw,                                                   	/* 0x4A000000	EOR       	 */
		eonw,                                                   	/* 0x4A200000	EON       	 */
		andsw,                                                  	/* 0x6A000000	ANDS      	 */
		bicsw,                                                  	/* 0x6A200000	BICS      	 */
		andx,                                                   	/* 0x8A000000	AND       	 */
		bicx,                                                   	/* 0x8A200000	BIC       	 */
		orrx,                                                   	/* 0xAA000000	ORR       	 */
		ornx,                                                   	/* 0xAA200000	ORN       	 */
		eorx,                                                   	/* 0xCA000000	EOR       	 */
		eonx,                                                   	/* 0xCA200000	EON       	 */
		andsx,                                                  	/* 0xEA000000	ANDS      	 */
		bicsx,                                                  	/* 0xEA200000	BICS      	 */
	/* Add/subtract (shifted register) */
		addw,                                                   	/* 0x0B000000	ADD       	 */
		addsw,                                                  	/* 0x2B000000	ADDS      	 */
		subw,                                                   	/* 0x4B000000	SUB       	 */
		subsw,                                                  	/* 0x6B000000	SUBS      	 */
		addx,                                                   	/* 0x8B000000	ADD       	 */
		addsx,                                                  	/* 0xAB000000	ADDS      	 */
		subx,                                                   	/* 0xCB000000	SUB       	 */
		subsx,                                                  	/* 0xEB000000	SUBS      	 */
	/* Add/subtract (extended register) */
		addextw,                                                	/* 0x0B200000	ADD       	 */
		addsextw,                                               	/* 0x2B200000	ADDS      	 */
		subextw,                                                	/* 0x4B200000	SUB       	 */
		subsextw,                                               	/* 0x6B200000	SUBS      	 */
		addextx,                                                	/* 0x8B200000	ADD       	 */
		addsextx,                                               	/* 0xAB200000	ADDS      	 */
		subextx,                                                	/* 0xCB200000	SUB       	 */
		subsextx,                                               	/* 0xEB200000	SUBS      	 */
	/* Add/subtract (with carry) */
		adcw,                                                   	/* 0x1A000000	ADC       	 */
		adcsw,                                                  	/* 0x3A000000	ADCS      	 */
		sbcw,                                                   	/* 0x5A000000	SBC       	 */
		sbcsw,                                                  	/* 0x7A000000	SBCS      	 */
		adcx,                                                   	/* 0x9A000000	ADC       	 */
		adcsx,                                                  	/* 0xBA000000	ADCS      	 */
		sbcx,                                                   	/* 0xDA000000	SBC       	 */
		sbcsx,                                                  	/* 0xFA000000	SBCS      	 */
	/* Conditional compare (register) */
		ccmnw,                                                  	/* 0x3A400000	CCMN      	 */
		ccmnx,                                                  	/* 0xBA400000	CCMN      	 */
		ccmpw,                                                  	/* 0x7A400000	CCMP      	 */
		ccmpx,                                                  	/* 0xFA400000	CCMP      	 */
	/* Conditional compare (immediate) */
		ccmnimmw,                                               	/* 0x3A400800	CCMN      	 */
		ccmnimmx,                                               	/* 0xBA400800	CCMN      	 */
		ccmpimmw,                                               	/* 0x7A400800	CCMP      	 */
		ccmpimmx,                                               	/* 0xFA400800	CCMP      	 */
	/* Conditional select */
		cselw,                                                  	/* 0x1A800000	CSEL      	 */
		csincw,                                                 	/* 0x1A800400	CSINC     	 */
		csinvw,                                                 	/* 0x5A800000	CSINV     	 */
		csnegw,                                                 	/* 0x5A800400	CSNEG     	 */
		cselx,                                                  	/* 0x9A800000	CSEL      	 */
		csincx,                                                 	/* 0x9A800400	CSINC     	 */
		csinvx,                                                 	/* 0xDA800000	CSINV     	 */
		csnegx,                                                 	/* 0xDA800400	CSNEG     	 */
	/* Data-processing (3 source) */
		maddw,                                                  	/* 0x1B000000	MADD      	 */
		maddx,                                                  	/* 0x9B000000	MADD      	 */
		smaddl,                                                 	/* 0x9B200000	SMADDL    	 */
		umaddl,                                                 	/* 0x9BA00000	UMADDL    	 */
		msubw,                                                  	/* 0x1B008000	MSUB      	 */
		msubx,                                                  	/* 0x9B008000	MSUB      	 */
		smsubl,                                                 	/* 0x9B208000	SMSUBL    	 */
		umsubl,                                                 	/* 0x9BA08000	UMSUBL    	 */
		smulh,                                                  	/* 0x9B400000	SMULH     	 */
		umulh,                                                  	/* 0x9BC00000	UMULH     	 */
	/* Data-processing (2 source) */
		crc32x,                                                 	/* 0x9AC04C00	CRC32X    	 */
		crc32cx,                                                	/* 0x9AC05C00	CRC32CX   	 */
		crc32b,                                                 	/* 0x1AC04000	CRC32B    	 */
		crc32cb,                                                	/* 0x1AC05000	CRC32CB   	 */
		crc32h,                                                 	/* 0x1AC04400	CRC32H    	 */
		crc32ch,                                                	/* 0x1AC05400	CRC32CH   	 */
		crc32w,                                                 	/* 0x1AC04800	CRC32W    	 */
		crc32cw,                                                	/* 0x1AC05800	CRC32CW   	 */
		udivw,                                                  	/* 0x1AC00800	UDIV      	 */
		udivx,                                                  	/* 0x9AC00800	UDIV      	 */
		sdivw,                                                  	/* 0x1AC00C00	SDIV      	 */
		sdivx,                                                  	/* 0x9AC00C00	SDIV      	 */
		lslvw,                                                  	/* 0x1AC02000	LSLV      	 */
		lslvx,                                                  	/* 0x9AC02000	LSLV      	 */
		lsrvw,                                                  	/* 0x1AC02400	LSRV      	 */
		lsrvx,                                                  	/* 0x9AC02400	LSRV      	 */
		asrvw,                                                  	/* 0x1AC02800	ASRV      	 */
		asrvx,                                                  	/* 0x9AC02800	ASRV      	 */
		rorvw,                                                  	/* 0x1AC02C00	RORV      	 */
		rorvx,                                                  	/* 0x9AC02C00	RORV      	 */
	/* Data-processing (1 source) */
		rbitw,                                                  	/* 0x5AC00000	RBIT      	 */
		rbitx,                                                  	/* 0xDAC00000	RBIT      	 */
		clzw,                                                   	/* 0x5AC01000	CLZ       	 */
		clzx,                                                   	/* 0xDAC01000	CLZ       	 */
		clsw,                                                   	/* 0x5AC01400	CLS       	 */
		clsx,                                                   	/* 0xDAC01400	CLS       	 */
		revw,                                                   	/* 0x5AC00800	REV       	 */
		revx,                                                   	/* 0xDAC00C00	REV       	 */
		rev16w,                                                 	/* 0xDAC00400	REV16     	 */
		rev16x,                                                 	/* 0x5AC00400	REV16     	 */
		rev32,                                                  	/* 0xDAC00800	REV32     	 */
/* Data Processing – SIMD and floating point */
	/* Floating-point&lt;-&gt;fixed-point conversions */
//		vscvtfscalar_fixed_point_32_bit_to_single_precision,    	/* 0x1E020000	SCVTF     	 */
//		vucvtfscalar_fixed_point_32_bit_to_single_precision,    	/* 0x1E030000	UCVTF     	 */
//		vfcvtzsscalar_fixed_point_Single_precision_to_32_bit,   	/* 0x1ED80000	FCVTZS    	 */
//		vfcvtzuscalar_fixed_point_Single_precision_to_32_bit,   	/* 0x1ED90000	FCVTZU    	 */
//		vscvtfscalar_fixed_point_32_bit_to_double_precision,    	/* 0x1E020000	SCVTF     	 */
//		vucvtfscalar_fixed_point_32_bit_to_double_precision,    	/* 0x1E030000	UCVTF     	 */
//		vfcvtzsscalar_fixed_point_Double_precision_to_32_bit,   	/* 0x1ED80000	FCVTZS    	 */
//		vfcvtzuscalar_fixed_point_Double_precision_to_32_bit,   	/* 0x1ED90000	FCVTZU    	 */
//		vscvtfscalar_fixed_point_64_bit_to_single_precision,    	/* 0x9E020000	SCVTF     	 */
//		vucvtfscalar_fixed_point_64_bit_to_single_precision,    	/* 0x9E030000	UCVTF     	 */
//		vfcvtzsscalar_fixed_point_Single_precision_to_64_bit,   	/* 0x9ED80000	FCVTZS    	 */
//		vfcvtzuscalar_fixed_point_Single_precision_to_64_bit,   	/* 0x9ED90000	FCVTZU    	 */
//		vscvtfscalar_fixed_point_64_bit_to_double_precision,    	/* 0x9E020000	SCVTF     	 */
//		vucvtfscalar_fixed_point_64_bit_to_double_precision,    	/* 0x9E030000	UCVTF     	 */
//		vfcvtzsscalar_fixed_point_Double_precision_to_64_bit,   	/* 0x9ED80000	FCVTZS    	 */
//		vfcvtzuscalar_fixed_point_Double_precision_to_64_bit,   	/* 0x9ED90000	FCVTZU    	 */
	/* Floating-point conditional compare */
//		vfccmpSingle_precision,                                 	/* 0x1E200400	FCCMP     	 */
//		vfccmpeSingle_precision,                                	/* 0x1E200410	FCCMPE    	 */
//		vfccmpDouble_precision,                                 	/* 0x1E600400	FCCMP     	 */
//		vfccmpeDouble_precision,                                	/* 0x1E600410	FCCMPE    	 */
	/* Floating-point data-processing (2 source) */
//		vfmulscalar_Single_precision,                           	/* 0x1E200800	FMUL      	 */
//		vfdivscalar_Single_precision,                           	/* 0x1E201800	FDIV      	 */
//		vfaddscalar_Single_precision,                           	/* 0x1E202800	FADD      	 */
//		vfsubscalar_Single_precision,                           	/* 0x1E203800	FSUB      	 */
//		vfmaxscalar_Single_precision,                           	/* 0x1E204800	FMAX      	 */
//		vfminscalar_Single_precision,                           	/* 0x1E205800	FMIN      	 */
//		vfmaxnmscalar_Single_precision,                         	/* 0x1E206800	FMAXNM    	 */
//		vfminnmscalar_Single_precision,                         	/* 0x1E207800	FMINNM    	 */
//		vfnmulSingle_precision,                                 	/* 0x1E208800	FNMUL     	 */
//		vfmulscalar_Double_precision,                           	/* 0x1E600800	FMUL      	 */
//		vfdivscalar_Double_precision,                           	/* 0x1E601800	FDIV      	 */
//		vfaddscalar_Double_precision,                           	/* 0x1E602800	FADD      	 */
//		vfsubscalar_Double_precision,                           	/* 0x1E603800	FSUB      	 */
//		vfmaxscalar_Double_precision,                           	/* 0x1E604800	FMAX      	 */
//		vfminscalar_Double_precision,                           	/* 0x1E605800	FMIN      	 */
//		vfmaxnmscalar_Double_precision,                         	/* 0x1E606800	FMAXNM    	 */
//		vfminnmscalar_Double_precision,                         	/* 0x1E607800	FMINNM    	 */
//		vfnmulDouble_precision,                                 	/* 0x1E608800	FNMUL     	 */
	/* Floating-point conditional select */
//		vfcselSingle_precision,                                 	/* 0x1E200C00	FCSEL     	 */
//		vfcselDouble_precision,                                 	/* 0x1E600C00	FCSEL     	 */
	/* Floating-point immediate */
//		vfmovscalar_immediate_Single_precision,                 	/* 0x1E201000	FMOV      	 */
//		vfmovscalar_immediate_Double_precision,                 	/* 0x1E601000	FMOV      	 */
	/* Floating-point compare */
//		vfcmpSingle_precision,                                  	/* 0x1E202000	FCMP      	 */
//		vfcmpSingle_precision_zero,                             	/* 0x1E202008	FCMP      	 */
//		vfcmpeSingle_precision,                                 	/* 0x1E202010	FCMPE     	 */
//		vfcmpeSingle_precision_zero,                            	/* 0x1E202018	FCMPE     	 */
//		vfcmpDouble_precision,                                  	/* 0x1E602000	FCMP      	 */
//		vfcmpDouble_precision_zero,                             	/* 0x1E602008	FCMP      	 */
//		vfcmpeDouble_precision,                                 	/* 0x1E602010	FCMPE     	 */
//		vfcmpeDouble_precision_zero,                            	/* 0x1E602018	FCMPE     	 */
	/* Floating-point data-processing (1 source) */
//		vfmovregister_Single_precision,                         	/* 0x1E204000	FMOV      	 */
//		vfabsscalar_Single_precision,                           	/* 0x1E20C000	FABS      	 */
//		vfnegscalar_Single_precision,                           	/* 0x1E214000	FNEG      	 */
//		vfsqrtscalar_Single_precision,                          	/* 0x1E21C000	FSQRT     	 */
//		vfcvtSingle_precision_to_double_precision,              	/* 0x1E22C000	FCVT      	 */
//		vfcvtSingle_precision_to_half_precision,                	/* 0x1E23C000	FCVT      	 */
//		vfrintnscalar_Single_precision,                         	/* 0x1E244000	FRINTN    	 */
//		vfrintpscalar_Single_precision,                         	/* 0x1E24C000	FRINTP    	 */
//		vfrintmscalar_Single_precision,                         	/* 0x1E254000	FRINTM    	 */
//		vfrintzscalar_Single_precision,                         	/* 0x1E25C000	FRINTZ    	 */
//		vfrintascalar_Single_precision,                         	/* 0x1E264000	FRINTA    	 */
//		vfrintxscalar_Single_precision,                         	/* 0x1E274000	FRINTX    	 */
//		vfrintiscalar_Single_precision,                         	/* 0x1E27C000	FRINTI    	 */
//		vfmovregister_Double_precision,                         	/* 0x1E604000	FMOV      	 */
//		vfabsscalar_Double_precision,                           	/* 0x1E60C000	FABS      	 */
//		vfnegscalar_Double_precision,                           	/* 0x1E614000	FNEG      	 */
//		vfsqrtscalar_Double_precision,                          	/* 0x1E61C000	FSQRT     	 */
//		vfcvtDouble_precision_to_single_precision,              	/* 0x1E624000	FCVT      	 */
//		vfcvtDouble_precision_to_half_precision,                	/* 0x1E63C000	FCVT      	 */
//		vfrintnscalar_Double_precision,                         	/* 0x1E644000	FRINTN    	 */
//		vfrintpscalar_Double_precision,                         	/* 0x1E64C000	FRINTP    	 */
//		vfrintmscalar_Double_precision,                         	/* 0x1E654000	FRINTM    	 */
//		vfrintzscalar_Double_precision,                         	/* 0x1E65C000	FRINTZ    	 */
//		vfrintascalar_Double_precision,                         	/* 0x1E664000	FRINTA    	 */
//		vfrintxscalar_Double_precision,                         	/* 0x1E674000	FRINTX    	 */</v>
      </c>
    </row>
    <row r="2" ht="15.75" customHeight="1">
      <c r="A2" t="str">
        <f>textjoin(char(10),true,Operation_table!AX500:AX749)</f>
        <v>//		vfrintiscalar_Double_precision,                         	/* 0x1E67C000	FRINTI    	 */
//		vfcvtHalf_precision_to_single_precision,                	/* 0x1EE24000	FCVT      	 */
//		vfcvtHalf_precision_to_double_precision,                	/* 0x1EE2C000	FCVT      	 */
	/* Floating-point&lt;-&gt;integer conversions */
//		vfcvtnsscalar_Single_precision_to_32_bit,               	/* 0x1E200000	FCVTNS    	 */
//		vfcvtnuscalar_Single_precision_to_32_bit,               	/* 0x1E210000	FCVTNU    	 */
//		vscvtfscalar_integer_32_bit_to_single_precision,        	/* 0x1E220000	SCVTF     	 */
//		vucvtfscalar_integer_32_bit_to_single_precision,        	/* 0x1E230000	UCVTF     	 */
//		vfcvtasscalar_Single_precision_to_32_bit,               	/* 0x1E240000	FCVTAS    	 */
//		vfcvtauscalar_Single_precision_to_32_bit,               	/* 0x1E250000	FCVTAU    	 */
//		vfmovgeneral_Single_precision_to_32_bit,                	/* 0x1E260000	FMOV      	 */
//		vfmovgeneral_32_bit_to_single_precision,                	/* 0x1E270000	FMOV      	 */
//		vfcvtpsscalar_Single_precision_to_32_bit,               	/* 0x1E280000	FCVTPS    	 */
//		vfcvtpuscalar_Single_precision_to_32_bit,               	/* 0x1E290000	FCVTPU    	 */
//		vfcvtmsscalar_Single_precision_to_32_bit,               	/* 0x1E300000	FCVTMS    	 */
//		vfcvtmuscalar_Single_precision_to_32_bit,               	/* 0x1E310000	FCVTMU    	 */
//		vfcvtzsscalar_integer_Single_precision_to_32_bit,       	/* 0x1E380000	FCVTZS    	 */
//		vfcvtzuscalar_integer_Single_precision_to_32_bit,       	/* 0x1E390000	FCVTZU    	 */
//		vfcvtnsscalar_Double_precision_to_32_bit,               	/* 0x1E600000	FCVTNS    	 */
//		vfcvtnuscalar_Double_precision_to_32_bit,               	/* 0x1E610000	FCVTNU    	 */
//		vscvtfscalar_integer_32_bit_to_double_precision,        	/* 0x1E620000	SCVTF     	 */
//		vucvtfscalar_integer_32_bit_to_double_precision,        	/* 0x1E630000	UCVTF     	 */
//		vfcvtasscalar_Double_precision_to_32_bit,               	/* 0x1E640000	FCVTAS    	 */
//		vfcvtauscalar_Double_precision_to_32_bit,               	/* 0x1E650000	FCVTAU    	 */
//		vfcvtpsscalar_Double_precision_to_32_bit,               	/* 0x1E680000	FCVTPS    	 */
//		vfcvtpuscalar_Double_precision_to_32_bit,               	/* 0x1E690000	FCVTPU    	 */
//		vfcvtmsscalar_Double_precision_to_32_bit,               	/* 0x1E700000	FCVTMS    	 */
//		vfcvtmuscalar_Double_precision_to_32_bit,               	/* 0x1E710000	FCVTMU    	 */
//		vfcvtzsscalar_integer_Double_precision_to_32_bit,       	/* 0x1E780000	FCVTZS    	 */
//		vfcvtzuscalar_integer_Double_precision_to_32_bit,       	/* 0x1E790000	FCVTZU    	 */
//		vfcvtnsscalar_Single_precision_to_64_bit,               	/* 0x9E200000	FCVTNS    	 */
//		vfcvtnuscalar_Single_precision_to_64_bit,               	/* 0x9E210000	FCVTNU    	 */
//		vscvtfscalar_integer_64_bit_to_single_precision,        	/* 0x9E220000	SCVTF     	 */
//		vucvtfscalar_integer_64_bit_to_single_precision,        	/* 0x9E230000	UCVTF     	 */
//		vfcvtasscalar_Single_precision_to_64_bit,               	/* 0x9E240000	FCVTAS    	 */
//		vfcvtauscalar_Single_precision_to_64_bit,               	/* 0x9E250000	FCVTAU    	 */
//		vfcvtpsscalar_Single_precision_to_64_bit,               	/* 0x9E280000	FCVTPS    	 */
//		vfcvtpuscalar_Single_precision_to_64_bit,               	/* 0x9E290000	FCVTPU    	 */
//		vfcvtmsscalar_Single_precision_to_64_bit,               	/* 0x9E300000	FCVTMS    	 */
//		vfcvtmuscalar_Single_precision_to_64_bit,               	/* 0x9E310000	FCVTMU    	 */
//		vfcvtzsscalar_integer_Single_precision_to_64_bit,       	/* 0x9E380000	FCVTZS    	 */
//		vfcvtzuscalar_integer_Single_precision_to_64_bit,       	/* 0x9E390000	FCVTZU    	 */
//		vfcvtnsscalar_Double_precision_to_64_bit,               	/* 0x9E600000	FCVTNS    	 */
//		vfcvtnuscalar_Double_precision_to_64_bit,               	/* 0x9E610000	FCVTNU    	 */
//		vscvtfscalar_integer_64_bit_to_double_precision,        	/* 0x9E620000	SCVTF     	 */
//		vucvtfscalar_integer_64_bit_to_double_precision,        	/* 0x9E630000	UCVTF     	 */
//		vfcvtasscalar_Double_precision_to_64_bit,               	/* 0x9E640000	FCVTAS    	 */
//		vfcvtauscalar_Double_precision_to_64_bit,               	/* 0x9E650000	FCVTAU    	 */
//		vfmovgeneral_Double_precision_to_64_bit,                	/* 0x9E660000	FMOV      	 */
//		vfmovgeneral_64_bit_to_double_precision,                	/* 0x9E670000	FMOV      	 */
//		vfcvtpsscalar_Double_precision_to_64_bit,               	/* 0x9E680000	FCVTPS    	 */
//		vfcvtpuscalar_Double_precision_to_64_bit,               	/* 0x9E690000	FCVTPU    	 */
//		vfcvtmsscalar_Double_precision_to_64_bit,               	/* 0x9E700000	FCVTMS    	 */
//		vfcvtmuscalar_Double_precision_to_64_bit,               	/* 0x9E710000	FCVTMU    	 */
//		vfcvtzsscalar_integer_Double_precision_to_64_bit,       	/* 0x9E780000	FCVTZS    	 */
//		vfcvtzuscalar_integer_Double_precision_to_64_bit,       	/* 0x9E790000	FCVTZU    	 */
//		vfmovgeneral_Top_half_of_128_bit_to_64_bit,             	/* 0x9EAE0000	FMOV      	 */
//		vfmovgeneral_64_bit_to_top_half_of_128_bit,             	/* 0x9EAF0000	FMOV      	 */
	/* Floating-point data-processing (3 source) */
//		vfmaddSingle_precision,                                 	/* 0x1F000000	FMADD     	 */
//		vfmsubSingle_precision,                                 	/* 0x1F008000	FMSUB     	 */
//		vfnmaddSingle_precision,                                	/* 0x1F200000	FNMADD    	 */
//		vfnmsubSingle_precision,                                	/* 0x1F208000	FNMSUB    	 */
//		vfmaddDouble_precision,                                 	/* 0x1F400000	FMADD     	 */
//		vfmsubDouble_precision,                                 	/* 0x1F408000	FMSUB     	 */
//		vfnmaddDouble_precision,                                	/* 0x1F600000	FNMADD    	 */
//		vfnmsubDouble_precision,                                	/* 0x1F608000	FNMSUB    	 */
	/* AdvSIMD scalar three same */
//		vsqaddScalar,                                           	/* 0x5E200C00	SQADD     	 */
//		vsqsubScalar,                                           	/* 0x5E202C00	SQSUB     	 */
//		vcmgtregister_Scalar,                                   	/* 0x5E203400	CMGT      	 */
//		vcmgeregister_Scalar,                                   	/* 0x5E203C00	CMGE      	 */
//		vsshlScalar,                                            	/* 0x5E204400	SSHL      	 */
//		vsqshlregister_Scalar,                                  	/* 0x5E204C00	SQSHL     	 */
//		vsrshlScalar,                                           	/* 0x5E205400	SRSHL     	 */
//		vsqrshlScalar,                                          	/* 0x5E205C00	SQRSHL    	 */
//		vaddvector_Scalar,                                      	/* 0x5E208400	ADD       	 */
//		vcmtstScalar,                                           	/* 0x5E208C00	CMTST     	 */
//		vsqdmulhvector_Scalar,                                  	/* 0x5E20B400	SQDMULH   	 */
//		vfmulxScalar,                                           	/* 0x5E20DC00	FMULX     	 */
//		vfcmeqregister_Scalar,                                  	/* 0x5E20E400	FCMEQ     	 */
//		vfrecpsScalar,                                          	/* 0x5E20FC00	FRECPS    	 */
//		vfrsqrtsScalar,                                         	/* 0x5EA0FC00	FRSQRTS   	 */
//		vuqaddScalar,                                           	/* 0x7E200C00	UQADD     	 */
//		vuqsubScalar,                                           	/* 0x7E202C00	UQSUB     	 */
//		vcmhiregister_Scalar,                                   	/* 0x7E203400	CMHI      	 */
//		vcmhsregister_Scalar,                                   	/* 0x7E203C00	CMHS      	 */
//		vushlScalar,                                            	/* 0x7E204400	USHL      	 */
//		vuqshlregister_Scalar,                                  	/* 0x7E204C00	UQSHL     	 */
//		vurshlScalar,                                           	/* 0x7E205400	URSHL     	 */
//		vuqrshlScalar,                                          	/* 0x7E205C00	UQRSHL    	 */
//		vsubvector_Scalar,                                      	/* 0x7E208400	SUB       	 */
//		vcmeqregister_Scalar,                                   	/* 0x7E208C00	CMEQ      	 */
//		vsqrdmulhvector_Scalar,                                 	/* 0x7E20B400	SQRDMULH  	 */
//		vfcmgeregister_Scalar,                                  	/* 0x7E20E400	FCMGE     	 */
//		vfacgeScalar,                                           	/* 0x7E20EC00	FACGE     	 */
//		vfabdScalar,                                            	/* 0x7EA0D400	FABD      	 */
//		vfcmgtregister_Scalar,                                  	/* 0x7EA0E400	FCMGT     	 */
//		vfacgtScalar,                                           	/* 0x7EA0EC00	FACGT     	 */
	/* AdvSIMD scalar three different */
//		vsqdmlalvector_Scalar,                                  	/* 0x5E209000	SQDMLAL   	writes to low half of the dest. register &amp; clears the up half */
//		vsqdmlal2vector_Scalar,                                 	/* 0x5E209000	SQDMLAL2  	writes to high half of the dest. register &amp; don't touch low half */
//		vsqdmlslvector_Scalar,                                  	/* 0x5E20B000	SQDMLSL   	writes to low half of the dest. register &amp; clears the up half */
//		vsqdmlsl2vector_Scalar,                                 	/* 0x5E20B000	SQDMLSL2  	writes to high half of the dest. register &amp; don't touch low half */
//		vsqdmullvector_Scalar,                                  	/* 0x5E20D000	SQDMULL   	writes to low half of the dest. register &amp; clears the up half */
//		vsqdmull2vector_Scalar,                                 	/* 0x5E20D000	SQDMULL2  	writes to high half of the dest. register &amp; don't touch low half */
	/* AdvSIMD scalar two-reg misc */
//		vsuqaddScalar,                                          	/* 0x5E203800	SUQADD    	 */
//		vsqabsScalar,                                           	/* 0x5E207800	SQABS     	 */
//		vcmgtzero_Scalar,                                       	/* 0x5E208800	CMGT      	 */
//		vcmeqzero_Scalar,                                       	/* 0x5E209800	CMEQ      	 */
//		vcmltzero_Scalar,                                       	/* 0x5E20A800	CMLT      	 */
//		vabsScalar,                                             	/* 0x5E20B800	ABS       	 */
//		vsqxtnScalar,                                           	/* 0x5E214800	SQXTN     	writes to low half of the dest. register &amp; clears the up half */
//		vsqxtn2Scalar,                                          	/* 0x5E214800	SQXTN2    	writes to high half of the dest. register &amp; don't touch low half */
//		vfcvtnsvector_Scalar,                                   	/* 0x5E21A800	FCVTNS    	 */
//		vfcvtmsvector_Scalar,                                   	/* 0x5E21B800	FCVTMS    	 */
//		vfcvtasvector_Scalar,                                   	/* 0x5E21C800	FCVTAS    	 */
//		vscvtfvector_integer_Scalar,                            	/* 0x5E21D800	SCVTF     	 */
//		vfcmgtzero_Scalar,                                      	/* 0x5EA0C800	FCMGT     	 */
//		vfcmeqzero_Scalar,                                      	/* 0x5EA0D800	FCMEQ     	 */
//		vfcmltzero_Scalar,                                      	/* 0x5EA0E800	FCMLT     	 */
//		vfcvtpsvector_Scalar,                                   	/* 0x5EA1A800	FCVTPS    	 */
//		vfcvtzsvector_integer_Scalar,                           	/* 0x5EA1B800	FCVTZS    	 */
//		vfrecpeScalar,                                          	/* 0x5EA1D800	FRECPE    	 */
//		frecpx,                                                 	/* 0x5EA1F800	FRECPX    	 */
//		vusqaddScalar,                                          	/* 0x7E203800	USQADD    	 */
//		vsqnegScalar,                                           	/* 0x7E207800	SQNEG     	 */
//		vcmgezero_Scalar,                                       	/* 0x7E208800	CMGE      	 */
//		vcmlezero_Scalar,                                       	/* 0x7E209800	CMLE      	 */
//		vnegvector_Scalar,                                      	/* 0x7E20B800	NEG       	 */
//		vsqxtunScalar,                                          	/* 0x7E212800	SQXTUN    	writes to low half of the dest. register &amp; clears the up half */
//		vsqxtun2Scalar,                                         	/* 0x7E212800	SQXTUN2   	writes to high half of the dest. register &amp; don't touch low half */
//		vuqxtnScalar,                                           	/* 0x7E214800	UQXTN     	writes to low half of the dest. register &amp; clears the up half */
//		vuqxtn2Scalar,                                          	/* 0x7E214800	UQXTN2    	writes to high half of the dest. register &amp; don't touch low half */
//		vfcvtxnScalar,                                          	/* 0x7E216800	FCVTXN    	writes to low half of the dest. register &amp; clears the up half */
//		vfcvtxn2Scalar,                                         	/* 0x7E216800	FCVTXN2   	writes to high half of the dest. register &amp; don't touch low half */
//		vfcvtnuvector_Scalar,                                   	/* 0x7E21A800	FCVTNU    	 */
//		vfcvtmuvector_Scalar,                                   	/* 0x7E21B800	FCVTMU    	 */
//		vfcvtauvector_Scalar,                                   	/* 0x7E21C800	FCVTAU    	 */
//		vucvtfvector_integer_Scalar,                            	/* 0x7E21D800	UCVTF     	 */
//		vfcmgezero_Scalar,                                      	/* 0x7EA0C800	FCMGE     	 */
//		vfcmlezero_Scalar,                                      	/* 0x7EA0D800	FCMLE     	 */
//		vfcvtpuvector_Scalar,                                   	/* 0x7EA1A800	FCVTPU    	 */
//		vfcvtzuvector_integer_Scalar,                           	/* 0x7EA1B800	FCVTZU    	 */
//		vfrsqrteScalar,                                         	/* 0x7EA1D800	FRSQRTE   	 */
	/* AdvSIMD scalar pairwise */
//		addpscalar,                                             	/* 0x5E31B800	ADDP      	 */
//		fmaxnmpscalar,                                          	/* 0x7E30C800	FMAXNMP   	 */
//		faddpscalar,                                            	/* 0x7E30D800	FADDP     	 */
//		fmaxpscalar,                                            	/* 0x7E30F800	FMAXP     	 */
//		fminnmpscalar,                                          	/* 0x7EB0C800	FMINNMP   	 */
//		fminpscalar,                                            	/* 0x7EB0F800	FMINP     	 */
	/* AdvSIMD scalar copy */
//		vdupelement_Scalar,                                     	/* 0x5E000400	DUP       	 */
	/* AdvSIMD scalar x indexed element */
//		vsqdmlalby_element_Scalar,                              	/* 0x5F003000	SQDMLAL   	 */
//		vsqdmlal2by_element_Scalar,                             	/* 0x5F003000	SQDMLAL2  	 */
//		vsqdmlslby_element_Scalar,                              	/* 0x5F007000	SQDMLSL   	 */
//		vsqdmlsl2by_element_Scalar,                             	/* 0x5F007000	SQDMLSL2  	 */
//		vsqdmullby_element_Scalar,                              	/* 0x5F00B000	SQDMULL   	 */
//		vsqdmull2by_element_Scalar,                             	/* 0x5F00B000	SQDMULL2  	 */
//		vsqdmulhby_element_Scalar,                              	/* 0x5F00C000	SQDMULH   	 */
//		vsqrdmulhby_element_Scalar,                             	/* 0x5F00D000	SQRDMULH  	 */
//		vfmlaby_element_Scalar,                                 	/* 0x5F801000	FMLA      	 */
//		vfmlsby_element_Scalar,                                 	/* 0x5F805000	FMLS      	 */
//		vfmulby_element_Scalar,                                 	/* 0x5F809000	FMUL      	 */
//		vfmulxby_element_Scalar,                                	/* 0x7F809000	FMULX     	 */
	/* AdvSIMD scalar shift by immediate */
//		vsshrScalar,                                            	/* 0x5F000400	SSHR      	immh != 0000 */
//		vssraScalar,                                            	/* 0x5F001400	SSRA      	immh != 0000 */
//		vsrshrScalar,                                           	/* 0x5F002400	SRSHR     	immh != 0000 */
//		vsrsraScalar,                                           	/* 0x5F003400	SRSRA     	immh != 0000 */
//		vshlScalar,                                             	/* 0x5F005400	SHL       	immh != 0000 */
//		vsqshlimmediate_Scalar,                                 	/* 0x5F007400	SQSHL     	immh != 0000 */
//		vsqshrnScalar,                                          	/* 0x5F009400	SQSHRN    	immh != 0000 */
//		vsqshrn2Scalar,                                         	/* 0x5F009400	SQSHRN2   	immh != 0000 */
//		vsqrshrnScalar,                                         	/* 0x5F009C00	SQRSHRN   	immh != 0000 */
//		vsqrshrn2Scalar,                                        	/* 0x5F009C00	SQRSHRN2  	immh != 0000 */
//		vscvtfvector_fixed_point_Scalar,                        	/* 0x5F00E400	SCVTF     	immh != 0000 */
//		vfcvtzsvector_fixed_point_Scalar,                       	/* 0x5F00FC00	FCVTZS    	immh != 0000 */
//		vushrScalar,                                            	/* 0x7F000400	USHR      	immh != 0000 */
//		vusraScalar,                                            	/* 0x7F001400	USRA      	immh != 0000 */
//		vurshrScalar,                                           	/* 0x7F002400	URSHR     	immh != 0000 */
//		vursraScalar,                                           	/* 0x7F003400	URSRA     	immh != 0000 */
//		vsriScalar,                                             	/* 0x7F004400	SRI       	immh != 0000 */
//		vsliScalar,                                             	/* 0x7F005400	SLI       	immh != 0000 */
//		vsqshluScalar,                                          	/* 0x7F006400	SQSHLU    	immh != 0000 */
//		vuqshlimmediate_Scalar,                                 	/* 0x7F007400	UQSHL     	immh != 0000 */
//		vsqshrunScalar,                                         	/* 0x7F008400	SQSHRUN   	immh != 0000 */
//		vsqshrun2Scalar,                                        	/* 0x7F008400	SQSHRUN2  	immh != 0000 */
//		vsqrshrunScalar,                                        	/* 0x7F008C00	SQRSHRUN  	immh != 0000 */
//		vsqrshrun2Scalar,                                       	/* 0x7F008C00	SQRSHRUN2 	immh != 0000 */
//		vuqshrnScalar,                                          	/* 0x7F009400	UQSHRN    	immh != 0000 */
//		vuqrshrnScalar,                                         	/* 0x7F009C00	UQRSHRN   	immh != 0000 */
//		vuqrshrn2Scalar,                                        	/* 0x7F009C00	UQRSHRN2  	immh != 0000 */
//		vucvtfvector_fixed_point_Scalar,                        	/* 0x7F00E400	UCVTF     	immh != 0000 */
//		vfcvtzuvector_fixed_point_Scalar,                       	/* 0x7F00FC00	FCVTZU    	immh != 0000 */
	/* Crypto three-reg SHA */
//		sha1c,                                                  	/* 0x5E000000	SHA1C     	 */
//		sha1p,                                                  	/* 0x5E001000	SHA1P     	 */
//		sha1m,                                                  	/* 0x5E002000	SHA1M     	 */
//		sha1su0,                                                	/* 0x5E003000	SHA1SU0   	 */
//		sha256h,                                                	/* 0x5E004000	SHA256H   	 */
//		sha256h2,                                               	/* 0x5E005000	SHA256H2  	 */
//		sha256su1,                                              	/* 0x5E006000	SHA256SU1 	 */
	/* Crypto two-reg SHA */
//		sha1h,                                                  	/* 0x5E280800	SHA1H     	 */
//		sha1su1,                                                	/* 0x5E281800	SHA1SU1   	 */
//		sha256su0,                                              	/* 0x5E282800	SHA256SU0 	 */
	/* Crypto AES */
//		aese,                                                   	/* 0x4E284800	AESE      	 */
//		aesd,                                                   	/* 0x4E285800	AESD      	 */
//		aesmc,                                                  	/* 0x4E286800	AESMC     	 */
//		aesimc,                                                 	/* 0x4E287800	AESIMC    	 */
	/* AdvSIMD three same */
//		shadd,                                                  	/* 0x0E200400	SHADD     	 */
//		vsqaddVector,                                           	/* 0x0E200C00	SQADD     	 */
//		srhadd,                                                 	/* 0x0E201400	SRHADD    	 */
//		shsub,                                                  	/* 0x0E202400	SHSUB     	 */
//		vsqsubVector,                                           	/* 0x0E202C00	SQSUB     	 */
//		vcmgtregister_Vector,                                   	/* 0x0E203400	CMGT      	 */
//		vcmgeregister_Vector,                                   	/* 0x0E203C00	CMGE      	 */
//		sshl vector,                                            	/* 0x0E204400	SSHL Vecto	 */
//		vsqshlregister_Vector,                                  	/* 0x0E204C00	SQSHL     	 */
//		vsrshlVector,                                           	/* 0x0E205400	SRSHL     	 */
//		vsqrshlVector,                                          	/* 0x0E205C00	SQRSHL    	 */
//		smax,                                                   	/* 0x0E206400	SMAX      	 */
//		smin,                                                   	/* 0x0E206C00	SMIN      	 */
//		sabd,                                                   	/* 0x0E207400	SABD      	 */
//		saba,                                                   	/* 0x0E207C00	SABA      	 */
//		vaddvector_Vector,                                      	/* 0x0E208400	ADD       	 */
//		vcmtstVector,                                           	/* 0x0E208C00	CMTST     	 */
//		mlavector,                                              	/* 0x0E209400	MLA       	 */
//		mulvector,                                              	/* 0x0E209C00	MUL       	 */
//		smaxp,                                                  	/* 0x0E20A400	SMAXP     	 */
//		sminp,                                                  	/* 0x0E20AC00	SMINP     	 */
//		vsqdmulhvector_Vector,                                  	/* 0x0E20B400	SQDMULH   	 */
//		addpvector,                                             	/* 0x0E20BC00	ADDP      	 */
//		fmaxnmvector,                                           	/* 0x0E20C400	FMAXNM    	 */
//		fmlavector,                                             	/* 0x0E20CC00	FMLA      	 */
//		faddvector,                                             	/* 0x0E20D400	FADD      	 */
//		vfmulxVector,                                           	/* 0x0E20DC00	FMULX     	 */
//		vfcmeqregister_Vector,                                  	/* 0x0E20E400	FCMEQ     	 */
//		fmaxvector,                                             	/* 0x0E20F400	FMAX      	 */
//		vfrecpsVector,                                          	/* 0x0E20FC00	FRECPS    	 */
//		andvector,                                              	/* 0x0E201C00	AND       	 */
//		bicvector_register,                                     	/* 0x0E601C00	BIC       	 */
//		fminnmvector,                                           	/* 0x0EA0C400	FMINNM    	 */
//		fmlsvector,                                             	/* 0x0EA0CC00	FMLS      	 */</v>
      </c>
    </row>
    <row r="3" ht="15.75" customHeight="1">
      <c r="A3" s="75" t="str">
        <f>textjoin(char(10),true,Operation_table!AX750:AX999)</f>
        <v>//		fsubvector,                                             	/* 0x0EA0D400	FSUB      	 */
//		fminvector,                                             	/* 0x0EA0F400	FMIN      	 */
//		vfrsqrtsVector,                                         	/* 0x0EA0FC00	FRSQRTS   	 */
//		orrvector_register,                                     	/* 0x0EA01C00	ORR       	 */
//		ornvector,                                              	/* 0x0EE01C00	ORN       	 */
//		uhadd,                                                  	/* 0x2E200400	UHADD     	 */
//		vuqaddVector,                                           	/* 0x2E200C00	UQADD     	 */
//		urhadd,                                                 	/* 0x2E201400	URHADD    	 */
//		uhsub,                                                  	/* 0x2E202400	UHSUB     	 */
//		vuqsubVector,                                           	/* 0x2E202C00	UQSUB     	 */
//		vcmhiregister_Vector,                                   	/* 0x2E203400	CMHI      	 */
//		vcmhsregister_Vector,                                   	/* 0x2E203C00	CMHS      	 */
//		vushlVector,                                            	/* 0x2E204400	USHL      	 */
//		vuqshlregister_Vector,                                  	/* 0x2E204C00	UQSHL     	 */
//		vurshlVector,                                           	/* 0x2E205400	URSHL     	 */
//		vuqrshlVector,                                          	/* 0x2E205C00	UQRSHL    	 */
//		umax,                                                   	/* 0x2E206400	UMAX      	 */
//		umin,                                                   	/* 0x2E206C00	UMIN      	 */
//		uabd,                                                   	/* 0x2E207400	UABD      	 */
//		uaba,                                                   	/* 0x2E207C00	UABA      	 */
//		vsubvector_Vector,                                      	/* 0x2E208400	SUB       	 */
//		vcmeqregister_Vector,                                   	/* 0x2E208C00	CMEQ      	 */
//		mlsvector,                                              	/* 0x2E209400	MLS       	 */
//		pmul,                                                   	/* 0x2E209C00	PMUL      	 */
//		umaxp,                                                  	/* 0x2E20A400	UMAXP     	 */
//		uminp,                                                  	/* 0x2E20AC00	UMINP     	 */
//		vsqrdmulhvector_Vector,                                 	/* 0x2E20B400	SQRDMULH  	 */
//		fmaxnmpvector,                                          	/* 0x2E20C400	FMAXNMP   	 */
//		faddpvector,                                            	/* 0x2E20D400	FADDP     	 */
//		fmulvector,                                             	/* 0x2E20DC00	FMUL      	 */
//		vfcmgeregister_Vector,                                  	/* 0x2E20E400	FCMGE     	 */
//		vfacgeVector,                                           	/* 0x2E20EC00	FACGE     	 */
//		fmaxpvector,                                            	/* 0x2E20F400	FMAXP     	 */
//		fdivvector,                                             	/* 0x2E20FC00	FDIV      	 */
//		eorvector,                                              	/* 0x2E201C00	EOR       	 */
//		bsl,                                                    	/* 0x2E601C00	BSL       	 */
//		fminnmpvector,                                          	/* 0x2EA0C400	FMINNMP   	 */
//		vfabdVector,                                            	/* 0x2EA0D400	FABD      	 */
//		vfcmgtregister_Vector,                                  	/* 0x2EA0E400	FCMGT     	 */
//		vfacgtVector,                                           	/* 0x2EA0EC00	FACGT     	 */
//		fminpvector,                                            	/* 0x2EA0F400	FMINP     	 */
//		bit,                                                    	/* 0x2EA01C00	BIT       	 */
//		bif,                                                    	/* 0x2EE01C00	BIF       	 */
	/* AdvSIMD three different */
//		saddl,                                                  	/* 0x0E200000	SADDL     	writes to low half of the dest. register &amp; clears the up half */
//		saddl2,                                                 	/* 0x4E200000	SADDL2    	writes to high half of the dest. register &amp; don't touch low half */
//		saddw,                                                  	/* 0x0E201000	SADDW     	writes to low half of the dest. register &amp; clears the up half */
//		saddw2,                                                 	/* 0x4E201000	SADDW2    	writes to high half of the dest. register &amp; don't touch low half */
//		ssubl,                                                  	/* 0x0E202000	SSUBL     	writes to low half of the dest. register &amp; clears the up half */
//		ssubl2,                                                 	/* 0x4E202000	SSUBL2    	writes to high half of the dest. register &amp; don't touch low half */
//		ssubw,                                                  	/* 0x0E203000	SSUBW     	writes to low half of the dest. register &amp; clears the up half */
//		ssubw2,                                                 	/* 0x4E203000	SSUBW2    	writes to high half of the dest. register &amp; don't touch low half */
//		addhn,                                                  	/* 0x0E204000	ADDHN     	writes to low half of the dest. register &amp; clears the up half */
//		addhn2,                                                 	/* 0x4E204000	ADDHN2    	writes to high half of the dest. register &amp; don't touch low half */
//		sabal,                                                  	/* 0x0E205000	SABAL     	writes to low half of the dest. register &amp; clears the up half */
//		sabal2,                                                 	/* 0x4E205000	SABAL2    	writes to high half of the dest. register &amp; don't touch low half */
//		subhn,                                                  	/* 0x0E206000	SUBHN     	writes to low half of the dest. register &amp; clears the up half */
//		subhn2,                                                 	/* 0x4E206000	SUBHN2    	writes to high half of the dest. register &amp; don't touch low half */
//		sabdl,                                                  	/* 0x0E207000	SABDL     	writes to low half of the dest. register &amp; clears the up half */
//		sabdl2,                                                 	/* 0x4E207000	SABDL2    	writes to high half of the dest. register &amp; don't touch low half */
//		smlalvector,                                            	/* 0x0E208000	SMLAL     	writes to low half of the dest. register &amp; clears the up half */
//		smlal2vector,                                           	/* 0x4E208000	SMLAL2    	writes to high half of the dest. register &amp; don't touch low half */
//		vsqdmlalvector_Vector,                                  	/* 0x0E209000	SQDMLAL   	writes to low half of the dest. register &amp; clears the up half */
//		vsqdmlal2vector_Vector,                                 	/* 0x4E209000	SQDMLAL2  	writes to high half of the dest. register &amp; don't touch low half */
//		smlslvector,                                            	/* 0x0E20A000	SMLSL     	writes to low half of the dest. register &amp; clears the up half */
//		smlsl2vector,                                           	/* 0x4E20A000	SMLSL2    	writes to high half of the dest. register &amp; don't touch low half */
//		vsqdmlslvector_Vector,                                  	/* 0x0E20B000	SQDMLSL   	writes to low half of the dest. register &amp; clears the up half */
//		vsqdmlsl2vector_Vector,                                 	/* 0x4E20B000	SQDMLSL2  	writes to high half of the dest. register &amp; don't touch low half */
//		smullvector,                                            	/* 0x0E20C000	SMULL     	writes to low half of the dest. register &amp; clears the up half */
//		smull2vector,                                           	/* 0x4E20C000	SMULL2    	writes to high half of the dest. register &amp; don't touch low half */
//		vsqdmullvector_Vector,                                  	/* 0x0E20D000	SQDMULL   	writes to low half of the dest. register &amp; clears the up half */
//		vsqdmull2vector_Vector,                                 	/* 0x4E20D000	SQDMULL2  	writes to high half of the dest. register &amp; don't touch low half */
//		pmull,                                                  	/* 0x0E20E000	PMULL     	writes to low half of the dest. register &amp; clears the up half */
//		pmull2,                                                 	/* 0x4E20E000	PMULL2    	writes to high half of the dest. register &amp; don't touch low half */
//		uaddl,                                                  	/* 0x2E200000	UADDL     	writes to low half of the dest. register &amp; clears the up half */
//		uaddl2,                                                 	/* 0x6E200000	UADDL2    	writes to high half of the dest. register &amp; don't touch low half */
//		uaddw,                                                  	/* 0x2E201000	UADDW     	writes to low half of the dest. register &amp; clears the up half */
//		uaddw2,                                                 	/* 0x6E201000	UADDW2    	writes to high half of the dest. register &amp; don't touch low half */
//		usubl,                                                  	/* 0x2E202000	USUBL     	writes to low half of the dest. register &amp; clears the up half */
//		usubl2,                                                 	/* 0x6E202000	USUBL2    	writes to high half of the dest. register &amp; don't touch low half */
//		usubw,                                                  	/* 0x2E203000	USUBW     	writes to low half of the dest. register &amp; clears the up half */
//		usubw2,                                                 	/* 0x6E203000	USUBW2    	writes to high half of the dest. register &amp; don't touch low half */
//		raddhn,                                                 	/* 0x2E204000	RADDHN    	writes to low half of the dest. register &amp; clears the up half */
//		raddhn2,                                                	/* 0x6E204000	RADDHN2   	writes to high half of the dest. register &amp; don't touch low half */
//		uabal,                                                  	/* 0x2E205000	UABAL     	writes to low half of the dest. register &amp; clears the up half */
//		uabal2,                                                 	/* 0x6E205000	UABAL2    	writes to high half of the dest. register &amp; don't touch low half */
//		rsubhn,                                                 	/* 0x2E206000	RSUBHN    	writes to low half of the dest. register &amp; clears the up half */
//		rsubhn2,                                                	/* 0x6E206000	RSUBHN2   	writes to high half of the dest. register &amp; don't touch low half */
//		uabdl,                                                  	/* 0x2E207000	UABDL     	writes to low half of the dest. register &amp; clears the up half */
//		uabdl2,                                                 	/* 0x6E207000	UABDL2    	writes to high half of the dest. register &amp; don't touch low half */
//		umlalvector,                                            	/* 0x2E208000	UMLAL     	writes to low half of the dest. register &amp; clears the up half */
//		umlal2vector,                                           	/* 0x6E208000	UMLAL2    	writes to high half of the dest. register &amp; don't touch low half */
//		umlslvector,                                            	/* 0x2E20A000	UMLSL     	writes to low half of the dest. register &amp; clears the up half */
//		umlsl2vector,                                           	/* 0x6E20A000	UMLSL2    	writes to high half of the dest. register &amp; don't touch low half */
//		umullvector,                                            	/* 0x2E20C000	UMULL     	writes to low half of the dest. register &amp; clears the up half */
//		umull2vector,                                           	/* 0x6E20C000	UMULL2    	writes to high half of the dest. register &amp; don't touch low half */
	/* AdvSIMD two-reg misc */
//		rev64,                                                  	/* 0x0E200800	REV64     	 */
//		rev16vector,                                            	/* 0x0E201800	REV16     	 */
//		saddlp,                                                 	/* 0x0E202800	SADDLP    	 */
//		vsuqaddVector,                                          	/* 0x0E203800	SUQADD    	 */
//		clsvector,                                              	/* 0x0E204800	CLS       	 */
//		cnt,                                                    	/* 0x0E205800	CNT       	 */
//		sadalp,                                                 	/* 0x0E206800	SADALP    	 */
//		vsqabsVector,                                           	/* 0x0E207800	SQABS     	 */
//		vcmgtzero_Vector,                                       	/* 0x0E208800	CMGT      	 */
//		vcmeqzero_Vector,                                       	/* 0x0E209800	CMEQ      	 */
//		vcmltzero_Vector,                                       	/* 0x0E20A800	CMLT      	 */
//		vabsVector,                                             	/* 0x0E20B800	ABS       	 */
//		xtn,                                                    	/* 0x0E212800	XTN       	 */
//		xtn2,                                                   	/* 0x0E212800	XTN2      	 */
//		vsqxtnVector,                                           	/* 0x0E214800	SQXTN     	 */
//		vsqxtn2Vector,                                          	/* 0x0E214800	SQXTN2    	 */
//		fcvtn,                                                  	/* 0x0E216800	FCVTN     	 */
//		fcvtn2,                                                 	/* 0x0E216800	FCVTN2    	 */
//		fcvtl,                                                  	/* 0x0E217800	FCVTL     	 */
//		fcvtl2,                                                 	/* 0x0E217800	FCVTL2    	 */
//		frintnvector,                                           	/* 0x0E218800	FRINTN    	 */
//		frintmvector,                                           	/* 0x0E219800	FRINTM    	 */
//		vfcvtnsvector_Vector,                                   	/* 0x0E21A800	FCVTNS    	 */
//		vfcvtmsvector_Vector,                                   	/* 0x0E21B800	FCVTMS    	 */
//		vfcvtasvector_Vector,                                   	/* 0x0E21C800	FCVTAS    	 */
//		vscvtfvector_integer_Vector,                            	/* 0x0E21D800	SCVTF     	 */
//		vfcmgtzero_Vector,                                      	/* 0x0EA0C800	FCMGT     	 */
//		vfcmeqzero_Vector,                                      	/* 0x0EA0D800	FCMEQ     	 */
//		vfcmltzero_Vector,                                      	/* 0x0EA0E800	FCMLT     	 */
//		fabsvector,                                             	/* 0x0EA0F800	FABS      	 */
//		frintpvector,                                           	/* 0x0EA18800	FRINTP    	 */
//		frintzvector,                                           	/* 0x0EA19800	FRINTZ    	 */
//		vfcvtpsvector_Vector,                                   	/* 0x0EA1A800	FCVTPS    	 */
//		vfcvtzsvector_integer_Vector,                           	/* 0x0EA1B800	FCVTZS    	 */
//		urecpe,                                                 	/* 0x0EA1C800	URECPE    	 */
//		vfrecpeVector,                                          	/* 0x0EA1D800	FRECPE    	 */
//		rev32vector,                                            	/* 0x2E200800	REV32     	 */
//		uaddlp,                                                 	/* 0x2E202800	UADDLP    	 */
//		vusqaddVector,                                          	/* 0x2E203800	USQADD    	 */
//		clzvector,                                              	/* 0x2E204800	CLZ       	 */
//		uadalp,                                                 	/* 0x2E206800	UADALP    	 */
//		vsqnegVector,                                           	/* 0x2E207800	SQNEG     	 */
//		vcmgezero_Vector,                                       	/* 0x2E208800	CMGE      	 */
//		vcmlezero_Vector,                                       	/* 0x2E209800	CMLE      	 */
//		vnegvector_Vector,                                      	/* 0x2E20B800	NEG       	 */
//		vsqxtunVector,                                          	/* 0x2E212800	SQXTUN    	 */
//		vsqxtun2Vector,                                         	/* 0x2E212800	SQXTUN2   	 */
//		shll,                                                   	/* 0x2E213800	SHLL      	 */
//		shll2,                                                  	/* 0x2E213800	SHLL2     	 */
//		vuqxtnVector,                                           	/* 0x2E214800	UQXTN     	 */
//		vuqxtn2Vector,                                          	/* 0x2E214800	UQXTN2    	 */
//		vfcvtxnVector,                                          	/* 0x2E216800	FCVTXN    	 */
//		vfcvtxn2Vector,                                         	/* 0x2E216800	FCVTXN2   	 */
//		frintavector,                                           	/* 0x2E218800	FRINTA    	 */
//		frintxvector,                                           	/* 0x2E219800	FRINTX    	 */
//		vfcvtnuvector_Vector,                                   	/* 0x2E21A800	FCVTNU    	 */
//		vfcvtmuvector_Vector,                                   	/* 0x2E21B800	FCVTMU    	 */
//		vfcvtauvector_Vector,                                   	/* 0x2E21C800	FCVTAU    	 */
//		vucvtfvector_integer_Vector,                            	/* 0x2E21D800	UCVTF     	 */
//		not,                                                    	/* 0x2E205800	NOT       	 */
//		rbitvector,                                             	/* 0x2E605800	RBIT      	 */
//		vfcmgezero_Vector,                                      	/* 0x2EA0C800	FCMGE     	 */
//		vfcmlezero_Vector,                                      	/* 0x2EA0D800	FCMLE     	 */
//		fnegvector,                                             	/* 0x2EA0F800	FNEG      	 */
//		frintivector,                                           	/* 0x2EA19800	FRINTI    	 */
//		vfcvtpuvector_Vector,                                   	/* 0x2EA1A800	FCVTPU    	 */
//		vfcvtzuvector_integer_Vector,                           	/* 0x2EA1B800	FCVTZU    	 */
//		ursqrte,                                                	/* 0x2EA1C800	URSQRTE   	 */
//		vfrsqrteVector,                                         	/* 0x2EA1D800	FRSQRTE   	 */
//		fsqrtvector,                                            	/* 0x2EA1F800	FSQRT     	 */
	/* AdvSIMD across lanes */
//		saddlv,                                                 	/* 0x0E303800	SADDLV    	 */
//		smaxv,                                                  	/* 0x0E30A800	SMAXV     	 */
//		sminv,                                                  	/* 0x0E31A800	SMINV     	 */
//		addv,                                                   	/* 0x0E31B800	ADDV      	 */
//		uaddlv,                                                 	/* 0x2E303800	UADDLV    	 */
//		umaxv,                                                  	/* 0x2E30A800	UMAXV     	 */
//		uminv,                                                  	/* 0x2E31A800	UMINV     	 */
//		fmaxnmv,                                                	/* 0x2E30C800	FMAXNMV   	 */
//		fmaxv,                                                  	/* 0x2E30F800	FMAXV     	 */
//		fminnmv,                                                	/* 0x2EB0C800	FMINNMV   	 */
//		fminv,                                                  	/* 0x2EB0F800	FMINV     	 */
	/* AdvSIMD copy */
//		vdupelement_Vector,                                     	/* 0x0E000400	DUP       	 */
//		dupgeneral,                                             	/* 0x0E000C00	DUP       	 */
//		vsmov32_bit,                                            	/* 0x0E002C00	SMOV      	 */
//		vumov32_bit,                                            	/* 0x0E003C00	UMOV      	 */
//		insgeneral,                                             	/* 0x4E001C00	INS       	 */
//		vsmov64_bit,                                            	/* 0x4E002C00	SMOV      	 */
//		vumov64_bit,                                            	/* 0x4E003C00	UMOV      	 */
//		inselement,                                             	/* 0x6E000400	INS       	 */
	/* AdvSIMD vector x indexed element */
//		smlalby_element,                                        	/* 0x0F002000	SMLAL     	 */
//		smlal2by_element,                                       	/* 0x0F002000	SMLAL2    	 */
//		vsqdmlalby_element_Vector,                              	/* 0x0F003000	SQDMLAL   	 */
//		vsqdmlal2by_element_Vector,                             	/* 0x0F003000	SQDMLAL2  	 */
//		smlslby_element,                                        	/* 0x0F006000	SMLSL     	 */
//		smlsl2by_element,                                       	/* 0x0F006000	SMLSL2    	 */
//		vsqdmlslby_element_Vector,                              	/* 0x0F007000	SQDMLSL   	 */
//		vsqdmlsl2by_element_Vector,                             	/* 0x0F007000	SQDMLSL2  	 */
//		mulby_element,                                          	/* 0x0F008000	MUL       	 */
//		smullby_element,                                        	/* 0x0F00A000	SMULL     	 */
//		smull2by_element,                                       	/* 0x0F00A000	SMULL2    	 */
//		vsqdmullby_element_Vector,                              	/* 0x0F00B000	SQDMULL   	 */
//		vsqdmull2by_element_Vector,                             	/* 0x0F00B000	SQDMULL2  	 */
//		vsqdmulhby_element_Vector,                              	/* 0x0F00C000	SQDMULH   	 */
//		vsqrdmulhby_element_Vector,                             	/* 0x0F00D000	SQRDMULH  	 */
//		vfmlaby_element_Vector,                                 	/* 0x0F801000	FMLA      	 */
//		vfmlsby_element_Vector,                                 	/* 0x0F805000	FMLS      	 */
//		vfmulby_element_Vector,                                 	/* 0x0F809000	FMUL      	 */
//		mlaby_element,                                          	/* 0x2F000000	MLA       	 */
//		umlalby_element,                                        	/* 0x2F002000	UMLAL     	 */
//		umlal2by_element,                                       	/* 0x2F002000	UMLAL2    	 */
//		mlsby_element,                                          	/* 0x2F004000	MLS       	 */
//		umlslby_element,                                        	/* 0x2F006000	UMLSL     	 */
//		umlsl2by_element,                                       	/* 0x2F006000	UMLSL2    	 */
//		umullby_element,                                        	/* 0x2F00A000	UMULL     	 */
//		umull2by_element,                                       	/* 0x2F00A000	UMULL2    	 */
//		vfmulxby_element_Vector,                                	/* 0x2F809000	FMULX     	 */
	/* AdvSIMD modified immediate */
//		vmovi32_bit_shifted_immediate,                          	/* 0x0F000400	MOVI      	 */
//		vorrvector_immediate_32_bit,                            	/* 0x0F001400	ORR       	 */
//		vmovi16_bit_shifted_immediate,                          	/* 0x0F008400	MOVI      	 */
//		vorrvector_immediate_16_bit,                            	/* 0x0F009400	ORR       	 */
//		vmovi32_bit_shifting_ones,                              	/* 0x0F00C400	MOVI      	 */
//		vmovi8_bit,                                             	/* 0x0F00E400	MOVI      	 */
//		vfmovvector_immediate_Single_precision,                 	/* 0x0F00F400	FMOV      	 */
//		vmvni32_bit_shifted_immediate,                          	/* 0x2F000400	MVNI      	 */
//		vbicvector_immediate_32_bit,                            	/* 0x2F001400	BIC       	 */
//		vmvni16_bit_shifted_immediate,                          	/* 0x2F008400	MVNI      	 */
//		vbicvector_immediate_16_bit,                            	/* 0x2F009400	BIC       	 */
//		vmvni32_bit_shifting_ones,                              	/* 0x2F00C400	MVNI      	 */
//		vmovi64_bit_scalar,                                     	/* 0x2F00E400	MOVI      	 */
//		vmovi64_bit_vector,                                     	/* 0x6F00E400	MOVI      	 */
//		vfmovvector_immediate_Double_precision,                 	/* 0x6F00F400	FMOV      	 */
	/* AdvSIMD shift by immediate */
//		vsshrVector,                                            	/* 0x0F000400	SSHR      	 */
//		vssraVector,                                            	/* 0x0F001400	SSRA      	 */
//		vsrshrVector,                                           	/* 0x0F002400	SRSHR     	 */
//		vsrsraVector,                                           	/* 0x0F003400	SRSRA     	 */
//		vshlVector,                                             	/* 0x0F005400	SHL       	 */
//		vsqshlimmediate_Vector,                                 	/* 0x0F007400	SQSHL     	 */
//		shrn,                                                   	/* 0x0F008400	SHRN      	 */
//		shrn2,                                                  	/* 0x0F008400	SHRN2     	 */
//		rshrn,                                                  	/* 0x0F008C00	RSHRN     	 */
//		rshrn2,                                                 	/* 0x0F008C00	RSHRN2    	 */
//		vsqshrnVector,                                          	/* 0x0F009400	SQSHRN    	 */
//		vsqshrn2Vector,                                         	/* 0x0F009400	SQSHRN2   	 */
//		vsqrshrnVector,                                         	/* 0x0F009C00	SQRSHRN   	 */
//		vsqrshrn2Vector,                                        	/* 0x0F009C00	SQRSHRN2  	 */
//		sshll,                                                  	/* 0x0F00A400	SSHLL     	 */
//		sshll2,                                                 	/* 0x0F00A400	SSHLL2    	 */
//		vscvtfvector_fixed_point_Vector,                        	/* 0x0F00E400	SCVTF     	 */</v>
      </c>
    </row>
    <row r="4" ht="15.75" customHeight="1">
      <c r="A4" t="str">
        <f>textjoin(char(10),true,Operation_table!AX1000:AX1192)</f>
        <v>//		vfcvtzsvector_fixed_point_Vector,                       	/* 0x0F00FC00	FCVTZS    	 */
//		vushrVector,                                            	/* 0x2F000400	USHR      	 */
//		vusraVector,                                            	/* 0x2F001400	USRA      	 */
//		vurshrVector,                                           	/* 0x2F002400	URSHR     	 */
//		vursraVector,                                           	/* 0x2F003400	URSRA     	 */
//		vsriVector,                                             	/* 0x2F004400	SRI       	 */
//		vsliVector,                                             	/* 0x2F005400	SLI       	 */
//		vsqshluVector,                                          	/* 0x2F006400	SQSHLU    	 */
//		vuqshlimmediate_Vector,                                 	/* 0x2F007400	UQSHL     	 */
//		vsqshrunVector,                                         	/* 0x2F008400	SQSHRUN   	 */
//		vsqshrun2Vector,                                        	/* 0x2F008400	SQSHRUN2  	 */
//		vsqrshrunVector,                                        	/* 0x2F008C00	SQRSHRUN  	 */
//		vsqrshrun2Vector,                                       	/* 0x2F008C00	SQRSHRUN2 	 */
//		vuqshrnVector,                                          	/* 0x2F009400	UQSHRN    	 */
//		vuqrshrnVector,                                         	/* 0x2F009C00	UQRSHRN   	 */
//		vuqrshrn2Vector,                                        	/* 0x2F009C00	UQRSHRN2  	 */
//		ushll,                                                  	/* 0x2F00A400	USHLL     	 */
//		ushll2,                                                 	/* 0x2F00A400	USHLL2    	 */
//		vucvtfvector_fixed_point_Vector,                        	/* 0x2F00E400	UCVTF     	 */
//		vfcvtzuvector_fixed_point_Vector,                       	/* 0x2F00FC00	FCVTZU    	 */
	/* AdvSIMD TBL/TBX */
//		vtblSingle_register_table,                              	/* 0x0E000000	TBL       	 */
//		vtbxSingle_register_table,                              	/* 0x0E001000	TBX       	 */
//		vtblTwo_register_table,                                 	/* 0x0E002000	TBL       	 */
//		vtbxTwo_register_table,                                 	/* 0x0E003000	TBX       	 */
//		vtblThree_register_table,                               	/* 0x0E004000	TBL       	 */
//		vtbxThree_register_table,                               	/* 0x0E005000	TBX       	 */
//		vtblFour_register_table,                                	/* 0x0E006000	TBL       	 */
//		vtbxFour_register_table,                                	/* 0x0E007000	TBX       	 */
	/* AdvSIMD ZIP/UZP/TRN */
//		uzp1,                                                   	/* 0x0E001800	UZP1      	 */
//		trn1,                                                   	/* 0x0E002800	TRN1      	 */
//		zip1,                                                   	/* 0x0E003800	ZIP1      	 */
//		uzp2,                                                   	/* 0x0E005800	UZP2      	 */
//		trn2,                                                   	/* 0x0E006800	TRN2      	 */
//		zip2,                                                   	/* 0x0E007800	ZIP2      	 */
	/* AdvSIMD EXT */
//		ext,                                                    	/* 0x2E000000	EXT       	 */
/* Loads and stores */
	/* AdvSIMD load/store multiple structures */
//		vst4multiple_structures_No_offset,                      	/* 0x0C000000	ST4       	 */
//		vst1multiple_structures_Four_registers,                 	/* 0x0C002000	ST1       	 */
//		vst3multiple_structures_No_offset,                      	/* 0x0C004000	ST3       	 */
//		vst1multiple_structures_Three_registers,                	/* 0x0C006000	ST1       	 */
//		vst1multiple_structures_One_register,                   	/* 0x0C007000	ST1       	 */
//		vst2multiple_structures_No_offset,                      	/* 0x0C008000	ST2       	 */
//		vst1multiple_structures_Two_registers,                  	/* 0x0C00A000	ST1       	 */
//		vld4multiple_structures_No_offset,                      	/* 0x0C400000	LD4       	 */
//		vld1multiple_structures_Four_registers,                 	/* 0x0C402000	LD1       	 */
//		vld3multiple_structures_No_offset,                      	/* 0x0C404000	LD3       	 */
//		vld1multiple_structures_Three_registers,                	/* 0x0C406000	LD1       	 */
//		vld1multiple_structures_One_register,                   	/* 0x0C407000	LD1       	 */
//		vld2multiple_structures_No_offset,                      	/* 0x0C408000	LD2       	 */
//		vld1multiple_structures_Two_registers,                  	/* 0x0C40A000	LD1       	 */
	/* AdvSIMD load/store multiple structures (post-indexed) */
//		vst4multiple_structures_Register_offset,                	/* 0x0C800000	ST4       	Rm != 11111 */
//		vst1multiple_structures_Four_registers_register_offset, 	/* 0x0C802000	ST1       	Rm != 11111 */
//		vst3multiple_structures_Register_offset,                	/* 0x0C804000	ST3       	Rm != 11111 */
//		vst1multiple_structures_Three_registers_register_offset,	/* 0x0C806000	ST1       	Rm != 11111 */
//		vst1multiple_structures_One_register_register_offset,   	/* 0x0C807000	ST1       	Rm != 11111 */
//		vst2multiple_structures_Register_offset,                	/* 0x0C808000	ST2       	Rm != 11111 */
//		vst1multiple_structures_Two_registers_register_offset,  	/* 0x0C80A000	ST1       	Rm != 11111 */
//		vst4multiple_structures_Immediate_offset,               	/* 0x0C9F0000	ST4       	 */
//		vst1multiple_structures_Four_registers_immediate_offset,	/* 0x0C9F2000	ST1       	 */
//		vst3multiple_structures_Immediate_offset,               	/* 0x0C9F4000	ST3       	 */
//		vst1multiple_structures_Three_registers_immediate_offset	/* 0x0C9F6000	ST1       	 */
//		vst1multiple_structures_One_register_immediate_offset,  	/* 0x0C9F7000	ST1       	 */
//		vst2multiple_structures_Immediate_offset,               	/* 0x0C9F8000	ST2       	 */
//		vst1multiple_structures_Two_registers_immediate_offset, 	/* 0x0C9FA000	ST1       	 */
//		vld4multiple_structures_Register_offset,                	/* 0x0CC00000	LD4       	Rm != 11111 */
//		vld1multiple_structures_Four_registers_register_offset, 	/* 0x0CC02000	LD1       	Rm != 11111 */
//		vld3multiple_structures_Register_offset,                	/* 0x0CC04000	LD3       	Rm != 11111 */
//		vld1multiple_structures_Three_registers_register_offset,	/* 0x0CC06000	LD1       	Rm != 11111 */
//		vld1multiple_structures_One_register_register_offset,   	/* 0x0CC07000	LD1       	Rm != 11111 */
//		vld2multiple_structures_Register_offset,                	/* 0x0CC08000	LD2       	Rm != 11111 */
//		vld1multiple_structures_Two_registers_register_offset,  	/* 0x0CC0A000	LD1       	Rm != 11111 */
//		vld4multiple_structures_Immediate_offset,               	/* 0x0CDF0000	LD4       	 */
//		vld1multiple_structures_Four_registers_immediate_offset,	/* 0x0CDF2000	LD1       	 */
//		vld3multiple_structures_Immediate_offset,               	/* 0x0CDF4000	LD3       	 */
//		vld1multiple_structures_Three_registers_immediate_offset	/* 0x0CDF6000	LD1       	 */
//		vld1multiple_structures_One_register_immediate_offset,  	/* 0x0CDF7000	LD1       	 */
//		vld2multiple_structures_Immediate_offset,               	/* 0x0CDF8000	LD2       	 */
//		vld1multiple_structures_Two_registers_immediate_offset, 	/* 0x0CDFA000	LD1       	 */
	/* AdvSIMD load/store single structure */
//		vst1single_structure_8_bit,                             	/* 0x0D000000	ST1       	 */
//		vst3single_structure_8_bit,                             	/* 0x0D002000	ST3       	 */
//		vst1single_structure_16_bit,                            	/* 0x0D004000	ST1       	 */
//		vst3single_structure_16_bit,                            	/* 0x0D006000	ST3       	 */
//		vst1single_structure_32_bit,                            	/* 0x0D008000	ST1       	 */
//		vst1single_structure_64_bit,                            	/* 0x0D008400	ST1       	 */
//		vst3single_structure_32_bit,                            	/* 0x0D00A000	ST3       	 */
//		vst3single_structure_64_bit,                            	/* 0x0D00A400	ST3       	 */
//		vst2single_structure_8_bit,                             	/* 0x0D200000	ST2       	 */
//		vst4single_structure_8_bit,                             	/* 0x0D202000	ST4       	 */
//		vst2single_structure_16_bit,                            	/* 0x0D204000	ST2       	 */
//		vst4single_structure_16_bit,                            	/* 0x0D206000	ST4       	 */
//		vst2single_structure_32_bit,                            	/* 0x0D208000	ST2       	 */
//		vst2single_structure_64_bit,                            	/* 0x0D208400	ST2       	 */
//		vst4single_structure_32_bit,                            	/* 0x0D20A000	ST4       	 */
//		vst4single_structure_64_bit,                            	/* 0x0D20A400	ST4       	 */
//		vld1single_structure_8_bit,                             	/* 0x0D400000	LD1       	 */
//		vld3single_structure_8_bit,                             	/* 0x0D402000	LD3       	 */
//		vld1single_structure_16_bit,                            	/* 0x0D404000	LD1       	 */
//		vld3single_structure_16_bit,                            	/* 0x0D406000	LD3       	 */
//		vld1single_structure_32_bit,                            	/* 0x0D408000	LD1       	 */
//		vld1single_structure_64_bit,                            	/* 0x0D408400	LD1       	 */
//		vld3single_structure_32_bit,                            	/* 0x0D40A000	LD3       	 */
//		vld3single_structure_64_bit,                            	/* 0x0D40A400	LD3       	 */
//		vld1rNo_offset,                                         	/* 0x0D40C000	LD1R      	 */
//		vld3rNo_offset,                                         	/* 0x0D40E000	LD3R      	 */
//		vld2single_structure_8_bit,                             	/* 0x0D600000	LD2       	 */
//		vld4single_structure_8_bit,                             	/* 0x0D602000	LD4       	 */
//		vld2single_structure_16_bit,                            	/* 0x0D604000	LD2       	 */
//		vld4single_structure_16_bit,                            	/* 0x0D606000	LD4       	 */
//		vld2single_structure_32_bit,                            	/* 0x0D608000	LD2       	 */
//		vld2single_structure_64_bit,                            	/* 0x0D608400	LD2       	 */
//		vld4single_structure_32_bit,                            	/* 0x0D60A000	LD4       	 */
//		vld4single_structure_64_bit,                            	/* 0x0D60A400	LD4       	 */
//		vld2rNo_offset,                                         	/* 0x0D60C000	LD2R      	 */
//		vld4rNo_offset,                                         	/* 0x0D60E000	LD4R      	 */
	/* AdvSIMD load/store single structure (post-indexed) */
//		vst1single_structure_8_bit_register_offset,             	/* 0x0D800000	ST1       	Rm != 11111 */
//		vst3single_structure_8_bit_register_offset,             	/* 0x0D802000	ST3       	Rm != 11111 */
//		vst1single_structure_16_bit_register_offset,            	/* 0x0D804000	ST1       	Rm != 11111 */
//		vst3single_structure_16_bit_register_offset,            	/* 0x0D806000	ST3       	Rm != 11111 */
//		vst1single_structure_32_bit_register_offset,            	/* 0x0D808000	ST1       	Rm != 11111 */
//		vst1single_structure_64_bit_register_offset,            	/* 0x0D808400	ST1       	Rm != 11111 */
//		vst3single_structure_32_bit_register_offset,            	/* 0x0D80A000	ST3       	Rm != 11111 */
//		vst3single_structure_64_bit_register_offset,            	/* 0x0D80A400	ST3       	Rm != 11111 */
//		vst1single_structure_8_bit_immediate_offset,            	/* 0x0D9F0000	ST1       	 */
//		vst3single_structure_8_bit_immediate_offset,            	/* 0x0D9F2000	ST3       	 */
//		vst1single_structure_16_bit_immediate_offset,           	/* 0x0D9F4000	ST1       	 */
//		vst3single_structure_16_bit_immediate_offset,           	/* 0x0D9F6000	ST3       	 */
//		vst1single_structure_32_bit_immediate_offset,           	/* 0x0D9F8000	ST1       	 */
//		vst1single_structure_64_bit_immediate_offset,           	/* 0x0D9F8400	ST1       	 */
//		vst3single_structure_32_bit_immediate_offset,           	/* 0x0D9FA000	ST3       	 */
//		vst3single_structure_64_bit_immediate_offset,           	/* 0x0D9FA400	ST3       	 */
//		vst2single_structure_8_bit_register_offset,             	/* 0x0DA00000	ST2       	Rm != 11111 */
//		vst4single_structure_8_bit_register_offset,             	/* 0x0DA02000	ST4       	Rm != 11111 */
//		vst2single_structure_16_bit_register_offset,            	/* 0x0DA04000	ST2       	Rm != 11111 */
//		vst4single_structure_16_bit_register_offset,            	/* 0x0DA06000	ST4       	Rm != 11111 */
//		vst2single_structure_32_bit_register_offset,            	/* 0x0DA08000	ST2       	Rm != 11111 */
//		vst2single_structure_64_bit_register_offset,            	/* 0x0DA08400	ST2       	Rm != 11111 */
//		vst4single_structure_32_bit_register_offset,            	/* 0x0DA0A000	ST4       	Rm != 11111 */
//		vst4single_structure_64_bit_register_offset,            	/* 0x0DA0A400	ST4       	Rm != 11111 */
//		vst2single_structure_8_bit_immediate_offset,            	/* 0x0DBF0000	ST2       	 */
//		vst4single_structure_8_bit_immediate_offset,            	/* 0x0DBF2000	ST4       	 */
//		vst2single_structure_16_bit_immediate_offset,           	/* 0x0DBF4000	ST2       	 */
//		vst4single_structure_16_bit_immediate_offset,           	/* 0x0DBF6000	ST4       	 */
//		vst2single_structure_32_bit_immediate_offset,           	/* 0x0DBF8000	ST2       	 */
//		vst2single_structure_64_bit_immediate_offset,           	/* 0x0DBF8400	ST2       	 */
//		vst4single_structure_32_bit_immediate_offset,           	/* 0x0DBFA000	ST4       	 */
//		vst4single_structure_64_bit_immediate_offset,           	/* 0x0DBFA400	ST4       	 */
//		vld1single_structure_8_bit_register_offset,             	/* 0x0DC00000	LD1       	Rm != 11111 */
//		vld3single_structure_8_bit_register_offset,             	/* 0x0DC02000	LD3       	Rm != 11111 */
//		vld1single_structure_16_bit_register_offset,            	/* 0x0DC04000	LD1       	Rm != 11111 */
//		vld3single_structure_16_bit_register_offset,            	/* 0x0DC06000	LD3       	Rm != 11111 */
//		vld1single_structure_32_bit_register_offset,            	/* 0x0DC08000	LD1       	Rm != 11111 */
//		vld1single_structure_64_bit_register_offset,            	/* 0x0DC08400	LD1       	Rm != 11111 */
//		vld3single_structure_32_bit_register_offset,            	/* 0x0DC0A000	LD3       	Rm != 11111 */
//		vld3single_structure_64_bit_register_offset,            	/* 0x0DC0A400	LD3       	Rm != 11111 */
//		vld1rRegister_offset,                                   	/* 0x0DC0C000	LD1R      	Rm != 11111 */
//		vld3rRegister_offset,                                   	/* 0x0DC0E000	LD3R      	Rm != 11111 */
//		vld1single_structure_8_bit_immediate_offset,            	/* 0x0DDF0000	LD1       	 */
//		vld3single_structure_8_bit_immediate_offset,            	/* 0x0DDF2000	LD3       	 */
//		vld1single_structure_16_bit_immediate_offset,           	/* 0x0DDF4000	LD1       	 */
//		vld3single_structure_16_bit_immediate_offset,           	/* 0x0DDF6000	LD3       	 */
//		vld1single_structure_32_bit_immediate_offset,           	/* 0x0DDF8000	LD1       	 */
//		vld1single_structure_64_bit_immediate_offset,           	/* 0x0DDF8400	LD1       	 */
//		vld3single_structure_32_bit_immediate_offset,           	/* 0x0DDFA000	LD3       	 */
//		vld3single_structure_64_bit_immediate_offset,           	/* 0x0DDFA400	LD3       	 */
//		vld1rImmediate_offset,                                  	/* 0x0DDFC000	LD1R      	 */
//		vld3rImmediate_offset,                                  	/* 0x0DDFE000	LD3R      	 */
//		vld2single_structure_8_bit_register_offset,             	/* 0x0DE00000	LD2       	Rm != 11111 */
//		vld4single_structure_8_bit_register_offset,             	/* 0x0DE02000	LD4       	Rm != 11111 */
//		vld2single_structure_16_bit_register_offset,            	/* 0x0DE04000	LD2       	Rm != 11111 */
//		vld4single_structure_16_bit_register_offset,            	/* 0x0DE06000	LD4       	Rm != 11111 */
//		vld2single_structure_32_bit_register_offset,            	/* 0x0DE08000	LD2       	Rm != 11111 */
//		vld2single_structure_64_bit_register_offset,            	/* 0x0DE08400	LD2       	Rm != 11111 */
//		vld4single_structure_32_bit_register_offset,            	/* 0x0DE0A000	LD4       	Rm != 11111 */
//		vld4single_structure_64_bit_register_offset,            	/* 0x0DE0A400	LD4       	Rm != 11111 */
//		vld2rRegister_offset,                                   	/* 0x0DE0C000	LD2R      	Rm != 11111 */
//		vld4rRegister_offset,                                   	/* 0x0DE0E000	LD4R      	Rm != 11111 */
//		vld2single_structure_8_bit_immediate_offset,            	/* 0x0DFF0000	LD2       	 */
//		vld4single_structure_8_bit_immediate_offset,            	/* 0x0DFF2000	LD4       	 */
//		vld2single_structure_16_bit_immediate_offset,           	/* 0x0DFF4000	LD2       	 */
//		vld4single_structure_16_bit_immediate_offset,           	/* 0x0DFF6000	LD4       	 */
//		vld2single_structure_32_bit_immediate_offset,           	/* 0x0DFF8000	LD2       	 */
//		vld2single_structure_64_bit_immediate_offset,           	/* 0x0DFF8400	LD2       	 */
//		vld4single_structure_32_bit_immediate_offset,           	/* 0x0DFFA000	LD4       	 */
//		vld4single_structure_64_bit_immediate_offset,           	/* 0x0DFFA400	LD4       	 */
//		vld2rImmediate_offset,                                  	/* 0x0DFFC000	LD2R      	 */
//		vld4rImmediate_offset,                                  	/* 0x0DFFE000	LD4R      	 */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7.86"/>
    <col customWidth="1" min="2" max="11" width="16.14"/>
    <col customWidth="1" min="12" max="26" width="8.71"/>
  </cols>
  <sheetData>
    <row r="1" ht="441.75" customHeight="1">
      <c r="A1" s="74" t="str">
        <f>textjoin(char(10),true,Operation_table!AY1:AY499)</f>
        <v>//		BINARY    	Opcode    	Opcode	comments
/* UNALLOCATED */
		0x00000000,	/* BAD       	bad	invalid operation */
/* Branch,exception generation and system Instruction */
	/* Compare _ Branch (immediate) */
		0x34000000,	/* CBZ       	cbzw	 */
		0x35000000,	/* CBNZ      	cbnzw	 */
		0xB4000000,	/* CBZ       	cbzx	 */
		0xB5000000,	/* CBNZ      	cbnzx	 */
	/* Test bit &amp; branch (immediate) */
		0x36000000,	/* TBZ       	tbz	 */
		0x37000000,	/* TBNZ      	tbnz	 */
	/* Conditional branch (immediate) */
		0x54000000,	/* B_cond    	b_cond	 */
	/* Exception generation */
//		0xD4000001,	/* SVC       	svc	 */
//		0xD4000002,	/* HVC       	hvc	 */
//		0xD4000003,	/* SMC       	smc	 */
		0xD4200000,	/* BRK       	brkarm64	AArch64 Specific BRK */
//		0xD4400000,	/* HLT       	hlt	 */
//		0xD4A00001,	/* DCPS1     	dcps1	 */
//		0xD4A00002,	/* DCPS2     	dcps2	 */
//		0xD4A00003,	/* DCPS3     	dcps3	 */
	/* System */
//		0xD500401F,	/* MSR       	msrimm	 */
//		0xD503201F,	/* HINT      	hint	 */
//		0xD503305F,	/* CLREX     	clrex	 */
//		0xD503309F,	/* DSB       	dsb	 */
//		0xD50330BF,	/* DMB       	dmb	 */
//		0xD50330DF,	/* ISB       	isb	 */
//		0xD5080000,	/* SYS       	sys	 */
//		0xD5100000,	/* MSR       	msr	 */
//		0xD5280000,	/* SYSL      	sysl	 */
//		0xD5300000,	/* MRS       	mrs	 */
	/* Unconditional branch (register) */
		0xD61F0000,	/* BR        	br	 */
		0xD63F0000,	/* BLR       	blr	 */
		0xD65F0000,	/* RET       	ret	 */
//		0xD69F03E0,	/* ERET      	eret	 */
//		0xD6BF03E0,	/* DRPS      	drps	 */
	/* Unconditional branch (immediate) */
		0x14000000,	/* B         	b	 */
		0x94000000,	/* BL        	bl	 */
/* Loads and stores */
	/* Load/store exclusive */
		0x08000000,	/* STXRB     	stxrb	 */
		0x08008000,	/* STLXRB    	stlxrb	 */
		0x08400000,	/* LDXRB     	ldxrb	 */
		0x08408000,	/* LDAXRB    	ldaxrb	 */
		0x08808000,	/* STLRB     	stlrb	 */
		0x08C08000,	/* LDARB     	ldarb	 */
		0x48000000,	/* STXRH     	stxrh	 */
		0x48008000,	/* STLXRH    	stlxrh	 */
		0x48400000,	/* LDXRH     	ldxrh	 */
		0x48408000,	/* LDAXRH    	ldaxrh	 */
		0x48808000,	/* STLRH     	stlrh	 */
		0x48C08000,	/* LDARH     	ldarh	 */
		0x88000000,	/* STXR      	stxrw	 */
		0x88008000,	/* STLXR     	stlxrw	 */
		0x88200000,	/* STXP      	stxpw	 */
		0x88208000,	/* STLXP     	stlxpw	 */
		0x88400000,	/* LDXR      	ldxrw	 */
		0x88408000,	/* LDAXR     	ldaxrw	 */
		0x88600000,	/* LDXP      	ldxpw	 */
		0x88608000,	/* LDAXP     	ldaxpw	 */
		0x88808000,	/* STLR      	stlrw	 */
		0x88C08000,	/* LDAR      	ldarw	 */
		0xC8000000,	/* STXR      	stxrx	 */
		0xC8008000,	/* STLXR     	stlxrx	 */
		0xC8200000,	/* STXP      	stxpx	 */
		0xC8208000,	/* STLXP     	stlxpx	 */
		0xC8400000,	/* LDXR      	ldxrx	 */
		0xC8408000,	/* LDAXR     	ldaxrx	 */
		0xC8600000,	/* LDXP      	ldxpx	 */
		0xC8608000,	/* LDAXP     	ldaxpx	 */
		0xC8808000,	/* STLR      	stlrx	 */
		0xC8C08000,	/* LDAR      	ldarx	 */
	/* Load register (literal) */
		0x18000000,	/* LDR       	ldrw	 */
		0x1C000000,	/* LDR       	vldrs	 */
		0x58000000,	/* LDR       	ldrx	 */
		0x5C000000,	/* LDR       	vldrd	 */
		0x98000000,	/* LDRSW     	ldrsw	 */
		0x9C000000,	/* LDR       	vldrq	 */
		0xD8000000,	/* PRFM      	prfm	 */
	/* Load/store no-allocate pair (offset) */
		0x28000000,	/* STNP      	stnpw	 */
		0x28400000,	/* LDNP      	ldnpw	 */
		0x2C000000,	/* STNP      	vstnps	 */
		0x2C400000,	/* LDNP      	vldnps	 */
		0x6C000000,	/* STNP      	vstnpd	 */
		0x6C400000,	/* LDNP      	vldnpd	 */
		0xA8000000,	/* STNP      	stnpx	 */
		0xA8400000,	/* LDNP      	ldnpx	 */
		0xAC000000,	/* STNP      	vstnpq	 */
		0xAC400000,	/* LDNP      	vldnpq	 */
	/* Load/store register pair (post-indexed) */
		0x28800000,	/* STP       	stppostw	 */
		0x28C00000,	/* LDP       	ldppostw	 */
		0x2C800000,	/* STP       	vstpposts	 */
		0x2CC00000,	/* LDP       	vldpposts	 */
		0x68C00000,	/* LDPSW     	ldpswpost	 */
		0x6C800000,	/* STP       	vstppostd	 */
		0x6CC00000,	/* LDP       	vldppostd	 */
		0xA8800000,	/* STP       	stppostx	 */
		0xA8C00000,	/* LDP       	ldppostx	 */
		0xAC800000,	/* STP       	vstppostq	 */
		0xACC00000,	/* LDP       	vldppostq	 */
	/* Load/store register pair (offset) */
		0x29000000,	/* STP       	stpoffw	 */
		0x29400000,	/* LDP       	ldpoffw	 */
		0x2D000000,	/* STP       	vstpoffs	 */
		0x2D400000,	/* LDP       	vldpoffs	 */
		0x69400000,	/* LDPSW     	ldpswoff	 */
		0x6D000000,	/* STP       	vstpoffd	 */
		0x6D400000,	/* LDP       	vldpoffd	 */
		0xA9000000,	/* STP       	stpoffx	 */
		0xA9400000,	/* LDP       	ldpoffx	 */
		0xAD000000,	/* STP       	vstpoffq	 */
		0xAD400000,	/* LDP       	vldpoffq	 */
	/* Load/store register pair (pre-indexed) */
		0x29800000,	/* STP       	stpprew	 */
		0x29C00000,	/* LDP       	ldpprew	 */
		0x2D800000,	/* STP       	vstppres	 */
		0x2DC00000,	/* LDP       	vldppres	 */
		0x69C00000,	/* LDPSW     	ldpswpre	 */
		0x6D800000,	/* STP       	vstppred	 */
		0x6DC00000,	/* LDP       	vldppred	 */
		0xA9800000,	/* STP       	stpprex	 */
		0xA9C00000,	/* LDP       	ldpprex	 */
		0xAD800000,	/* STP       	vstppreq	 */
		0xADC00000,	/* LDP       	vldppreq	 */
	/* Load/store register (unscaled immediate) */
		0x38000000,	/* STURB     	sturb	 */
		0x38400000,	/* LDURB     	ldurb	 */
		0x38800000,	/* LDURSB    	ldursbx	 */
		0x38C00000,	/* LDURSB    	ldursbw	 */
		0x3C000000,	/* STUR      	vsturb	 */
		0x3C400000,	/* LDUR      	vldurb	 */
		0x3C800000,	/* STUR      	vsturq	 */
		0x3CC00000,	/* LDUR      	vldurq	 */
		0x78000000,	/* STURH     	sturh	 */
		0x78400000,	/* LDURH     	ldurh	 */
		0x78800000,	/* LDURSH    	ldurshx	 */
		0x78C00000,	/* LDURSH    	ldurshw	 */
		0x7C000000,	/* STUR      	vsturh	 */
		0x7C400000,	/* LDUR      	vldurh	 */
		0xB8000000,	/* STUR      	sturw	 */
		0xB8400000,	/* LDUR      	ldurw	 */
		0xB8800000,	/* LDURSW    	ldursw	 */
		0xBC000000,	/* STUR      	vsturs	 */
		0xBC400000,	/* LDUR      	vldurs	 */
		0xF8000000,	/* STUR      	sturx	 */
		0xF8400000,	/* LDUR      	ldurx	 */
		0xF8800000,	/* PRFUM     	prfum	 */
		0xFC000000,	/* STUR      	vsturd	 */
		0xFC400000,	/* LDUR      	vldurd	 */
	/* Load/store register (immediate post-indexed) */
		0x38000400,	/* STRB      	strbpost	 */
		0x38400400,	/* LDRB      	ldrbpost	 */
		0x38800400,	/* LDRSB     	ldrsbpostx	 */
		0x38C00400,	/* LDRSB     	ldrsbpostw	 */
		0x3C000400,	/* STR       	vstrpostb	 */
		0x3C400400,	/* LDR       	vldrpostb	 */
		0x3C800400,	/* STR       	vstrpostq	 */
		0x3CC00400,	/* LDR       	vldrpostq	 */
		0x78000400,	/* STRH      	strhpost	 */
		0x78400400,	/* LDRH      	ldrhpost	 */
		0x78800400,	/* LDRSH     	ldrshpostx	 */
		0x78C00400,	/* LDRSH     	ldrshpostw	 */
		0x7C000400,	/* STR       	vstrposth	 */
		0x7C400400,	/* LDR       	vldrposth	 */
		0xB8000400,	/* STR       	strpostw	 */
		0xB8400400,	/* LDR       	ldrpostw	 */
		0xB8800400,	/* LDRSW     	ldrswpost	 */
		0xBC000400,	/* STR       	vstrposts	 */
		0xBC400400,	/* LDR       	vldrposts	 */
		0xF8000400,	/* STR       	strpostx	 */
		0xF8400400,	/* LDR       	ldrpostx	 */
		0xFC000400,	/* STR       	vstrpostd	 */
		0xFC400400,	/* LDR       	vldrpostd	 */
	/* Load/store register (unprivileged) */
		0x38000800,	/* STTRB     	sttrb	 */
		0x38400800,	/* LDTRB     	ldtrb	 */
		0x38800800,	/* LDTRSB    	ldtrsbx	 */
		0x38C00800,	/* LDTRSB    	ldtrsbw	 */
		0x78000800,	/* STTRH     	sttrh	 */
		0x78400800,	/* LDTRH     	ldtrh	 */
		0x78800800,	/* LDTRSH    	ldtrshx	 */
		0x78C00800,	/* LDTRSH    	ldtrshw	 */
		0xB8000800,	/* STTR      	sttrw	 */
		0xB8400800,	/* LDTR      	ldtrw	 */
		0xB8800800,	/* LDTRSW    	ldtrsw	 */
		0xF8000800,	/* STTR      	sttrx	 */
		0xF8400800,	/* LDTR      	ldtrx	 */
	/* Load/store register (immediate pre-indexed) */
		0x38000C00,	/* STRB      	strbpre	 */
		0x38400C00,	/* LDRB      	ldrbpre	 */
		0x38800C00,	/* LDRSB     	ldrsbprex	 */
		0x38C00C00,	/* LDRSB     	ldrsbprew	 */
		0x3C000C00,	/* STR       	vstrpreb	 */
		0x3C400C00,	/* LDR       	vldrpreb	 */
		0x3C800C00,	/* STR       	vstrpreq	 */
		0x3CC00C00,	/* LDR       	vldrpreq	 */
		0x78000C00,	/* STRH      	strhpre	 */
		0x78400C00,	/* LDRH      	ldrhpre	 */
		0x78800C00,	/* LDRSH     	ldrshprex	 */
		0x78C00C00,	/* LDRSH     	ldrshprew	 */
		0x7C000C00,	/* STR       	vstrpreh	 */
		0x7C400C00,	/* LDR       	vldrpreh	 */
		0xB8000C00,	/* STR       	strprew	 */
		0xB8400C00,	/* LDR       	ldrprew	 */
		0xB8800C00,	/* LDRSW     	ldrswpre	 */
		0xBC000C00,	/* STR       	vstrpres	 */
		0xBC400C00,	/* LDR       	vldrpres	 */
		0xF8000C00,	/* STR       	strprex	 */
		0xF8400C00,	/* LDR       	ldrprex	 */
		0xFC000C00,	/* STR       	vstrpred	 */
		0xFC400C00,	/* LDR       	vldrpred	 */
	/* Load/store register (register offset) */
		0x38200800,	/* STRB      	strboff	 */
		0x38600800,	/* LDRB      	ldrboff	 */
		0x38A00800,	/* LDRSB     	ldrsboffx	 */
		0x38E00800,	/* LDRSB     	ldrsboffw	 */
		0x3C200800,	/* STR       	vstroffb	 */
		0x3C600800,	/* LDR       	vldroffb	 */
		0x3CA00800,	/* STR       	vstroffq	 */
		0x3CE00800,	/* LDR       	vldroffq	 */
		0x78200800,	/* STRH      	strhoff	 */
		0x78600800,	/* LDRH      	ldrhoff	 */
		0x78A00800,	/* LDRSH     	ldrshoffx	 */
		0x78E00800,	/* LDRSH     	ldrshoffw	 */
		0x7C200800,	/* STR       	vstroffh	 */
		0x7C600800,	/* LDR       	vldroffh	 */
		0xB8200800,	/* STR       	stroffw	 */
		0xB8600800,	/* LDR       	ldroffw	 */
		0xB8A00800,	/* LDRSW     	ldrswoff	 */
		0xBC200800,	/* STR       	vstroffs	 */
		0xBC600800,	/* LDR       	vldroffs	 */
		0xF8200800,	/* STR       	stroffx	 */
		0xF8600800,	/* LDR       	ldroffx	 */
		0xFC200800,	/* STR       	vstroffd	 */
		0xFC600800,	/* LDR       	vldroffd	 */
		0xF8A00800,	/* PRFM      	prfmoff	 */
	/* Load/store register (unsigned immediate) */
		0x39000000,	/* STRB      	strbimm	 */
		0x39400000,	/* LDRB      	ldrbimm	 */
		0x39800000,	/* LDRSB     	ldrsbimmx	 */
		0x39C00000,	/* LDRSB     	ldrsbimmw	 */
		0x3D000000,	/* STR       	vstrimmb	 */
		0x3D400000,	/* LDR       	vldrimmb	 */
		0x3D800000,	/* STR       	vstrimmq	 */
		0x3DC00000,	/* LDR       	vldrimmq	 */
		0x79000000,	/* STRH      	strhimm	 */
		0x79400000,	/* LDRH      	ldrhimm	 */
		0x79800000,	/* LDRSH     	ldrshimmx	 */
		0x79C00000,	/* LDRSH     	ldrshimmw	 */
		0x7D000000,	/* STR       	vstrimmh	 */
		0x7D400000,	/* LDR       	vldrimmh	 */
		0xB9000000,	/* STR       	strimmw	 */
		0xB9400000,	/* LDR       	ldrimmw	 */
		0xB9800000,	/* LDRSW     	ldrswimm	 */
		0xBD000000,	/* STR       	vstrimms	 */
		0xBD400000,	/* LDR       	vldrimms	 */
		0xF9000000,	/* STR       	strimmx	 */
		0xF9400000,	/* LDR       	ldrimmx	 */
		0xFD000000,	/* STR       	vstrimmd	 */
		0xFD400000,	/* LDR       	vldrimmd	 */
		0xF9800000,	/* PRFM      	prfmimm	 */
/* Data processing – Immediate */
	/* PC-rel. addressing */
		0x10000000,	/* ADR       	adr	 */
		0x90000000,	/* ADRP      	adrp	 */
	/* Add/subtract (immediate) */
		0x11000000,	/* ADD       	addimmw	 */
		0x31000000,	/* ADDS      	addsimmw	 */
		0x51000000,	/* SUB       	subimmw	 */
		0x71000000,	/* SUBS      	subsimmw	 */
		0x91000000,	/* ADD       	addimmx	 */
		0xB1000000,	/* ADDS      	addsimmx	 */
		0xD1000000,	/* SUB       	subimmx	 */
		0xF1000000,	/* SUBS      	subsimmx	 */
	/* Logical (immediate) */
		0x12000000,	/* AND       	andimmw	 */
		0x32000000,	/* ORR       	orrimmw	 */
		0x52000000,	/* EOR       	eorimmw	 */
		0x72000000,	/* ANDS      	andsimmw	 */
		0x92000000,	/* AND       	andimmx	 */
		0xB2000000,	/* ORR       	orrimmx	 */
		0xD2000000,	/* EOR       	eorimmx	 */
		0xF2000000,	/* ANDS      	andsimmx	 */
	/* Move wide (immediate) */
		0x12800000,	/* MOVN      	movnw	 */
		0x52800000,	/* MOVZ      	movzw	 */
		0x72800000,	/* MOVK      	movkw	 */
		0x92800000,	/* MOVN      	movnx	 */
		0xD2800000,	/* MOVZ      	movzx	 */
		0xF2800000,	/* MOVK      	movkx	 */
	/* Bitfield */
		0x13000000,	/* SBFM      	sbfmw	 */
		0x33000000,	/* BFM       	bfmw	 */
		0x53000000,	/* UBFM      	ubfmw	 */
		0x93400000,	/* SBFM      	sbfmx	 */
		0xB3400000,	/* BFM       	bfmx	 */
		0xD3400000,	/* UBFM      	ubfmx	 */
	/* Extract */
		0x13800000,	/* EXTR      	extrw	 */
		0x93C08000,	/* EXTR      	extrx	 */
/* Data Processing – register */
	/* Logical (shifted register) */
		0x0A000000,	/* AND       	andw	 */
		0x0A200000,	/* BIC       	bicw	 */
		0x2A000000,	/* ORR       	orrw	 */
		0x2A200000,	/* ORN       	ornw	 */
		0x4A000000,	/* EOR       	eorw	 */
		0x4A200000,	/* EON       	eonw	 */
		0x6A000000,	/* ANDS      	andsw	 */
		0x6A200000,	/* BICS      	bicsw	 */
		0x8A000000,	/* AND       	andx	 */
		0x8A200000,	/* BIC       	bicx	 */
		0xAA000000,	/* ORR       	orrx	 */
		0xAA200000,	/* ORN       	ornx	 */
		0xCA000000,	/* EOR       	eorx	 */
		0xCA200000,	/* EON       	eonx	 */
		0xEA000000,	/* ANDS      	andsx	 */
		0xEA200000,	/* BICS      	bicsx	 */
	/* Add/subtract (shifted register) */
		0x0B000000,	/* ADD       	addw	 */
		0x2B000000,	/* ADDS      	addsw	 */
		0x4B000000,	/* SUB       	subw	 */
		0x6B000000,	/* SUBS      	subsw	 */
		0x8B000000,	/* ADD       	addx	 */
		0xAB000000,	/* ADDS      	addsx	 */
		0xCB000000,	/* SUB       	subx	 */
		0xEB000000,	/* SUBS      	subsx	 */
	/* Add/subtract (extended register) */
		0x0B200000,	/* ADD       	addextw	 */
		0x2B200000,	/* ADDS      	addsextw	 */
		0x4B200000,	/* SUB       	subextw	 */
		0x6B200000,	/* SUBS      	subsextw	 */
		0x8B200000,	/* ADD       	addextx	 */
		0xAB200000,	/* ADDS      	addsextx	 */
		0xCB200000,	/* SUB       	subextx	 */
		0xEB200000,	/* SUBS      	subsextx	 */
	/* Add/subtract (with carry) */
		0x1A000000,	/* ADC       	adcw	 */
		0x3A000000,	/* ADCS      	adcsw	 */
		0x5A000000,	/* SBC       	sbcw	 */
		0x7A000000,	/* SBCS      	sbcsw	 */
		0x9A000000,	/* ADC       	adcx	 */
		0xBA000000,	/* ADCS      	adcsx	 */
		0xDA000000,	/* SBC       	sbcx	 */
		0xFA000000,	/* SBCS      	sbcsx	 */
	/* Conditional compare (register) */
		0x3A400000,	/* CCMN      	ccmnw	 */
		0xBA400000,	/* CCMN      	ccmnx	 */
		0x7A400000,	/* CCMP      	ccmpw	 */
		0xFA400000,	/* CCMP      	ccmpx	 */
	/* Conditional compare (immediate) */
		0x3A400800,	/* CCMN      	ccmnimmw	 */
		0xBA400800,	/* CCMN      	ccmnimmx	 */
		0x7A400800,	/* CCMP      	ccmpimmw	 */
		0xFA400800,	/* CCMP      	ccmpimmx	 */
	/* Conditional select */
		0x1A800000,	/* CSEL      	cselw	 */
		0x1A800400,	/* CSINC     	csincw	 */
		0x5A800000,	/* CSINV     	csinvw	 */
		0x5A800400,	/* CSNEG     	csnegw	 */
		0x9A800000,	/* CSEL      	cselx	 */
		0x9A800400,	/* CSINC     	csincx	 */
		0xDA800000,	/* CSINV     	csinvx	 */
		0xDA800400,	/* CSNEG     	csnegx	 */
	/* Data-processing (3 source) */
		0x1B000000,	/* MADD      	maddw	 */
		0x9B000000,	/* MADD      	maddx	 */
		0x9B200000,	/* SMADDL    	smaddl	 */
		0x9BA00000,	/* UMADDL    	umaddl	 */
		0x1B008000,	/* MSUB      	msubw	 */
		0x9B008000,	/* MSUB      	msubx	 */
		0x9B208000,	/* SMSUBL    	smsubl	 */
		0x9BA08000,	/* UMSUBL    	umsubl	 */
		0x9B400000,	/* SMULH     	smulh	 */
		0x9BC00000,	/* UMULH     	umulh	 */
	/* Data-processing (2 source) */
		0x9AC04C00,	/* CRC32X    	crc32x	 */
		0x9AC05C00,	/* CRC32CX   	crc32cx	 */
		0x1AC04000,	/* CRC32B    	crc32b	 */
		0x1AC05000,	/* CRC32CB   	crc32cb	 */
		0x1AC04400,	/* CRC32H    	crc32h	 */
		0x1AC05400,	/* CRC32CH   	crc32ch	 */
		0x1AC04800,	/* CRC32W    	crc32w	 */
		0x1AC05800,	/* CRC32CW   	crc32cw	 */
		0x1AC00800,	/* UDIV      	udivw	 */
		0x9AC00800,	/* UDIV      	udivx	 */
		0x1AC00C00,	/* SDIV      	sdivw	 */
		0x9AC00C00,	/* SDIV      	sdivx	 */
		0x1AC02000,	/* LSLV      	lslvw	 */
		0x9AC02000,	/* LSLV      	lslvx	 */
		0x1AC02400,	/* LSRV      	lsrvw	 */
		0x9AC02400,	/* LSRV      	lsrvx	 */
		0x1AC02800,	/* ASRV      	asrvw	 */
		0x9AC02800,	/* ASRV      	asrvx	 */
		0x1AC02C00,	/* RORV      	rorvw	 */
		0x9AC02C00,	/* RORV      	rorvx	 */
	/* Data-processing (1 source) */
		0x5AC00000,	/* RBIT      	rbitw	 */
		0xDAC00000,	/* RBIT      	rbitx	 */
		0x5AC01000,	/* CLZ       	clzw	 */
		0xDAC01000,	/* CLZ       	clzx	 */
		0x5AC01400,	/* CLS       	clsw	 */
		0xDAC01400,	/* CLS       	clsx	 */
		0x5AC00800,	/* REV       	revw	 */
		0xDAC00C00,	/* REV       	revx	 */
		0xDAC00400,	/* REV16     	rev16w	 */
		0x5AC00400,	/* REV16     	rev16x	 */
		0xDAC00800,	/* REV32     	rev32	 */
/* Data Processing – SIMD and floating point */
	/* Floating-point&lt;-&gt;fixed-point conversions */
//		0x1E020000,	/* SCVTF     	vscvtfscalar_fixed_point_32_bit_to_single_precision	 */
//		0x1E030000,	/* UCVTF     	vucvtfscalar_fixed_point_32_bit_to_single_precision	 */
//		0x1ED80000,	/* FCVTZS    	vfcvtzsscalar_fixed_point_Single_precision_to_32_bit	 */
//		0x1ED90000,	/* FCVTZU    	vfcvtzuscalar_fixed_point_Single_precision_to_32_bit	 */
//		0x1E020000,	/* SCVTF     	vscvtfscalar_fixed_point_32_bit_to_double_precision	 */
//		0x1E030000,	/* UCVTF     	vucvtfscalar_fixed_point_32_bit_to_double_precision	 */
//		0x1ED80000,	/* FCVTZS    	vfcvtzsscalar_fixed_point_Double_precision_to_32_bit	 */
//		0x1ED90000,	/* FCVTZU    	vfcvtzuscalar_fixed_point_Double_precision_to_32_bit	 */
//		0x9E020000,	/* SCVTF     	vscvtfscalar_fixed_point_64_bit_to_single_precision	 */
//		0x9E030000,	/* UCVTF     	vucvtfscalar_fixed_point_64_bit_to_single_precision	 */
//		0x9ED80000,	/* FCVTZS    	vfcvtzsscalar_fixed_point_Single_precision_to_64_bit	 */
//		0x9ED90000,	/* FCVTZU    	vfcvtzuscalar_fixed_point_Single_precision_to_64_bit	 */
//		0x9E020000,	/* SCVTF     	vscvtfscalar_fixed_point_64_bit_to_double_precision	 */
//		0x9E030000,	/* UCVTF     	vucvtfscalar_fixed_point_64_bit_to_double_precision	 */
//		0x9ED80000,	/* FCVTZS    	vfcvtzsscalar_fixed_point_Double_precision_to_64_bit	 */
//		0x9ED90000,	/* FCVTZU    	vfcvtzuscalar_fixed_point_Double_precision_to_64_bit	 */
	/* Floating-point conditional compare */
//		0x1E200400,	/* FCCMP     	vfccmpSingle_precision	 */
//		0x1E200410,	/* FCCMPE    	vfccmpeSingle_precision	 */
//		0x1E600400,	/* FCCMP     	vfccmpDouble_precision	 */
//		0x1E600410,	/* FCCMPE    	vfccmpeDouble_precision	 */
	/* Floating-point data-processing (2 source) */
//		0x1E200800,	/* FMUL      	vfmulscalar_Single_precision	 */
//		0x1E201800,	/* FDIV      	vfdivscalar_Single_precision	 */
//		0x1E202800,	/* FADD      	vfaddscalar_Single_precision	 */
//		0x1E203800,	/* FSUB      	vfsubscalar_Single_precision	 */
//		0x1E204800,	/* FMAX      	vfmaxscalar_Single_precision	 */
//		0x1E205800,	/* FMIN      	vfminscalar_Single_precision	 */
//		0x1E206800,	/* FMAXNM    	vfmaxnmscalar_Single_precision	 */
//		0x1E207800,	/* FMINNM    	vfminnmscalar_Single_precision	 */
//		0x1E208800,	/* FNMUL     	vfnmulSingle_precision	 */
//		0x1E600800,	/* FMUL      	vfmulscalar_Double_precision	 */
//		0x1E601800,	/* FDIV      	vfdivscalar_Double_precision	 */
//		0x1E602800,	/* FADD      	vfaddscalar_Double_precision	 */
//		0x1E603800,	/* FSUB      	vfsubscalar_Double_precision	 */
//		0x1E604800,	/* FMAX      	vfmaxscalar_Double_precision	 */
//		0x1E605800,	/* FMIN      	vfminscalar_Double_precision	 */
//		0x1E606800,	/* FMAXNM    	vfmaxnmscalar_Double_precision	 */
//		0x1E607800,	/* FMINNM    	vfminnmscalar_Double_precision	 */
//		0x1E608800,	/* FNMUL     	vfnmulDouble_precision	 */
	/* Floating-point conditional select */
//		0x1E200C00,	/* FCSEL     	vfcselSingle_precision	 */
//		0x1E600C00,	/* FCSEL     	vfcselDouble_precision	 */
	/* Floating-point immediate */
//		0x1E201000,	/* FMOV      	vfmovscalar_immediate_Single_precision	 */
//		0x1E601000,	/* FMOV      	vfmovscalar_immediate_Double_precision	 */
	/* Floating-point compare */
//		0x1E202000,	/* FCMP      	vfcmpSingle_precision	 */
//		0x1E202008,	/* FCMP      	vfcmpSingle_precision_zero	 */
//		0x1E202010,	/* FCMPE     	vfcmpeSingle_precision	 */
//		0x1E202018,	/* FCMPE     	vfcmpeSingle_precision_zero	 */
//		0x1E602000,	/* FCMP      	vfcmpDouble_precision	 */
//		0x1E602008,	/* FCMP      	vfcmpDouble_precision_zero	 */
//		0x1E602010,	/* FCMPE     	vfcmpeDouble_precision	 */
//		0x1E602018,	/* FCMPE     	vfcmpeDouble_precision_zero	 */
	/* Floating-point data-processing (1 source) */
//		0x1E204000,	/* FMOV      	vfmovregister_Single_precision	 */
//		0x1E20C000,	/* FABS      	vfabsscalar_Single_precision	 */
//		0x1E214000,	/* FNEG      	vfnegscalar_Single_precision	 */
//		0x1E21C000,	/* FSQRT     	vfsqrtscalar_Single_precision	 */
//		0x1E22C000,	/* FCVT      	vfcvtSingle_precision_to_double_precision	 */
//		0x1E23C000,	/* FCVT      	vfcvtSingle_precision_to_half_precision	 */
//		0x1E244000,	/* FRINTN    	vfrintnscalar_Single_precision	 */
//		0x1E24C000,	/* FRINTP    	vfrintpscalar_Single_precision	 */
//		0x1E254000,	/* FRINTM    	vfrintmscalar_Single_precision	 */
//		0x1E25C000,	/* FRINTZ    	vfrintzscalar_Single_precision	 */
//		0x1E264000,	/* FRINTA    	vfrintascalar_Single_precision	 */
//		0x1E274000,	/* FRINTX    	vfrintxscalar_Single_precision	 */
//		0x1E27C000,	/* FRINTI    	vfrintiscalar_Single_precision	 */
//		0x1E604000,	/* FMOV      	vfmovregister_Double_precision	 */
//		0x1E60C000,	/* FABS      	vfabsscalar_Double_precision	 */
//		0x1E614000,	/* FNEG      	vfnegscalar_Double_precision	 */
//		0x1E61C000,	/* FSQRT     	vfsqrtscalar_Double_precision	 */
//		0x1E624000,	/* FCVT      	vfcvtDouble_precision_to_single_precision	 */
//		0x1E63C000,	/* FCVT      	vfcvtDouble_precision_to_half_precision	 */
//		0x1E644000,	/* FRINTN    	vfrintnscalar_Double_precision	 */
//		0x1E64C000,	/* FRINTP    	vfrintpscalar_Double_precision	 */
//		0x1E654000,	/* FRINTM    	vfrintmscalar_Double_precision	 */
//		0x1E65C000,	/* FRINTZ    	vfrintzscalar_Double_precision	 */
//		0x1E664000,	/* FRINTA    	vfrintascalar_Double_precision	 */
//		0x1E674000,	/* FRINTX    	vfrintxscalar_Double_precision	 */</v>
      </c>
    </row>
    <row r="2" ht="15.75" customHeight="1">
      <c r="A2" t="str">
        <f>textjoin(char(10),true,Operation_table!AY500:AY999)</f>
        <v>//		0x1E67C000,	/* FRINTI    	vfrintiscalar_Double_precision	 */
//		0x1EE24000,	/* FCVT      	vfcvtHalf_precision_to_single_precision	 */
//		0x1EE2C000,	/* FCVT      	vfcvtHalf_precision_to_double_precision	 */
	/* Floating-point&lt;-&gt;integer conversions */
//		0x1E200000,	/* FCVTNS    	vfcvtnsscalar_Single_precision_to_32_bit	 */
//		0x1E210000,	/* FCVTNU    	vfcvtnuscalar_Single_precision_to_32_bit	 */
//		0x1E220000,	/* SCVTF     	vscvtfscalar_integer_32_bit_to_single_precision	 */
//		0x1E230000,	/* UCVTF     	vucvtfscalar_integer_32_bit_to_single_precision	 */
//		0x1E240000,	/* FCVTAS    	vfcvtasscalar_Single_precision_to_32_bit	 */
//		0x1E250000,	/* FCVTAU    	vfcvtauscalar_Single_precision_to_32_bit	 */
//		0x1E260000,	/* FMOV      	vfmovgeneral_Single_precision_to_32_bit	 */
//		0x1E270000,	/* FMOV      	vfmovgeneral_32_bit_to_single_precision	 */
//		0x1E280000,	/* FCVTPS    	vfcvtpsscalar_Single_precision_to_32_bit	 */
//		0x1E290000,	/* FCVTPU    	vfcvtpuscalar_Single_precision_to_32_bit	 */
//		0x1E300000,	/* FCVTMS    	vfcvtmsscalar_Single_precision_to_32_bit	 */
//		0x1E310000,	/* FCVTMU    	vfcvtmuscalar_Single_precision_to_32_bit	 */
//		0x1E380000,	/* FCVTZS    	vfcvtzsscalar_integer_Single_precision_to_32_bit	 */
//		0x1E390000,	/* FCVTZU    	vfcvtzuscalar_integer_Single_precision_to_32_bit	 */
//		0x1E600000,	/* FCVTNS    	vfcvtnsscalar_Double_precision_to_32_bit	 */
//		0x1E610000,	/* FCVTNU    	vfcvtnuscalar_Double_precision_to_32_bit	 */
//		0x1E620000,	/* SCVTF     	vscvtfscalar_integer_32_bit_to_double_precision	 */
//		0x1E630000,	/* UCVTF     	vucvtfscalar_integer_32_bit_to_double_precision	 */
//		0x1E640000,	/* FCVTAS    	vfcvtasscalar_Double_precision_to_32_bit	 */
//		0x1E650000,	/* FCVTAU    	vfcvtauscalar_Double_precision_to_32_bit	 */
//		0x1E680000,	/* FCVTPS    	vfcvtpsscalar_Double_precision_to_32_bit	 */
//		0x1E690000,	/* FCVTPU    	vfcvtpuscalar_Double_precision_to_32_bit	 */
//		0x1E700000,	/* FCVTMS    	vfcvtmsscalar_Double_precision_to_32_bit	 */
//		0x1E710000,	/* FCVTMU    	vfcvtmuscalar_Double_precision_to_32_bit	 */
//		0x1E780000,	/* FCVTZS    	vfcvtzsscalar_integer_Double_precision_to_32_bit	 */
//		0x1E790000,	/* FCVTZU    	vfcvtzuscalar_integer_Double_precision_to_32_bit	 */
//		0x9E200000,	/* FCVTNS    	vfcvtnsscalar_Single_precision_to_64_bit	 */
//		0x9E210000,	/* FCVTNU    	vfcvtnuscalar_Single_precision_to_64_bit	 */
//		0x9E220000,	/* SCVTF     	vscvtfscalar_integer_64_bit_to_single_precision	 */
//		0x9E230000,	/* UCVTF     	vucvtfscalar_integer_64_bit_to_single_precision	 */
//		0x9E240000,	/* FCVTAS    	vfcvtasscalar_Single_precision_to_64_bit	 */
//		0x9E250000,	/* FCVTAU    	vfcvtauscalar_Single_precision_to_64_bit	 */
//		0x9E280000,	/* FCVTPS    	vfcvtpsscalar_Single_precision_to_64_bit	 */
//		0x9E290000,	/* FCVTPU    	vfcvtpuscalar_Single_precision_to_64_bit	 */
//		0x9E300000,	/* FCVTMS    	vfcvtmsscalar_Single_precision_to_64_bit	 */
//		0x9E310000,	/* FCVTMU    	vfcvtmuscalar_Single_precision_to_64_bit	 */
//		0x9E380000,	/* FCVTZS    	vfcvtzsscalar_integer_Single_precision_to_64_bit	 */
//		0x9E390000,	/* FCVTZU    	vfcvtzuscalar_integer_Single_precision_to_64_bit	 */
//		0x9E600000,	/* FCVTNS    	vfcvtnsscalar_Double_precision_to_64_bit	 */
//		0x9E610000,	/* FCVTNU    	vfcvtnuscalar_Double_precision_to_64_bit	 */
//		0x9E620000,	/* SCVTF     	vscvtfscalar_integer_64_bit_to_double_precision	 */
//		0x9E630000,	/* UCVTF     	vucvtfscalar_integer_64_bit_to_double_precision	 */
//		0x9E640000,	/* FCVTAS    	vfcvtasscalar_Double_precision_to_64_bit	 */
//		0x9E650000,	/* FCVTAU    	vfcvtauscalar_Double_precision_to_64_bit	 */
//		0x9E660000,	/* FMOV      	vfmovgeneral_Double_precision_to_64_bit	 */
//		0x9E670000,	/* FMOV      	vfmovgeneral_64_bit_to_double_precision	 */
//		0x9E680000,	/* FCVTPS    	vfcvtpsscalar_Double_precision_to_64_bit	 */
//		0x9E690000,	/* FCVTPU    	vfcvtpuscalar_Double_precision_to_64_bit	 */
//		0x9E700000,	/* FCVTMS    	vfcvtmsscalar_Double_precision_to_64_bit	 */
//		0x9E710000,	/* FCVTMU    	vfcvtmuscalar_Double_precision_to_64_bit	 */
//		0x9E780000,	/* FCVTZS    	vfcvtzsscalar_integer_Double_precision_to_64_bit	 */
//		0x9E790000,	/* FCVTZU    	vfcvtzuscalar_integer_Double_precision_to_64_bit	 */
//		0x9EAE0000,	/* FMOV      	vfmovgeneral_Top_half_of_128_bit_to_64_bit	 */
//		0x9EAF0000,	/* FMOV      	vfmovgeneral_64_bit_to_top_half_of_128_bit	 */
	/* Floating-point data-processing (3 source) */
//		0x1F000000,	/* FMADD     	vfmaddSingle_precision	 */
//		0x1F008000,	/* FMSUB     	vfmsubSingle_precision	 */
//		0x1F200000,	/* FNMADD    	vfnmaddSingle_precision	 */
//		0x1F208000,	/* FNMSUB    	vfnmsubSingle_precision	 */
//		0x1F400000,	/* FMADD     	vfmaddDouble_precision	 */
//		0x1F408000,	/* FMSUB     	vfmsubDouble_precision	 */
//		0x1F600000,	/* FNMADD    	vfnmaddDouble_precision	 */
//		0x1F608000,	/* FNMSUB    	vfnmsubDouble_precision	 */
	/* AdvSIMD scalar three same */
//		0x5E200C00,	/* SQADD     	vsqaddScalar	 */
//		0x5E202C00,	/* SQSUB     	vsqsubScalar	 */
//		0x5E203400,	/* CMGT      	vcmgtregister_Scalar	 */
//		0x5E203C00,	/* CMGE      	vcmgeregister_Scalar	 */
//		0x5E204400,	/* SSHL      	vsshlScalar	 */
//		0x5E204C00,	/* SQSHL     	vsqshlregister_Scalar	 */
//		0x5E205400,	/* SRSHL     	vsrshlScalar	 */
//		0x5E205C00,	/* SQRSHL    	vsqrshlScalar	 */
//		0x5E208400,	/* ADD       	vaddvector_Scalar	 */
//		0x5E208C00,	/* CMTST     	vcmtstScalar	 */
//		0x5E20B400,	/* SQDMULH   	vsqdmulhvector_Scalar	 */
//		0x5E20DC00,	/* FMULX     	vfmulxScalar	 */
//		0x5E20E400,	/* FCMEQ     	vfcmeqregister_Scalar	 */
//		0x5E20FC00,	/* FRECPS    	vfrecpsScalar	 */
//		0x5EA0FC00,	/* FRSQRTS   	vfrsqrtsScalar	 */
//		0x7E200C00,	/* UQADD     	vuqaddScalar	 */
//		0x7E202C00,	/* UQSUB     	vuqsubScalar	 */
//		0x7E203400,	/* CMHI      	vcmhiregister_Scalar	 */
//		0x7E203C00,	/* CMHS      	vcmhsregister_Scalar	 */
//		0x7E204400,	/* USHL      	vushlScalar	 */
//		0x7E204C00,	/* UQSHL     	vuqshlregister_Scalar	 */
//		0x7E205400,	/* URSHL     	vurshlScalar	 */
//		0x7E205C00,	/* UQRSHL    	vuqrshlScalar	 */
//		0x7E208400,	/* SUB       	vsubvector_Scalar	 */
//		0x7E208C00,	/* CMEQ      	vcmeqregister_Scalar	 */
//		0x7E20B400,	/* SQRDMULH  	vsqrdmulhvector_Scalar	 */
//		0x7E20E400,	/* FCMGE     	vfcmgeregister_Scalar	 */
//		0x7E20EC00,	/* FACGE     	vfacgeScalar	 */
//		0x7EA0D400,	/* FABD      	vfabdScalar	 */
//		0x7EA0E400,	/* FCMGT     	vfcmgtregister_Scalar	 */
//		0x7EA0EC00,	/* FACGT     	vfacgtScalar	 */
	/* AdvSIMD scalar three different */
//		0x5E209000,	/* SQDMLAL   	vsqdmlalvector_Scalar	writes to low half of the dest. register &amp; clears the up half */
//		0x5E209000,	/* SQDMLAL2  	vsqdmlal2vector_Scalar	writes to high half of the dest. register &amp; don't touch low half */
//		0x5E20B000,	/* SQDMLSL   	vsqdmlslvector_Scalar	writes to low half of the dest. register &amp; clears the up half */
//		0x5E20B000,	/* SQDMLSL2  	vsqdmlsl2vector_Scalar	writes to high half of the dest. register &amp; don't touch low half */
//		0x5E20D000,	/* SQDMULL   	vsqdmullvector_Scalar	writes to low half of the dest. register &amp; clears the up half */
//		0x5E20D000,	/* SQDMULL2  	vsqdmull2vector_Scalar	writes to high half of the dest. register &amp; don't touch low half */
	/* AdvSIMD scalar two-reg misc */
//		0x5E203800,	/* SUQADD    	vsuqaddScalar	 */
//		0x5E207800,	/* SQABS     	vsqabsScalar	 */
//		0x5E208800,	/* CMGT      	vcmgtzero_Scalar	 */
//		0x5E209800,	/* CMEQ      	vcmeqzero_Scalar	 */
//		0x5E20A800,	/* CMLT      	vcmltzero_Scalar	 */
//		0x5E20B800,	/* ABS       	vabsScalar	 */
//		0x5E214800,	/* SQXTN     	vsqxtnScalar	writes to low half of the dest. register &amp; clears the up half */
//		0x5E214800,	/* SQXTN2    	vsqxtn2Scalar	writes to high half of the dest. register &amp; don't touch low half */
//		0x5E21A800,	/* FCVTNS    	vfcvtnsvector_Scalar	 */
//		0x5E21B800,	/* FCVTMS    	vfcvtmsvector_Scalar	 */
//		0x5E21C800,	/* FCVTAS    	vfcvtasvector_Scalar	 */
//		0x5E21D800,	/* SCVTF     	vscvtfvector_integer_Scalar	 */
//		0x5EA0C800,	/* FCMGT     	vfcmgtzero_Scalar	 */
//		0x5EA0D800,	/* FCMEQ     	vfcmeqzero_Scalar	 */
//		0x5EA0E800,	/* FCMLT     	vfcmltzero_Scalar	 */
//		0x5EA1A800,	/* FCVTPS    	vfcvtpsvector_Scalar	 */
//		0x5EA1B800,	/* FCVTZS    	vfcvtzsvector_integer_Scalar	 */
//		0x5EA1D800,	/* FRECPE    	vfrecpeScalar	 */
//		0x5EA1F800,	/* FRECPX    	frecpx	 */
//		0x7E203800,	/* USQADD    	vusqaddScalar	 */
//		0x7E207800,	/* SQNEG     	vsqnegScalar	 */
//		0x7E208800,	/* CMGE      	vcmgezero_Scalar	 */
//		0x7E209800,	/* CMLE      	vcmlezero_Scalar	 */
//		0x7E20B800,	/* NEG       	vnegvector_Scalar	 */
//		0x7E212800,	/* SQXTUN    	vsqxtunScalar	writes to low half of the dest. register &amp; clears the up half */
//		0x7E212800,	/* SQXTUN2   	vsqxtun2Scalar	writes to high half of the dest. register &amp; don't touch low half */
//		0x7E214800,	/* UQXTN     	vuqxtnScalar	writes to low half of the dest. register &amp; clears the up half */
//		0x7E214800,	/* UQXTN2    	vuqxtn2Scalar	writes to high half of the dest. register &amp; don't touch low half */
//		0x7E216800,	/* FCVTXN    	vfcvtxnScalar	writes to low half of the dest. register &amp; clears the up half */
//		0x7E216800,	/* FCVTXN2   	vfcvtxn2Scalar	writes to high half of the dest. register &amp; don't touch low half */
//		0x7E21A800,	/* FCVTNU    	vfcvtnuvector_Scalar	 */
//		0x7E21B800,	/* FCVTMU    	vfcvtmuvector_Scalar	 */
//		0x7E21C800,	/* FCVTAU    	vfcvtauvector_Scalar	 */
//		0x7E21D800,	/* UCVTF     	vucvtfvector_integer_Scalar	 */
//		0x7EA0C800,	/* FCMGE     	vfcmgezero_Scalar	 */
//		0x7EA0D800,	/* FCMLE     	vfcmlezero_Scalar	 */
//		0x7EA1A800,	/* FCVTPU    	vfcvtpuvector_Scalar	 */
//		0x7EA1B800,	/* FCVTZU    	vfcvtzuvector_integer_Scalar	 */
//		0x7EA1D800,	/* FRSQRTE   	vfrsqrteScalar	 */
	/* AdvSIMD scalar pairwise */
//		0x5E31B800,	/* ADDP      	addpscalar	 */
//		0x7E30C800,	/* FMAXNMP   	fmaxnmpscalar	 */
//		0x7E30D800,	/* FADDP     	faddpscalar	 */
//		0x7E30F800,	/* FMAXP     	fmaxpscalar	 */
//		0x7EB0C800,	/* FMINNMP   	fminnmpscalar	 */
//		0x7EB0F800,	/* FMINP     	fminpscalar	 */
	/* AdvSIMD scalar copy */
//		0x5E000400,	/* DUP       	vdupelement_Scalar	 */
	/* AdvSIMD scalar x indexed element */
//		0x5F003000,	/* SQDMLAL   	vsqdmlalby_element_Scalar	 */
//		0x5F003000,	/* SQDMLAL2  	vsqdmlal2by_element_Scalar	 */
//		0x5F007000,	/* SQDMLSL   	vsqdmlslby_element_Scalar	 */
//		0x5F007000,	/* SQDMLSL2  	vsqdmlsl2by_element_Scalar	 */
//		0x5F00B000,	/* SQDMULL   	vsqdmullby_element_Scalar	 */
//		0x5F00B000,	/* SQDMULL2  	vsqdmull2by_element_Scalar	 */
//		0x5F00C000,	/* SQDMULH   	vsqdmulhby_element_Scalar	 */
//		0x5F00D000,	/* SQRDMULH  	vsqrdmulhby_element_Scalar	 */
//		0x5F801000,	/* FMLA      	vfmlaby_element_Scalar	 */
//		0x5F805000,	/* FMLS      	vfmlsby_element_Scalar	 */
//		0x5F809000,	/* FMUL      	vfmulby_element_Scalar	 */
//		0x7F809000,	/* FMULX     	vfmulxby_element_Scalar	 */
	/* AdvSIMD scalar shift by immediate */
//		0x5F000400,	/* SSHR      	vsshrScalar	immh != 0000 */
//		0x5F001400,	/* SSRA      	vssraScalar	immh != 0000 */
//		0x5F002400,	/* SRSHR     	vsrshrScalar	immh != 0000 */
//		0x5F003400,	/* SRSRA     	vsrsraScalar	immh != 0000 */
//		0x5F005400,	/* SHL       	vshlScalar	immh != 0000 */
//		0x5F007400,	/* SQSHL     	vsqshlimmediate_Scalar	immh != 0000 */
//		0x5F009400,	/* SQSHRN    	vsqshrnScalar	immh != 0000 */
//		0x5F009400,	/* SQSHRN2   	vsqshrn2Scalar	immh != 0000 */
//		0x5F009C00,	/* SQRSHRN   	vsqrshrnScalar	immh != 0000 */
//		0x5F009C00,	/* SQRSHRN2  	vsqrshrn2Scalar	immh != 0000 */
//		0x5F00E400,	/* SCVTF     	vscvtfvector_fixed_point_Scalar	immh != 0000 */
//		0x5F00FC00,	/* FCVTZS    	vfcvtzsvector_fixed_point_Scalar	immh != 0000 */
//		0x7F000400,	/* USHR      	vushrScalar	immh != 0000 */
//		0x7F001400,	/* USRA      	vusraScalar	immh != 0000 */
//		0x7F002400,	/* URSHR     	vurshrScalar	immh != 0000 */
//		0x7F003400,	/* URSRA     	vursraScalar	immh != 0000 */
//		0x7F004400,	/* SRI       	vsriScalar	immh != 0000 */
//		0x7F005400,	/* SLI       	vsliScalar	immh != 0000 */
//		0x7F006400,	/* SQSHLU    	vsqshluScalar	immh != 0000 */
//		0x7F007400,	/* UQSHL     	vuqshlimmediate_Scalar	immh != 0000 */
//		0x7F008400,	/* SQSHRUN   	vsqshrunScalar	immh != 0000 */
//		0x7F008400,	/* SQSHRUN2  	vsqshrun2Scalar	immh != 0000 */
//		0x7F008C00,	/* SQRSHRUN  	vsqrshrunScalar	immh != 0000 */
//		0x7F008C00,	/* SQRSHRUN2 	vsqrshrun2Scalar	immh != 0000 */
//		0x7F009400,	/* UQSHRN    	vuqshrnScalar	immh != 0000 */
//		0x7F009C00,	/* UQRSHRN   	vuqrshrnScalar	immh != 0000 */
//		0x7F009C00,	/* UQRSHRN2  	vuqrshrn2Scalar	immh != 0000 */
//		0x7F00E400,	/* UCVTF     	vucvtfvector_fixed_point_Scalar	immh != 0000 */
//		0x7F00FC00,	/* FCVTZU    	vfcvtzuvector_fixed_point_Scalar	immh != 0000 */
	/* Crypto three-reg SHA */
//		0x5E000000,	/* SHA1C     	sha1c	 */
//		0x5E001000,	/* SHA1P     	sha1p	 */
//		0x5E002000,	/* SHA1M     	sha1m	 */
//		0x5E003000,	/* SHA1SU0   	sha1su0	 */
//		0x5E004000,	/* SHA256H   	sha256h	 */
//		0x5E005000,	/* SHA256H2  	sha256h2	 */
//		0x5E006000,	/* SHA256SU1 	sha256su1	 */
	/* Crypto two-reg SHA */
//		0x5E280800,	/* SHA1H     	sha1h	 */
//		0x5E281800,	/* SHA1SU1   	sha1su1	 */
//		0x5E282800,	/* SHA256SU0 	sha256su0	 */
	/* Crypto AES */
//		0x4E284800,	/* AESE      	aese	 */
//		0x4E285800,	/* AESD      	aesd	 */
//		0x4E286800,	/* AESMC     	aesmc	 */
//		0x4E287800,	/* AESIMC    	aesimc	 */
	/* AdvSIMD three same */
//		0x0E200400,	/* SHADD     	shadd	 */
//		0x0E200C00,	/* SQADD     	vsqaddVector	 */
//		0x0E201400,	/* SRHADD    	srhadd	 */
//		0x0E202400,	/* SHSUB     	shsub	 */
//		0x0E202C00,	/* SQSUB     	vsqsubVector	 */
//		0x0E203400,	/* CMGT      	vcmgtregister_Vector	 */
//		0x0E203C00,	/* CMGE      	vcmgeregister_Vector	 */
//		0x0E204400,	/* SSHL Vecto	sshl vector	 */
//		0x0E204C00,	/* SQSHL     	vsqshlregister_Vector	 */
//		0x0E205400,	/* SRSHL     	vsrshlVector	 */
//		0x0E205C00,	/* SQRSHL    	vsqrshlVector	 */
//		0x0E206400,	/* SMAX      	smax	 */
//		0x0E206C00,	/* SMIN      	smin	 */
//		0x0E207400,	/* SABD      	sabd	 */
//		0x0E207C00,	/* SABA      	saba	 */
//		0x0E208400,	/* ADD       	vaddvector_Vector	 */
//		0x0E208C00,	/* CMTST     	vcmtstVector	 */
//		0x0E209400,	/* MLA       	mlavector	 */
//		0x0E209C00,	/* MUL       	mulvector	 */
//		0x0E20A400,	/* SMAXP     	smaxp	 */
//		0x0E20AC00,	/* SMINP     	sminp	 */
//		0x0E20B400,	/* SQDMULH   	vsqdmulhvector_Vector	 */
//		0x0E20BC00,	/* ADDP      	addpvector	 */
//		0x0E20C400,	/* FMAXNM    	fmaxnmvector	 */
//		0x0E20CC00,	/* FMLA      	fmlavector	 */
//		0x0E20D400,	/* FADD      	faddvector	 */
//		0x0E20DC00,	/* FMULX     	vfmulxVector	 */
//		0x0E20E400,	/* FCMEQ     	vfcmeqregister_Vector	 */
//		0x0E20F400,	/* FMAX      	fmaxvector	 */
//		0x0E20FC00,	/* FRECPS    	vfrecpsVector	 */
//		0x0E201C00,	/* AND       	andvector	 */
//		0x0E601C00,	/* BIC       	bicvector_register	 */
//		0x0EA0C400,	/* FMINNM    	fminnmvector	 */
//		0x0EA0CC00,	/* FMLS      	fmlsvector	 */
//		0x0EA0D400,	/* FSUB      	fsubvector	 */
//		0x0EA0F400,	/* FMIN      	fminvector	 */
//		0x0EA0FC00,	/* FRSQRTS   	vfrsqrtsVector	 */
//		0x0EA01C00,	/* ORR       	orrvector_register	 */
//		0x0EE01C00,	/* ORN       	ornvector	 */
//		0x2E200400,	/* UHADD     	uhadd	 */
//		0x2E200C00,	/* UQADD     	vuqaddVector	 */
//		0x2E201400,	/* URHADD    	urhadd	 */
//		0x2E202400,	/* UHSUB     	uhsub	 */
//		0x2E202C00,	/* UQSUB     	vuqsubVector	 */
//		0x2E203400,	/* CMHI      	vcmhiregister_Vector	 */
//		0x2E203C00,	/* CMHS      	vcmhsregister_Vector	 */
//		0x2E204400,	/* USHL      	vushlVector	 */
//		0x2E204C00,	/* UQSHL     	vuqshlregister_Vector	 */
//		0x2E205400,	/* URSHL     	vurshlVector	 */
//		0x2E205C00,	/* UQRSHL    	vuqrshlVector	 */
//		0x2E206400,	/* UMAX      	umax	 */
//		0x2E206C00,	/* UMIN      	umin	 */
//		0x2E207400,	/* UABD      	uabd	 */
//		0x2E207C00,	/* UABA      	uaba	 */
//		0x2E208400,	/* SUB       	vsubvector_Vector	 */
//		0x2E208C00,	/* CMEQ      	vcmeqregister_Vector	 */
//		0x2E209400,	/* MLS       	mlsvector	 */
//		0x2E209C00,	/* PMUL      	pmul	 */
//		0x2E20A400,	/* UMAXP     	umaxp	 */
//		0x2E20AC00,	/* UMINP     	uminp	 */
//		0x2E20B400,	/* SQRDMULH  	vsqrdmulhvector_Vector	 */
//		0x2E20C400,	/* FMAXNMP   	fmaxnmpvector	 */
//		0x2E20D400,	/* FADDP     	faddpvector	 */
//		0x2E20DC00,	/* FMUL      	fmulvector	 */
//		0x2E20E400,	/* FCMGE     	vfcmgeregister_Vector	 */
//		0x2E20EC00,	/* FACGE     	vfacgeVector	 */
//		0x2E20F400,	/* FMAXP     	fmaxpvector	 */
//		0x2E20FC00,	/* FDIV      	fdivvector	 */
//		0x2E201C00,	/* EOR       	eorvector	 */
//		0x2E601C00,	/* BSL       	bsl	 */
//		0x2EA0C400,	/* FMINNMP   	fminnmpvector	 */
//		0x2EA0D400,	/* FABD      	vfabdVector	 */
//		0x2EA0E400,	/* FCMGT     	vfcmgtregister_Vector	 */
//		0x2EA0EC00,	/* FACGT     	vfacgtVector	 */
//		0x2EA0F400,	/* FMINP     	fminpvector	 */
//		0x2EA01C00,	/* BIT       	bit	 */
//		0x2EE01C00,	/* BIF       	bif	 */
	/* AdvSIMD three different */
//		0x0E200000,	/* SADDL     	saddl	writes to low half of the dest. register &amp; clears the up half */
//		0x4E200000,	/* SADDL2    	saddl2	writes to high half of the dest. register &amp; don't touch low half */
//		0x0E201000,	/* SADDW     	saddw	writes to low half of the dest. register &amp; clears the up half */
//		0x4E201000,	/* SADDW2    	saddw2	writes to high half of the dest. register &amp; don't touch low half */
//		0x0E202000,	/* SSUBL     	ssubl	writes to low half of the dest. register &amp; clears the up half */
//		0x4E202000,	/* SSUBL2    	ssubl2	writes to high half of the dest. register &amp; don't touch low half */
//		0x0E203000,	/* SSUBW     	ssubw	writes to low half of the dest. register &amp; clears the up half */
//		0x4E203000,	/* SSUBW2    	ssubw2	writes to high half of the dest. register &amp; don't touch low half */
//		0x0E204000,	/* ADDHN     	addhn	writes to low half of the dest. register &amp; clears the up half */
//		0x4E204000,	/* ADDHN2    	addhn2	writes to high half of the dest. register &amp; don't touch low half */
//		0x0E205000,	/* SABAL     	sabal	writes to low half of the dest. register &amp; clears the up half */
//		0x4E205000,	/* SABAL2    	sabal2	writes to high half of the dest. register &amp; don't touch low half */
//		0x0E206000,	/* SUBHN     	subhn	writes to low half of the dest. register &amp; clears the up half */
//		0x4E206000,	/* SUBHN2    	subhn2	writes to high half of the dest. register &amp; don't touch low half */
//		0x0E207000,	/* SABDL     	sabdl	writes to low half of the dest. register &amp; clears the up half */
//		0x4E207000,	/* SABDL2    	sabdl2	writes to high half of the dest. register &amp; don't touch low half */
//		0x0E208000,	/* SMLAL     	smlalvector	writes to low half of the dest. register &amp; clears the up half */
//		0x4E208000,	/* SMLAL2    	smlal2vector	writes to high half of the dest. register &amp; don't touch low half */
//		0x0E209000,	/* SQDMLAL   	vsqdmlalvector_Vector	writes to low half of the dest. register &amp; clears the up half */
//		0x4E209000,	/* SQDMLAL2  	vsqdmlal2vector_Vector	writes to high half of the dest. register &amp; don't touch low half */
//		0x0E20A000,	/* SMLSL     	smlslvector	writes to low half of the dest. register &amp; clears the up half */
//		0x4E20A000,	/* SMLSL2    	smlsl2vector	writes to high half of the dest. register &amp; don't touch low half */
//		0x0E20B000,	/* SQDMLSL   	vsqdmlslvector_Vector	writes to low half of the dest. register &amp; clears the up half */
//		0x4E20B000,	/* SQDMLSL2  	vsqdmlsl2vector_Vector	writes to high half of the dest. register &amp; don't touch low half */
//		0x0E20C000,	/* SMULL     	smullvector	writes to low half of the dest. register &amp; clears the up half */
//		0x4E20C000,	/* SMULL2    	smull2vector	writes to high half of the dest. register &amp; don't touch low half */
//		0x0E20D000,	/* SQDMULL   	vsqdmullvector_Vector	writes to low half of the dest. register &amp; clears the up half */
//		0x4E20D000,	/* SQDMULL2  	vsqdmull2vector_Vector	writes to high half of the dest. register &amp; don't touch low half */
//		0x0E20E000,	/* PMULL     	pmull	writes to low half of the dest. register &amp; clears the up half */
//		0x4E20E000,	/* PMULL2    	pmull2	writes to high half of the dest. register &amp; don't touch low half */
//		0x2E200000,	/* UADDL     	uaddl	writes to low half of the dest. register &amp; clears the up half */
//		0x6E200000,	/* UADDL2    	uaddl2	writes to high half of the dest. register &amp; don't touch low half */
//		0x2E201000,	/* UADDW     	uaddw	writes to low half of the dest. register &amp; clears the up half */
//		0x6E201000,	/* UADDW2    	uaddw2	writes to high half of the dest. register &amp; don't touch low half */
//		0x2E202000,	/* USUBL     	usubl	writes to low half of the dest. register &amp; clears the up half */
//		0x6E202000,	/* USUBL2    	usubl2	writes to high half of the dest. register &amp; don't touch low half */
//		0x2E203000,	/* USUBW     	usubw	writes to low half of the dest. register &amp; clears the up half */
//		0x6E203000,	/* USUBW2    	usubw2	writes to high half of the dest. register &amp; don't touch low half */
//		0x2E204000,	/* RADDHN    	raddhn	writes to low half of the dest. register &amp; clears the up half */
//		0x6E204000,	/* RADDHN2   	raddhn2	writes to high half of the dest. register &amp; don't touch low half */
//		0x2E205000,	/* UABAL     	uabal	writes to low half of the dest. register &amp; clears the up half */
//		0x6E205000,	/* UABAL2    	uabal2	writes to high half of the dest. register &amp; don't touch low half */
//		0x2E206000,	/* RSUBHN    	rsubhn	writes to low half of the dest. register &amp; clears the up half */
//		0x6E206000,	/* RSUBHN2   	rsubhn2	writes to high half of the dest. register &amp; don't touch low half */
//		0x2E207000,	/* UABDL     	uabdl	writes to low half of the dest. register &amp; clears the up half */
//		0x6E207000,	/* UABDL2    	uabdl2	writes to high half of the dest. register &amp; don't touch low half */
//		0x2E208000,	/* UMLAL     	umlalvector	writes to low half of the dest. register &amp; clears the up half */
//		0x6E208000,	/* UMLAL2    	umlal2vector	writes to high half of the dest. register &amp; don't touch low half */
//		0x2E20A000,	/* UMLSL     	umlslvector	writes to low half of the dest. register &amp; clears the up half */
//		0x6E20A000,	/* UMLSL2    	umlsl2vector	writes to high half of the dest. register &amp; don't touch low half */
//		0x2E20C000,	/* UMULL     	umullvector	writes to low half of the dest. register &amp; clears the up half */
//		0x6E20C000,	/* UMULL2    	umull2vector	writes to high half of the dest. register &amp; don't touch low half */
	/* AdvSIMD two-reg misc */
//		0x0E200800,	/* REV64     	rev64	 */
//		0x0E201800,	/* REV16     	rev16vector	 */
//		0x0E202800,	/* SADDLP    	saddlp	 */
//		0x0E203800,	/* SUQADD    	vsuqaddVector	 */
//		0x0E204800,	/* CLS       	clsvector	 */
//		0x0E205800,	/* CNT       	cnt	 */
//		0x0E206800,	/* SADALP    	sadalp	 */
//		0x0E207800,	/* SQABS     	vsqabsVector	 */
//		0x0E208800,	/* CMGT      	vcmgtzero_Vector	 */
//		0x0E209800,	/* CMEQ      	vcmeqzero_Vector	 */
//		0x0E20A800,	/* CMLT      	vcmltzero_Vector	 */
//		0x0E20B800,	/* ABS       	vabsVector	 */
//		0x0E212800,	/* XTN       	xtn	 */
//		0x0E212800,	/* XTN2      	xtn2	 */
//		0x0E214800,	/* SQXTN     	vsqxtnVector	 */
//		0x0E214800,	/* SQXTN2    	vsqxtn2Vector	 */
//		0x0E216800,	/* FCVTN     	fcvtn	 */
//		0x0E216800,	/* FCVTN2    	fcvtn2	 */
//		0x0E217800,	/* FCVTL     	fcvtl	 */
//		0x0E217800,	/* FCVTL2    	fcvtl2	 */
//		0x0E218800,	/* FRINTN    	frintnvector	 */
//		0x0E219800,	/* FRINTM    	frintmvector	 */
//		0x0E21A800,	/* FCVTNS    	vfcvtnsvector_Vector	 */
//		0x0E21B800,	/* FCVTMS    	vfcvtmsvector_Vector	 */
//		0x0E21C800,	/* FCVTAS    	vfcvtasvector_Vector	 */
//		0x0E21D800,	/* SCVTF     	vscvtfvector_integer_Vector	 */
//		0x0EA0C800,	/* FCMGT     	vfcmgtzero_Vector	 */
//		0x0EA0D800,	/* FCMEQ     	vfcmeqzero_Vector	 */
//		0x0EA0E800,	/* FCMLT     	vfcmltzero_Vector	 */
//		0x0EA0F800,	/* FABS      	fabsvector	 */
//		0x0EA18800,	/* FRINTP    	frintpvector	 */
//		0x0EA19800,	/* FRINTZ    	frintzvector	 */
//		0x0EA1A800,	/* FCVTPS    	vfcvtpsvector_Vector	 */
//		0x0EA1B800,	/* FCVTZS    	vfcvtzsvector_integer_Vector	 */
//		0x0EA1C800,	/* URECPE    	urecpe	 */
//		0x0EA1D800,	/* FRECPE    	vfrecpeVector	 */
//		0x2E200800,	/* REV32     	rev32vector	 */
//		0x2E202800,	/* UADDLP    	uaddlp	 */
//		0x2E203800,	/* USQADD    	vusqaddVector	 */
//		0x2E204800,	/* CLZ       	clzvector	 */
//		0x2E206800,	/* UADALP    	uadalp	 */
//		0x2E207800,	/* SQNEG     	vsqnegVector	 */
//		0x2E208800,	/* CMGE      	vcmgezero_Vector	 */
//		0x2E209800,	/* CMLE      	vcmlezero_Vector	 */
//		0x2E20B800,	/* NEG       	vnegvector_Vector	 */
//		0x2E212800,	/* SQXTUN    	vsqxtunVector	 */
//		0x2E212800,	/* SQXTUN2   	vsqxtun2Vector	 */
//		0x2E213800,	/* SHLL      	shll	 */
//		0x2E213800,	/* SHLL2     	shll2	 */
//		0x2E214800,	/* UQXTN     	vuqxtnVector	 */
//		0x2E214800,	/* UQXTN2    	vuqxtn2Vector	 */
//		0x2E216800,	/* FCVTXN    	vfcvtxnVector	 */
//		0x2E216800,	/* FCVTXN2   	vfcvtxn2Vector	 */
//		0x2E218800,	/* FRINTA    	frintavector	 */
//		0x2E219800,	/* FRINTX    	frintxvector	 */
//		0x2E21A800,	/* FCVTNU    	vfcvtnuvector_Vector	 */
//		0x2E21B800,	/* FCVTMU    	vfcvtmuvector_Vector	 */
//		0x2E21C800,	/* FCVTAU    	vfcvtauvector_Vector	 */
//		0x2E21D800,	/* UCVTF     	vucvtfvector_integer_Vector	 */
//		0x2E205800,	/* NOT       	not	 */
//		0x2E605800,	/* RBIT      	rbitvector	 */
//		0x2EA0C800,	/* FCMGE     	vfcmgezero_Vector	 */
//		0x2EA0D800,	/* FCMLE     	vfcmlezero_Vector	 */
//		0x2EA0F800,	/* FNEG      	fnegvector	 */
//		0x2EA19800,	/* FRINTI    	frintivector	 */
//		0x2EA1A800,	/* FCVTPU    	vfcvtpuvector_Vector	 */
//		0x2EA1B800,	/* FCVTZU    	vfcvtzuvector_integer_Vector	 */
//		0x2EA1C800,	/* URSQRTE   	ursqrte	 */
//		0x2EA1D800,	/* FRSQRTE   	vfrsqrteVector	 */
//		0x2EA1F800,	/* FSQRT     	fsqrtvector	 */
	/* AdvSIMD across lanes */
//		0x0E303800,	/* SADDLV    	saddlv	 */
//		0x0E30A800,	/* SMAXV     	smaxv	 */
//		0x0E31A800,	/* SMINV     	sminv	 */
//		0x0E31B800,	/* ADDV      	addv	 */
//		0x2E303800,	/* UADDLV    	uaddlv	 */
//		0x2E30A800,	/* UMAXV     	umaxv	 */
//		0x2E31A800,	/* UMINV     	uminv	 */
//		0x2E30C800,	/* FMAXNMV   	fmaxnmv	 */
//		0x2E30F800,	/* FMAXV     	fmaxv	 */
//		0x2EB0C800,	/* FMINNMV   	fminnmv	 */
//		0x2EB0F800,	/* FMINV     	fminv	 */
	/* AdvSIMD copy */
//		0x0E000400,	/* DUP       	vdupelement_Vector	 */
//		0x0E000C00,	/* DUP       	dupgeneral	 */
//		0x0E002C00,	/* SMOV      	vsmov32_bit	 */
//		0x0E003C00,	/* UMOV      	vumov32_bit	 */
//		0x4E001C00,	/* INS       	insgeneral	 */
//		0x4E002C00,	/* SMOV      	vsmov64_bit	 */
//		0x4E003C00,	/* UMOV      	vumov64_bit	 */
//		0x6E000400,	/* INS       	inselement	 */
	/* AdvSIMD vector x indexed element */
//		0x0F002000,	/* SMLAL     	smlalby_element	 */
//		0x0F002000,	/* SMLAL2    	smlal2by_element	 */
//		0x0F003000,	/* SQDMLAL   	vsqdmlalby_element_Vector	 */
//		0x0F003000,	/* SQDMLAL2  	vsqdmlal2by_element_Vector	 */
//		0x0F006000,	/* SMLSL     	smlslby_element	 */
//		0x0F006000,	/* SMLSL2    	smlsl2by_element	 */
//		0x0F007000,	/* SQDMLSL   	vsqdmlslby_element_Vector	 */
//		0x0F007000,	/* SQDMLSL2  	vsqdmlsl2by_element_Vector	 */
//		0x0F008000,	/* MUL       	mulby_element	 */
//		0x0F00A000,	/* SMULL     	smullby_element	 */
//		0x0F00A000,	/* SMULL2    	smull2by_element	 */
//		0x0F00B000,	/* SQDMULL   	vsqdmullby_element_Vector	 */
//		0x0F00B000,	/* SQDMULL2  	vsqdmull2by_element_Vector	 */
//		0x0F00C000,	/* SQDMULH   	vsqdmulhby_element_Vector	 */
//		0x0F00D000,	/* SQRDMULH  	vsqrdmulhby_element_Vector	 */
//		0x0F801000,	/* FMLA      	vfmlaby_element_Vector	 */
//		0x0F805000,	/* FMLS      	vfmlsby_element_Vector	 */
//		0x0F809000,	/* FMUL      	vfmulby_element_Vector	 */
//		0x2F000000,	/* MLA       	mlaby_element	 */
//		0x2F002000,	/* UMLAL     	umlalby_element	 */
//		0x2F002000,	/* UMLAL2    	umlal2by_element	 */
//		0x2F004000,	/* MLS       	mlsby_element	 */
//		0x2F006000,	/* UMLSL     	umlslby_element	 */
//		0x2F006000,	/* UMLSL2    	umlsl2by_element	 */
//		0x2F00A000,	/* UMULL     	umullby_element	 */
//		0x2F00A000,	/* UMULL2    	umull2by_element	 */
//		0x2F809000,	/* FMULX     	vfmulxby_element_Vector	 */
	/* AdvSIMD modified immediate */
//		0x0F000400,	/* MOVI      	vmovi32_bit_shifted_immediate	 */
//		0x0F001400,	/* ORR       	vorrvector_immediate_32_bit	 */
//		0x0F008400,	/* MOVI      	vmovi16_bit_shifted_immediate	 */
//		0x0F009400,	/* ORR       	vorrvector_immediate_16_bit	 */
//		0x0F00C400,	/* MOVI      	vmovi32_bit_shifting_ones	 */
//		0x0F00E400,	/* MOVI      	vmovi8_bit	 */
//		0x0F00F400,	/* FMOV      	vfmovvector_immediate_Single_precision	 */
//		0x2F000400,	/* MVNI      	vmvni32_bit_shifted_immediate	 */
//		0x2F001400,	/* BIC       	vbicvector_immediate_32_bit	 */
//		0x2F008400,	/* MVNI      	vmvni16_bit_shifted_immediate	 */
//		0x2F009400,	/* BIC       	vbicvector_immediate_16_bit	 */
//		0x2F00C400,	/* MVNI      	vmvni32_bit_shifting_ones	 */
//		0x2F00E400,	/* MOVI      	vmovi64_bit_scalar	 */
//		0x6F00E400,	/* MOVI      	vmovi64_bit_vector	 */
//		0x6F00F400,	/* FMOV      	vfmovvector_immediate_Double_precision	 */
	/* AdvSIMD shift by immediate */
//		0x0F000400,	/* SSHR      	vsshrVector	 */
//		0x0F001400,	/* SSRA      	vssraVector	 */
//		0x0F002400,	/* SRSHR     	vsrshrVector	 */
//		0x0F003400,	/* SRSRA     	vsrsraVector	 */
//		0x0F005400,	/* SHL       	vshlVector	 */
//		0x0F007400,	/* SQSHL     	vsqshlimmediate_Vector	 */
//		0x0F008400,	/* SHRN      	shrn	 */
//		0x0F008400,	/* SHRN2     	shrn2	 */
//		0x0F008C00,	/* RSHRN     	rshrn	 */
//		0x0F008C00,	/* RSHRN2    	rshrn2	 */
//		0x0F009400,	/* SQSHRN    	vsqshrnVector	 */
//		0x0F009400,	/* SQSHRN2   	vsqshrn2Vector	 */
//		0x0F009C00,	/* SQRSHRN   	vsqrshrnVector	 */
//		0x0F009C00,	/* SQRSHRN2  	vsqrshrn2Vector	 */
//		0x0F00A400,	/* SSHLL     	sshll	 */
//		0x0F00A400,	/* SSHLL2    	sshll2	 */
//		0x0F00E400,	/* SCVTF     	vscvtfvector_fixed_point_Vector	 */</v>
      </c>
    </row>
    <row r="3" ht="15.75" customHeight="1">
      <c r="A3" t="str">
        <f>textjoin(char(10),true,Operation_table!AY1000:AY1192)</f>
        <v>//		0x0F00FC00,	/* FCVTZS    	vfcvtzsvector_fixed_point_Vector	 */
//		0x2F000400,	/* USHR      	vushrVector	 */
//		0x2F001400,	/* USRA      	vusraVector	 */
//		0x2F002400,	/* URSHR     	vurshrVector	 */
//		0x2F003400,	/* URSRA     	vursraVector	 */
//		0x2F004400,	/* SRI       	vsriVector	 */
//		0x2F005400,	/* SLI       	vsliVector	 */
//		0x2F006400,	/* SQSHLU    	vsqshluVector	 */
//		0x2F007400,	/* UQSHL     	vuqshlimmediate_Vector	 */
//		0x2F008400,	/* SQSHRUN   	vsqshrunVector	 */
//		0x2F008400,	/* SQSHRUN2  	vsqshrun2Vector	 */
//		0x2F008C00,	/* SQRSHRUN  	vsqrshrunVector	 */
//		0x2F008C00,	/* SQRSHRUN2 	vsqrshrun2Vector	 */
//		0x2F009400,	/* UQSHRN    	vuqshrnVector	 */
//		0x2F009C00,	/* UQRSHRN   	vuqrshrnVector	 */
//		0x2F009C00,	/* UQRSHRN2  	vuqrshrn2Vector	 */
//		0x2F00A400,	/* USHLL     	ushll	 */
//		0x2F00A400,	/* USHLL2    	ushll2	 */
//		0x2F00E400,	/* UCVTF     	vucvtfvector_fixed_point_Vector	 */
//		0x2F00FC00,	/* FCVTZU    	vfcvtzuvector_fixed_point_Vector	 */
	/* AdvSIMD TBL/TBX */
//		0x0E000000,	/* TBL       	vtblSingle_register_table	 */
//		0x0E001000,	/* TBX       	vtbxSingle_register_table	 */
//		0x0E002000,	/* TBL       	vtblTwo_register_table	 */
//		0x0E003000,	/* TBX       	vtbxTwo_register_table	 */
//		0x0E004000,	/* TBL       	vtblThree_register_table	 */
//		0x0E005000,	/* TBX       	vtbxThree_register_table	 */
//		0x0E006000,	/* TBL       	vtblFour_register_table	 */
//		0x0E007000,	/* TBX       	vtbxFour_register_table	 */
	/* AdvSIMD ZIP/UZP/TRN */
//		0x0E001800,	/* UZP1      	uzp1	 */
//		0x0E002800,	/* TRN1      	trn1	 */
//		0x0E003800,	/* ZIP1      	zip1	 */
//		0x0E005800,	/* UZP2      	uzp2	 */
//		0x0E006800,	/* TRN2      	trn2	 */
//		0x0E007800,	/* ZIP2      	zip2	 */
	/* AdvSIMD EXT */
//		0x2E000000,	/* EXT       	ext	 */
/* Loads and stores */
	/* AdvSIMD load/store multiple structures */
//		0x0C000000,	/* ST4       	vst4multiple_structures_No_offset	 */
//		0x0C002000,	/* ST1       	vst1multiple_structures_Four_registers	 */
//		0x0C004000,	/* ST3       	vst3multiple_structures_No_offset	 */
//		0x0C006000,	/* ST1       	vst1multiple_structures_Three_registers	 */
//		0x0C007000,	/* ST1       	vst1multiple_structures_One_register	 */
//		0x0C008000,	/* ST2       	vst2multiple_structures_No_offset	 */
//		0x0C00A000,	/* ST1       	vst1multiple_structures_Two_registers	 */
//		0x0C400000,	/* LD4       	vld4multiple_structures_No_offset	 */
//		0x0C402000,	/* LD1       	vld1multiple_structures_Four_registers	 */
//		0x0C404000,	/* LD3       	vld3multiple_structures_No_offset	 */
//		0x0C406000,	/* LD1       	vld1multiple_structures_Three_registers	 */
//		0x0C407000,	/* LD1       	vld1multiple_structures_One_register	 */
//		0x0C408000,	/* LD2       	vld2multiple_structures_No_offset	 */
//		0x0C40A000,	/* LD1       	vld1multiple_structures_Two_registers	 */
	/* AdvSIMD load/store multiple structures (post-indexed) */
//		0x0C800000,	/* ST4       	vst4multiple_structures_Register_offset	Rm != 11111 */
//		0x0C802000,	/* ST1       	vst1multiple_structures_Four_registers_register_offset	Rm != 11111 */
//		0x0C804000,	/* ST3       	vst3multiple_structures_Register_offset	Rm != 11111 */
//		0x0C806000,	/* ST1       	vst1multiple_structures_Three_registers_register_offset	Rm != 11111 */
//		0x0C807000,	/* ST1       	vst1multiple_structures_One_register_register_offset	Rm != 11111 */
//		0x0C808000,	/* ST2       	vst2multiple_structures_Register_offset	Rm != 11111 */
//		0x0C80A000,	/* ST1       	vst1multiple_structures_Two_registers_register_offset	Rm != 11111 */
//		0x0C9F0000,	/* ST4       	vst4multiple_structures_Immediate_offset	 */
//		0x0C9F2000,	/* ST1       	vst1multiple_structures_Four_registers_immediate_offset	 */
//		0x0C9F4000,	/* ST3       	vst3multiple_structures_Immediate_offset	 */
//		0x0C9F6000,	/* ST1       	vst1multiple_structures_Three_registers_immediate_offset	 */
//		0x0C9F7000,	/* ST1       	vst1multiple_structures_One_register_immediate_offset	 */
//		0x0C9F8000,	/* ST2       	vst2multiple_structures_Immediate_offset	 */
//		0x0C9FA000,	/* ST1       	vst1multiple_structures_Two_registers_immediate_offset	 */
//		0x0CC00000,	/* LD4       	vld4multiple_structures_Register_offset	Rm != 11111 */
//		0x0CC02000,	/* LD1       	vld1multiple_structures_Four_registers_register_offset	Rm != 11111 */
//		0x0CC04000,	/* LD3       	vld3multiple_structures_Register_offset	Rm != 11111 */
//		0x0CC06000,	/* LD1       	vld1multiple_structures_Three_registers_register_offset	Rm != 11111 */
//		0x0CC07000,	/* LD1       	vld1multiple_structures_One_register_register_offset	Rm != 11111 */
//		0x0CC08000,	/* LD2       	vld2multiple_structures_Register_offset	Rm != 11111 */
//		0x0CC0A000,	/* LD1       	vld1multiple_structures_Two_registers_register_offset	Rm != 11111 */
//		0x0CDF0000,	/* LD4       	vld4multiple_structures_Immediate_offset	 */
//		0x0CDF2000,	/* LD1       	vld1multiple_structures_Four_registers_immediate_offset	 */
//		0x0CDF4000,	/* LD3       	vld3multiple_structures_Immediate_offset	 */
//		0x0CDF6000,	/* LD1       	vld1multiple_structures_Three_registers_immediate_offset	 */
//		0x0CDF7000,	/* LD1       	vld1multiple_structures_One_register_immediate_offset	 */
//		0x0CDF8000,	/* LD2       	vld2multiple_structures_Immediate_offset	 */
//		0x0CDFA000,	/* LD1       	vld1multiple_structures_Two_registers_immediate_offset	 */
	/* AdvSIMD load/store single structure */
//		0x0D000000,	/* ST1       	vst1single_structure_8_bit	 */
//		0x0D002000,	/* ST3       	vst3single_structure_8_bit	 */
//		0x0D004000,	/* ST1       	vst1single_structure_16_bit	 */
//		0x0D006000,	/* ST3       	vst3single_structure_16_bit	 */
//		0x0D008000,	/* ST1       	vst1single_structure_32_bit	 */
//		0x0D008400,	/* ST1       	vst1single_structure_64_bit	 */
//		0x0D00A000,	/* ST3       	vst3single_structure_32_bit	 */
//		0x0D00A400,	/* ST3       	vst3single_structure_64_bit	 */
//		0x0D200000,	/* ST2       	vst2single_structure_8_bit	 */
//		0x0D202000,	/* ST4       	vst4single_structure_8_bit	 */
//		0x0D204000,	/* ST2       	vst2single_structure_16_bit	 */
//		0x0D206000,	/* ST4       	vst4single_structure_16_bit	 */
//		0x0D208000,	/* ST2       	vst2single_structure_32_bit	 */
//		0x0D208400,	/* ST2       	vst2single_structure_64_bit	 */
//		0x0D20A000,	/* ST4       	vst4single_structure_32_bit	 */
//		0x0D20A400,	/* ST4       	vst4single_structure_64_bit	 */
//		0x0D400000,	/* LD1       	vld1single_structure_8_bit	 */
//		0x0D402000,	/* LD3       	vld3single_structure_8_bit	 */
//		0x0D404000,	/* LD1       	vld1single_structure_16_bit	 */
//		0x0D406000,	/* LD3       	vld3single_structure_16_bit	 */
//		0x0D408000,	/* LD1       	vld1single_structure_32_bit	 */
//		0x0D408400,	/* LD1       	vld1single_structure_64_bit	 */
//		0x0D40A000,	/* LD3       	vld3single_structure_32_bit	 */
//		0x0D40A400,	/* LD3       	vld3single_structure_64_bit	 */
//		0x0D40C000,	/* LD1R      	vld1rNo_offset	 */
//		0x0D40E000,	/* LD3R      	vld3rNo_offset	 */
//		0x0D600000,	/* LD2       	vld2single_structure_8_bit	 */
//		0x0D602000,	/* LD4       	vld4single_structure_8_bit	 */
//		0x0D604000,	/* LD2       	vld2single_structure_16_bit	 */
//		0x0D606000,	/* LD4       	vld4single_structure_16_bit	 */
//		0x0D608000,	/* LD2       	vld2single_structure_32_bit	 */
//		0x0D608400,	/* LD2       	vld2single_structure_64_bit	 */
//		0x0D60A000,	/* LD4       	vld4single_structure_32_bit	 */
//		0x0D60A400,	/* LD4       	vld4single_structure_64_bit	 */
//		0x0D60C000,	/* LD2R      	vld2rNo_offset	 */
//		0x0D60E000,	/* LD4R      	vld4rNo_offset	 */
	/* AdvSIMD load/store single structure (post-indexed) */
//		0x0D800000,	/* ST1       	vst1single_structure_8_bit_register_offset	Rm != 11111 */
//		0x0D802000,	/* ST3       	vst3single_structure_8_bit_register_offset	Rm != 11111 */
//		0x0D804000,	/* ST1       	vst1single_structure_16_bit_register_offset	Rm != 11111 */
//		0x0D806000,	/* ST3       	vst3single_structure_16_bit_register_offset	Rm != 11111 */
//		0x0D808000,	/* ST1       	vst1single_structure_32_bit_register_offset	Rm != 11111 */
//		0x0D808400,	/* ST1       	vst1single_structure_64_bit_register_offset	Rm != 11111 */
//		0x0D80A000,	/* ST3       	vst3single_structure_32_bit_register_offset	Rm != 11111 */
//		0x0D80A400,	/* ST3       	vst3single_structure_64_bit_register_offset	Rm != 11111 */
//		0x0D9F0000,	/* ST1       	vst1single_structure_8_bit_immediate_offset	 */
//		0x0D9F2000,	/* ST3       	vst3single_structure_8_bit_immediate_offset	 */
//		0x0D9F4000,	/* ST1       	vst1single_structure_16_bit_immediate_offset	 */
//		0x0D9F6000,	/* ST3       	vst3single_structure_16_bit_immediate_offset	 */
//		0x0D9F8000,	/* ST1       	vst1single_structure_32_bit_immediate_offset	 */
//		0x0D9F8400,	/* ST1       	vst1single_structure_64_bit_immediate_offset	 */
//		0x0D9FA000,	/* ST3       	vst3single_structure_32_bit_immediate_offset	 */
//		0x0D9FA400,	/* ST3       	vst3single_structure_64_bit_immediate_offset	 */
//		0x0DA00000,	/* ST2       	vst2single_structure_8_bit_register_offset	Rm != 11111 */
//		0x0DA02000,	/* ST4       	vst4single_structure_8_bit_register_offset	Rm != 11111 */
//		0x0DA04000,	/* ST2       	vst2single_structure_16_bit_register_offset	Rm != 11111 */
//		0x0DA06000,	/* ST4       	vst4single_structure_16_bit_register_offset	Rm != 11111 */
//		0x0DA08000,	/* ST2       	vst2single_structure_32_bit_register_offset	Rm != 11111 */
//		0x0DA08400,	/* ST2       	vst2single_structure_64_bit_register_offset	Rm != 11111 */
//		0x0DA0A000,	/* ST4       	vst4single_structure_32_bit_register_offset	Rm != 11111 */
//		0x0DA0A400,	/* ST4       	vst4single_structure_64_bit_register_offset	Rm != 11111 */
//		0x0DBF0000,	/* ST2       	vst2single_structure_8_bit_immediate_offset	 */
//		0x0DBF2000,	/* ST4       	vst4single_structure_8_bit_immediate_offset	 */
//		0x0DBF4000,	/* ST2       	vst2single_structure_16_bit_immediate_offset	 */
//		0x0DBF6000,	/* ST4       	vst4single_structure_16_bit_immediate_offset	 */
//		0x0DBF8000,	/* ST2       	vst2single_structure_32_bit_immediate_offset	 */
//		0x0DBF8400,	/* ST2       	vst2single_structure_64_bit_immediate_offset	 */
//		0x0DBFA000,	/* ST4       	vst4single_structure_32_bit_immediate_offset	 */
//		0x0DBFA400,	/* ST4       	vst4single_structure_64_bit_immediate_offset	 */
//		0x0DC00000,	/* LD1       	vld1single_structure_8_bit_register_offset	Rm != 11111 */
//		0x0DC02000,	/* LD3       	vld3single_structure_8_bit_register_offset	Rm != 11111 */
//		0x0DC04000,	/* LD1       	vld1single_structure_16_bit_register_offset	Rm != 11111 */
//		0x0DC06000,	/* LD3       	vld3single_structure_16_bit_register_offset	Rm != 11111 */
//		0x0DC08000,	/* LD1       	vld1single_structure_32_bit_register_offset	Rm != 11111 */
//		0x0DC08400,	/* LD1       	vld1single_structure_64_bit_register_offset	Rm != 11111 */
//		0x0DC0A000,	/* LD3       	vld3single_structure_32_bit_register_offset	Rm != 11111 */
//		0x0DC0A400,	/* LD3       	vld3single_structure_64_bit_register_offset	Rm != 11111 */
//		0x0DC0C000,	/* LD1R      	vld1rRegister_offset	Rm != 11111 */
//		0x0DC0E000,	/* LD3R      	vld3rRegister_offset	Rm != 11111 */
//		0x0DDF0000,	/* LD1       	vld1single_structure_8_bit_immediate_offset	 */
//		0x0DDF2000,	/* LD3       	vld3single_structure_8_bit_immediate_offset	 */
//		0x0DDF4000,	/* LD1       	vld1single_structure_16_bit_immediate_offset	 */
//		0x0DDF6000,	/* LD3       	vld3single_structure_16_bit_immediate_offset	 */
//		0x0DDF8000,	/* LD1       	vld1single_structure_32_bit_immediate_offset	 */
//		0x0DDF8400,	/* LD1       	vld1single_structure_64_bit_immediate_offset	 */
//		0x0DDFA000,	/* LD3       	vld3single_structure_32_bit_immediate_offset	 */
//		0x0DDFA400,	/* LD3       	vld3single_structure_64_bit_immediate_offset	 */
//		0x0DDFC000,	/* LD1R      	vld1rImmediate_offset	 */
//		0x0DDFE000,	/* LD3R      	vld3rImmediate_offset	 */
//		0x0DE00000,	/* LD2       	vld2single_structure_8_bit_register_offset	Rm != 11111 */
//		0x0DE02000,	/* LD4       	vld4single_structure_8_bit_register_offset	Rm != 11111 */
//		0x0DE04000,	/* LD2       	vld2single_structure_16_bit_register_offset	Rm != 11111 */
//		0x0DE06000,	/* LD4       	vld4single_structure_16_bit_register_offset	Rm != 11111 */
//		0x0DE08000,	/* LD2       	vld2single_structure_32_bit_register_offset	Rm != 11111 */
//		0x0DE08400,	/* LD2       	vld2single_structure_64_bit_register_offset	Rm != 11111 */
//		0x0DE0A000,	/* LD4       	vld4single_structure_32_bit_register_offset	Rm != 11111 */
//		0x0DE0A400,	/* LD4       	vld4single_structure_64_bit_register_offset	Rm != 11111 */
//		0x0DE0C000,	/* LD2R      	vld2rRegister_offset	Rm != 11111 */
//		0x0DE0E000,	/* LD4R      	vld4rRegister_offset	Rm != 11111 */
//		0x0DFF0000,	/* LD2       	vld2single_structure_8_bit_immediate_offset	 */
//		0x0DFF2000,	/* LD4       	vld4single_structure_8_bit_immediate_offset	 */
//		0x0DFF4000,	/* LD2       	vld2single_structure_16_bit_immediate_offset	 */
//		0x0DFF6000,	/* LD4       	vld4single_structure_16_bit_immediate_offset	 */
//		0x0DFF8000,	/* LD2       	vld2single_structure_32_bit_immediate_offset	 */
//		0x0DFF8400,	/* LD2       	vld2single_structure_64_bit_immediate_offset	 */
//		0x0DFFA000,	/* LD4       	vld4single_structure_32_bit_immediate_offset	 */
//		0x0DFFA400,	/* LD4       	vld4single_structure_64_bit_immediate_offset	 */
//		0x0DFFC000,	/* LD2R      	vld2rImmediate_offset	 */
//		0x0DFFE000,	/* LD4R      	vld4rImmediate_offset	 */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3.86"/>
    <col customWidth="1" min="2" max="2" width="3.43"/>
    <col customWidth="1" min="3" max="3" width="2.71"/>
    <col customWidth="1" min="4" max="4" width="3.0"/>
    <col customWidth="1" min="5" max="5" width="23.57"/>
    <col customWidth="1" min="6" max="6" width="9.43"/>
    <col customWidth="1" min="7" max="7" width="11.57"/>
    <col customWidth="1" min="8" max="8" width="10.57"/>
    <col customWidth="1" min="9" max="9" width="11.86"/>
    <col customWidth="1" min="10" max="10" width="10.71"/>
    <col customWidth="1" min="11" max="43" width="3.29"/>
    <col customWidth="1" min="44" max="44" width="4.43"/>
    <col customWidth="1" min="45" max="45" width="12.43"/>
    <col customWidth="1" min="46" max="46" width="4.57"/>
    <col customWidth="1" min="47" max="47" width="12.43"/>
    <col customWidth="1" min="48" max="48" width="5.57"/>
    <col customWidth="1" min="49" max="49" width="59.0"/>
    <col customWidth="1" min="50" max="50" width="92.43"/>
    <col customWidth="1" min="51" max="51" width="67.43"/>
  </cols>
  <sheetData>
    <row r="1" ht="12.75" customHeight="1">
      <c r="A1" s="9" t="s">
        <v>30</v>
      </c>
      <c r="B1" s="10" t="s">
        <v>81</v>
      </c>
      <c r="D1" s="10"/>
      <c r="E1" s="10" t="s">
        <v>82</v>
      </c>
      <c r="F1" s="11" t="s">
        <v>83</v>
      </c>
      <c r="G1" s="11" t="s">
        <v>84</v>
      </c>
      <c r="H1" s="11" t="s">
        <v>85</v>
      </c>
      <c r="I1" s="11" t="s">
        <v>86</v>
      </c>
      <c r="J1" s="11" t="s">
        <v>87</v>
      </c>
      <c r="K1" s="12"/>
      <c r="L1" s="13" t="s">
        <v>0</v>
      </c>
      <c r="M1" s="13" t="s">
        <v>1</v>
      </c>
      <c r="N1" s="13" t="s">
        <v>2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23</v>
      </c>
      <c r="AJ1" s="13" t="s">
        <v>24</v>
      </c>
      <c r="AK1" s="13" t="s">
        <v>25</v>
      </c>
      <c r="AL1" s="13" t="s">
        <v>26</v>
      </c>
      <c r="AM1" s="13" t="s">
        <v>27</v>
      </c>
      <c r="AN1" s="13" t="s">
        <v>28</v>
      </c>
      <c r="AO1" s="13" t="s">
        <v>29</v>
      </c>
      <c r="AP1" s="13" t="s">
        <v>30</v>
      </c>
      <c r="AQ1" s="13" t="s">
        <v>31</v>
      </c>
      <c r="AR1" s="14"/>
      <c r="AS1" s="10" t="str">
        <f>TEXTJOIN(":",false,L1:AQ1)</f>
        <v>31:30:29:28:27:26:25:24:23:22:21:20:19:18:17:16:15:14:13:12:11:10:9:8:7:6:5:4:3:2:1:0</v>
      </c>
      <c r="AT1" s="14"/>
      <c r="AU1" s="10" t="s">
        <v>88</v>
      </c>
      <c r="AV1" s="14"/>
      <c r="AW1" s="10" t="s">
        <v>89</v>
      </c>
      <c r="AX1" s="10" t="str">
        <f>textjoin("",true,
  "//",char(9),char(9),
  LEFT($E1&amp;REPT(" ",64),64), 
  char(9),LEFT(upper($AU1)&amp;REPT(" ",10),10),
  char(9),LEFT(upper($E1)&amp;REPT(" ",10),10),
  char(9),$J1 
)</f>
        <v>//		Opcode                                                          	BINARY    	OPCODE    	comments</v>
      </c>
      <c r="AY1" s="10" t="str">
        <f>textjoin("",true,
  "//",char(9),char(9),
  LEFT(upper($AU1)&amp;REPT(" ",10),10),
  char(9),LEFT($E1&amp;REPT(" ",10),10),
  char(9),$E1, 
  char(9),$J1 
)</f>
        <v>//		BINARY    	Opcode    	Opcode	comments</v>
      </c>
    </row>
    <row r="2" ht="12.75" customHeight="1">
      <c r="A2" s="15" t="s">
        <v>29</v>
      </c>
      <c r="B2" s="16"/>
      <c r="C2" s="16" t="s">
        <v>90</v>
      </c>
      <c r="D2" s="17"/>
      <c r="F2" s="18" t="str">
        <f t="shared" ref="F2:F3" si="1">if(or(I2="W",I2="w",I2="X",I2="x",isblank(I2)),"","v")</f>
        <v/>
      </c>
      <c r="G2" s="18" t="str">
        <f t="shared" ref="G2:G416" si="2">LOWER(textjoin("",true,H2:I2))</f>
        <v/>
      </c>
      <c r="H2" s="19"/>
      <c r="I2" s="20"/>
      <c r="J2" s="20"/>
      <c r="K2" s="21"/>
      <c r="L2" s="22"/>
      <c r="M2" s="22"/>
      <c r="N2" s="22"/>
      <c r="O2" s="22" t="s">
        <v>31</v>
      </c>
      <c r="P2" s="22" t="s">
        <v>31</v>
      </c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3"/>
      <c r="AS2" s="24" t="str">
        <f t="shared" ref="AS2:AS1192" si="3">if(not(isblank(E2)),TEXTJOIN(":",false,
if(L2="0","-",if(L2="1","-",L2)),
if(M2="0","-",if(M2="1","-",M2)),
if(N2="0","-",if(N2="1","-",N2)),
if(O2="0","-",if(O2="1","-",O2)),
if(P2="0","-",if(P2="1","-",P2)),
if(Q2="0","-",if(Q2="1","-",Q2)),
if(R2="0","-",if(R2="1","-",R2)),
if(S2="0","-",if(S2="1","-",S2)),
if(T2="0","-",if(T2="1","-",T2)),
if(U2="0","-",if(U2="1","-",U2)),
if(V2="0","-",if(V2="1","-",V2)),
if(W2="0","-",if(W2="1","-",W2)),
if(X2="0","-",if(X2="1","-",X2)),
if(Y2="0","-",if(Y2="1","-",Y2)),
if(Z2="0","-",if(Z2="1","-",Z2)),
if(AA2="0","-",if(AA2="1","-",AA2)),
if(AB2="0","-",if(AB2="1","-",AB2)),
if(AC2="0","-",if(AC2="1","-",AC2)),
if(AD2="0","-",if(AD2="1","-",AD2)),
if(AE2="0","-",if(AE2="1","-",AE2)),
if(AF2="0","-",if(AF2="1","-",AF2)),
if(AG2="0","-",if(AG2="1","-",AG2)),
if(AH2="0","-",if(AH2="1","-",AH2)),
if(AI2="0","-",if(AI2="1","-",AI2)),
if(AJ2="0","-",if(AJ2="1","-",AJ2)),
if(AK2="0","-",if(AK2="1","-",AK2)),
if(AL2="0","-",if(AL2="1","-",AL2)),
if(AM2="0","-",if(AM2="1","-",AM2)),
if(AN2="0","-",if(AN2="1","-",AN2)),
if(AO2="0","-",if(AO2="1","-",AO2)),
if(AP2="0","-",if(AP2="1","-",AP2)),
if(AQ2="0","-",if(AQ2="1","-",AQ2))
),)</f>
        <v/>
      </c>
      <c r="AT2" s="23"/>
      <c r="AU2" s="24" t="str">
        <f t="shared" ref="AU2:AU1192" si="4">if(isblank($E2),"",
  concatenate(
    "0x",
    bin2hex(concatenate(
      if(TEXT($L2,"0")="1","1","0"),
      if(TEXT($M2,"0")="1","1","0"),
      if(TEXT($N2,"0")="1","1","0"),
      if(TEXT($O2,"0")="1","1","0"),
      if(TEXT($P2,"0")="1","1","0"),
      if(TEXT($Q2,"0")="1","1","0"),
      if(TEXT($R2,"0")="1","1","0"),
      if(TEXT($S2,"0")="1","1","0")
    ),2),
    bin2hex(concatenate(
      if(TEXT($T2,"0")="1","1","0"),
      if(TEXT($U2,"0")="1","1","0"),
      if(TEXT($V2,"0")="1","1","0"),
      if(TEXT($W2,"0")="1","1","0"),
      if(TEXT($X2,"0")="1","1","0"),
      if(TEXT($Y2,"0")="1","1","0"),
      if(TEXT($Z2,"0")="1","1","0"),
      if(TEXT($AA2,"0")="1","1","0")
    ),2),
    bin2hex(concatenate(
      if(TEXT($AB2,"0")="1","1","0"),
      if(TEXT($AC2,"0")="1","1","0"),
      if(TEXT($AD2,"0")="1","1","0"),
      if(TEXT($AE2,"0")="1","1","0"),
      if(TEXT($AF2,"0")="1","1","0"),
      if(TEXT($AG2,"0")="1","1","0"),
      if(TEXT($AH2,"0")="1","1","0"),
      if(TEXT($AI2,"0")="1","1","0")
    ),2),
    bin2hex(concatenate(
      if(TEXT($AJ2,"0")="1","1","0"),
      if(TEXT($AK2,"0")="1","1","0"),
      if(TEXT($AL2,"0")="1","1","0"),
      if(TEXT($AM2,"0")="1","1","0"),
      if(TEXT($AN2,"0")="1","1","0"),
      if(TEXT($AO2,"0")="1","1","0"),
      if(TEXT($AP2,"0")="1","1","0"),
      if(TEXT($AQ2,"0")="1","1","0")
    ),2)
  )
)</f>
        <v/>
      </c>
      <c r="AV2" s="25"/>
      <c r="AW2" s="26" t="str">
        <f t="shared" ref="AW2:AW1192" si="5">if(AND(isblank($C2),isblank($D2),not( isblank($E2))),
      textjoin("",false,
LEFT(concatenate (textjoin("",true, $F2,lower($E2),$G2),",")&amp;REPT(" ",56),56)
      ),""
)</f>
        <v/>
      </c>
      <c r="AX2" s="26" t="str">
        <f t="shared" ref="AX2:AX1192" si="6">if(not(isblank($C2)),
  textjoin("",true,"/* ",$C2," */"),
  if(not(isblank($D2)),
    textjoin("",true,char(9),"/* ",$D2," */"),
    if(isblank($E2),"ERRRORRRRR!!!!!",
      textjoin("",false,
        $B2,char(9),char(9),
        $AW2
        ,char(9),textjoin("",true,"/* ",$AU2,char(9),LEFT($E2&amp;REPT(" ",10),10),char(9),$J2," */")
      )
    )
  )
)</f>
        <v>/* UNALLOCATED */</v>
      </c>
      <c r="AY2" s="26" t="str">
        <f t="shared" ref="AY2:AY1192" si="7">if(not(isblank($C2)),
  textjoin("",true,"/* ",$C2," */"),
  if(not(isblank($D2)),
    textjoin("",true,char(9),"/* ",$D2," */"),
    if(isblank($E2),"ERRRORRRRR!!!!!",
      textjoin("",false,
        $B2,char(9),char(9),
        $AU2,
        ",",char(9),textjoin("",true,
        "/* ",
        LEFT(textjoin("",true,$E2)&amp;REPT(" ",10),10),
        char(9),textjoin("",true,
          $F2,lower($E2),$G2
        ),char(9),$J2," */")
      )
    )
  )
)</f>
        <v>/* UNALLOCATED */</v>
      </c>
    </row>
    <row r="3" ht="12.75" customHeight="1">
      <c r="A3" s="15" t="s">
        <v>28</v>
      </c>
      <c r="B3" s="27"/>
      <c r="C3" s="27"/>
      <c r="D3" s="26"/>
      <c r="E3" s="28" t="s">
        <v>91</v>
      </c>
      <c r="F3" s="18" t="str">
        <f t="shared" si="1"/>
        <v/>
      </c>
      <c r="G3" s="18" t="str">
        <f t="shared" si="2"/>
        <v/>
      </c>
      <c r="H3" s="19"/>
      <c r="I3" s="29"/>
      <c r="J3" s="30" t="s">
        <v>92</v>
      </c>
      <c r="K3" s="31"/>
      <c r="L3" s="32" t="s">
        <v>31</v>
      </c>
      <c r="M3" s="32" t="s">
        <v>31</v>
      </c>
      <c r="N3" s="32" t="s">
        <v>31</v>
      </c>
      <c r="O3" s="32" t="s">
        <v>31</v>
      </c>
      <c r="P3" s="32" t="s">
        <v>31</v>
      </c>
      <c r="Q3" s="32" t="s">
        <v>31</v>
      </c>
      <c r="R3" s="32" t="s">
        <v>31</v>
      </c>
      <c r="S3" s="32" t="s">
        <v>31</v>
      </c>
      <c r="T3" s="32" t="s">
        <v>31</v>
      </c>
      <c r="U3" s="32" t="s">
        <v>31</v>
      </c>
      <c r="V3" s="32" t="s">
        <v>31</v>
      </c>
      <c r="W3" s="32" t="s">
        <v>31</v>
      </c>
      <c r="X3" s="32" t="s">
        <v>31</v>
      </c>
      <c r="Y3" s="32" t="s">
        <v>31</v>
      </c>
      <c r="Z3" s="32" t="s">
        <v>31</v>
      </c>
      <c r="AA3" s="32" t="s">
        <v>31</v>
      </c>
      <c r="AB3" s="32" t="s">
        <v>31</v>
      </c>
      <c r="AC3" s="32" t="s">
        <v>31</v>
      </c>
      <c r="AD3" s="32" t="s">
        <v>31</v>
      </c>
      <c r="AE3" s="32" t="s">
        <v>31</v>
      </c>
      <c r="AF3" s="32" t="s">
        <v>31</v>
      </c>
      <c r="AG3" s="32" t="s">
        <v>31</v>
      </c>
      <c r="AH3" s="32" t="s">
        <v>31</v>
      </c>
      <c r="AI3" s="32" t="s">
        <v>31</v>
      </c>
      <c r="AJ3" s="32" t="s">
        <v>31</v>
      </c>
      <c r="AK3" s="32" t="s">
        <v>31</v>
      </c>
      <c r="AL3" s="32" t="s">
        <v>31</v>
      </c>
      <c r="AM3" s="32" t="s">
        <v>31</v>
      </c>
      <c r="AN3" s="32" t="s">
        <v>31</v>
      </c>
      <c r="AO3" s="32" t="s">
        <v>31</v>
      </c>
      <c r="AP3" s="32" t="s">
        <v>31</v>
      </c>
      <c r="AQ3" s="32" t="s">
        <v>31</v>
      </c>
      <c r="AR3" s="23"/>
      <c r="AS3" s="24" t="str">
        <f t="shared" si="3"/>
        <v>-:-:-:-:-:-:-:-:-:-:-:-:-:-:-:-:-:-:-:-:-:-:-:-:-:-:-:-:-:-:-:-</v>
      </c>
      <c r="AT3" s="23"/>
      <c r="AU3" s="24" t="str">
        <f t="shared" si="4"/>
        <v>0x00000000</v>
      </c>
      <c r="AV3" s="25"/>
      <c r="AW3" s="26" t="str">
        <f t="shared" si="5"/>
        <v>bad,                                                    </v>
      </c>
      <c r="AX3" s="26" t="str">
        <f t="shared" si="6"/>
        <v>		bad,                                                    	/* 0x00000000	BAD       	invalid operation */</v>
      </c>
      <c r="AY3" s="26" t="str">
        <f t="shared" si="7"/>
        <v>		0x00000000,	/* BAD       	bad	invalid operation */</v>
      </c>
    </row>
    <row r="4" ht="12.75" customHeight="1">
      <c r="A4" s="9" t="s">
        <v>27</v>
      </c>
      <c r="B4" s="33"/>
      <c r="C4" s="16" t="s">
        <v>93</v>
      </c>
      <c r="D4" s="17"/>
      <c r="F4" s="18" t="s">
        <v>94</v>
      </c>
      <c r="G4" s="18" t="str">
        <f t="shared" si="2"/>
        <v/>
      </c>
      <c r="H4" s="19"/>
      <c r="I4" s="20"/>
      <c r="J4" s="20"/>
      <c r="K4" s="21"/>
      <c r="L4" s="22"/>
      <c r="M4" s="22"/>
      <c r="N4" s="22"/>
      <c r="O4" s="22" t="s">
        <v>30</v>
      </c>
      <c r="P4" s="22" t="s">
        <v>31</v>
      </c>
      <c r="Q4" s="22" t="s">
        <v>30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3"/>
      <c r="AS4" s="24" t="str">
        <f t="shared" si="3"/>
        <v/>
      </c>
      <c r="AT4" s="23"/>
      <c r="AU4" s="24" t="str">
        <f t="shared" si="4"/>
        <v/>
      </c>
      <c r="AV4" s="25"/>
      <c r="AW4" s="26" t="str">
        <f t="shared" si="5"/>
        <v/>
      </c>
      <c r="AX4" s="26" t="str">
        <f t="shared" si="6"/>
        <v>/* Branch,exception generation and system Instruction */</v>
      </c>
      <c r="AY4" s="26" t="str">
        <f t="shared" si="7"/>
        <v>/* Branch,exception generation and system Instruction */</v>
      </c>
    </row>
    <row r="5" ht="12.75" customHeight="1">
      <c r="A5" s="15" t="s">
        <v>26</v>
      </c>
      <c r="B5" s="34"/>
      <c r="C5" s="34"/>
      <c r="D5" s="35" t="s">
        <v>95</v>
      </c>
      <c r="F5" s="18" t="str">
        <f t="shared" ref="F5:F1192" si="8">if(or(I5="W",I5="w",I5="X",I5="x",isblank(I5)),"","v")</f>
        <v/>
      </c>
      <c r="G5" s="18" t="str">
        <f t="shared" si="2"/>
        <v/>
      </c>
      <c r="H5" s="19"/>
      <c r="I5" s="36"/>
      <c r="J5" s="36"/>
      <c r="K5" s="37"/>
      <c r="L5" s="38" t="s">
        <v>33</v>
      </c>
      <c r="M5" s="22" t="s">
        <v>31</v>
      </c>
      <c r="N5" s="22" t="s">
        <v>30</v>
      </c>
      <c r="O5" s="39" t="s">
        <v>30</v>
      </c>
      <c r="P5" s="39" t="s">
        <v>31</v>
      </c>
      <c r="Q5" s="39" t="s">
        <v>30</v>
      </c>
      <c r="R5" s="22" t="s">
        <v>31</v>
      </c>
      <c r="S5" s="38" t="s">
        <v>33</v>
      </c>
      <c r="T5" s="40" t="s">
        <v>34</v>
      </c>
      <c r="AM5" s="40" t="s">
        <v>35</v>
      </c>
      <c r="AR5" s="23"/>
      <c r="AS5" s="24" t="str">
        <f t="shared" si="3"/>
        <v/>
      </c>
      <c r="AT5" s="23"/>
      <c r="AU5" s="24" t="str">
        <f t="shared" si="4"/>
        <v/>
      </c>
      <c r="AV5" s="25"/>
      <c r="AW5" s="26" t="str">
        <f t="shared" si="5"/>
        <v/>
      </c>
      <c r="AX5" s="26" t="str">
        <f t="shared" si="6"/>
        <v>	/* Compare _ Branch (immediate) */</v>
      </c>
      <c r="AY5" s="26" t="str">
        <f t="shared" si="7"/>
        <v>	/* Compare _ Branch (immediate) */</v>
      </c>
    </row>
    <row r="6" ht="12.75" customHeight="1">
      <c r="A6" s="15" t="s">
        <v>25</v>
      </c>
      <c r="B6" s="41"/>
      <c r="C6" s="41"/>
      <c r="D6" s="26"/>
      <c r="E6" s="28" t="s">
        <v>96</v>
      </c>
      <c r="F6" s="18" t="str">
        <f t="shared" si="8"/>
        <v/>
      </c>
      <c r="G6" s="18" t="str">
        <f t="shared" si="2"/>
        <v>w</v>
      </c>
      <c r="H6" s="19"/>
      <c r="I6" s="42" t="s">
        <v>97</v>
      </c>
      <c r="J6" s="42"/>
      <c r="K6" s="43"/>
      <c r="L6" s="44" t="s">
        <v>31</v>
      </c>
      <c r="M6" s="45" t="s">
        <v>31</v>
      </c>
      <c r="N6" s="45" t="s">
        <v>30</v>
      </c>
      <c r="O6" s="45" t="s">
        <v>30</v>
      </c>
      <c r="P6" s="45" t="s">
        <v>31</v>
      </c>
      <c r="Q6" s="45" t="s">
        <v>30</v>
      </c>
      <c r="R6" s="45" t="s">
        <v>31</v>
      </c>
      <c r="S6" s="44" t="s">
        <v>31</v>
      </c>
      <c r="T6" s="46" t="s">
        <v>34</v>
      </c>
      <c r="AM6" s="46" t="s">
        <v>35</v>
      </c>
      <c r="AR6" s="23"/>
      <c r="AS6" s="24" t="str">
        <f t="shared" si="3"/>
        <v>-:-:-:-:-:-:-:-:imm19:::::::::::::::::::Rt::::</v>
      </c>
      <c r="AT6" s="23"/>
      <c r="AU6" s="24" t="str">
        <f t="shared" si="4"/>
        <v>0x34000000</v>
      </c>
      <c r="AV6" s="25"/>
      <c r="AW6" s="26" t="str">
        <f t="shared" si="5"/>
        <v>cbzw,                                                   </v>
      </c>
      <c r="AX6" s="26" t="str">
        <f t="shared" si="6"/>
        <v>		cbzw,                                                   	/* 0x34000000	CBZ       	 */</v>
      </c>
      <c r="AY6" s="26" t="str">
        <f t="shared" si="7"/>
        <v>		0x34000000,	/* CBZ       	cbzw	 */</v>
      </c>
    </row>
    <row r="7" ht="12.75" customHeight="1">
      <c r="A7" s="9" t="s">
        <v>24</v>
      </c>
      <c r="B7" s="41"/>
      <c r="C7" s="41"/>
      <c r="D7" s="26"/>
      <c r="E7" s="28" t="s">
        <v>98</v>
      </c>
      <c r="F7" s="18" t="str">
        <f t="shared" si="8"/>
        <v/>
      </c>
      <c r="G7" s="18" t="str">
        <f t="shared" si="2"/>
        <v>w</v>
      </c>
      <c r="H7" s="19"/>
      <c r="I7" s="42" t="s">
        <v>97</v>
      </c>
      <c r="J7" s="42"/>
      <c r="K7" s="43"/>
      <c r="L7" s="44" t="s">
        <v>31</v>
      </c>
      <c r="M7" s="45" t="s">
        <v>31</v>
      </c>
      <c r="N7" s="45" t="s">
        <v>30</v>
      </c>
      <c r="O7" s="45" t="s">
        <v>30</v>
      </c>
      <c r="P7" s="45" t="s">
        <v>31</v>
      </c>
      <c r="Q7" s="45" t="s">
        <v>30</v>
      </c>
      <c r="R7" s="45" t="s">
        <v>31</v>
      </c>
      <c r="S7" s="44" t="s">
        <v>30</v>
      </c>
      <c r="T7" s="46" t="s">
        <v>34</v>
      </c>
      <c r="AM7" s="46" t="s">
        <v>35</v>
      </c>
      <c r="AR7" s="23"/>
      <c r="AS7" s="24" t="str">
        <f t="shared" si="3"/>
        <v>-:-:-:-:-:-:-:-:imm19:::::::::::::::::::Rt::::</v>
      </c>
      <c r="AT7" s="23"/>
      <c r="AU7" s="24" t="str">
        <f t="shared" si="4"/>
        <v>0x35000000</v>
      </c>
      <c r="AV7" s="25"/>
      <c r="AW7" s="26" t="str">
        <f t="shared" si="5"/>
        <v>cbnzw,                                                  </v>
      </c>
      <c r="AX7" s="26" t="str">
        <f t="shared" si="6"/>
        <v>		cbnzw,                                                  	/* 0x35000000	CBNZ      	 */</v>
      </c>
      <c r="AY7" s="26" t="str">
        <f t="shared" si="7"/>
        <v>		0x35000000,	/* CBNZ      	cbnzw	 */</v>
      </c>
    </row>
    <row r="8" ht="12.75" customHeight="1">
      <c r="A8" s="9" t="s">
        <v>23</v>
      </c>
      <c r="B8" s="41"/>
      <c r="C8" s="41"/>
      <c r="D8" s="26"/>
      <c r="E8" s="28" t="s">
        <v>96</v>
      </c>
      <c r="F8" s="18" t="str">
        <f t="shared" si="8"/>
        <v/>
      </c>
      <c r="G8" s="18" t="str">
        <f t="shared" si="2"/>
        <v>x</v>
      </c>
      <c r="H8" s="19"/>
      <c r="I8" s="42" t="s">
        <v>99</v>
      </c>
      <c r="J8" s="42"/>
      <c r="K8" s="43"/>
      <c r="L8" s="44" t="s">
        <v>30</v>
      </c>
      <c r="M8" s="45" t="s">
        <v>31</v>
      </c>
      <c r="N8" s="45" t="s">
        <v>30</v>
      </c>
      <c r="O8" s="45" t="s">
        <v>30</v>
      </c>
      <c r="P8" s="45" t="s">
        <v>31</v>
      </c>
      <c r="Q8" s="45" t="s">
        <v>30</v>
      </c>
      <c r="R8" s="45" t="s">
        <v>31</v>
      </c>
      <c r="S8" s="44" t="s">
        <v>31</v>
      </c>
      <c r="T8" s="46" t="s">
        <v>34</v>
      </c>
      <c r="AM8" s="46" t="s">
        <v>35</v>
      </c>
      <c r="AR8" s="23"/>
      <c r="AS8" s="24" t="str">
        <f t="shared" si="3"/>
        <v>-:-:-:-:-:-:-:-:imm19:::::::::::::::::::Rt::::</v>
      </c>
      <c r="AT8" s="23"/>
      <c r="AU8" s="24" t="str">
        <f t="shared" si="4"/>
        <v>0xB4000000</v>
      </c>
      <c r="AV8" s="25"/>
      <c r="AW8" s="26" t="str">
        <f t="shared" si="5"/>
        <v>cbzx,                                                   </v>
      </c>
      <c r="AX8" s="26" t="str">
        <f t="shared" si="6"/>
        <v>		cbzx,                                                   	/* 0xB4000000	CBZ       	 */</v>
      </c>
      <c r="AY8" s="26" t="str">
        <f t="shared" si="7"/>
        <v>		0xB4000000,	/* CBZ       	cbzx	 */</v>
      </c>
    </row>
    <row r="9" ht="12.75" customHeight="1">
      <c r="A9" s="15" t="s">
        <v>22</v>
      </c>
      <c r="B9" s="41"/>
      <c r="C9" s="41"/>
      <c r="D9" s="26"/>
      <c r="E9" s="28" t="s">
        <v>98</v>
      </c>
      <c r="F9" s="18" t="str">
        <f t="shared" si="8"/>
        <v/>
      </c>
      <c r="G9" s="18" t="str">
        <f t="shared" si="2"/>
        <v>x</v>
      </c>
      <c r="H9" s="19"/>
      <c r="I9" s="42" t="s">
        <v>99</v>
      </c>
      <c r="J9" s="42"/>
      <c r="K9" s="43"/>
      <c r="L9" s="44" t="s">
        <v>30</v>
      </c>
      <c r="M9" s="45" t="s">
        <v>31</v>
      </c>
      <c r="N9" s="45" t="s">
        <v>30</v>
      </c>
      <c r="O9" s="45" t="s">
        <v>30</v>
      </c>
      <c r="P9" s="45" t="s">
        <v>31</v>
      </c>
      <c r="Q9" s="45" t="s">
        <v>30</v>
      </c>
      <c r="R9" s="45" t="s">
        <v>31</v>
      </c>
      <c r="S9" s="44" t="s">
        <v>30</v>
      </c>
      <c r="T9" s="46" t="s">
        <v>34</v>
      </c>
      <c r="AM9" s="46" t="s">
        <v>35</v>
      </c>
      <c r="AR9" s="23"/>
      <c r="AS9" s="24" t="str">
        <f t="shared" si="3"/>
        <v>-:-:-:-:-:-:-:-:imm19:::::::::::::::::::Rt::::</v>
      </c>
      <c r="AT9" s="23"/>
      <c r="AU9" s="24" t="str">
        <f t="shared" si="4"/>
        <v>0xB5000000</v>
      </c>
      <c r="AV9" s="25"/>
      <c r="AW9" s="26" t="str">
        <f t="shared" si="5"/>
        <v>cbnzx,                                                  </v>
      </c>
      <c r="AX9" s="26" t="str">
        <f t="shared" si="6"/>
        <v>		cbnzx,                                                  	/* 0xB5000000	CBNZ      	 */</v>
      </c>
      <c r="AY9" s="26" t="str">
        <f t="shared" si="7"/>
        <v>		0xB5000000,	/* CBNZ      	cbnzx	 */</v>
      </c>
    </row>
    <row r="10" ht="12.75" customHeight="1">
      <c r="A10" s="15" t="s">
        <v>21</v>
      </c>
      <c r="B10" s="34"/>
      <c r="C10" s="34"/>
      <c r="D10" s="47" t="s">
        <v>100</v>
      </c>
      <c r="F10" s="18" t="str">
        <f t="shared" si="8"/>
        <v/>
      </c>
      <c r="G10" s="18" t="str">
        <f t="shared" si="2"/>
        <v/>
      </c>
      <c r="H10" s="19"/>
      <c r="I10" s="20"/>
      <c r="J10" s="20"/>
      <c r="K10" s="37"/>
      <c r="L10" s="38" t="s">
        <v>36</v>
      </c>
      <c r="M10" s="22" t="s">
        <v>31</v>
      </c>
      <c r="N10" s="22" t="s">
        <v>30</v>
      </c>
      <c r="O10" s="39" t="s">
        <v>30</v>
      </c>
      <c r="P10" s="39" t="s">
        <v>31</v>
      </c>
      <c r="Q10" s="39" t="s">
        <v>30</v>
      </c>
      <c r="R10" s="22" t="s">
        <v>30</v>
      </c>
      <c r="S10" s="38" t="s">
        <v>33</v>
      </c>
      <c r="T10" s="48" t="s">
        <v>37</v>
      </c>
      <c r="Y10" s="48" t="s">
        <v>38</v>
      </c>
      <c r="AM10" s="48" t="s">
        <v>35</v>
      </c>
      <c r="AR10" s="23"/>
      <c r="AS10" s="24" t="str">
        <f t="shared" si="3"/>
        <v/>
      </c>
      <c r="AT10" s="23"/>
      <c r="AU10" s="24" t="str">
        <f t="shared" si="4"/>
        <v/>
      </c>
      <c r="AV10" s="25"/>
      <c r="AW10" s="26" t="str">
        <f t="shared" si="5"/>
        <v/>
      </c>
      <c r="AX10" s="26" t="str">
        <f t="shared" si="6"/>
        <v>	/* Test bit &amp; branch (immediate) */</v>
      </c>
      <c r="AY10" s="26" t="str">
        <f t="shared" si="7"/>
        <v>	/* Test bit &amp; branch (immediate) */</v>
      </c>
    </row>
    <row r="11" ht="12.75" customHeight="1">
      <c r="A11" s="9" t="s">
        <v>20</v>
      </c>
      <c r="B11" s="41"/>
      <c r="C11" s="41"/>
      <c r="D11" s="26"/>
      <c r="E11" s="28" t="s">
        <v>101</v>
      </c>
      <c r="F11" s="18" t="str">
        <f t="shared" si="8"/>
        <v/>
      </c>
      <c r="G11" s="18" t="str">
        <f t="shared" si="2"/>
        <v/>
      </c>
      <c r="H11" s="19"/>
      <c r="I11" s="49"/>
      <c r="J11" s="49"/>
      <c r="K11" s="50"/>
      <c r="L11" s="51" t="s">
        <v>36</v>
      </c>
      <c r="M11" s="52" t="s">
        <v>31</v>
      </c>
      <c r="N11" s="52" t="s">
        <v>30</v>
      </c>
      <c r="O11" s="52" t="s">
        <v>30</v>
      </c>
      <c r="P11" s="52" t="s">
        <v>31</v>
      </c>
      <c r="Q11" s="52" t="s">
        <v>30</v>
      </c>
      <c r="R11" s="52" t="s">
        <v>30</v>
      </c>
      <c r="S11" s="51" t="s">
        <v>31</v>
      </c>
      <c r="T11" s="53" t="s">
        <v>37</v>
      </c>
      <c r="Y11" s="53" t="s">
        <v>38</v>
      </c>
      <c r="AM11" s="53" t="s">
        <v>35</v>
      </c>
      <c r="AR11" s="23"/>
      <c r="AS11" s="24" t="str">
        <f t="shared" si="3"/>
        <v>b5:-:-:-:-:-:-:-:b40:::::imm14::::::::::::::Rt::::</v>
      </c>
      <c r="AT11" s="23"/>
      <c r="AU11" s="24" t="str">
        <f t="shared" si="4"/>
        <v>0x36000000</v>
      </c>
      <c r="AV11" s="25"/>
      <c r="AW11" s="26" t="str">
        <f t="shared" si="5"/>
        <v>tbz,                                                    </v>
      </c>
      <c r="AX11" s="26" t="str">
        <f t="shared" si="6"/>
        <v>		tbz,                                                    	/* 0x36000000	TBZ       	 */</v>
      </c>
      <c r="AY11" s="26" t="str">
        <f t="shared" si="7"/>
        <v>		0x36000000,	/* TBZ       	tbz	 */</v>
      </c>
    </row>
    <row r="12" ht="12.75" customHeight="1">
      <c r="A12" s="15" t="s">
        <v>19</v>
      </c>
      <c r="B12" s="41"/>
      <c r="C12" s="41"/>
      <c r="D12" s="26"/>
      <c r="E12" s="28" t="s">
        <v>102</v>
      </c>
      <c r="F12" s="18" t="str">
        <f t="shared" si="8"/>
        <v/>
      </c>
      <c r="G12" s="18" t="str">
        <f t="shared" si="2"/>
        <v/>
      </c>
      <c r="H12" s="19"/>
      <c r="I12" s="49"/>
      <c r="J12" s="49"/>
      <c r="K12" s="50"/>
      <c r="L12" s="51" t="s">
        <v>36</v>
      </c>
      <c r="M12" s="52" t="s">
        <v>31</v>
      </c>
      <c r="N12" s="52" t="s">
        <v>30</v>
      </c>
      <c r="O12" s="52" t="s">
        <v>30</v>
      </c>
      <c r="P12" s="52" t="s">
        <v>31</v>
      </c>
      <c r="Q12" s="52" t="s">
        <v>30</v>
      </c>
      <c r="R12" s="52" t="s">
        <v>30</v>
      </c>
      <c r="S12" s="51" t="s">
        <v>30</v>
      </c>
      <c r="T12" s="53" t="s">
        <v>37</v>
      </c>
      <c r="Y12" s="53" t="s">
        <v>38</v>
      </c>
      <c r="AM12" s="53" t="s">
        <v>35</v>
      </c>
      <c r="AR12" s="23"/>
      <c r="AS12" s="24" t="str">
        <f t="shared" si="3"/>
        <v>b5:-:-:-:-:-:-:-:b40:::::imm14::::::::::::::Rt::::</v>
      </c>
      <c r="AT12" s="23"/>
      <c r="AU12" s="24" t="str">
        <f t="shared" si="4"/>
        <v>0x37000000</v>
      </c>
      <c r="AV12" s="25"/>
      <c r="AW12" s="26" t="str">
        <f t="shared" si="5"/>
        <v>tbnz,                                                   </v>
      </c>
      <c r="AX12" s="26" t="str">
        <f t="shared" si="6"/>
        <v>		tbnz,                                                   	/* 0x37000000	TBNZ      	 */</v>
      </c>
      <c r="AY12" s="26" t="str">
        <f t="shared" si="7"/>
        <v>		0x37000000,	/* TBNZ      	tbnz	 */</v>
      </c>
    </row>
    <row r="13" ht="12.75" customHeight="1">
      <c r="A13" s="15" t="s">
        <v>18</v>
      </c>
      <c r="B13" s="34"/>
      <c r="C13" s="34"/>
      <c r="D13" s="17" t="s">
        <v>103</v>
      </c>
      <c r="F13" s="18" t="str">
        <f t="shared" si="8"/>
        <v/>
      </c>
      <c r="G13" s="18" t="str">
        <f t="shared" si="2"/>
        <v/>
      </c>
      <c r="H13" s="19"/>
      <c r="I13" s="20"/>
      <c r="J13" s="20"/>
      <c r="K13" s="21"/>
      <c r="L13" s="22" t="s">
        <v>31</v>
      </c>
      <c r="M13" s="22" t="s">
        <v>30</v>
      </c>
      <c r="N13" s="22" t="s">
        <v>31</v>
      </c>
      <c r="O13" s="39" t="s">
        <v>30</v>
      </c>
      <c r="P13" s="39" t="s">
        <v>31</v>
      </c>
      <c r="Q13" s="39" t="s">
        <v>30</v>
      </c>
      <c r="R13" s="22" t="s">
        <v>31</v>
      </c>
      <c r="S13" s="38" t="s">
        <v>33</v>
      </c>
      <c r="T13" s="40" t="s">
        <v>34</v>
      </c>
      <c r="AM13" s="38" t="s">
        <v>33</v>
      </c>
      <c r="AN13" s="40" t="s">
        <v>39</v>
      </c>
      <c r="AR13" s="23"/>
      <c r="AS13" s="24" t="str">
        <f t="shared" si="3"/>
        <v/>
      </c>
      <c r="AT13" s="23"/>
      <c r="AU13" s="24" t="str">
        <f t="shared" si="4"/>
        <v/>
      </c>
      <c r="AV13" s="25"/>
      <c r="AW13" s="26" t="str">
        <f t="shared" si="5"/>
        <v/>
      </c>
      <c r="AX13" s="26" t="str">
        <f t="shared" si="6"/>
        <v>	/* Conditional branch (immediate) */</v>
      </c>
      <c r="AY13" s="26" t="str">
        <f t="shared" si="7"/>
        <v>	/* Conditional branch (immediate) */</v>
      </c>
    </row>
    <row r="14" ht="12.75" customHeight="1">
      <c r="A14" s="9" t="s">
        <v>17</v>
      </c>
      <c r="B14" s="41"/>
      <c r="C14" s="41"/>
      <c r="D14" s="26"/>
      <c r="E14" s="28" t="s">
        <v>104</v>
      </c>
      <c r="F14" s="18" t="str">
        <f t="shared" si="8"/>
        <v/>
      </c>
      <c r="G14" s="18" t="str">
        <f t="shared" si="2"/>
        <v/>
      </c>
      <c r="H14" s="19"/>
      <c r="I14" s="42"/>
      <c r="J14" s="42"/>
      <c r="K14" s="54"/>
      <c r="L14" s="55" t="s">
        <v>31</v>
      </c>
      <c r="M14" s="55" t="s">
        <v>30</v>
      </c>
      <c r="N14" s="55" t="s">
        <v>31</v>
      </c>
      <c r="O14" s="55" t="s">
        <v>30</v>
      </c>
      <c r="P14" s="55" t="s">
        <v>31</v>
      </c>
      <c r="Q14" s="55" t="s">
        <v>30</v>
      </c>
      <c r="R14" s="55" t="s">
        <v>31</v>
      </c>
      <c r="S14" s="44" t="s">
        <v>31</v>
      </c>
      <c r="T14" s="46" t="s">
        <v>34</v>
      </c>
      <c r="AM14" s="44" t="s">
        <v>31</v>
      </c>
      <c r="AN14" s="46" t="s">
        <v>39</v>
      </c>
      <c r="AR14" s="23"/>
      <c r="AS14" s="24" t="str">
        <f t="shared" si="3"/>
        <v>-:-:-:-:-:-:-:-:imm19:::::::::::::::::::-:cond:::</v>
      </c>
      <c r="AT14" s="23"/>
      <c r="AU14" s="24" t="str">
        <f t="shared" si="4"/>
        <v>0x54000000</v>
      </c>
      <c r="AV14" s="25"/>
      <c r="AW14" s="26" t="str">
        <f t="shared" si="5"/>
        <v>b_cond,                                                 </v>
      </c>
      <c r="AX14" s="26" t="str">
        <f t="shared" si="6"/>
        <v>		b_cond,                                                 	/* 0x54000000	B_cond    	 */</v>
      </c>
      <c r="AY14" s="26" t="str">
        <f t="shared" si="7"/>
        <v>		0x54000000,	/* B_cond    	b_cond	 */</v>
      </c>
    </row>
    <row r="15" ht="12.75" customHeight="1">
      <c r="A15" s="9" t="s">
        <v>16</v>
      </c>
      <c r="B15" s="34"/>
      <c r="C15" s="34"/>
      <c r="D15" s="17" t="s">
        <v>105</v>
      </c>
      <c r="F15" s="18" t="str">
        <f t="shared" si="8"/>
        <v/>
      </c>
      <c r="G15" s="18" t="str">
        <f t="shared" si="2"/>
        <v/>
      </c>
      <c r="H15" s="19"/>
      <c r="I15" s="20"/>
      <c r="J15" s="20"/>
      <c r="K15" s="21"/>
      <c r="L15" s="22" t="s">
        <v>30</v>
      </c>
      <c r="M15" s="22" t="s">
        <v>30</v>
      </c>
      <c r="N15" s="22" t="s">
        <v>31</v>
      </c>
      <c r="O15" s="39" t="s">
        <v>30</v>
      </c>
      <c r="P15" s="39" t="s">
        <v>31</v>
      </c>
      <c r="Q15" s="39" t="s">
        <v>30</v>
      </c>
      <c r="R15" s="22" t="s">
        <v>31</v>
      </c>
      <c r="S15" s="22" t="s">
        <v>31</v>
      </c>
      <c r="T15" s="38" t="s">
        <v>33</v>
      </c>
      <c r="U15" s="38" t="s">
        <v>33</v>
      </c>
      <c r="V15" s="38" t="s">
        <v>33</v>
      </c>
      <c r="W15" s="48" t="s">
        <v>40</v>
      </c>
      <c r="AM15" s="38" t="s">
        <v>33</v>
      </c>
      <c r="AN15" s="38" t="s">
        <v>33</v>
      </c>
      <c r="AO15" s="38" t="s">
        <v>33</v>
      </c>
      <c r="AP15" s="38" t="s">
        <v>33</v>
      </c>
      <c r="AQ15" s="38" t="s">
        <v>33</v>
      </c>
      <c r="AR15" s="23"/>
      <c r="AS15" s="24" t="str">
        <f t="shared" si="3"/>
        <v/>
      </c>
      <c r="AT15" s="23"/>
      <c r="AU15" s="24" t="str">
        <f t="shared" si="4"/>
        <v/>
      </c>
      <c r="AV15" s="25"/>
      <c r="AW15" s="26" t="str">
        <f t="shared" si="5"/>
        <v/>
      </c>
      <c r="AX15" s="26" t="str">
        <f t="shared" si="6"/>
        <v>	/* Exception generation */</v>
      </c>
      <c r="AY15" s="26" t="str">
        <f t="shared" si="7"/>
        <v>	/* Exception generation */</v>
      </c>
    </row>
    <row r="16" ht="12.75" customHeight="1">
      <c r="A16" s="15" t="s">
        <v>15</v>
      </c>
      <c r="B16" s="56" t="s">
        <v>106</v>
      </c>
      <c r="C16" s="41"/>
      <c r="D16" s="26"/>
      <c r="E16" s="28" t="s">
        <v>107</v>
      </c>
      <c r="F16" s="18" t="str">
        <f t="shared" si="8"/>
        <v/>
      </c>
      <c r="G16" s="18" t="str">
        <f t="shared" si="2"/>
        <v/>
      </c>
      <c r="H16" s="19"/>
      <c r="I16" s="49"/>
      <c r="J16" s="49"/>
      <c r="K16" s="57"/>
      <c r="L16" s="52" t="s">
        <v>30</v>
      </c>
      <c r="M16" s="52" t="s">
        <v>30</v>
      </c>
      <c r="N16" s="52" t="s">
        <v>31</v>
      </c>
      <c r="O16" s="52" t="s">
        <v>30</v>
      </c>
      <c r="P16" s="52" t="s">
        <v>31</v>
      </c>
      <c r="Q16" s="52" t="s">
        <v>30</v>
      </c>
      <c r="R16" s="52" t="s">
        <v>31</v>
      </c>
      <c r="S16" s="52" t="s">
        <v>31</v>
      </c>
      <c r="T16" s="51" t="s">
        <v>31</v>
      </c>
      <c r="U16" s="51" t="s">
        <v>31</v>
      </c>
      <c r="V16" s="51" t="s">
        <v>31</v>
      </c>
      <c r="W16" s="53" t="s">
        <v>40</v>
      </c>
      <c r="AM16" s="51" t="s">
        <v>31</v>
      </c>
      <c r="AN16" s="51" t="s">
        <v>31</v>
      </c>
      <c r="AO16" s="51" t="s">
        <v>31</v>
      </c>
      <c r="AP16" s="53" t="s">
        <v>31</v>
      </c>
      <c r="AQ16" s="51" t="s">
        <v>30</v>
      </c>
      <c r="AR16" s="23"/>
      <c r="AS16" s="24" t="str">
        <f t="shared" si="3"/>
        <v>-:-:-:-:-:-:-:-:-:-:-:imm16::::::::::::::::-:-:-:-:-</v>
      </c>
      <c r="AT16" s="23"/>
      <c r="AU16" s="24" t="str">
        <f t="shared" si="4"/>
        <v>0xD4000001</v>
      </c>
      <c r="AV16" s="25"/>
      <c r="AW16" s="26" t="str">
        <f t="shared" si="5"/>
        <v>svc,                                                    </v>
      </c>
      <c r="AX16" s="26" t="str">
        <f t="shared" si="6"/>
        <v>//		svc,                                                    	/* 0xD4000001	SVC       	 */</v>
      </c>
      <c r="AY16" s="26" t="str">
        <f t="shared" si="7"/>
        <v>//		0xD4000001,	/* SVC       	svc	 */</v>
      </c>
    </row>
    <row r="17" ht="12.75" customHeight="1">
      <c r="A17" s="15" t="s">
        <v>14</v>
      </c>
      <c r="B17" s="56" t="s">
        <v>106</v>
      </c>
      <c r="C17" s="41"/>
      <c r="D17" s="26"/>
      <c r="E17" s="28" t="s">
        <v>108</v>
      </c>
      <c r="F17" s="18" t="str">
        <f t="shared" si="8"/>
        <v/>
      </c>
      <c r="G17" s="18" t="str">
        <f t="shared" si="2"/>
        <v/>
      </c>
      <c r="H17" s="19"/>
      <c r="I17" s="49"/>
      <c r="J17" s="49"/>
      <c r="K17" s="57"/>
      <c r="L17" s="52" t="s">
        <v>30</v>
      </c>
      <c r="M17" s="52" t="s">
        <v>30</v>
      </c>
      <c r="N17" s="52" t="s">
        <v>31</v>
      </c>
      <c r="O17" s="52" t="s">
        <v>30</v>
      </c>
      <c r="P17" s="52" t="s">
        <v>31</v>
      </c>
      <c r="Q17" s="52" t="s">
        <v>30</v>
      </c>
      <c r="R17" s="52" t="s">
        <v>31</v>
      </c>
      <c r="S17" s="52" t="s">
        <v>31</v>
      </c>
      <c r="T17" s="51" t="s">
        <v>31</v>
      </c>
      <c r="U17" s="51" t="s">
        <v>31</v>
      </c>
      <c r="V17" s="51" t="s">
        <v>31</v>
      </c>
      <c r="W17" s="53" t="s">
        <v>40</v>
      </c>
      <c r="AM17" s="51" t="s">
        <v>31</v>
      </c>
      <c r="AN17" s="51" t="s">
        <v>31</v>
      </c>
      <c r="AO17" s="51" t="s">
        <v>31</v>
      </c>
      <c r="AP17" s="53" t="s">
        <v>30</v>
      </c>
      <c r="AQ17" s="51" t="s">
        <v>31</v>
      </c>
      <c r="AR17" s="23"/>
      <c r="AS17" s="24" t="str">
        <f t="shared" si="3"/>
        <v>-:-:-:-:-:-:-:-:-:-:-:imm16::::::::::::::::-:-:-:-:-</v>
      </c>
      <c r="AT17" s="23"/>
      <c r="AU17" s="24" t="str">
        <f t="shared" si="4"/>
        <v>0xD4000002</v>
      </c>
      <c r="AV17" s="25"/>
      <c r="AW17" s="26" t="str">
        <f t="shared" si="5"/>
        <v>hvc,                                                    </v>
      </c>
      <c r="AX17" s="26" t="str">
        <f t="shared" si="6"/>
        <v>//		hvc,                                                    	/* 0xD4000002	HVC       	 */</v>
      </c>
      <c r="AY17" s="26" t="str">
        <f t="shared" si="7"/>
        <v>//		0xD4000002,	/* HVC       	hvc	 */</v>
      </c>
    </row>
    <row r="18" ht="12.75" customHeight="1">
      <c r="A18" s="9" t="s">
        <v>13</v>
      </c>
      <c r="B18" s="56" t="s">
        <v>106</v>
      </c>
      <c r="C18" s="41"/>
      <c r="D18" s="26"/>
      <c r="E18" s="28" t="s">
        <v>109</v>
      </c>
      <c r="F18" s="18" t="str">
        <f t="shared" si="8"/>
        <v/>
      </c>
      <c r="G18" s="18" t="str">
        <f t="shared" si="2"/>
        <v/>
      </c>
      <c r="H18" s="19"/>
      <c r="I18" s="49"/>
      <c r="J18" s="49"/>
      <c r="K18" s="57"/>
      <c r="L18" s="52" t="s">
        <v>30</v>
      </c>
      <c r="M18" s="52" t="s">
        <v>30</v>
      </c>
      <c r="N18" s="52" t="s">
        <v>31</v>
      </c>
      <c r="O18" s="52" t="s">
        <v>30</v>
      </c>
      <c r="P18" s="52" t="s">
        <v>31</v>
      </c>
      <c r="Q18" s="52" t="s">
        <v>30</v>
      </c>
      <c r="R18" s="52" t="s">
        <v>31</v>
      </c>
      <c r="S18" s="52" t="s">
        <v>31</v>
      </c>
      <c r="T18" s="51" t="s">
        <v>31</v>
      </c>
      <c r="U18" s="51" t="s">
        <v>31</v>
      </c>
      <c r="V18" s="51" t="s">
        <v>31</v>
      </c>
      <c r="W18" s="53" t="s">
        <v>40</v>
      </c>
      <c r="AM18" s="51" t="s">
        <v>31</v>
      </c>
      <c r="AN18" s="51" t="s">
        <v>31</v>
      </c>
      <c r="AO18" s="51" t="s">
        <v>31</v>
      </c>
      <c r="AP18" s="53" t="s">
        <v>30</v>
      </c>
      <c r="AQ18" s="51" t="s">
        <v>30</v>
      </c>
      <c r="AR18" s="23"/>
      <c r="AS18" s="24" t="str">
        <f t="shared" si="3"/>
        <v>-:-:-:-:-:-:-:-:-:-:-:imm16::::::::::::::::-:-:-:-:-</v>
      </c>
      <c r="AT18" s="23"/>
      <c r="AU18" s="24" t="str">
        <f t="shared" si="4"/>
        <v>0xD4000003</v>
      </c>
      <c r="AV18" s="25"/>
      <c r="AW18" s="26" t="str">
        <f t="shared" si="5"/>
        <v>smc,                                                    </v>
      </c>
      <c r="AX18" s="26" t="str">
        <f t="shared" si="6"/>
        <v>//		smc,                                                    	/* 0xD4000003	SMC       	 */</v>
      </c>
      <c r="AY18" s="26" t="str">
        <f t="shared" si="7"/>
        <v>//		0xD4000003,	/* SMC       	smc	 */</v>
      </c>
    </row>
    <row r="19" ht="12.75" customHeight="1">
      <c r="A19" s="15" t="s">
        <v>12</v>
      </c>
      <c r="B19" s="41"/>
      <c r="C19" s="41"/>
      <c r="D19" s="26"/>
      <c r="E19" s="28" t="s">
        <v>110</v>
      </c>
      <c r="F19" s="18" t="str">
        <f t="shared" si="8"/>
        <v/>
      </c>
      <c r="G19" s="18" t="str">
        <f t="shared" si="2"/>
        <v>arm64</v>
      </c>
      <c r="H19" s="18" t="s">
        <v>111</v>
      </c>
      <c r="I19" s="49"/>
      <c r="J19" s="49" t="s">
        <v>112</v>
      </c>
      <c r="K19" s="57"/>
      <c r="L19" s="52" t="s">
        <v>30</v>
      </c>
      <c r="M19" s="52" t="s">
        <v>30</v>
      </c>
      <c r="N19" s="52" t="s">
        <v>31</v>
      </c>
      <c r="O19" s="52" t="s">
        <v>30</v>
      </c>
      <c r="P19" s="52" t="s">
        <v>31</v>
      </c>
      <c r="Q19" s="52" t="s">
        <v>30</v>
      </c>
      <c r="R19" s="52" t="s">
        <v>31</v>
      </c>
      <c r="S19" s="52" t="s">
        <v>31</v>
      </c>
      <c r="T19" s="51" t="s">
        <v>31</v>
      </c>
      <c r="U19" s="51" t="s">
        <v>31</v>
      </c>
      <c r="V19" s="51" t="s">
        <v>30</v>
      </c>
      <c r="W19" s="53" t="s">
        <v>40</v>
      </c>
      <c r="AM19" s="51" t="s">
        <v>31</v>
      </c>
      <c r="AN19" s="51" t="s">
        <v>31</v>
      </c>
      <c r="AO19" s="51" t="s">
        <v>31</v>
      </c>
      <c r="AP19" s="53" t="s">
        <v>31</v>
      </c>
      <c r="AQ19" s="51" t="s">
        <v>31</v>
      </c>
      <c r="AR19" s="23"/>
      <c r="AS19" s="24" t="str">
        <f t="shared" si="3"/>
        <v>-:-:-:-:-:-:-:-:-:-:-:imm16::::::::::::::::-:-:-:-:-</v>
      </c>
      <c r="AT19" s="23"/>
      <c r="AU19" s="24" t="str">
        <f t="shared" si="4"/>
        <v>0xD4200000</v>
      </c>
      <c r="AV19" s="25"/>
      <c r="AW19" s="26" t="str">
        <f t="shared" si="5"/>
        <v>brkarm64,                                               </v>
      </c>
      <c r="AX19" s="26" t="str">
        <f t="shared" si="6"/>
        <v>		brkarm64,                                               	/* 0xD4200000	BRK       	AArch64 Specific BRK */</v>
      </c>
      <c r="AY19" s="26" t="str">
        <f t="shared" si="7"/>
        <v>		0xD4200000,	/* BRK       	brkarm64	AArch64 Specific BRK */</v>
      </c>
    </row>
    <row r="20" ht="12.75" customHeight="1">
      <c r="A20" s="15" t="s">
        <v>11</v>
      </c>
      <c r="B20" s="56" t="s">
        <v>106</v>
      </c>
      <c r="C20" s="41"/>
      <c r="D20" s="26"/>
      <c r="E20" s="28" t="s">
        <v>113</v>
      </c>
      <c r="F20" s="18" t="str">
        <f t="shared" si="8"/>
        <v/>
      </c>
      <c r="G20" s="18" t="str">
        <f t="shared" si="2"/>
        <v/>
      </c>
      <c r="H20" s="19"/>
      <c r="I20" s="49"/>
      <c r="J20" s="49"/>
      <c r="K20" s="57"/>
      <c r="L20" s="52" t="s">
        <v>30</v>
      </c>
      <c r="M20" s="52" t="s">
        <v>30</v>
      </c>
      <c r="N20" s="52" t="s">
        <v>31</v>
      </c>
      <c r="O20" s="52" t="s">
        <v>30</v>
      </c>
      <c r="P20" s="52" t="s">
        <v>31</v>
      </c>
      <c r="Q20" s="52" t="s">
        <v>30</v>
      </c>
      <c r="R20" s="52" t="s">
        <v>31</v>
      </c>
      <c r="S20" s="52" t="s">
        <v>31</v>
      </c>
      <c r="T20" s="51" t="s">
        <v>31</v>
      </c>
      <c r="U20" s="51" t="s">
        <v>30</v>
      </c>
      <c r="V20" s="51" t="s">
        <v>31</v>
      </c>
      <c r="W20" s="53" t="s">
        <v>40</v>
      </c>
      <c r="AM20" s="51" t="s">
        <v>31</v>
      </c>
      <c r="AN20" s="51" t="s">
        <v>31</v>
      </c>
      <c r="AO20" s="51" t="s">
        <v>31</v>
      </c>
      <c r="AP20" s="53" t="s">
        <v>31</v>
      </c>
      <c r="AQ20" s="51" t="s">
        <v>31</v>
      </c>
      <c r="AR20" s="23"/>
      <c r="AS20" s="24" t="str">
        <f t="shared" si="3"/>
        <v>-:-:-:-:-:-:-:-:-:-:-:imm16::::::::::::::::-:-:-:-:-</v>
      </c>
      <c r="AT20" s="23"/>
      <c r="AU20" s="24" t="str">
        <f t="shared" si="4"/>
        <v>0xD4400000</v>
      </c>
      <c r="AV20" s="25"/>
      <c r="AW20" s="26" t="str">
        <f t="shared" si="5"/>
        <v>hlt,                                                    </v>
      </c>
      <c r="AX20" s="26" t="str">
        <f t="shared" si="6"/>
        <v>//		hlt,                                                    	/* 0xD4400000	HLT       	 */</v>
      </c>
      <c r="AY20" s="26" t="str">
        <f t="shared" si="7"/>
        <v>//		0xD4400000,	/* HLT       	hlt	 */</v>
      </c>
    </row>
    <row r="21" ht="12.75" customHeight="1">
      <c r="A21" s="9" t="s">
        <v>10</v>
      </c>
      <c r="B21" s="56" t="s">
        <v>106</v>
      </c>
      <c r="C21" s="41"/>
      <c r="D21" s="26"/>
      <c r="E21" s="28" t="s">
        <v>114</v>
      </c>
      <c r="F21" s="18" t="str">
        <f t="shared" si="8"/>
        <v/>
      </c>
      <c r="G21" s="18" t="str">
        <f t="shared" si="2"/>
        <v/>
      </c>
      <c r="H21" s="19"/>
      <c r="I21" s="49"/>
      <c r="J21" s="49"/>
      <c r="K21" s="57"/>
      <c r="L21" s="52" t="s">
        <v>30</v>
      </c>
      <c r="M21" s="52" t="s">
        <v>30</v>
      </c>
      <c r="N21" s="52" t="s">
        <v>31</v>
      </c>
      <c r="O21" s="52" t="s">
        <v>30</v>
      </c>
      <c r="P21" s="52" t="s">
        <v>31</v>
      </c>
      <c r="Q21" s="52" t="s">
        <v>30</v>
      </c>
      <c r="R21" s="52" t="s">
        <v>31</v>
      </c>
      <c r="S21" s="52" t="s">
        <v>31</v>
      </c>
      <c r="T21" s="51" t="s">
        <v>30</v>
      </c>
      <c r="U21" s="51" t="s">
        <v>31</v>
      </c>
      <c r="V21" s="51" t="s">
        <v>30</v>
      </c>
      <c r="W21" s="53" t="s">
        <v>40</v>
      </c>
      <c r="AM21" s="51" t="s">
        <v>31</v>
      </c>
      <c r="AN21" s="51" t="s">
        <v>31</v>
      </c>
      <c r="AO21" s="51" t="s">
        <v>31</v>
      </c>
      <c r="AP21" s="53" t="s">
        <v>31</v>
      </c>
      <c r="AQ21" s="51" t="s">
        <v>30</v>
      </c>
      <c r="AR21" s="23"/>
      <c r="AS21" s="24" t="str">
        <f t="shared" si="3"/>
        <v>-:-:-:-:-:-:-:-:-:-:-:imm16::::::::::::::::-:-:-:-:-</v>
      </c>
      <c r="AT21" s="23"/>
      <c r="AU21" s="24" t="str">
        <f t="shared" si="4"/>
        <v>0xD4A00001</v>
      </c>
      <c r="AV21" s="25"/>
      <c r="AW21" s="26" t="str">
        <f t="shared" si="5"/>
        <v>dcps1,                                                  </v>
      </c>
      <c r="AX21" s="26" t="str">
        <f t="shared" si="6"/>
        <v>//		dcps1,                                                  	/* 0xD4A00001	DCPS1     	 */</v>
      </c>
      <c r="AY21" s="26" t="str">
        <f t="shared" si="7"/>
        <v>//		0xD4A00001,	/* DCPS1     	dcps1	 */</v>
      </c>
    </row>
    <row r="22" ht="12.75" customHeight="1">
      <c r="A22" s="9" t="s">
        <v>9</v>
      </c>
      <c r="B22" s="56" t="s">
        <v>106</v>
      </c>
      <c r="C22" s="41"/>
      <c r="D22" s="26"/>
      <c r="E22" s="28" t="s">
        <v>115</v>
      </c>
      <c r="F22" s="18" t="str">
        <f t="shared" si="8"/>
        <v/>
      </c>
      <c r="G22" s="18" t="str">
        <f t="shared" si="2"/>
        <v/>
      </c>
      <c r="H22" s="19"/>
      <c r="I22" s="49"/>
      <c r="J22" s="49"/>
      <c r="K22" s="57"/>
      <c r="L22" s="52" t="s">
        <v>30</v>
      </c>
      <c r="M22" s="52" t="s">
        <v>30</v>
      </c>
      <c r="N22" s="52" t="s">
        <v>31</v>
      </c>
      <c r="O22" s="52" t="s">
        <v>30</v>
      </c>
      <c r="P22" s="52" t="s">
        <v>31</v>
      </c>
      <c r="Q22" s="52" t="s">
        <v>30</v>
      </c>
      <c r="R22" s="52" t="s">
        <v>31</v>
      </c>
      <c r="S22" s="52" t="s">
        <v>31</v>
      </c>
      <c r="T22" s="51" t="s">
        <v>30</v>
      </c>
      <c r="U22" s="51" t="s">
        <v>31</v>
      </c>
      <c r="V22" s="51" t="s">
        <v>30</v>
      </c>
      <c r="W22" s="53" t="s">
        <v>40</v>
      </c>
      <c r="AM22" s="51" t="s">
        <v>31</v>
      </c>
      <c r="AN22" s="51" t="s">
        <v>31</v>
      </c>
      <c r="AO22" s="51" t="s">
        <v>31</v>
      </c>
      <c r="AP22" s="53" t="s">
        <v>30</v>
      </c>
      <c r="AQ22" s="51" t="s">
        <v>31</v>
      </c>
      <c r="AR22" s="23"/>
      <c r="AS22" s="24" t="str">
        <f t="shared" si="3"/>
        <v>-:-:-:-:-:-:-:-:-:-:-:imm16::::::::::::::::-:-:-:-:-</v>
      </c>
      <c r="AT22" s="23"/>
      <c r="AU22" s="24" t="str">
        <f t="shared" si="4"/>
        <v>0xD4A00002</v>
      </c>
      <c r="AV22" s="25"/>
      <c r="AW22" s="26" t="str">
        <f t="shared" si="5"/>
        <v>dcps2,                                                  </v>
      </c>
      <c r="AX22" s="26" t="str">
        <f t="shared" si="6"/>
        <v>//		dcps2,                                                  	/* 0xD4A00002	DCPS2     	 */</v>
      </c>
      <c r="AY22" s="26" t="str">
        <f t="shared" si="7"/>
        <v>//		0xD4A00002,	/* DCPS2     	dcps2	 */</v>
      </c>
    </row>
    <row r="23" ht="12.75" customHeight="1">
      <c r="A23" s="15" t="s">
        <v>8</v>
      </c>
      <c r="B23" s="56" t="s">
        <v>106</v>
      </c>
      <c r="C23" s="41"/>
      <c r="D23" s="26"/>
      <c r="E23" s="28" t="s">
        <v>116</v>
      </c>
      <c r="F23" s="18" t="str">
        <f t="shared" si="8"/>
        <v/>
      </c>
      <c r="G23" s="18" t="str">
        <f t="shared" si="2"/>
        <v/>
      </c>
      <c r="H23" s="19"/>
      <c r="I23" s="49"/>
      <c r="J23" s="49"/>
      <c r="K23" s="57"/>
      <c r="L23" s="52" t="s">
        <v>30</v>
      </c>
      <c r="M23" s="52" t="s">
        <v>30</v>
      </c>
      <c r="N23" s="52" t="s">
        <v>31</v>
      </c>
      <c r="O23" s="52" t="s">
        <v>30</v>
      </c>
      <c r="P23" s="52" t="s">
        <v>31</v>
      </c>
      <c r="Q23" s="52" t="s">
        <v>30</v>
      </c>
      <c r="R23" s="52" t="s">
        <v>31</v>
      </c>
      <c r="S23" s="52" t="s">
        <v>31</v>
      </c>
      <c r="T23" s="51" t="s">
        <v>30</v>
      </c>
      <c r="U23" s="51" t="s">
        <v>31</v>
      </c>
      <c r="V23" s="51" t="s">
        <v>30</v>
      </c>
      <c r="W23" s="53" t="s">
        <v>40</v>
      </c>
      <c r="AM23" s="51" t="s">
        <v>31</v>
      </c>
      <c r="AN23" s="51" t="s">
        <v>31</v>
      </c>
      <c r="AO23" s="51" t="s">
        <v>31</v>
      </c>
      <c r="AP23" s="53" t="s">
        <v>30</v>
      </c>
      <c r="AQ23" s="51" t="s">
        <v>30</v>
      </c>
      <c r="AR23" s="23"/>
      <c r="AS23" s="24" t="str">
        <f t="shared" si="3"/>
        <v>-:-:-:-:-:-:-:-:-:-:-:imm16::::::::::::::::-:-:-:-:-</v>
      </c>
      <c r="AT23" s="23"/>
      <c r="AU23" s="24" t="str">
        <f t="shared" si="4"/>
        <v>0xD4A00003</v>
      </c>
      <c r="AV23" s="25"/>
      <c r="AW23" s="26" t="str">
        <f t="shared" si="5"/>
        <v>dcps3,                                                  </v>
      </c>
      <c r="AX23" s="26" t="str">
        <f t="shared" si="6"/>
        <v>//		dcps3,                                                  	/* 0xD4A00003	DCPS3     	 */</v>
      </c>
      <c r="AY23" s="26" t="str">
        <f t="shared" si="7"/>
        <v>//		0xD4A00003,	/* DCPS3     	dcps3	 */</v>
      </c>
    </row>
    <row r="24" ht="12.75" customHeight="1">
      <c r="A24" s="15" t="s">
        <v>7</v>
      </c>
      <c r="B24" s="56" t="s">
        <v>106</v>
      </c>
      <c r="C24" s="34"/>
      <c r="D24" s="17" t="s">
        <v>117</v>
      </c>
      <c r="F24" s="18" t="str">
        <f t="shared" si="8"/>
        <v/>
      </c>
      <c r="G24" s="18" t="str">
        <f t="shared" si="2"/>
        <v/>
      </c>
      <c r="H24" s="19"/>
      <c r="I24" s="20"/>
      <c r="J24" s="20"/>
      <c r="K24" s="21"/>
      <c r="L24" s="22" t="s">
        <v>30</v>
      </c>
      <c r="M24" s="22" t="s">
        <v>30</v>
      </c>
      <c r="N24" s="22" t="s">
        <v>31</v>
      </c>
      <c r="O24" s="39" t="s">
        <v>30</v>
      </c>
      <c r="P24" s="39" t="s">
        <v>31</v>
      </c>
      <c r="Q24" s="39" t="s">
        <v>30</v>
      </c>
      <c r="R24" s="22" t="s">
        <v>31</v>
      </c>
      <c r="S24" s="22" t="s">
        <v>30</v>
      </c>
      <c r="T24" s="22" t="s">
        <v>31</v>
      </c>
      <c r="U24" s="22" t="s">
        <v>31</v>
      </c>
      <c r="V24" s="38" t="s">
        <v>33</v>
      </c>
      <c r="W24" s="38" t="s">
        <v>33</v>
      </c>
      <c r="X24" s="38" t="s">
        <v>33</v>
      </c>
      <c r="Y24" s="48" t="s">
        <v>41</v>
      </c>
      <c r="AB24" s="38" t="s">
        <v>118</v>
      </c>
      <c r="AF24" s="58" t="s">
        <v>119</v>
      </c>
      <c r="AJ24" s="48" t="s">
        <v>43</v>
      </c>
      <c r="AM24" s="38" t="s">
        <v>35</v>
      </c>
      <c r="AR24" s="23"/>
      <c r="AS24" s="24" t="str">
        <f t="shared" si="3"/>
        <v/>
      </c>
      <c r="AT24" s="23"/>
      <c r="AU24" s="24" t="str">
        <f t="shared" si="4"/>
        <v/>
      </c>
      <c r="AV24" s="25"/>
      <c r="AW24" s="26" t="str">
        <f t="shared" si="5"/>
        <v/>
      </c>
      <c r="AX24" s="26" t="str">
        <f t="shared" si="6"/>
        <v>	/* System */</v>
      </c>
      <c r="AY24" s="26" t="str">
        <f t="shared" si="7"/>
        <v>	/* System */</v>
      </c>
    </row>
    <row r="25" ht="12.75" customHeight="1">
      <c r="A25" s="9" t="s">
        <v>6</v>
      </c>
      <c r="B25" s="56" t="s">
        <v>106</v>
      </c>
      <c r="C25" s="41"/>
      <c r="D25" s="26"/>
      <c r="E25" s="28" t="s">
        <v>120</v>
      </c>
      <c r="F25" s="18" t="str">
        <f t="shared" si="8"/>
        <v/>
      </c>
      <c r="G25" s="18" t="str">
        <f t="shared" si="2"/>
        <v>imm</v>
      </c>
      <c r="H25" s="18" t="s">
        <v>121</v>
      </c>
      <c r="I25" s="49"/>
      <c r="J25" s="49"/>
      <c r="K25" s="57"/>
      <c r="L25" s="52" t="s">
        <v>30</v>
      </c>
      <c r="M25" s="52" t="s">
        <v>30</v>
      </c>
      <c r="N25" s="52" t="s">
        <v>31</v>
      </c>
      <c r="O25" s="52" t="s">
        <v>30</v>
      </c>
      <c r="P25" s="52" t="s">
        <v>31</v>
      </c>
      <c r="Q25" s="52" t="s">
        <v>30</v>
      </c>
      <c r="R25" s="52" t="s">
        <v>31</v>
      </c>
      <c r="S25" s="52" t="s">
        <v>30</v>
      </c>
      <c r="T25" s="52" t="s">
        <v>31</v>
      </c>
      <c r="U25" s="52" t="s">
        <v>31</v>
      </c>
      <c r="V25" s="51" t="s">
        <v>31</v>
      </c>
      <c r="W25" s="51" t="s">
        <v>31</v>
      </c>
      <c r="X25" s="51" t="s">
        <v>31</v>
      </c>
      <c r="Y25" s="53" t="s">
        <v>41</v>
      </c>
      <c r="AB25" s="51" t="s">
        <v>31</v>
      </c>
      <c r="AC25" s="51" t="s">
        <v>30</v>
      </c>
      <c r="AD25" s="51" t="s">
        <v>31</v>
      </c>
      <c r="AE25" s="51" t="s">
        <v>31</v>
      </c>
      <c r="AF25" s="53" t="s">
        <v>42</v>
      </c>
      <c r="AJ25" s="53" t="s">
        <v>43</v>
      </c>
      <c r="AM25" s="51" t="s">
        <v>30</v>
      </c>
      <c r="AN25" s="51" t="s">
        <v>30</v>
      </c>
      <c r="AO25" s="51" t="s">
        <v>30</v>
      </c>
      <c r="AP25" s="51" t="s">
        <v>30</v>
      </c>
      <c r="AQ25" s="51" t="s">
        <v>30</v>
      </c>
      <c r="AR25" s="23"/>
      <c r="AS25" s="24" t="str">
        <f t="shared" si="3"/>
        <v>-:-:-:-:-:-:-:-:-:-:-:-:-:op1:::-:-:-:-:CR_m::::op2:::-:-:-:-:-</v>
      </c>
      <c r="AT25" s="23"/>
      <c r="AU25" s="24" t="str">
        <f t="shared" si="4"/>
        <v>0xD500401F</v>
      </c>
      <c r="AV25" s="25"/>
      <c r="AW25" s="26" t="str">
        <f t="shared" si="5"/>
        <v>msrimm,                                                 </v>
      </c>
      <c r="AX25" s="26" t="str">
        <f t="shared" si="6"/>
        <v>//		msrimm,                                                 	/* 0xD500401F	MSR       	 */</v>
      </c>
      <c r="AY25" s="26" t="str">
        <f t="shared" si="7"/>
        <v>//		0xD500401F,	/* MSR       	msrimm	 */</v>
      </c>
    </row>
    <row r="26" ht="12.75" customHeight="1">
      <c r="A26" s="15" t="s">
        <v>5</v>
      </c>
      <c r="B26" s="56" t="s">
        <v>106</v>
      </c>
      <c r="C26" s="41"/>
      <c r="D26" s="26"/>
      <c r="E26" s="28" t="s">
        <v>122</v>
      </c>
      <c r="F26" s="18" t="str">
        <f t="shared" si="8"/>
        <v/>
      </c>
      <c r="G26" s="18" t="str">
        <f t="shared" si="2"/>
        <v/>
      </c>
      <c r="H26" s="19"/>
      <c r="I26" s="49"/>
      <c r="J26" s="49"/>
      <c r="K26" s="57"/>
      <c r="L26" s="52" t="s">
        <v>30</v>
      </c>
      <c r="M26" s="52" t="s">
        <v>30</v>
      </c>
      <c r="N26" s="52" t="s">
        <v>31</v>
      </c>
      <c r="O26" s="52" t="s">
        <v>30</v>
      </c>
      <c r="P26" s="52" t="s">
        <v>31</v>
      </c>
      <c r="Q26" s="52" t="s">
        <v>30</v>
      </c>
      <c r="R26" s="52" t="s">
        <v>31</v>
      </c>
      <c r="S26" s="52" t="s">
        <v>30</v>
      </c>
      <c r="T26" s="52" t="s">
        <v>31</v>
      </c>
      <c r="U26" s="52" t="s">
        <v>31</v>
      </c>
      <c r="V26" s="51" t="s">
        <v>31</v>
      </c>
      <c r="W26" s="51" t="s">
        <v>31</v>
      </c>
      <c r="X26" s="51" t="s">
        <v>31</v>
      </c>
      <c r="Y26" s="51" t="s">
        <v>31</v>
      </c>
      <c r="Z26" s="51" t="s">
        <v>30</v>
      </c>
      <c r="AA26" s="51" t="s">
        <v>30</v>
      </c>
      <c r="AB26" s="51" t="s">
        <v>31</v>
      </c>
      <c r="AC26" s="51" t="s">
        <v>31</v>
      </c>
      <c r="AD26" s="51" t="s">
        <v>30</v>
      </c>
      <c r="AE26" s="51" t="s">
        <v>31</v>
      </c>
      <c r="AF26" s="53" t="s">
        <v>42</v>
      </c>
      <c r="AJ26" s="53" t="s">
        <v>43</v>
      </c>
      <c r="AM26" s="51" t="s">
        <v>30</v>
      </c>
      <c r="AN26" s="51" t="s">
        <v>30</v>
      </c>
      <c r="AO26" s="51" t="s">
        <v>30</v>
      </c>
      <c r="AP26" s="51" t="s">
        <v>30</v>
      </c>
      <c r="AQ26" s="51" t="s">
        <v>30</v>
      </c>
      <c r="AR26" s="23"/>
      <c r="AS26" s="24" t="str">
        <f t="shared" si="3"/>
        <v>-:-:-:-:-:-:-:-:-:-:-:-:-:-:-:-:-:-:-:-:CR_m::::op2:::-:-:-:-:-</v>
      </c>
      <c r="AT26" s="23"/>
      <c r="AU26" s="24" t="str">
        <f t="shared" si="4"/>
        <v>0xD503201F</v>
      </c>
      <c r="AV26" s="25"/>
      <c r="AW26" s="26" t="str">
        <f t="shared" si="5"/>
        <v>hint,                                                   </v>
      </c>
      <c r="AX26" s="26" t="str">
        <f t="shared" si="6"/>
        <v>//		hint,                                                   	/* 0xD503201F	HINT      	 */</v>
      </c>
      <c r="AY26" s="26" t="str">
        <f t="shared" si="7"/>
        <v>//		0xD503201F,	/* HINT      	hint	 */</v>
      </c>
    </row>
    <row r="27" ht="12.75" customHeight="1">
      <c r="A27" s="15" t="s">
        <v>4</v>
      </c>
      <c r="B27" s="56" t="s">
        <v>106</v>
      </c>
      <c r="C27" s="41"/>
      <c r="D27" s="26"/>
      <c r="E27" s="28" t="s">
        <v>123</v>
      </c>
      <c r="F27" s="18" t="str">
        <f t="shared" si="8"/>
        <v/>
      </c>
      <c r="G27" s="18" t="str">
        <f t="shared" si="2"/>
        <v/>
      </c>
      <c r="H27" s="19"/>
      <c r="I27" s="49"/>
      <c r="J27" s="49"/>
      <c r="K27" s="57"/>
      <c r="L27" s="52" t="s">
        <v>30</v>
      </c>
      <c r="M27" s="52" t="s">
        <v>30</v>
      </c>
      <c r="N27" s="52" t="s">
        <v>31</v>
      </c>
      <c r="O27" s="52" t="s">
        <v>30</v>
      </c>
      <c r="P27" s="52" t="s">
        <v>31</v>
      </c>
      <c r="Q27" s="52" t="s">
        <v>30</v>
      </c>
      <c r="R27" s="52" t="s">
        <v>31</v>
      </c>
      <c r="S27" s="52" t="s">
        <v>30</v>
      </c>
      <c r="T27" s="52" t="s">
        <v>31</v>
      </c>
      <c r="U27" s="52" t="s">
        <v>31</v>
      </c>
      <c r="V27" s="51" t="s">
        <v>31</v>
      </c>
      <c r="W27" s="51" t="s">
        <v>31</v>
      </c>
      <c r="X27" s="51" t="s">
        <v>31</v>
      </c>
      <c r="Y27" s="51" t="s">
        <v>31</v>
      </c>
      <c r="Z27" s="51" t="s">
        <v>30</v>
      </c>
      <c r="AA27" s="51" t="s">
        <v>30</v>
      </c>
      <c r="AB27" s="51" t="s">
        <v>31</v>
      </c>
      <c r="AC27" s="51" t="s">
        <v>31</v>
      </c>
      <c r="AD27" s="51" t="s">
        <v>30</v>
      </c>
      <c r="AE27" s="51" t="s">
        <v>30</v>
      </c>
      <c r="AF27" s="53" t="s">
        <v>42</v>
      </c>
      <c r="AJ27" s="51" t="s">
        <v>31</v>
      </c>
      <c r="AK27" s="51" t="s">
        <v>30</v>
      </c>
      <c r="AL27" s="51" t="s">
        <v>31</v>
      </c>
      <c r="AM27" s="51" t="s">
        <v>30</v>
      </c>
      <c r="AN27" s="51" t="s">
        <v>30</v>
      </c>
      <c r="AO27" s="51" t="s">
        <v>30</v>
      </c>
      <c r="AP27" s="51" t="s">
        <v>30</v>
      </c>
      <c r="AQ27" s="51" t="s">
        <v>30</v>
      </c>
      <c r="AR27" s="23"/>
      <c r="AS27" s="24" t="str">
        <f t="shared" si="3"/>
        <v>-:-:-:-:-:-:-:-:-:-:-:-:-:-:-:-:-:-:-:-:CR_m::::-:-:-:-:-:-:-:-</v>
      </c>
      <c r="AT27" s="23"/>
      <c r="AU27" s="24" t="str">
        <f t="shared" si="4"/>
        <v>0xD503305F</v>
      </c>
      <c r="AV27" s="25"/>
      <c r="AW27" s="26" t="str">
        <f t="shared" si="5"/>
        <v>clrex,                                                  </v>
      </c>
      <c r="AX27" s="26" t="str">
        <f t="shared" si="6"/>
        <v>//		clrex,                                                  	/* 0xD503305F	CLREX     	 */</v>
      </c>
      <c r="AY27" s="26" t="str">
        <f t="shared" si="7"/>
        <v>//		0xD503305F,	/* CLREX     	clrex	 */</v>
      </c>
    </row>
    <row r="28" ht="12.75" customHeight="1">
      <c r="A28" s="9" t="s">
        <v>3</v>
      </c>
      <c r="B28" s="56" t="s">
        <v>106</v>
      </c>
      <c r="C28" s="41"/>
      <c r="D28" s="26"/>
      <c r="E28" s="28" t="s">
        <v>124</v>
      </c>
      <c r="F28" s="18" t="str">
        <f t="shared" si="8"/>
        <v/>
      </c>
      <c r="G28" s="18" t="str">
        <f t="shared" si="2"/>
        <v/>
      </c>
      <c r="H28" s="19"/>
      <c r="I28" s="49"/>
      <c r="J28" s="49"/>
      <c r="K28" s="57"/>
      <c r="L28" s="52" t="s">
        <v>30</v>
      </c>
      <c r="M28" s="52" t="s">
        <v>30</v>
      </c>
      <c r="N28" s="52" t="s">
        <v>31</v>
      </c>
      <c r="O28" s="52" t="s">
        <v>30</v>
      </c>
      <c r="P28" s="52" t="s">
        <v>31</v>
      </c>
      <c r="Q28" s="52" t="s">
        <v>30</v>
      </c>
      <c r="R28" s="52" t="s">
        <v>31</v>
      </c>
      <c r="S28" s="52" t="s">
        <v>30</v>
      </c>
      <c r="T28" s="52" t="s">
        <v>31</v>
      </c>
      <c r="U28" s="52" t="s">
        <v>31</v>
      </c>
      <c r="V28" s="51" t="s">
        <v>31</v>
      </c>
      <c r="W28" s="51" t="s">
        <v>31</v>
      </c>
      <c r="X28" s="51" t="s">
        <v>31</v>
      </c>
      <c r="Y28" s="51" t="s">
        <v>31</v>
      </c>
      <c r="Z28" s="51" t="s">
        <v>30</v>
      </c>
      <c r="AA28" s="51" t="s">
        <v>30</v>
      </c>
      <c r="AB28" s="51" t="s">
        <v>31</v>
      </c>
      <c r="AC28" s="51" t="s">
        <v>31</v>
      </c>
      <c r="AD28" s="51" t="s">
        <v>30</v>
      </c>
      <c r="AE28" s="51" t="s">
        <v>30</v>
      </c>
      <c r="AF28" s="53" t="s">
        <v>42</v>
      </c>
      <c r="AJ28" s="51" t="s">
        <v>30</v>
      </c>
      <c r="AK28" s="51" t="s">
        <v>31</v>
      </c>
      <c r="AL28" s="51" t="s">
        <v>31</v>
      </c>
      <c r="AM28" s="51" t="s">
        <v>30</v>
      </c>
      <c r="AN28" s="51" t="s">
        <v>30</v>
      </c>
      <c r="AO28" s="51" t="s">
        <v>30</v>
      </c>
      <c r="AP28" s="51" t="s">
        <v>30</v>
      </c>
      <c r="AQ28" s="51" t="s">
        <v>30</v>
      </c>
      <c r="AR28" s="23"/>
      <c r="AS28" s="24" t="str">
        <f t="shared" si="3"/>
        <v>-:-:-:-:-:-:-:-:-:-:-:-:-:-:-:-:-:-:-:-:CR_m::::-:-:-:-:-:-:-:-</v>
      </c>
      <c r="AT28" s="23"/>
      <c r="AU28" s="24" t="str">
        <f t="shared" si="4"/>
        <v>0xD503309F</v>
      </c>
      <c r="AV28" s="25"/>
      <c r="AW28" s="26" t="str">
        <f t="shared" si="5"/>
        <v>dsb,                                                    </v>
      </c>
      <c r="AX28" s="26" t="str">
        <f t="shared" si="6"/>
        <v>//		dsb,                                                    	/* 0xD503309F	DSB       	 */</v>
      </c>
      <c r="AY28" s="26" t="str">
        <f t="shared" si="7"/>
        <v>//		0xD503309F,	/* DSB       	dsb	 */</v>
      </c>
    </row>
    <row r="29" ht="12.75" customHeight="1">
      <c r="A29" s="9" t="s">
        <v>2</v>
      </c>
      <c r="B29" s="56" t="s">
        <v>106</v>
      </c>
      <c r="C29" s="41"/>
      <c r="D29" s="26"/>
      <c r="E29" s="28" t="s">
        <v>125</v>
      </c>
      <c r="F29" s="18" t="str">
        <f t="shared" si="8"/>
        <v/>
      </c>
      <c r="G29" s="18" t="str">
        <f t="shared" si="2"/>
        <v/>
      </c>
      <c r="H29" s="19"/>
      <c r="I29" s="49"/>
      <c r="J29" s="49"/>
      <c r="K29" s="57"/>
      <c r="L29" s="52" t="s">
        <v>30</v>
      </c>
      <c r="M29" s="52" t="s">
        <v>30</v>
      </c>
      <c r="N29" s="52" t="s">
        <v>31</v>
      </c>
      <c r="O29" s="52" t="s">
        <v>30</v>
      </c>
      <c r="P29" s="52" t="s">
        <v>31</v>
      </c>
      <c r="Q29" s="52" t="s">
        <v>30</v>
      </c>
      <c r="R29" s="52" t="s">
        <v>31</v>
      </c>
      <c r="S29" s="52" t="s">
        <v>30</v>
      </c>
      <c r="T29" s="52" t="s">
        <v>31</v>
      </c>
      <c r="U29" s="52" t="s">
        <v>31</v>
      </c>
      <c r="V29" s="51" t="s">
        <v>31</v>
      </c>
      <c r="W29" s="51" t="s">
        <v>31</v>
      </c>
      <c r="X29" s="51" t="s">
        <v>31</v>
      </c>
      <c r="Y29" s="51" t="s">
        <v>31</v>
      </c>
      <c r="Z29" s="51" t="s">
        <v>30</v>
      </c>
      <c r="AA29" s="51" t="s">
        <v>30</v>
      </c>
      <c r="AB29" s="51" t="s">
        <v>31</v>
      </c>
      <c r="AC29" s="51" t="s">
        <v>31</v>
      </c>
      <c r="AD29" s="51" t="s">
        <v>30</v>
      </c>
      <c r="AE29" s="51" t="s">
        <v>30</v>
      </c>
      <c r="AF29" s="53" t="s">
        <v>42</v>
      </c>
      <c r="AJ29" s="51" t="s">
        <v>30</v>
      </c>
      <c r="AK29" s="51" t="s">
        <v>31</v>
      </c>
      <c r="AL29" s="51" t="s">
        <v>30</v>
      </c>
      <c r="AM29" s="51" t="s">
        <v>30</v>
      </c>
      <c r="AN29" s="51" t="s">
        <v>30</v>
      </c>
      <c r="AO29" s="51" t="s">
        <v>30</v>
      </c>
      <c r="AP29" s="51" t="s">
        <v>30</v>
      </c>
      <c r="AQ29" s="51" t="s">
        <v>30</v>
      </c>
      <c r="AR29" s="23"/>
      <c r="AS29" s="24" t="str">
        <f t="shared" si="3"/>
        <v>-:-:-:-:-:-:-:-:-:-:-:-:-:-:-:-:-:-:-:-:CR_m::::-:-:-:-:-:-:-:-</v>
      </c>
      <c r="AT29" s="23"/>
      <c r="AU29" s="24" t="str">
        <f t="shared" si="4"/>
        <v>0xD50330BF</v>
      </c>
      <c r="AV29" s="25"/>
      <c r="AW29" s="26" t="str">
        <f t="shared" si="5"/>
        <v>dmb,                                                    </v>
      </c>
      <c r="AX29" s="26" t="str">
        <f t="shared" si="6"/>
        <v>//		dmb,                                                    	/* 0xD50330BF	DMB       	 */</v>
      </c>
      <c r="AY29" s="26" t="str">
        <f t="shared" si="7"/>
        <v>//		0xD50330BF,	/* DMB       	dmb	 */</v>
      </c>
    </row>
    <row r="30" ht="12.75" customHeight="1">
      <c r="A30" s="15" t="s">
        <v>1</v>
      </c>
      <c r="B30" s="56" t="s">
        <v>106</v>
      </c>
      <c r="C30" s="41"/>
      <c r="D30" s="26"/>
      <c r="E30" s="28" t="s">
        <v>126</v>
      </c>
      <c r="F30" s="18" t="str">
        <f t="shared" si="8"/>
        <v/>
      </c>
      <c r="G30" s="18" t="str">
        <f t="shared" si="2"/>
        <v/>
      </c>
      <c r="H30" s="19"/>
      <c r="I30" s="49"/>
      <c r="J30" s="49"/>
      <c r="K30" s="57"/>
      <c r="L30" s="52" t="s">
        <v>30</v>
      </c>
      <c r="M30" s="52" t="s">
        <v>30</v>
      </c>
      <c r="N30" s="52" t="s">
        <v>31</v>
      </c>
      <c r="O30" s="52" t="s">
        <v>30</v>
      </c>
      <c r="P30" s="52" t="s">
        <v>31</v>
      </c>
      <c r="Q30" s="52" t="s">
        <v>30</v>
      </c>
      <c r="R30" s="52" t="s">
        <v>31</v>
      </c>
      <c r="S30" s="52" t="s">
        <v>30</v>
      </c>
      <c r="T30" s="52" t="s">
        <v>31</v>
      </c>
      <c r="U30" s="52" t="s">
        <v>31</v>
      </c>
      <c r="V30" s="51" t="s">
        <v>31</v>
      </c>
      <c r="W30" s="51" t="s">
        <v>31</v>
      </c>
      <c r="X30" s="51" t="s">
        <v>31</v>
      </c>
      <c r="Y30" s="51" t="s">
        <v>31</v>
      </c>
      <c r="Z30" s="51" t="s">
        <v>30</v>
      </c>
      <c r="AA30" s="51" t="s">
        <v>30</v>
      </c>
      <c r="AB30" s="51" t="s">
        <v>31</v>
      </c>
      <c r="AC30" s="51" t="s">
        <v>31</v>
      </c>
      <c r="AD30" s="51" t="s">
        <v>30</v>
      </c>
      <c r="AE30" s="51" t="s">
        <v>30</v>
      </c>
      <c r="AF30" s="53" t="s">
        <v>42</v>
      </c>
      <c r="AJ30" s="51" t="s">
        <v>30</v>
      </c>
      <c r="AK30" s="51" t="s">
        <v>30</v>
      </c>
      <c r="AL30" s="51" t="s">
        <v>31</v>
      </c>
      <c r="AM30" s="51" t="s">
        <v>30</v>
      </c>
      <c r="AN30" s="51" t="s">
        <v>30</v>
      </c>
      <c r="AO30" s="51" t="s">
        <v>30</v>
      </c>
      <c r="AP30" s="51" t="s">
        <v>30</v>
      </c>
      <c r="AQ30" s="51" t="s">
        <v>30</v>
      </c>
      <c r="AR30" s="23"/>
      <c r="AS30" s="24" t="str">
        <f t="shared" si="3"/>
        <v>-:-:-:-:-:-:-:-:-:-:-:-:-:-:-:-:-:-:-:-:CR_m::::-:-:-:-:-:-:-:-</v>
      </c>
      <c r="AT30" s="23"/>
      <c r="AU30" s="24" t="str">
        <f t="shared" si="4"/>
        <v>0xD50330DF</v>
      </c>
      <c r="AV30" s="25"/>
      <c r="AW30" s="26" t="str">
        <f t="shared" si="5"/>
        <v>isb,                                                    </v>
      </c>
      <c r="AX30" s="26" t="str">
        <f t="shared" si="6"/>
        <v>//		isb,                                                    	/* 0xD50330DF	ISB       	 */</v>
      </c>
      <c r="AY30" s="26" t="str">
        <f t="shared" si="7"/>
        <v>//		0xD50330DF,	/* ISB       	isb	 */</v>
      </c>
    </row>
    <row r="31" ht="12.75" customHeight="1">
      <c r="A31" s="15" t="s">
        <v>0</v>
      </c>
      <c r="B31" s="56" t="s">
        <v>106</v>
      </c>
      <c r="C31" s="41"/>
      <c r="D31" s="26"/>
      <c r="E31" s="28" t="s">
        <v>127</v>
      </c>
      <c r="F31" s="18" t="str">
        <f t="shared" si="8"/>
        <v/>
      </c>
      <c r="G31" s="18" t="str">
        <f t="shared" si="2"/>
        <v/>
      </c>
      <c r="H31" s="19"/>
      <c r="I31" s="49"/>
      <c r="J31" s="49"/>
      <c r="K31" s="57"/>
      <c r="L31" s="52" t="s">
        <v>30</v>
      </c>
      <c r="M31" s="52" t="s">
        <v>30</v>
      </c>
      <c r="N31" s="52" t="s">
        <v>31</v>
      </c>
      <c r="O31" s="52" t="s">
        <v>30</v>
      </c>
      <c r="P31" s="52" t="s">
        <v>31</v>
      </c>
      <c r="Q31" s="52" t="s">
        <v>30</v>
      </c>
      <c r="R31" s="52" t="s">
        <v>31</v>
      </c>
      <c r="S31" s="52" t="s">
        <v>30</v>
      </c>
      <c r="T31" s="52" t="s">
        <v>31</v>
      </c>
      <c r="U31" s="52" t="s">
        <v>31</v>
      </c>
      <c r="V31" s="51" t="s">
        <v>31</v>
      </c>
      <c r="W31" s="51" t="s">
        <v>31</v>
      </c>
      <c r="X31" s="51" t="s">
        <v>30</v>
      </c>
      <c r="Y31" s="53" t="s">
        <v>41</v>
      </c>
      <c r="AB31" s="53" t="s">
        <v>44</v>
      </c>
      <c r="AF31" s="53" t="s">
        <v>42</v>
      </c>
      <c r="AJ31" s="53" t="s">
        <v>43</v>
      </c>
      <c r="AM31" s="53" t="s">
        <v>35</v>
      </c>
      <c r="AR31" s="23"/>
      <c r="AS31" s="24" t="str">
        <f t="shared" si="3"/>
        <v>-:-:-:-:-:-:-:-:-:-:-:-:-:op1:::CR_n::::CR_m::::op2:::Rt::::</v>
      </c>
      <c r="AT31" s="23"/>
      <c r="AU31" s="24" t="str">
        <f t="shared" si="4"/>
        <v>0xD5080000</v>
      </c>
      <c r="AV31" s="25"/>
      <c r="AW31" s="26" t="str">
        <f t="shared" si="5"/>
        <v>sys,                                                    </v>
      </c>
      <c r="AX31" s="26" t="str">
        <f t="shared" si="6"/>
        <v>//		sys,                                                    	/* 0xD5080000	SYS       	 */</v>
      </c>
      <c r="AY31" s="26" t="str">
        <f t="shared" si="7"/>
        <v>//		0xD5080000,	/* SYS       	sys	 */</v>
      </c>
    </row>
    <row r="32" ht="12.75" customHeight="1">
      <c r="A32" s="9" t="s">
        <v>128</v>
      </c>
      <c r="B32" s="56" t="s">
        <v>106</v>
      </c>
      <c r="C32" s="41"/>
      <c r="D32" s="26"/>
      <c r="E32" s="28" t="s">
        <v>120</v>
      </c>
      <c r="F32" s="18" t="str">
        <f t="shared" si="8"/>
        <v/>
      </c>
      <c r="G32" s="18" t="str">
        <f t="shared" si="2"/>
        <v/>
      </c>
      <c r="H32" s="18"/>
      <c r="I32" s="49"/>
      <c r="J32" s="49"/>
      <c r="K32" s="57"/>
      <c r="L32" s="52" t="s">
        <v>30</v>
      </c>
      <c r="M32" s="52" t="s">
        <v>30</v>
      </c>
      <c r="N32" s="52" t="s">
        <v>31</v>
      </c>
      <c r="O32" s="52" t="s">
        <v>30</v>
      </c>
      <c r="P32" s="52" t="s">
        <v>31</v>
      </c>
      <c r="Q32" s="52" t="s">
        <v>30</v>
      </c>
      <c r="R32" s="52" t="s">
        <v>31</v>
      </c>
      <c r="S32" s="52" t="s">
        <v>30</v>
      </c>
      <c r="T32" s="52" t="s">
        <v>31</v>
      </c>
      <c r="U32" s="52" t="s">
        <v>31</v>
      </c>
      <c r="V32" s="51" t="s">
        <v>31</v>
      </c>
      <c r="W32" s="51" t="s">
        <v>30</v>
      </c>
      <c r="X32" s="59" t="s">
        <v>33</v>
      </c>
      <c r="Y32" s="53" t="s">
        <v>41</v>
      </c>
      <c r="AB32" s="53" t="s">
        <v>44</v>
      </c>
      <c r="AF32" s="53" t="s">
        <v>42</v>
      </c>
      <c r="AJ32" s="53" t="s">
        <v>43</v>
      </c>
      <c r="AM32" s="53" t="s">
        <v>35</v>
      </c>
      <c r="AR32" s="23"/>
      <c r="AS32" s="24" t="str">
        <f t="shared" si="3"/>
        <v>-:-:-:-:-:-:-:-:-:-:-:-:-:op1:::CR_n::::CR_m::::op2:::Rt::::</v>
      </c>
      <c r="AT32" s="23"/>
      <c r="AU32" s="24" t="str">
        <f t="shared" si="4"/>
        <v>0xD5100000</v>
      </c>
      <c r="AV32" s="25"/>
      <c r="AW32" s="26" t="str">
        <f t="shared" si="5"/>
        <v>msr,                                                    </v>
      </c>
      <c r="AX32" s="26" t="str">
        <f t="shared" si="6"/>
        <v>//		msr,                                                    	/* 0xD5100000	MSR       	 */</v>
      </c>
      <c r="AY32" s="26" t="str">
        <f t="shared" si="7"/>
        <v>//		0xD5100000,	/* MSR       	msr	 */</v>
      </c>
    </row>
    <row r="33" ht="12.75" customHeight="1">
      <c r="A33" s="15" t="s">
        <v>129</v>
      </c>
      <c r="B33" s="56" t="s">
        <v>106</v>
      </c>
      <c r="C33" s="41"/>
      <c r="D33" s="26"/>
      <c r="E33" s="28" t="s">
        <v>130</v>
      </c>
      <c r="F33" s="18" t="str">
        <f t="shared" si="8"/>
        <v/>
      </c>
      <c r="G33" s="18" t="str">
        <f t="shared" si="2"/>
        <v/>
      </c>
      <c r="H33" s="19"/>
      <c r="I33" s="49"/>
      <c r="J33" s="49"/>
      <c r="K33" s="57"/>
      <c r="L33" s="52" t="s">
        <v>30</v>
      </c>
      <c r="M33" s="52" t="s">
        <v>30</v>
      </c>
      <c r="N33" s="52" t="s">
        <v>31</v>
      </c>
      <c r="O33" s="52" t="s">
        <v>30</v>
      </c>
      <c r="P33" s="52" t="s">
        <v>31</v>
      </c>
      <c r="Q33" s="52" t="s">
        <v>30</v>
      </c>
      <c r="R33" s="52" t="s">
        <v>31</v>
      </c>
      <c r="S33" s="52" t="s">
        <v>30</v>
      </c>
      <c r="T33" s="52" t="s">
        <v>31</v>
      </c>
      <c r="U33" s="52" t="s">
        <v>31</v>
      </c>
      <c r="V33" s="51" t="s">
        <v>30</v>
      </c>
      <c r="W33" s="51" t="s">
        <v>31</v>
      </c>
      <c r="X33" s="51" t="s">
        <v>30</v>
      </c>
      <c r="Y33" s="53" t="s">
        <v>41</v>
      </c>
      <c r="AB33" s="53" t="s">
        <v>44</v>
      </c>
      <c r="AF33" s="53" t="s">
        <v>42</v>
      </c>
      <c r="AJ33" s="53" t="s">
        <v>43</v>
      </c>
      <c r="AM33" s="53" t="s">
        <v>35</v>
      </c>
      <c r="AR33" s="23"/>
      <c r="AS33" s="24" t="str">
        <f t="shared" si="3"/>
        <v>-:-:-:-:-:-:-:-:-:-:-:-:-:op1:::CR_n::::CR_m::::op2:::Rt::::</v>
      </c>
      <c r="AT33" s="23"/>
      <c r="AU33" s="24" t="str">
        <f t="shared" si="4"/>
        <v>0xD5280000</v>
      </c>
      <c r="AV33" s="25"/>
      <c r="AW33" s="26" t="str">
        <f t="shared" si="5"/>
        <v>sysl,                                                   </v>
      </c>
      <c r="AX33" s="26" t="str">
        <f t="shared" si="6"/>
        <v>//		sysl,                                                   	/* 0xD5280000	SYSL      	 */</v>
      </c>
      <c r="AY33" s="26" t="str">
        <f t="shared" si="7"/>
        <v>//		0xD5280000,	/* SYSL      	sysl	 */</v>
      </c>
    </row>
    <row r="34" ht="12.75" customHeight="1">
      <c r="A34" s="15" t="s">
        <v>131</v>
      </c>
      <c r="B34" s="56" t="s">
        <v>106</v>
      </c>
      <c r="C34" s="41"/>
      <c r="D34" s="26"/>
      <c r="E34" s="28" t="s">
        <v>132</v>
      </c>
      <c r="F34" s="18" t="str">
        <f t="shared" si="8"/>
        <v/>
      </c>
      <c r="G34" s="18" t="str">
        <f t="shared" si="2"/>
        <v/>
      </c>
      <c r="H34" s="19"/>
      <c r="I34" s="49"/>
      <c r="J34" s="49"/>
      <c r="K34" s="57"/>
      <c r="L34" s="52" t="s">
        <v>30</v>
      </c>
      <c r="M34" s="52" t="s">
        <v>30</v>
      </c>
      <c r="N34" s="52" t="s">
        <v>31</v>
      </c>
      <c r="O34" s="52" t="s">
        <v>30</v>
      </c>
      <c r="P34" s="52" t="s">
        <v>31</v>
      </c>
      <c r="Q34" s="52" t="s">
        <v>30</v>
      </c>
      <c r="R34" s="52" t="s">
        <v>31</v>
      </c>
      <c r="S34" s="52" t="s">
        <v>30</v>
      </c>
      <c r="T34" s="52" t="s">
        <v>31</v>
      </c>
      <c r="U34" s="52" t="s">
        <v>31</v>
      </c>
      <c r="V34" s="51" t="s">
        <v>30</v>
      </c>
      <c r="W34" s="51" t="s">
        <v>30</v>
      </c>
      <c r="X34" s="59" t="s">
        <v>33</v>
      </c>
      <c r="Y34" s="53" t="s">
        <v>41</v>
      </c>
      <c r="AB34" s="53" t="s">
        <v>44</v>
      </c>
      <c r="AF34" s="53" t="s">
        <v>42</v>
      </c>
      <c r="AJ34" s="53" t="s">
        <v>43</v>
      </c>
      <c r="AM34" s="53" t="s">
        <v>35</v>
      </c>
      <c r="AR34" s="23"/>
      <c r="AS34" s="24" t="str">
        <f t="shared" si="3"/>
        <v>-:-:-:-:-:-:-:-:-:-:-:-:-:op1:::CR_n::::CR_m::::op2:::Rt::::</v>
      </c>
      <c r="AT34" s="23"/>
      <c r="AU34" s="24" t="str">
        <f t="shared" si="4"/>
        <v>0xD5300000</v>
      </c>
      <c r="AV34" s="25"/>
      <c r="AW34" s="26" t="str">
        <f t="shared" si="5"/>
        <v>mrs,                                                    </v>
      </c>
      <c r="AX34" s="26" t="str">
        <f t="shared" si="6"/>
        <v>//		mrs,                                                    	/* 0xD5300000	MRS       	 */</v>
      </c>
      <c r="AY34" s="26" t="str">
        <f t="shared" si="7"/>
        <v>//		0xD5300000,	/* MRS       	mrs	 */</v>
      </c>
    </row>
    <row r="35" ht="12.75" customHeight="1">
      <c r="A35" s="9" t="s">
        <v>133</v>
      </c>
      <c r="B35" s="34"/>
      <c r="C35" s="34"/>
      <c r="D35" s="17" t="s">
        <v>134</v>
      </c>
      <c r="F35" s="18" t="str">
        <f t="shared" si="8"/>
        <v/>
      </c>
      <c r="G35" s="18" t="str">
        <f t="shared" si="2"/>
        <v/>
      </c>
      <c r="H35" s="19"/>
      <c r="I35" s="20"/>
      <c r="J35" s="20"/>
      <c r="K35" s="21"/>
      <c r="L35" s="22" t="s">
        <v>30</v>
      </c>
      <c r="M35" s="22" t="s">
        <v>30</v>
      </c>
      <c r="N35" s="22" t="s">
        <v>31</v>
      </c>
      <c r="O35" s="39" t="s">
        <v>30</v>
      </c>
      <c r="P35" s="39" t="s">
        <v>31</v>
      </c>
      <c r="Q35" s="39" t="s">
        <v>30</v>
      </c>
      <c r="R35" s="22" t="s">
        <v>30</v>
      </c>
      <c r="S35" s="38" t="s">
        <v>135</v>
      </c>
      <c r="W35" s="38" t="s">
        <v>43</v>
      </c>
      <c r="AB35" s="38" t="s">
        <v>136</v>
      </c>
      <c r="AH35" s="40" t="s">
        <v>45</v>
      </c>
      <c r="AM35" s="38" t="s">
        <v>137</v>
      </c>
      <c r="AR35" s="23"/>
      <c r="AS35" s="24" t="str">
        <f t="shared" si="3"/>
        <v/>
      </c>
      <c r="AT35" s="23"/>
      <c r="AU35" s="24" t="str">
        <f t="shared" si="4"/>
        <v/>
      </c>
      <c r="AV35" s="25"/>
      <c r="AW35" s="26" t="str">
        <f t="shared" si="5"/>
        <v/>
      </c>
      <c r="AX35" s="26" t="str">
        <f t="shared" si="6"/>
        <v>	/* Unconditional branch (register) */</v>
      </c>
      <c r="AY35" s="26" t="str">
        <f t="shared" si="7"/>
        <v>	/* Unconditional branch (register) */</v>
      </c>
    </row>
    <row r="36" ht="12.75" customHeight="1">
      <c r="A36" s="9" t="s">
        <v>138</v>
      </c>
      <c r="B36" s="56"/>
      <c r="C36" s="41"/>
      <c r="D36" s="26"/>
      <c r="E36" s="28" t="s">
        <v>139</v>
      </c>
      <c r="F36" s="18" t="str">
        <f t="shared" si="8"/>
        <v/>
      </c>
      <c r="G36" s="18" t="str">
        <f t="shared" si="2"/>
        <v/>
      </c>
      <c r="H36" s="19"/>
      <c r="I36" s="49"/>
      <c r="J36" s="49"/>
      <c r="K36" s="54"/>
      <c r="L36" s="55" t="s">
        <v>30</v>
      </c>
      <c r="M36" s="55" t="s">
        <v>30</v>
      </c>
      <c r="N36" s="55" t="s">
        <v>31</v>
      </c>
      <c r="O36" s="55" t="s">
        <v>30</v>
      </c>
      <c r="P36" s="55" t="s">
        <v>31</v>
      </c>
      <c r="Q36" s="55" t="s">
        <v>30</v>
      </c>
      <c r="R36" s="55" t="s">
        <v>30</v>
      </c>
      <c r="S36" s="44" t="s">
        <v>31</v>
      </c>
      <c r="T36" s="44" t="s">
        <v>31</v>
      </c>
      <c r="U36" s="44" t="s">
        <v>31</v>
      </c>
      <c r="V36" s="44" t="s">
        <v>31</v>
      </c>
      <c r="W36" s="44" t="s">
        <v>30</v>
      </c>
      <c r="X36" s="44" t="s">
        <v>30</v>
      </c>
      <c r="Y36" s="44" t="s">
        <v>30</v>
      </c>
      <c r="Z36" s="44" t="s">
        <v>30</v>
      </c>
      <c r="AA36" s="44" t="s">
        <v>30</v>
      </c>
      <c r="AB36" s="44" t="s">
        <v>31</v>
      </c>
      <c r="AC36" s="44" t="s">
        <v>31</v>
      </c>
      <c r="AD36" s="44" t="s">
        <v>31</v>
      </c>
      <c r="AE36" s="44" t="s">
        <v>31</v>
      </c>
      <c r="AF36" s="44" t="s">
        <v>31</v>
      </c>
      <c r="AG36" s="44" t="s">
        <v>31</v>
      </c>
      <c r="AH36" s="46" t="s">
        <v>45</v>
      </c>
      <c r="AM36" s="44" t="s">
        <v>31</v>
      </c>
      <c r="AN36" s="44" t="s">
        <v>31</v>
      </c>
      <c r="AO36" s="44" t="s">
        <v>31</v>
      </c>
      <c r="AP36" s="44" t="s">
        <v>31</v>
      </c>
      <c r="AQ36" s="44" t="s">
        <v>31</v>
      </c>
      <c r="AR36" s="23"/>
      <c r="AS36" s="24" t="str">
        <f t="shared" si="3"/>
        <v>-:-:-:-:-:-:-:-:-:-:-:-:-:-:-:-:-:-:-:-:-:-:Rn:::::-:-:-:-:-</v>
      </c>
      <c r="AT36" s="23"/>
      <c r="AU36" s="24" t="str">
        <f t="shared" si="4"/>
        <v>0xD61F0000</v>
      </c>
      <c r="AV36" s="25"/>
      <c r="AW36" s="26" t="str">
        <f t="shared" si="5"/>
        <v>br,                                                     </v>
      </c>
      <c r="AX36" s="26" t="str">
        <f t="shared" si="6"/>
        <v>		br,                                                     	/* 0xD61F0000	BR        	 */</v>
      </c>
      <c r="AY36" s="26" t="str">
        <f t="shared" si="7"/>
        <v>		0xD61F0000,	/* BR        	br	 */</v>
      </c>
    </row>
    <row r="37" ht="12.75" customHeight="1">
      <c r="A37" s="15" t="s">
        <v>140</v>
      </c>
      <c r="B37" s="56"/>
      <c r="C37" s="41"/>
      <c r="D37" s="26"/>
      <c r="E37" s="28" t="s">
        <v>141</v>
      </c>
      <c r="F37" s="18" t="str">
        <f t="shared" si="8"/>
        <v/>
      </c>
      <c r="G37" s="18" t="str">
        <f t="shared" si="2"/>
        <v/>
      </c>
      <c r="H37" s="19"/>
      <c r="I37" s="49"/>
      <c r="J37" s="49"/>
      <c r="K37" s="54"/>
      <c r="L37" s="55" t="s">
        <v>30</v>
      </c>
      <c r="M37" s="55" t="s">
        <v>30</v>
      </c>
      <c r="N37" s="55" t="s">
        <v>31</v>
      </c>
      <c r="O37" s="55" t="s">
        <v>30</v>
      </c>
      <c r="P37" s="55" t="s">
        <v>31</v>
      </c>
      <c r="Q37" s="55" t="s">
        <v>30</v>
      </c>
      <c r="R37" s="55" t="s">
        <v>30</v>
      </c>
      <c r="S37" s="44" t="s">
        <v>31</v>
      </c>
      <c r="T37" s="44" t="s">
        <v>31</v>
      </c>
      <c r="U37" s="44" t="s">
        <v>31</v>
      </c>
      <c r="V37" s="44" t="s">
        <v>30</v>
      </c>
      <c r="W37" s="44" t="s">
        <v>30</v>
      </c>
      <c r="X37" s="44" t="s">
        <v>30</v>
      </c>
      <c r="Y37" s="44" t="s">
        <v>30</v>
      </c>
      <c r="Z37" s="44" t="s">
        <v>30</v>
      </c>
      <c r="AA37" s="44" t="s">
        <v>30</v>
      </c>
      <c r="AB37" s="44" t="s">
        <v>31</v>
      </c>
      <c r="AC37" s="44" t="s">
        <v>31</v>
      </c>
      <c r="AD37" s="44" t="s">
        <v>31</v>
      </c>
      <c r="AE37" s="44" t="s">
        <v>31</v>
      </c>
      <c r="AF37" s="44" t="s">
        <v>31</v>
      </c>
      <c r="AG37" s="44" t="s">
        <v>31</v>
      </c>
      <c r="AH37" s="46" t="s">
        <v>45</v>
      </c>
      <c r="AM37" s="44" t="s">
        <v>31</v>
      </c>
      <c r="AN37" s="44" t="s">
        <v>31</v>
      </c>
      <c r="AO37" s="44" t="s">
        <v>31</v>
      </c>
      <c r="AP37" s="44" t="s">
        <v>31</v>
      </c>
      <c r="AQ37" s="44" t="s">
        <v>31</v>
      </c>
      <c r="AR37" s="23"/>
      <c r="AS37" s="24" t="str">
        <f t="shared" si="3"/>
        <v>-:-:-:-:-:-:-:-:-:-:-:-:-:-:-:-:-:-:-:-:-:-:Rn:::::-:-:-:-:-</v>
      </c>
      <c r="AT37" s="23"/>
      <c r="AU37" s="24" t="str">
        <f t="shared" si="4"/>
        <v>0xD63F0000</v>
      </c>
      <c r="AV37" s="25"/>
      <c r="AW37" s="26" t="str">
        <f t="shared" si="5"/>
        <v>blr,                                                    </v>
      </c>
      <c r="AX37" s="26" t="str">
        <f t="shared" si="6"/>
        <v>		blr,                                                    	/* 0xD63F0000	BLR       	 */</v>
      </c>
      <c r="AY37" s="26" t="str">
        <f t="shared" si="7"/>
        <v>		0xD63F0000,	/* BLR       	blr	 */</v>
      </c>
    </row>
    <row r="38" ht="12.75" customHeight="1">
      <c r="A38" s="15" t="s">
        <v>142</v>
      </c>
      <c r="B38" s="41"/>
      <c r="C38" s="41"/>
      <c r="D38" s="26"/>
      <c r="E38" s="28" t="s">
        <v>143</v>
      </c>
      <c r="F38" s="18" t="str">
        <f t="shared" si="8"/>
        <v/>
      </c>
      <c r="G38" s="18" t="str">
        <f t="shared" si="2"/>
        <v/>
      </c>
      <c r="H38" s="19"/>
      <c r="I38" s="49"/>
      <c r="J38" s="49"/>
      <c r="K38" s="54"/>
      <c r="L38" s="55" t="s">
        <v>30</v>
      </c>
      <c r="M38" s="55" t="s">
        <v>30</v>
      </c>
      <c r="N38" s="55" t="s">
        <v>31</v>
      </c>
      <c r="O38" s="55" t="s">
        <v>30</v>
      </c>
      <c r="P38" s="55" t="s">
        <v>31</v>
      </c>
      <c r="Q38" s="55" t="s">
        <v>30</v>
      </c>
      <c r="R38" s="55" t="s">
        <v>30</v>
      </c>
      <c r="S38" s="44" t="s">
        <v>31</v>
      </c>
      <c r="T38" s="44" t="s">
        <v>31</v>
      </c>
      <c r="U38" s="44" t="s">
        <v>30</v>
      </c>
      <c r="V38" s="44" t="s">
        <v>31</v>
      </c>
      <c r="W38" s="44" t="s">
        <v>30</v>
      </c>
      <c r="X38" s="44" t="s">
        <v>30</v>
      </c>
      <c r="Y38" s="44" t="s">
        <v>30</v>
      </c>
      <c r="Z38" s="44" t="s">
        <v>30</v>
      </c>
      <c r="AA38" s="44" t="s">
        <v>30</v>
      </c>
      <c r="AB38" s="44" t="s">
        <v>31</v>
      </c>
      <c r="AC38" s="44" t="s">
        <v>31</v>
      </c>
      <c r="AD38" s="44" t="s">
        <v>31</v>
      </c>
      <c r="AE38" s="44" t="s">
        <v>31</v>
      </c>
      <c r="AF38" s="44" t="s">
        <v>31</v>
      </c>
      <c r="AG38" s="44" t="s">
        <v>31</v>
      </c>
      <c r="AH38" s="46" t="s">
        <v>45</v>
      </c>
      <c r="AM38" s="44" t="s">
        <v>31</v>
      </c>
      <c r="AN38" s="44" t="s">
        <v>31</v>
      </c>
      <c r="AO38" s="44" t="s">
        <v>31</v>
      </c>
      <c r="AP38" s="44" t="s">
        <v>31</v>
      </c>
      <c r="AQ38" s="44" t="s">
        <v>31</v>
      </c>
      <c r="AR38" s="23"/>
      <c r="AS38" s="24" t="str">
        <f t="shared" si="3"/>
        <v>-:-:-:-:-:-:-:-:-:-:-:-:-:-:-:-:-:-:-:-:-:-:Rn:::::-:-:-:-:-</v>
      </c>
      <c r="AT38" s="23"/>
      <c r="AU38" s="24" t="str">
        <f t="shared" si="4"/>
        <v>0xD65F0000</v>
      </c>
      <c r="AV38" s="25"/>
      <c r="AW38" s="26" t="str">
        <f t="shared" si="5"/>
        <v>ret,                                                    </v>
      </c>
      <c r="AX38" s="26" t="str">
        <f t="shared" si="6"/>
        <v>		ret,                                                    	/* 0xD65F0000	RET       	 */</v>
      </c>
      <c r="AY38" s="26" t="str">
        <f t="shared" si="7"/>
        <v>		0xD65F0000,	/* RET       	ret	 */</v>
      </c>
    </row>
    <row r="39" ht="12.75" customHeight="1">
      <c r="A39" s="9" t="s">
        <v>144</v>
      </c>
      <c r="B39" s="56" t="s">
        <v>106</v>
      </c>
      <c r="C39" s="41"/>
      <c r="D39" s="26"/>
      <c r="E39" s="28" t="s">
        <v>145</v>
      </c>
      <c r="F39" s="18" t="str">
        <f t="shared" si="8"/>
        <v/>
      </c>
      <c r="G39" s="18" t="str">
        <f t="shared" si="2"/>
        <v/>
      </c>
      <c r="H39" s="19"/>
      <c r="I39" s="49"/>
      <c r="J39" s="49"/>
      <c r="K39" s="54"/>
      <c r="L39" s="55" t="s">
        <v>30</v>
      </c>
      <c r="M39" s="55" t="s">
        <v>30</v>
      </c>
      <c r="N39" s="55" t="s">
        <v>31</v>
      </c>
      <c r="O39" s="55" t="s">
        <v>30</v>
      </c>
      <c r="P39" s="55" t="s">
        <v>31</v>
      </c>
      <c r="Q39" s="55" t="s">
        <v>30</v>
      </c>
      <c r="R39" s="55" t="s">
        <v>30</v>
      </c>
      <c r="S39" s="44" t="s">
        <v>31</v>
      </c>
      <c r="T39" s="44" t="s">
        <v>30</v>
      </c>
      <c r="U39" s="44" t="s">
        <v>31</v>
      </c>
      <c r="V39" s="44" t="s">
        <v>31</v>
      </c>
      <c r="W39" s="44" t="s">
        <v>30</v>
      </c>
      <c r="X39" s="44" t="s">
        <v>30</v>
      </c>
      <c r="Y39" s="44" t="s">
        <v>30</v>
      </c>
      <c r="Z39" s="44" t="s">
        <v>30</v>
      </c>
      <c r="AA39" s="44" t="s">
        <v>30</v>
      </c>
      <c r="AB39" s="44" t="s">
        <v>31</v>
      </c>
      <c r="AC39" s="44" t="s">
        <v>31</v>
      </c>
      <c r="AD39" s="44" t="s">
        <v>31</v>
      </c>
      <c r="AE39" s="44" t="s">
        <v>31</v>
      </c>
      <c r="AF39" s="44" t="s">
        <v>31</v>
      </c>
      <c r="AG39" s="44" t="s">
        <v>31</v>
      </c>
      <c r="AH39" s="44" t="s">
        <v>30</v>
      </c>
      <c r="AI39" s="44" t="s">
        <v>30</v>
      </c>
      <c r="AJ39" s="44" t="s">
        <v>30</v>
      </c>
      <c r="AK39" s="44" t="s">
        <v>30</v>
      </c>
      <c r="AL39" s="44" t="s">
        <v>30</v>
      </c>
      <c r="AM39" s="44" t="s">
        <v>31</v>
      </c>
      <c r="AN39" s="44" t="s">
        <v>31</v>
      </c>
      <c r="AO39" s="44" t="s">
        <v>31</v>
      </c>
      <c r="AP39" s="44" t="s">
        <v>31</v>
      </c>
      <c r="AQ39" s="44" t="s">
        <v>31</v>
      </c>
      <c r="AR39" s="23"/>
      <c r="AS39" s="24" t="str">
        <f t="shared" si="3"/>
        <v>-:-:-:-:-:-:-:-:-:-:-:-:-:-:-:-:-:-:-:-:-:-:-:-:-:-:-:-:-:-:-:-</v>
      </c>
      <c r="AT39" s="23"/>
      <c r="AU39" s="24" t="str">
        <f t="shared" si="4"/>
        <v>0xD69F03E0</v>
      </c>
      <c r="AV39" s="25"/>
      <c r="AW39" s="26" t="str">
        <f t="shared" si="5"/>
        <v>eret,                                                   </v>
      </c>
      <c r="AX39" s="26" t="str">
        <f t="shared" si="6"/>
        <v>//		eret,                                                   	/* 0xD69F03E0	ERET      	 */</v>
      </c>
      <c r="AY39" s="26" t="str">
        <f t="shared" si="7"/>
        <v>//		0xD69F03E0,	/* ERET      	eret	 */</v>
      </c>
    </row>
    <row r="40" ht="12.75" customHeight="1">
      <c r="A40" s="15" t="s">
        <v>146</v>
      </c>
      <c r="B40" s="56" t="s">
        <v>106</v>
      </c>
      <c r="C40" s="41"/>
      <c r="D40" s="26"/>
      <c r="E40" s="28" t="s">
        <v>147</v>
      </c>
      <c r="F40" s="18" t="str">
        <f t="shared" si="8"/>
        <v/>
      </c>
      <c r="G40" s="18" t="str">
        <f t="shared" si="2"/>
        <v/>
      </c>
      <c r="H40" s="19"/>
      <c r="I40" s="49"/>
      <c r="J40" s="49"/>
      <c r="K40" s="54"/>
      <c r="L40" s="55" t="s">
        <v>30</v>
      </c>
      <c r="M40" s="55" t="s">
        <v>30</v>
      </c>
      <c r="N40" s="55" t="s">
        <v>31</v>
      </c>
      <c r="O40" s="55" t="s">
        <v>30</v>
      </c>
      <c r="P40" s="55" t="s">
        <v>31</v>
      </c>
      <c r="Q40" s="55" t="s">
        <v>30</v>
      </c>
      <c r="R40" s="55" t="s">
        <v>30</v>
      </c>
      <c r="S40" s="44" t="s">
        <v>31</v>
      </c>
      <c r="T40" s="44" t="s">
        <v>30</v>
      </c>
      <c r="U40" s="44" t="s">
        <v>31</v>
      </c>
      <c r="V40" s="44" t="s">
        <v>30</v>
      </c>
      <c r="W40" s="44" t="s">
        <v>30</v>
      </c>
      <c r="X40" s="44" t="s">
        <v>30</v>
      </c>
      <c r="Y40" s="44" t="s">
        <v>30</v>
      </c>
      <c r="Z40" s="44" t="s">
        <v>30</v>
      </c>
      <c r="AA40" s="44" t="s">
        <v>30</v>
      </c>
      <c r="AB40" s="44" t="s">
        <v>31</v>
      </c>
      <c r="AC40" s="44" t="s">
        <v>31</v>
      </c>
      <c r="AD40" s="44" t="s">
        <v>31</v>
      </c>
      <c r="AE40" s="44" t="s">
        <v>31</v>
      </c>
      <c r="AF40" s="44" t="s">
        <v>31</v>
      </c>
      <c r="AG40" s="44" t="s">
        <v>31</v>
      </c>
      <c r="AH40" s="44" t="s">
        <v>30</v>
      </c>
      <c r="AI40" s="44" t="s">
        <v>30</v>
      </c>
      <c r="AJ40" s="44" t="s">
        <v>30</v>
      </c>
      <c r="AK40" s="44" t="s">
        <v>30</v>
      </c>
      <c r="AL40" s="44" t="s">
        <v>30</v>
      </c>
      <c r="AM40" s="44" t="s">
        <v>31</v>
      </c>
      <c r="AN40" s="44" t="s">
        <v>31</v>
      </c>
      <c r="AO40" s="44" t="s">
        <v>31</v>
      </c>
      <c r="AP40" s="44" t="s">
        <v>31</v>
      </c>
      <c r="AQ40" s="44" t="s">
        <v>31</v>
      </c>
      <c r="AR40" s="23"/>
      <c r="AS40" s="24" t="str">
        <f t="shared" si="3"/>
        <v>-:-:-:-:-:-:-:-:-:-:-:-:-:-:-:-:-:-:-:-:-:-:-:-:-:-:-:-:-:-:-:-</v>
      </c>
      <c r="AT40" s="23"/>
      <c r="AU40" s="24" t="str">
        <f t="shared" si="4"/>
        <v>0xD6BF03E0</v>
      </c>
      <c r="AV40" s="25"/>
      <c r="AW40" s="26" t="str">
        <f t="shared" si="5"/>
        <v>drps,                                                   </v>
      </c>
      <c r="AX40" s="26" t="str">
        <f t="shared" si="6"/>
        <v>//		drps,                                                   	/* 0xD6BF03E0	DRPS      	 */</v>
      </c>
      <c r="AY40" s="26" t="str">
        <f t="shared" si="7"/>
        <v>//		0xD6BF03E0,	/* DRPS      	drps	 */</v>
      </c>
    </row>
    <row r="41" ht="12.75" customHeight="1">
      <c r="A41" s="15" t="s">
        <v>148</v>
      </c>
      <c r="B41" s="56" t="s">
        <v>106</v>
      </c>
      <c r="C41" s="34"/>
      <c r="D41" s="17" t="s">
        <v>149</v>
      </c>
      <c r="F41" s="18" t="str">
        <f t="shared" si="8"/>
        <v/>
      </c>
      <c r="G41" s="18" t="str">
        <f t="shared" si="2"/>
        <v/>
      </c>
      <c r="H41" s="19"/>
      <c r="I41" s="20"/>
      <c r="J41" s="20"/>
      <c r="K41" s="37"/>
      <c r="L41" s="38" t="s">
        <v>33</v>
      </c>
      <c r="M41" s="22" t="s">
        <v>31</v>
      </c>
      <c r="N41" s="22" t="s">
        <v>31</v>
      </c>
      <c r="O41" s="39" t="s">
        <v>30</v>
      </c>
      <c r="P41" s="39" t="s">
        <v>31</v>
      </c>
      <c r="Q41" s="39" t="s">
        <v>30</v>
      </c>
      <c r="R41" s="48" t="s">
        <v>46</v>
      </c>
      <c r="AR41" s="23"/>
      <c r="AS41" s="24" t="str">
        <f t="shared" si="3"/>
        <v/>
      </c>
      <c r="AT41" s="23"/>
      <c r="AU41" s="24" t="str">
        <f t="shared" si="4"/>
        <v/>
      </c>
      <c r="AV41" s="25"/>
      <c r="AW41" s="26" t="str">
        <f t="shared" si="5"/>
        <v/>
      </c>
      <c r="AX41" s="26" t="str">
        <f t="shared" si="6"/>
        <v>	/* Unconditional branch (immediate) */</v>
      </c>
      <c r="AY41" s="26" t="str">
        <f t="shared" si="7"/>
        <v>	/* Unconditional branch (immediate) */</v>
      </c>
    </row>
    <row r="42" ht="12.75" customHeight="1">
      <c r="A42" s="9" t="s">
        <v>150</v>
      </c>
      <c r="B42" s="56"/>
      <c r="C42" s="41"/>
      <c r="D42" s="26"/>
      <c r="E42" s="28" t="s">
        <v>151</v>
      </c>
      <c r="F42" s="18" t="str">
        <f t="shared" si="8"/>
        <v/>
      </c>
      <c r="G42" s="18" t="str">
        <f t="shared" si="2"/>
        <v/>
      </c>
      <c r="H42" s="19"/>
      <c r="I42" s="49"/>
      <c r="J42" s="49"/>
      <c r="K42" s="50"/>
      <c r="L42" s="51" t="s">
        <v>31</v>
      </c>
      <c r="M42" s="52" t="s">
        <v>31</v>
      </c>
      <c r="N42" s="52" t="s">
        <v>31</v>
      </c>
      <c r="O42" s="52" t="s">
        <v>30</v>
      </c>
      <c r="P42" s="52" t="s">
        <v>31</v>
      </c>
      <c r="Q42" s="52" t="s">
        <v>30</v>
      </c>
      <c r="R42" s="53" t="s">
        <v>46</v>
      </c>
      <c r="AR42" s="23"/>
      <c r="AS42" s="24" t="str">
        <f t="shared" si="3"/>
        <v>-:-:-:-:-:-:imm26:::::::::::::::::::::::::</v>
      </c>
      <c r="AT42" s="23"/>
      <c r="AU42" s="24" t="str">
        <f t="shared" si="4"/>
        <v>0x14000000</v>
      </c>
      <c r="AV42" s="25"/>
      <c r="AW42" s="26" t="str">
        <f t="shared" si="5"/>
        <v>b,                                                      </v>
      </c>
      <c r="AX42" s="26" t="str">
        <f t="shared" si="6"/>
        <v>		b,                                                      	/* 0x14000000	B         	 */</v>
      </c>
      <c r="AY42" s="26" t="str">
        <f t="shared" si="7"/>
        <v>		0x14000000,	/* B         	b	 */</v>
      </c>
    </row>
    <row r="43" ht="12.75" customHeight="1">
      <c r="A43" s="9" t="s">
        <v>152</v>
      </c>
      <c r="B43" s="56"/>
      <c r="C43" s="41"/>
      <c r="D43" s="26"/>
      <c r="E43" s="28" t="s">
        <v>153</v>
      </c>
      <c r="F43" s="18" t="str">
        <f t="shared" si="8"/>
        <v/>
      </c>
      <c r="G43" s="18" t="str">
        <f t="shared" si="2"/>
        <v/>
      </c>
      <c r="H43" s="19"/>
      <c r="I43" s="49"/>
      <c r="J43" s="49"/>
      <c r="K43" s="50"/>
      <c r="L43" s="51" t="s">
        <v>30</v>
      </c>
      <c r="M43" s="52" t="s">
        <v>31</v>
      </c>
      <c r="N43" s="52" t="s">
        <v>31</v>
      </c>
      <c r="O43" s="52" t="s">
        <v>30</v>
      </c>
      <c r="P43" s="52" t="s">
        <v>31</v>
      </c>
      <c r="Q43" s="52" t="s">
        <v>30</v>
      </c>
      <c r="R43" s="53" t="s">
        <v>46</v>
      </c>
      <c r="AR43" s="23"/>
      <c r="AS43" s="24" t="str">
        <f t="shared" si="3"/>
        <v>-:-:-:-:-:-:imm26:::::::::::::::::::::::::</v>
      </c>
      <c r="AT43" s="23"/>
      <c r="AU43" s="24" t="str">
        <f t="shared" si="4"/>
        <v>0x94000000</v>
      </c>
      <c r="AV43" s="25"/>
      <c r="AW43" s="26" t="str">
        <f t="shared" si="5"/>
        <v>bl,                                                     </v>
      </c>
      <c r="AX43" s="26" t="str">
        <f t="shared" si="6"/>
        <v>		bl,                                                     	/* 0x94000000	BL        	 */</v>
      </c>
      <c r="AY43" s="26" t="str">
        <f t="shared" si="7"/>
        <v>		0x94000000,	/* BL        	bl	 */</v>
      </c>
    </row>
    <row r="44" ht="12.75" customHeight="1">
      <c r="A44" s="15" t="s">
        <v>154</v>
      </c>
      <c r="B44" s="16"/>
      <c r="C44" s="16" t="s">
        <v>155</v>
      </c>
      <c r="D44" s="17"/>
      <c r="F44" s="18" t="str">
        <f t="shared" si="8"/>
        <v/>
      </c>
      <c r="G44" s="18" t="str">
        <f t="shared" si="2"/>
        <v/>
      </c>
      <c r="H44" s="19"/>
      <c r="I44" s="20"/>
      <c r="J44" s="20"/>
      <c r="K44" s="21"/>
      <c r="L44" s="22"/>
      <c r="M44" s="22"/>
      <c r="N44" s="22"/>
      <c r="O44" s="22"/>
      <c r="P44" s="22" t="s">
        <v>30</v>
      </c>
      <c r="Q44" s="22"/>
      <c r="R44" s="22" t="s">
        <v>31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3"/>
      <c r="AS44" s="24" t="str">
        <f t="shared" si="3"/>
        <v/>
      </c>
      <c r="AT44" s="23"/>
      <c r="AU44" s="24" t="str">
        <f t="shared" si="4"/>
        <v/>
      </c>
      <c r="AV44" s="25"/>
      <c r="AW44" s="26" t="str">
        <f t="shared" si="5"/>
        <v/>
      </c>
      <c r="AX44" s="26" t="str">
        <f t="shared" si="6"/>
        <v>/* Loads and stores */</v>
      </c>
      <c r="AY44" s="26" t="str">
        <f t="shared" si="7"/>
        <v>/* Loads and stores */</v>
      </c>
    </row>
    <row r="45" ht="12.75" customHeight="1">
      <c r="A45" s="15" t="s">
        <v>156</v>
      </c>
      <c r="B45" s="34"/>
      <c r="C45" s="34"/>
      <c r="D45" s="17" t="s">
        <v>157</v>
      </c>
      <c r="F45" s="18" t="str">
        <f t="shared" si="8"/>
        <v/>
      </c>
      <c r="G45" s="18" t="str">
        <f t="shared" si="2"/>
        <v/>
      </c>
      <c r="H45" s="19"/>
      <c r="I45" s="20"/>
      <c r="J45" s="20"/>
      <c r="K45" s="37"/>
      <c r="L45" s="38" t="s">
        <v>33</v>
      </c>
      <c r="M45" s="38" t="s">
        <v>33</v>
      </c>
      <c r="N45" s="22" t="s">
        <v>31</v>
      </c>
      <c r="O45" s="22" t="s">
        <v>31</v>
      </c>
      <c r="P45" s="39" t="s">
        <v>30</v>
      </c>
      <c r="Q45" s="22" t="s">
        <v>31</v>
      </c>
      <c r="R45" s="39" t="s">
        <v>31</v>
      </c>
      <c r="S45" s="22" t="s">
        <v>31</v>
      </c>
      <c r="T45" s="38" t="s">
        <v>33</v>
      </c>
      <c r="U45" s="38" t="s">
        <v>33</v>
      </c>
      <c r="V45" s="38" t="s">
        <v>33</v>
      </c>
      <c r="W45" s="60" t="s">
        <v>47</v>
      </c>
      <c r="AB45" s="38" t="s">
        <v>33</v>
      </c>
      <c r="AC45" s="38" t="s">
        <v>48</v>
      </c>
      <c r="AH45" s="60" t="s">
        <v>45</v>
      </c>
      <c r="AM45" s="38" t="s">
        <v>35</v>
      </c>
      <c r="AR45" s="23"/>
      <c r="AS45" s="24" t="str">
        <f t="shared" si="3"/>
        <v/>
      </c>
      <c r="AT45" s="23"/>
      <c r="AU45" s="24" t="str">
        <f t="shared" si="4"/>
        <v/>
      </c>
      <c r="AV45" s="25"/>
      <c r="AW45" s="26" t="str">
        <f t="shared" si="5"/>
        <v/>
      </c>
      <c r="AX45" s="26" t="str">
        <f t="shared" si="6"/>
        <v>	/* Load/store exclusive */</v>
      </c>
      <c r="AY45" s="26" t="str">
        <f t="shared" si="7"/>
        <v>	/* Load/store exclusive */</v>
      </c>
    </row>
    <row r="46" ht="12.75" customHeight="1">
      <c r="A46" s="9" t="s">
        <v>158</v>
      </c>
      <c r="B46" s="34"/>
      <c r="C46" s="34"/>
      <c r="D46" s="17"/>
      <c r="E46" s="28" t="s">
        <v>159</v>
      </c>
      <c r="F46" s="18" t="str">
        <f t="shared" si="8"/>
        <v/>
      </c>
      <c r="G46" s="18" t="str">
        <f t="shared" si="2"/>
        <v/>
      </c>
      <c r="H46" s="19"/>
      <c r="I46" s="30"/>
      <c r="J46" s="30"/>
      <c r="K46" s="31"/>
      <c r="L46" s="32" t="s">
        <v>31</v>
      </c>
      <c r="M46" s="32" t="s">
        <v>31</v>
      </c>
      <c r="N46" s="61" t="s">
        <v>31</v>
      </c>
      <c r="O46" s="61" t="s">
        <v>31</v>
      </c>
      <c r="P46" s="45" t="s">
        <v>30</v>
      </c>
      <c r="Q46" s="61" t="s">
        <v>31</v>
      </c>
      <c r="R46" s="45" t="s">
        <v>31</v>
      </c>
      <c r="S46" s="61" t="s">
        <v>31</v>
      </c>
      <c r="T46" s="32" t="s">
        <v>31</v>
      </c>
      <c r="U46" s="32" t="s">
        <v>31</v>
      </c>
      <c r="V46" s="32" t="s">
        <v>31</v>
      </c>
      <c r="W46" s="62" t="s">
        <v>47</v>
      </c>
      <c r="AB46" s="32" t="s">
        <v>31</v>
      </c>
      <c r="AC46" s="32" t="s">
        <v>48</v>
      </c>
      <c r="AH46" s="62" t="s">
        <v>45</v>
      </c>
      <c r="AM46" s="32" t="s">
        <v>35</v>
      </c>
      <c r="AR46" s="23"/>
      <c r="AS46" s="24" t="str">
        <f t="shared" si="3"/>
        <v>-:-:-:-:-:-:-:-:-:-:-:Rs:::::-:Rt2:::::Rn:::::Rt::::</v>
      </c>
      <c r="AT46" s="23"/>
      <c r="AU46" s="24" t="str">
        <f t="shared" si="4"/>
        <v>0x08000000</v>
      </c>
      <c r="AV46" s="25"/>
      <c r="AW46" s="26" t="str">
        <f t="shared" si="5"/>
        <v>stxrb,                                                  </v>
      </c>
      <c r="AX46" s="26" t="str">
        <f t="shared" si="6"/>
        <v>		stxrb,                                                  	/* 0x08000000	STXRB     	 */</v>
      </c>
      <c r="AY46" s="26" t="str">
        <f t="shared" si="7"/>
        <v>		0x08000000,	/* STXRB     	stxrb	 */</v>
      </c>
    </row>
    <row r="47" ht="12.75" customHeight="1">
      <c r="A47" s="15" t="s">
        <v>160</v>
      </c>
      <c r="B47" s="34"/>
      <c r="C47" s="34"/>
      <c r="D47" s="17"/>
      <c r="E47" s="28" t="s">
        <v>161</v>
      </c>
      <c r="F47" s="18" t="str">
        <f t="shared" si="8"/>
        <v/>
      </c>
      <c r="G47" s="18" t="str">
        <f t="shared" si="2"/>
        <v/>
      </c>
      <c r="H47" s="19"/>
      <c r="I47" s="30"/>
      <c r="J47" s="30"/>
      <c r="K47" s="31"/>
      <c r="L47" s="32" t="s">
        <v>31</v>
      </c>
      <c r="M47" s="32" t="s">
        <v>31</v>
      </c>
      <c r="N47" s="61" t="s">
        <v>31</v>
      </c>
      <c r="O47" s="61" t="s">
        <v>31</v>
      </c>
      <c r="P47" s="45" t="s">
        <v>30</v>
      </c>
      <c r="Q47" s="61" t="s">
        <v>31</v>
      </c>
      <c r="R47" s="45" t="s">
        <v>31</v>
      </c>
      <c r="S47" s="61" t="s">
        <v>31</v>
      </c>
      <c r="T47" s="32" t="s">
        <v>31</v>
      </c>
      <c r="U47" s="32" t="s">
        <v>31</v>
      </c>
      <c r="V47" s="32" t="s">
        <v>31</v>
      </c>
      <c r="W47" s="62" t="s">
        <v>47</v>
      </c>
      <c r="AB47" s="32" t="s">
        <v>30</v>
      </c>
      <c r="AC47" s="32" t="s">
        <v>48</v>
      </c>
      <c r="AH47" s="62" t="s">
        <v>45</v>
      </c>
      <c r="AM47" s="32" t="s">
        <v>35</v>
      </c>
      <c r="AR47" s="23"/>
      <c r="AS47" s="24" t="str">
        <f t="shared" si="3"/>
        <v>-:-:-:-:-:-:-:-:-:-:-:Rs:::::-:Rt2:::::Rn:::::Rt::::</v>
      </c>
      <c r="AT47" s="23"/>
      <c r="AU47" s="24" t="str">
        <f t="shared" si="4"/>
        <v>0x08008000</v>
      </c>
      <c r="AV47" s="25"/>
      <c r="AW47" s="26" t="str">
        <f t="shared" si="5"/>
        <v>stlxrb,                                                 </v>
      </c>
      <c r="AX47" s="26" t="str">
        <f t="shared" si="6"/>
        <v>		stlxrb,                                                 	/* 0x08008000	STLXRB    	 */</v>
      </c>
      <c r="AY47" s="26" t="str">
        <f t="shared" si="7"/>
        <v>		0x08008000,	/* STLXRB    	stlxrb	 */</v>
      </c>
    </row>
    <row r="48" ht="12.75" customHeight="1">
      <c r="A48" s="15" t="s">
        <v>162</v>
      </c>
      <c r="B48" s="34"/>
      <c r="C48" s="34"/>
      <c r="D48" s="17"/>
      <c r="E48" s="28" t="s">
        <v>163</v>
      </c>
      <c r="F48" s="18" t="str">
        <f t="shared" si="8"/>
        <v/>
      </c>
      <c r="G48" s="18" t="str">
        <f t="shared" si="2"/>
        <v/>
      </c>
      <c r="H48" s="19"/>
      <c r="I48" s="30"/>
      <c r="J48" s="30"/>
      <c r="K48" s="31"/>
      <c r="L48" s="32" t="s">
        <v>31</v>
      </c>
      <c r="M48" s="32" t="s">
        <v>31</v>
      </c>
      <c r="N48" s="61" t="s">
        <v>31</v>
      </c>
      <c r="O48" s="61" t="s">
        <v>31</v>
      </c>
      <c r="P48" s="45" t="s">
        <v>30</v>
      </c>
      <c r="Q48" s="61" t="s">
        <v>31</v>
      </c>
      <c r="R48" s="45" t="s">
        <v>31</v>
      </c>
      <c r="S48" s="61" t="s">
        <v>31</v>
      </c>
      <c r="T48" s="32" t="s">
        <v>31</v>
      </c>
      <c r="U48" s="32" t="s">
        <v>30</v>
      </c>
      <c r="V48" s="32" t="s">
        <v>31</v>
      </c>
      <c r="W48" s="62" t="s">
        <v>47</v>
      </c>
      <c r="AB48" s="32" t="s">
        <v>31</v>
      </c>
      <c r="AC48" s="32" t="s">
        <v>48</v>
      </c>
      <c r="AH48" s="62" t="s">
        <v>45</v>
      </c>
      <c r="AM48" s="32" t="s">
        <v>35</v>
      </c>
      <c r="AR48" s="23"/>
      <c r="AS48" s="24" t="str">
        <f t="shared" si="3"/>
        <v>-:-:-:-:-:-:-:-:-:-:-:Rs:::::-:Rt2:::::Rn:::::Rt::::</v>
      </c>
      <c r="AT48" s="23"/>
      <c r="AU48" s="24" t="str">
        <f t="shared" si="4"/>
        <v>0x08400000</v>
      </c>
      <c r="AV48" s="25"/>
      <c r="AW48" s="26" t="str">
        <f t="shared" si="5"/>
        <v>ldxrb,                                                  </v>
      </c>
      <c r="AX48" s="26" t="str">
        <f t="shared" si="6"/>
        <v>		ldxrb,                                                  	/* 0x08400000	LDXRB     	 */</v>
      </c>
      <c r="AY48" s="26" t="str">
        <f t="shared" si="7"/>
        <v>		0x08400000,	/* LDXRB     	ldxrb	 */</v>
      </c>
    </row>
    <row r="49" ht="12.75" customHeight="1">
      <c r="A49" s="9" t="s">
        <v>164</v>
      </c>
      <c r="B49" s="34"/>
      <c r="C49" s="34"/>
      <c r="D49" s="17"/>
      <c r="E49" s="28" t="s">
        <v>165</v>
      </c>
      <c r="F49" s="18" t="str">
        <f t="shared" si="8"/>
        <v/>
      </c>
      <c r="G49" s="18" t="str">
        <f t="shared" si="2"/>
        <v/>
      </c>
      <c r="H49" s="19"/>
      <c r="I49" s="30"/>
      <c r="J49" s="30"/>
      <c r="K49" s="31"/>
      <c r="L49" s="32" t="s">
        <v>31</v>
      </c>
      <c r="M49" s="32" t="s">
        <v>31</v>
      </c>
      <c r="N49" s="61" t="s">
        <v>31</v>
      </c>
      <c r="O49" s="61" t="s">
        <v>31</v>
      </c>
      <c r="P49" s="45" t="s">
        <v>30</v>
      </c>
      <c r="Q49" s="61" t="s">
        <v>31</v>
      </c>
      <c r="R49" s="45" t="s">
        <v>31</v>
      </c>
      <c r="S49" s="61" t="s">
        <v>31</v>
      </c>
      <c r="T49" s="32" t="s">
        <v>31</v>
      </c>
      <c r="U49" s="32" t="s">
        <v>30</v>
      </c>
      <c r="V49" s="32" t="s">
        <v>31</v>
      </c>
      <c r="W49" s="62" t="s">
        <v>47</v>
      </c>
      <c r="AB49" s="32" t="s">
        <v>30</v>
      </c>
      <c r="AC49" s="32" t="s">
        <v>48</v>
      </c>
      <c r="AH49" s="62" t="s">
        <v>45</v>
      </c>
      <c r="AM49" s="32" t="s">
        <v>35</v>
      </c>
      <c r="AR49" s="23"/>
      <c r="AS49" s="24" t="str">
        <f t="shared" si="3"/>
        <v>-:-:-:-:-:-:-:-:-:-:-:Rs:::::-:Rt2:::::Rn:::::Rt::::</v>
      </c>
      <c r="AT49" s="23"/>
      <c r="AU49" s="24" t="str">
        <f t="shared" si="4"/>
        <v>0x08408000</v>
      </c>
      <c r="AV49" s="25"/>
      <c r="AW49" s="26" t="str">
        <f t="shared" si="5"/>
        <v>ldaxrb,                                                 </v>
      </c>
      <c r="AX49" s="26" t="str">
        <f t="shared" si="6"/>
        <v>		ldaxrb,                                                 	/* 0x08408000	LDAXRB    	 */</v>
      </c>
      <c r="AY49" s="26" t="str">
        <f t="shared" si="7"/>
        <v>		0x08408000,	/* LDAXRB    	ldaxrb	 */</v>
      </c>
    </row>
    <row r="50" ht="12.75" customHeight="1">
      <c r="A50" s="9" t="s">
        <v>166</v>
      </c>
      <c r="B50" s="34"/>
      <c r="C50" s="34"/>
      <c r="D50" s="17"/>
      <c r="E50" s="28" t="s">
        <v>167</v>
      </c>
      <c r="F50" s="18" t="str">
        <f t="shared" si="8"/>
        <v/>
      </c>
      <c r="G50" s="18" t="str">
        <f t="shared" si="2"/>
        <v/>
      </c>
      <c r="H50" s="19"/>
      <c r="I50" s="30"/>
      <c r="J50" s="30"/>
      <c r="K50" s="31"/>
      <c r="L50" s="32" t="s">
        <v>31</v>
      </c>
      <c r="M50" s="32" t="s">
        <v>31</v>
      </c>
      <c r="N50" s="61" t="s">
        <v>31</v>
      </c>
      <c r="O50" s="61" t="s">
        <v>31</v>
      </c>
      <c r="P50" s="45" t="s">
        <v>30</v>
      </c>
      <c r="Q50" s="61" t="s">
        <v>31</v>
      </c>
      <c r="R50" s="45" t="s">
        <v>31</v>
      </c>
      <c r="S50" s="61" t="s">
        <v>31</v>
      </c>
      <c r="T50" s="32" t="s">
        <v>30</v>
      </c>
      <c r="U50" s="32" t="s">
        <v>31</v>
      </c>
      <c r="V50" s="32" t="s">
        <v>31</v>
      </c>
      <c r="W50" s="62" t="s">
        <v>47</v>
      </c>
      <c r="AB50" s="32" t="s">
        <v>30</v>
      </c>
      <c r="AC50" s="32" t="s">
        <v>48</v>
      </c>
      <c r="AH50" s="62" t="s">
        <v>45</v>
      </c>
      <c r="AM50" s="32" t="s">
        <v>35</v>
      </c>
      <c r="AR50" s="23"/>
      <c r="AS50" s="24" t="str">
        <f t="shared" si="3"/>
        <v>-:-:-:-:-:-:-:-:-:-:-:Rs:::::-:Rt2:::::Rn:::::Rt::::</v>
      </c>
      <c r="AT50" s="23"/>
      <c r="AU50" s="24" t="str">
        <f t="shared" si="4"/>
        <v>0x08808000</v>
      </c>
      <c r="AV50" s="25"/>
      <c r="AW50" s="26" t="str">
        <f t="shared" si="5"/>
        <v>stlrb,                                                  </v>
      </c>
      <c r="AX50" s="26" t="str">
        <f t="shared" si="6"/>
        <v>		stlrb,                                                  	/* 0x08808000	STLRB     	 */</v>
      </c>
      <c r="AY50" s="26" t="str">
        <f t="shared" si="7"/>
        <v>		0x08808000,	/* STLRB     	stlrb	 */</v>
      </c>
    </row>
    <row r="51" ht="12.75" customHeight="1">
      <c r="A51" s="15" t="s">
        <v>168</v>
      </c>
      <c r="B51" s="34"/>
      <c r="C51" s="34"/>
      <c r="D51" s="17"/>
      <c r="E51" s="28" t="s">
        <v>169</v>
      </c>
      <c r="F51" s="18" t="str">
        <f t="shared" si="8"/>
        <v/>
      </c>
      <c r="G51" s="18" t="str">
        <f t="shared" si="2"/>
        <v/>
      </c>
      <c r="H51" s="19"/>
      <c r="I51" s="30"/>
      <c r="J51" s="30"/>
      <c r="K51" s="31"/>
      <c r="L51" s="32" t="s">
        <v>31</v>
      </c>
      <c r="M51" s="32" t="s">
        <v>31</v>
      </c>
      <c r="N51" s="61" t="s">
        <v>31</v>
      </c>
      <c r="O51" s="61" t="s">
        <v>31</v>
      </c>
      <c r="P51" s="45" t="s">
        <v>30</v>
      </c>
      <c r="Q51" s="61" t="s">
        <v>31</v>
      </c>
      <c r="R51" s="45" t="s">
        <v>31</v>
      </c>
      <c r="S51" s="61" t="s">
        <v>31</v>
      </c>
      <c r="T51" s="32" t="s">
        <v>30</v>
      </c>
      <c r="U51" s="32" t="s">
        <v>30</v>
      </c>
      <c r="V51" s="32" t="s">
        <v>31</v>
      </c>
      <c r="W51" s="62" t="s">
        <v>47</v>
      </c>
      <c r="AB51" s="32" t="s">
        <v>30</v>
      </c>
      <c r="AC51" s="32" t="s">
        <v>48</v>
      </c>
      <c r="AH51" s="62" t="s">
        <v>45</v>
      </c>
      <c r="AM51" s="32" t="s">
        <v>35</v>
      </c>
      <c r="AR51" s="23"/>
      <c r="AS51" s="24" t="str">
        <f t="shared" si="3"/>
        <v>-:-:-:-:-:-:-:-:-:-:-:Rs:::::-:Rt2:::::Rn:::::Rt::::</v>
      </c>
      <c r="AT51" s="23"/>
      <c r="AU51" s="24" t="str">
        <f t="shared" si="4"/>
        <v>0x08C08000</v>
      </c>
      <c r="AV51" s="25"/>
      <c r="AW51" s="26" t="str">
        <f t="shared" si="5"/>
        <v>ldarb,                                                  </v>
      </c>
      <c r="AX51" s="26" t="str">
        <f t="shared" si="6"/>
        <v>		ldarb,                                                  	/* 0x08C08000	LDARB     	 */</v>
      </c>
      <c r="AY51" s="26" t="str">
        <f t="shared" si="7"/>
        <v>		0x08C08000,	/* LDARB     	ldarb	 */</v>
      </c>
    </row>
    <row r="52" ht="12.75" customHeight="1">
      <c r="A52" s="15" t="s">
        <v>170</v>
      </c>
      <c r="B52" s="34"/>
      <c r="C52" s="34"/>
      <c r="D52" s="17"/>
      <c r="E52" s="28" t="s">
        <v>171</v>
      </c>
      <c r="F52" s="18" t="str">
        <f t="shared" si="8"/>
        <v/>
      </c>
      <c r="G52" s="18" t="str">
        <f t="shared" si="2"/>
        <v/>
      </c>
      <c r="H52" s="19"/>
      <c r="I52" s="30"/>
      <c r="J52" s="30"/>
      <c r="K52" s="31"/>
      <c r="L52" s="32" t="s">
        <v>31</v>
      </c>
      <c r="M52" s="32" t="s">
        <v>30</v>
      </c>
      <c r="N52" s="61" t="s">
        <v>31</v>
      </c>
      <c r="O52" s="61" t="s">
        <v>31</v>
      </c>
      <c r="P52" s="45" t="s">
        <v>30</v>
      </c>
      <c r="Q52" s="61" t="s">
        <v>31</v>
      </c>
      <c r="R52" s="45" t="s">
        <v>31</v>
      </c>
      <c r="S52" s="61" t="s">
        <v>31</v>
      </c>
      <c r="T52" s="32" t="s">
        <v>31</v>
      </c>
      <c r="U52" s="32" t="s">
        <v>31</v>
      </c>
      <c r="V52" s="32" t="s">
        <v>31</v>
      </c>
      <c r="W52" s="62" t="s">
        <v>47</v>
      </c>
      <c r="AB52" s="32" t="s">
        <v>31</v>
      </c>
      <c r="AC52" s="32" t="s">
        <v>48</v>
      </c>
      <c r="AH52" s="62" t="s">
        <v>45</v>
      </c>
      <c r="AM52" s="32" t="s">
        <v>35</v>
      </c>
      <c r="AR52" s="23"/>
      <c r="AS52" s="24" t="str">
        <f t="shared" si="3"/>
        <v>-:-:-:-:-:-:-:-:-:-:-:Rs:::::-:Rt2:::::Rn:::::Rt::::</v>
      </c>
      <c r="AT52" s="23"/>
      <c r="AU52" s="24" t="str">
        <f t="shared" si="4"/>
        <v>0x48000000</v>
      </c>
      <c r="AV52" s="25"/>
      <c r="AW52" s="26" t="str">
        <f t="shared" si="5"/>
        <v>stxrh,                                                  </v>
      </c>
      <c r="AX52" s="26" t="str">
        <f t="shared" si="6"/>
        <v>		stxrh,                                                  	/* 0x48000000	STXRH     	 */</v>
      </c>
      <c r="AY52" s="26" t="str">
        <f t="shared" si="7"/>
        <v>		0x48000000,	/* STXRH     	stxrh	 */</v>
      </c>
    </row>
    <row r="53" ht="12.75" customHeight="1">
      <c r="A53" s="9" t="s">
        <v>172</v>
      </c>
      <c r="B53" s="34"/>
      <c r="C53" s="34"/>
      <c r="D53" s="17"/>
      <c r="E53" s="28" t="s">
        <v>173</v>
      </c>
      <c r="F53" s="18" t="str">
        <f t="shared" si="8"/>
        <v/>
      </c>
      <c r="G53" s="18" t="str">
        <f t="shared" si="2"/>
        <v/>
      </c>
      <c r="H53" s="19"/>
      <c r="I53" s="30"/>
      <c r="J53" s="30"/>
      <c r="K53" s="31"/>
      <c r="L53" s="32" t="s">
        <v>31</v>
      </c>
      <c r="M53" s="32" t="s">
        <v>30</v>
      </c>
      <c r="N53" s="61" t="s">
        <v>31</v>
      </c>
      <c r="O53" s="61" t="s">
        <v>31</v>
      </c>
      <c r="P53" s="45" t="s">
        <v>30</v>
      </c>
      <c r="Q53" s="61" t="s">
        <v>31</v>
      </c>
      <c r="R53" s="45" t="s">
        <v>31</v>
      </c>
      <c r="S53" s="61" t="s">
        <v>31</v>
      </c>
      <c r="T53" s="32" t="s">
        <v>31</v>
      </c>
      <c r="U53" s="32" t="s">
        <v>31</v>
      </c>
      <c r="V53" s="32" t="s">
        <v>31</v>
      </c>
      <c r="W53" s="62" t="s">
        <v>47</v>
      </c>
      <c r="AB53" s="32" t="s">
        <v>30</v>
      </c>
      <c r="AC53" s="32" t="s">
        <v>48</v>
      </c>
      <c r="AH53" s="62" t="s">
        <v>45</v>
      </c>
      <c r="AM53" s="32" t="s">
        <v>35</v>
      </c>
      <c r="AR53" s="23"/>
      <c r="AS53" s="24" t="str">
        <f t="shared" si="3"/>
        <v>-:-:-:-:-:-:-:-:-:-:-:Rs:::::-:Rt2:::::Rn:::::Rt::::</v>
      </c>
      <c r="AT53" s="23"/>
      <c r="AU53" s="24" t="str">
        <f t="shared" si="4"/>
        <v>0x48008000</v>
      </c>
      <c r="AV53" s="25"/>
      <c r="AW53" s="26" t="str">
        <f t="shared" si="5"/>
        <v>stlxrh,                                                 </v>
      </c>
      <c r="AX53" s="26" t="str">
        <f t="shared" si="6"/>
        <v>		stlxrh,                                                 	/* 0x48008000	STLXRH    	 */</v>
      </c>
      <c r="AY53" s="26" t="str">
        <f t="shared" si="7"/>
        <v>		0x48008000,	/* STLXRH    	stlxrh	 */</v>
      </c>
    </row>
    <row r="54" ht="12.75" customHeight="1">
      <c r="A54" s="15" t="s">
        <v>174</v>
      </c>
      <c r="B54" s="34"/>
      <c r="C54" s="34"/>
      <c r="D54" s="17"/>
      <c r="E54" s="28" t="s">
        <v>175</v>
      </c>
      <c r="F54" s="18" t="str">
        <f t="shared" si="8"/>
        <v/>
      </c>
      <c r="G54" s="18" t="str">
        <f t="shared" si="2"/>
        <v/>
      </c>
      <c r="H54" s="19"/>
      <c r="I54" s="30"/>
      <c r="J54" s="30"/>
      <c r="K54" s="31"/>
      <c r="L54" s="32" t="s">
        <v>31</v>
      </c>
      <c r="M54" s="32" t="s">
        <v>30</v>
      </c>
      <c r="N54" s="61" t="s">
        <v>31</v>
      </c>
      <c r="O54" s="61" t="s">
        <v>31</v>
      </c>
      <c r="P54" s="45" t="s">
        <v>30</v>
      </c>
      <c r="Q54" s="61" t="s">
        <v>31</v>
      </c>
      <c r="R54" s="45" t="s">
        <v>31</v>
      </c>
      <c r="S54" s="61" t="s">
        <v>31</v>
      </c>
      <c r="T54" s="32" t="s">
        <v>31</v>
      </c>
      <c r="U54" s="32" t="s">
        <v>30</v>
      </c>
      <c r="V54" s="32" t="s">
        <v>31</v>
      </c>
      <c r="W54" s="62" t="s">
        <v>47</v>
      </c>
      <c r="AB54" s="32" t="s">
        <v>31</v>
      </c>
      <c r="AC54" s="32" t="s">
        <v>48</v>
      </c>
      <c r="AH54" s="62" t="s">
        <v>45</v>
      </c>
      <c r="AM54" s="32" t="s">
        <v>35</v>
      </c>
      <c r="AR54" s="23"/>
      <c r="AS54" s="24" t="str">
        <f t="shared" si="3"/>
        <v>-:-:-:-:-:-:-:-:-:-:-:Rs:::::-:Rt2:::::Rn:::::Rt::::</v>
      </c>
      <c r="AT54" s="23"/>
      <c r="AU54" s="24" t="str">
        <f t="shared" si="4"/>
        <v>0x48400000</v>
      </c>
      <c r="AV54" s="25"/>
      <c r="AW54" s="26" t="str">
        <f t="shared" si="5"/>
        <v>ldxrh,                                                  </v>
      </c>
      <c r="AX54" s="26" t="str">
        <f t="shared" si="6"/>
        <v>		ldxrh,                                                  	/* 0x48400000	LDXRH     	 */</v>
      </c>
      <c r="AY54" s="26" t="str">
        <f t="shared" si="7"/>
        <v>		0x48400000,	/* LDXRH     	ldxrh	 */</v>
      </c>
    </row>
    <row r="55" ht="12.75" customHeight="1">
      <c r="A55" s="15" t="s">
        <v>176</v>
      </c>
      <c r="B55" s="34"/>
      <c r="C55" s="34"/>
      <c r="D55" s="17"/>
      <c r="E55" s="28" t="s">
        <v>177</v>
      </c>
      <c r="F55" s="18" t="str">
        <f t="shared" si="8"/>
        <v/>
      </c>
      <c r="G55" s="18" t="str">
        <f t="shared" si="2"/>
        <v/>
      </c>
      <c r="H55" s="19"/>
      <c r="I55" s="30"/>
      <c r="J55" s="30"/>
      <c r="K55" s="31"/>
      <c r="L55" s="32" t="s">
        <v>31</v>
      </c>
      <c r="M55" s="32" t="s">
        <v>30</v>
      </c>
      <c r="N55" s="61" t="s">
        <v>31</v>
      </c>
      <c r="O55" s="61" t="s">
        <v>31</v>
      </c>
      <c r="P55" s="45" t="s">
        <v>30</v>
      </c>
      <c r="Q55" s="61" t="s">
        <v>31</v>
      </c>
      <c r="R55" s="45" t="s">
        <v>31</v>
      </c>
      <c r="S55" s="61" t="s">
        <v>31</v>
      </c>
      <c r="T55" s="32" t="s">
        <v>31</v>
      </c>
      <c r="U55" s="32" t="s">
        <v>30</v>
      </c>
      <c r="V55" s="32" t="s">
        <v>31</v>
      </c>
      <c r="W55" s="62" t="s">
        <v>47</v>
      </c>
      <c r="AB55" s="32" t="s">
        <v>30</v>
      </c>
      <c r="AC55" s="32" t="s">
        <v>48</v>
      </c>
      <c r="AH55" s="62" t="s">
        <v>45</v>
      </c>
      <c r="AM55" s="32" t="s">
        <v>35</v>
      </c>
      <c r="AR55" s="23"/>
      <c r="AS55" s="24" t="str">
        <f t="shared" si="3"/>
        <v>-:-:-:-:-:-:-:-:-:-:-:Rs:::::-:Rt2:::::Rn:::::Rt::::</v>
      </c>
      <c r="AT55" s="23"/>
      <c r="AU55" s="24" t="str">
        <f t="shared" si="4"/>
        <v>0x48408000</v>
      </c>
      <c r="AV55" s="25"/>
      <c r="AW55" s="26" t="str">
        <f t="shared" si="5"/>
        <v>ldaxrh,                                                 </v>
      </c>
      <c r="AX55" s="26" t="str">
        <f t="shared" si="6"/>
        <v>		ldaxrh,                                                 	/* 0x48408000	LDAXRH    	 */</v>
      </c>
      <c r="AY55" s="26" t="str">
        <f t="shared" si="7"/>
        <v>		0x48408000,	/* LDAXRH    	ldaxrh	 */</v>
      </c>
    </row>
    <row r="56" ht="12.75" customHeight="1">
      <c r="A56" s="9" t="s">
        <v>178</v>
      </c>
      <c r="B56" s="34"/>
      <c r="C56" s="34"/>
      <c r="D56" s="17"/>
      <c r="E56" s="28" t="s">
        <v>179</v>
      </c>
      <c r="F56" s="18" t="str">
        <f t="shared" si="8"/>
        <v/>
      </c>
      <c r="G56" s="18" t="str">
        <f t="shared" si="2"/>
        <v/>
      </c>
      <c r="H56" s="19"/>
      <c r="I56" s="30"/>
      <c r="J56" s="30"/>
      <c r="K56" s="31"/>
      <c r="L56" s="32" t="s">
        <v>31</v>
      </c>
      <c r="M56" s="32" t="s">
        <v>30</v>
      </c>
      <c r="N56" s="61" t="s">
        <v>31</v>
      </c>
      <c r="O56" s="61" t="s">
        <v>31</v>
      </c>
      <c r="P56" s="45" t="s">
        <v>30</v>
      </c>
      <c r="Q56" s="61" t="s">
        <v>31</v>
      </c>
      <c r="R56" s="45" t="s">
        <v>31</v>
      </c>
      <c r="S56" s="61" t="s">
        <v>31</v>
      </c>
      <c r="T56" s="32" t="s">
        <v>30</v>
      </c>
      <c r="U56" s="32" t="s">
        <v>31</v>
      </c>
      <c r="V56" s="32" t="s">
        <v>31</v>
      </c>
      <c r="W56" s="62" t="s">
        <v>47</v>
      </c>
      <c r="AB56" s="32" t="s">
        <v>30</v>
      </c>
      <c r="AC56" s="32" t="s">
        <v>48</v>
      </c>
      <c r="AH56" s="62" t="s">
        <v>45</v>
      </c>
      <c r="AM56" s="32" t="s">
        <v>35</v>
      </c>
      <c r="AR56" s="23"/>
      <c r="AS56" s="24" t="str">
        <f t="shared" si="3"/>
        <v>-:-:-:-:-:-:-:-:-:-:-:Rs:::::-:Rt2:::::Rn:::::Rt::::</v>
      </c>
      <c r="AT56" s="23"/>
      <c r="AU56" s="24" t="str">
        <f t="shared" si="4"/>
        <v>0x48808000</v>
      </c>
      <c r="AV56" s="25"/>
      <c r="AW56" s="26" t="str">
        <f t="shared" si="5"/>
        <v>stlrh,                                                  </v>
      </c>
      <c r="AX56" s="26" t="str">
        <f t="shared" si="6"/>
        <v>		stlrh,                                                  	/* 0x48808000	STLRH     	 */</v>
      </c>
      <c r="AY56" s="26" t="str">
        <f t="shared" si="7"/>
        <v>		0x48808000,	/* STLRH     	stlrh	 */</v>
      </c>
    </row>
    <row r="57" ht="12.75" customHeight="1">
      <c r="A57" s="9" t="s">
        <v>180</v>
      </c>
      <c r="B57" s="34"/>
      <c r="C57" s="34"/>
      <c r="D57" s="17"/>
      <c r="E57" s="28" t="s">
        <v>181</v>
      </c>
      <c r="F57" s="18" t="str">
        <f t="shared" si="8"/>
        <v/>
      </c>
      <c r="G57" s="18" t="str">
        <f t="shared" si="2"/>
        <v/>
      </c>
      <c r="H57" s="19"/>
      <c r="I57" s="30"/>
      <c r="J57" s="30"/>
      <c r="K57" s="31"/>
      <c r="L57" s="32" t="s">
        <v>31</v>
      </c>
      <c r="M57" s="32" t="s">
        <v>30</v>
      </c>
      <c r="N57" s="61" t="s">
        <v>31</v>
      </c>
      <c r="O57" s="61" t="s">
        <v>31</v>
      </c>
      <c r="P57" s="45" t="s">
        <v>30</v>
      </c>
      <c r="Q57" s="61" t="s">
        <v>31</v>
      </c>
      <c r="R57" s="45" t="s">
        <v>31</v>
      </c>
      <c r="S57" s="61" t="s">
        <v>31</v>
      </c>
      <c r="T57" s="32" t="s">
        <v>30</v>
      </c>
      <c r="U57" s="32" t="s">
        <v>30</v>
      </c>
      <c r="V57" s="32" t="s">
        <v>31</v>
      </c>
      <c r="W57" s="62" t="s">
        <v>47</v>
      </c>
      <c r="AB57" s="32" t="s">
        <v>30</v>
      </c>
      <c r="AC57" s="32" t="s">
        <v>48</v>
      </c>
      <c r="AH57" s="62" t="s">
        <v>45</v>
      </c>
      <c r="AM57" s="32" t="s">
        <v>35</v>
      </c>
      <c r="AR57" s="23"/>
      <c r="AS57" s="24" t="str">
        <f t="shared" si="3"/>
        <v>-:-:-:-:-:-:-:-:-:-:-:Rs:::::-:Rt2:::::Rn:::::Rt::::</v>
      </c>
      <c r="AT57" s="23"/>
      <c r="AU57" s="24" t="str">
        <f t="shared" si="4"/>
        <v>0x48C08000</v>
      </c>
      <c r="AV57" s="25"/>
      <c r="AW57" s="26" t="str">
        <f t="shared" si="5"/>
        <v>ldarh,                                                  </v>
      </c>
      <c r="AX57" s="26" t="str">
        <f t="shared" si="6"/>
        <v>		ldarh,                                                  	/* 0x48C08000	LDARH     	 */</v>
      </c>
      <c r="AY57" s="26" t="str">
        <f t="shared" si="7"/>
        <v>		0x48C08000,	/* LDARH     	ldarh	 */</v>
      </c>
    </row>
    <row r="58" ht="12.75" customHeight="1">
      <c r="A58" s="15" t="s">
        <v>182</v>
      </c>
      <c r="B58" s="34"/>
      <c r="C58" s="34"/>
      <c r="D58" s="17"/>
      <c r="E58" s="28" t="s">
        <v>183</v>
      </c>
      <c r="F58" s="18" t="str">
        <f t="shared" si="8"/>
        <v/>
      </c>
      <c r="G58" s="18" t="str">
        <f t="shared" si="2"/>
        <v>w</v>
      </c>
      <c r="H58" s="19"/>
      <c r="I58" s="30" t="s">
        <v>97</v>
      </c>
      <c r="J58" s="30"/>
      <c r="K58" s="31"/>
      <c r="L58" s="32" t="s">
        <v>30</v>
      </c>
      <c r="M58" s="32" t="s">
        <v>31</v>
      </c>
      <c r="N58" s="61" t="s">
        <v>31</v>
      </c>
      <c r="O58" s="61" t="s">
        <v>31</v>
      </c>
      <c r="P58" s="45" t="s">
        <v>30</v>
      </c>
      <c r="Q58" s="61" t="s">
        <v>31</v>
      </c>
      <c r="R58" s="45" t="s">
        <v>31</v>
      </c>
      <c r="S58" s="61" t="s">
        <v>31</v>
      </c>
      <c r="T58" s="32" t="s">
        <v>31</v>
      </c>
      <c r="U58" s="32" t="s">
        <v>31</v>
      </c>
      <c r="V58" s="32" t="s">
        <v>31</v>
      </c>
      <c r="W58" s="62" t="s">
        <v>47</v>
      </c>
      <c r="AB58" s="32" t="s">
        <v>31</v>
      </c>
      <c r="AC58" s="32" t="s">
        <v>48</v>
      </c>
      <c r="AH58" s="62" t="s">
        <v>45</v>
      </c>
      <c r="AM58" s="32" t="s">
        <v>35</v>
      </c>
      <c r="AR58" s="23"/>
      <c r="AS58" s="24" t="str">
        <f t="shared" si="3"/>
        <v>-:-:-:-:-:-:-:-:-:-:-:Rs:::::-:Rt2:::::Rn:::::Rt::::</v>
      </c>
      <c r="AT58" s="23"/>
      <c r="AU58" s="24" t="str">
        <f t="shared" si="4"/>
        <v>0x88000000</v>
      </c>
      <c r="AV58" s="25"/>
      <c r="AW58" s="26" t="str">
        <f t="shared" si="5"/>
        <v>stxrw,                                                  </v>
      </c>
      <c r="AX58" s="26" t="str">
        <f t="shared" si="6"/>
        <v>		stxrw,                                                  	/* 0x88000000	STXR      	 */</v>
      </c>
      <c r="AY58" s="26" t="str">
        <f t="shared" si="7"/>
        <v>		0x88000000,	/* STXR      	stxrw	 */</v>
      </c>
    </row>
    <row r="59" ht="12.75" customHeight="1">
      <c r="A59" s="15" t="s">
        <v>184</v>
      </c>
      <c r="B59" s="34"/>
      <c r="C59" s="34"/>
      <c r="D59" s="17"/>
      <c r="E59" s="28" t="s">
        <v>185</v>
      </c>
      <c r="F59" s="18" t="str">
        <f t="shared" si="8"/>
        <v/>
      </c>
      <c r="G59" s="18" t="str">
        <f t="shared" si="2"/>
        <v>w</v>
      </c>
      <c r="H59" s="19"/>
      <c r="I59" s="30" t="s">
        <v>97</v>
      </c>
      <c r="J59" s="30"/>
      <c r="K59" s="31"/>
      <c r="L59" s="32" t="s">
        <v>30</v>
      </c>
      <c r="M59" s="32" t="s">
        <v>31</v>
      </c>
      <c r="N59" s="61" t="s">
        <v>31</v>
      </c>
      <c r="O59" s="61" t="s">
        <v>31</v>
      </c>
      <c r="P59" s="45" t="s">
        <v>30</v>
      </c>
      <c r="Q59" s="61" t="s">
        <v>31</v>
      </c>
      <c r="R59" s="45" t="s">
        <v>31</v>
      </c>
      <c r="S59" s="61" t="s">
        <v>31</v>
      </c>
      <c r="T59" s="32" t="s">
        <v>31</v>
      </c>
      <c r="U59" s="32" t="s">
        <v>31</v>
      </c>
      <c r="V59" s="32" t="s">
        <v>31</v>
      </c>
      <c r="W59" s="62" t="s">
        <v>47</v>
      </c>
      <c r="AB59" s="32" t="s">
        <v>30</v>
      </c>
      <c r="AC59" s="32" t="s">
        <v>48</v>
      </c>
      <c r="AH59" s="62" t="s">
        <v>45</v>
      </c>
      <c r="AM59" s="32" t="s">
        <v>35</v>
      </c>
      <c r="AR59" s="23"/>
      <c r="AS59" s="24" t="str">
        <f t="shared" si="3"/>
        <v>-:-:-:-:-:-:-:-:-:-:-:Rs:::::-:Rt2:::::Rn:::::Rt::::</v>
      </c>
      <c r="AT59" s="23"/>
      <c r="AU59" s="24" t="str">
        <f t="shared" si="4"/>
        <v>0x88008000</v>
      </c>
      <c r="AV59" s="25"/>
      <c r="AW59" s="26" t="str">
        <f t="shared" si="5"/>
        <v>stlxrw,                                                 </v>
      </c>
      <c r="AX59" s="26" t="str">
        <f t="shared" si="6"/>
        <v>		stlxrw,                                                 	/* 0x88008000	STLXR     	 */</v>
      </c>
      <c r="AY59" s="26" t="str">
        <f t="shared" si="7"/>
        <v>		0x88008000,	/* STLXR     	stlxrw	 */</v>
      </c>
    </row>
    <row r="60" ht="12.75" customHeight="1">
      <c r="A60" s="9" t="s">
        <v>186</v>
      </c>
      <c r="B60" s="34"/>
      <c r="C60" s="34"/>
      <c r="D60" s="17"/>
      <c r="E60" s="28" t="s">
        <v>187</v>
      </c>
      <c r="F60" s="18" t="str">
        <f t="shared" si="8"/>
        <v/>
      </c>
      <c r="G60" s="18" t="str">
        <f t="shared" si="2"/>
        <v>w</v>
      </c>
      <c r="H60" s="19"/>
      <c r="I60" s="30" t="s">
        <v>97</v>
      </c>
      <c r="J60" s="30"/>
      <c r="K60" s="31"/>
      <c r="L60" s="32" t="s">
        <v>30</v>
      </c>
      <c r="M60" s="32" t="s">
        <v>31</v>
      </c>
      <c r="N60" s="61" t="s">
        <v>31</v>
      </c>
      <c r="O60" s="61" t="s">
        <v>31</v>
      </c>
      <c r="P60" s="45" t="s">
        <v>30</v>
      </c>
      <c r="Q60" s="61" t="s">
        <v>31</v>
      </c>
      <c r="R60" s="45" t="s">
        <v>31</v>
      </c>
      <c r="S60" s="61" t="s">
        <v>31</v>
      </c>
      <c r="T60" s="32" t="s">
        <v>31</v>
      </c>
      <c r="U60" s="32" t="s">
        <v>31</v>
      </c>
      <c r="V60" s="32" t="s">
        <v>30</v>
      </c>
      <c r="W60" s="62" t="s">
        <v>47</v>
      </c>
      <c r="AB60" s="32" t="s">
        <v>31</v>
      </c>
      <c r="AC60" s="32" t="s">
        <v>48</v>
      </c>
      <c r="AH60" s="62" t="s">
        <v>45</v>
      </c>
      <c r="AM60" s="32" t="s">
        <v>35</v>
      </c>
      <c r="AR60" s="23"/>
      <c r="AS60" s="24" t="str">
        <f t="shared" si="3"/>
        <v>-:-:-:-:-:-:-:-:-:-:-:Rs:::::-:Rt2:::::Rn:::::Rt::::</v>
      </c>
      <c r="AT60" s="23"/>
      <c r="AU60" s="24" t="str">
        <f t="shared" si="4"/>
        <v>0x88200000</v>
      </c>
      <c r="AV60" s="25"/>
      <c r="AW60" s="26" t="str">
        <f t="shared" si="5"/>
        <v>stxpw,                                                  </v>
      </c>
      <c r="AX60" s="26" t="str">
        <f t="shared" si="6"/>
        <v>		stxpw,                                                  	/* 0x88200000	STXP      	 */</v>
      </c>
      <c r="AY60" s="26" t="str">
        <f t="shared" si="7"/>
        <v>		0x88200000,	/* STXP      	stxpw	 */</v>
      </c>
    </row>
    <row r="61" ht="12.75" customHeight="1">
      <c r="A61" s="15" t="s">
        <v>188</v>
      </c>
      <c r="B61" s="34"/>
      <c r="C61" s="34"/>
      <c r="D61" s="17"/>
      <c r="E61" s="28" t="s">
        <v>189</v>
      </c>
      <c r="F61" s="18" t="str">
        <f t="shared" si="8"/>
        <v/>
      </c>
      <c r="G61" s="18" t="str">
        <f t="shared" si="2"/>
        <v>w</v>
      </c>
      <c r="H61" s="19"/>
      <c r="I61" s="30" t="s">
        <v>97</v>
      </c>
      <c r="J61" s="30"/>
      <c r="K61" s="31"/>
      <c r="L61" s="32" t="s">
        <v>30</v>
      </c>
      <c r="M61" s="32" t="s">
        <v>31</v>
      </c>
      <c r="N61" s="61" t="s">
        <v>31</v>
      </c>
      <c r="O61" s="61" t="s">
        <v>31</v>
      </c>
      <c r="P61" s="45" t="s">
        <v>30</v>
      </c>
      <c r="Q61" s="61" t="s">
        <v>31</v>
      </c>
      <c r="R61" s="45" t="s">
        <v>31</v>
      </c>
      <c r="S61" s="61" t="s">
        <v>31</v>
      </c>
      <c r="T61" s="32" t="s">
        <v>31</v>
      </c>
      <c r="U61" s="32" t="s">
        <v>31</v>
      </c>
      <c r="V61" s="32" t="s">
        <v>30</v>
      </c>
      <c r="W61" s="62" t="s">
        <v>47</v>
      </c>
      <c r="AB61" s="32" t="s">
        <v>30</v>
      </c>
      <c r="AC61" s="32" t="s">
        <v>48</v>
      </c>
      <c r="AH61" s="62" t="s">
        <v>45</v>
      </c>
      <c r="AM61" s="32" t="s">
        <v>35</v>
      </c>
      <c r="AR61" s="23"/>
      <c r="AS61" s="24" t="str">
        <f t="shared" si="3"/>
        <v>-:-:-:-:-:-:-:-:-:-:-:Rs:::::-:Rt2:::::Rn:::::Rt::::</v>
      </c>
      <c r="AT61" s="23"/>
      <c r="AU61" s="24" t="str">
        <f t="shared" si="4"/>
        <v>0x88208000</v>
      </c>
      <c r="AV61" s="25"/>
      <c r="AW61" s="26" t="str">
        <f t="shared" si="5"/>
        <v>stlxpw,                                                 </v>
      </c>
      <c r="AX61" s="26" t="str">
        <f t="shared" si="6"/>
        <v>		stlxpw,                                                 	/* 0x88208000	STLXP     	 */</v>
      </c>
      <c r="AY61" s="26" t="str">
        <f t="shared" si="7"/>
        <v>		0x88208000,	/* STLXP     	stlxpw	 */</v>
      </c>
    </row>
    <row r="62" ht="12.75" customHeight="1">
      <c r="A62" s="15" t="s">
        <v>190</v>
      </c>
      <c r="B62" s="34"/>
      <c r="C62" s="34"/>
      <c r="D62" s="17"/>
      <c r="E62" s="28" t="s">
        <v>191</v>
      </c>
      <c r="F62" s="18" t="str">
        <f t="shared" si="8"/>
        <v/>
      </c>
      <c r="G62" s="18" t="str">
        <f t="shared" si="2"/>
        <v>w</v>
      </c>
      <c r="H62" s="19"/>
      <c r="I62" s="30" t="s">
        <v>97</v>
      </c>
      <c r="J62" s="30"/>
      <c r="K62" s="31"/>
      <c r="L62" s="32" t="s">
        <v>30</v>
      </c>
      <c r="M62" s="32" t="s">
        <v>31</v>
      </c>
      <c r="N62" s="61" t="s">
        <v>31</v>
      </c>
      <c r="O62" s="61" t="s">
        <v>31</v>
      </c>
      <c r="P62" s="45" t="s">
        <v>30</v>
      </c>
      <c r="Q62" s="61" t="s">
        <v>31</v>
      </c>
      <c r="R62" s="45" t="s">
        <v>31</v>
      </c>
      <c r="S62" s="61" t="s">
        <v>31</v>
      </c>
      <c r="T62" s="32" t="s">
        <v>31</v>
      </c>
      <c r="U62" s="32" t="s">
        <v>30</v>
      </c>
      <c r="V62" s="32" t="s">
        <v>31</v>
      </c>
      <c r="W62" s="62" t="s">
        <v>47</v>
      </c>
      <c r="AB62" s="32" t="s">
        <v>31</v>
      </c>
      <c r="AC62" s="32" t="s">
        <v>48</v>
      </c>
      <c r="AH62" s="62" t="s">
        <v>45</v>
      </c>
      <c r="AM62" s="32" t="s">
        <v>35</v>
      </c>
      <c r="AR62" s="23"/>
      <c r="AS62" s="24" t="str">
        <f t="shared" si="3"/>
        <v>-:-:-:-:-:-:-:-:-:-:-:Rs:::::-:Rt2:::::Rn:::::Rt::::</v>
      </c>
      <c r="AT62" s="23"/>
      <c r="AU62" s="24" t="str">
        <f t="shared" si="4"/>
        <v>0x88400000</v>
      </c>
      <c r="AV62" s="25"/>
      <c r="AW62" s="26" t="str">
        <f t="shared" si="5"/>
        <v>ldxrw,                                                  </v>
      </c>
      <c r="AX62" s="26" t="str">
        <f t="shared" si="6"/>
        <v>		ldxrw,                                                  	/* 0x88400000	LDXR      	 */</v>
      </c>
      <c r="AY62" s="26" t="str">
        <f t="shared" si="7"/>
        <v>		0x88400000,	/* LDXR      	ldxrw	 */</v>
      </c>
    </row>
    <row r="63" ht="12.75" customHeight="1">
      <c r="A63" s="9" t="s">
        <v>192</v>
      </c>
      <c r="B63" s="34"/>
      <c r="C63" s="34"/>
      <c r="D63" s="17"/>
      <c r="E63" s="28" t="s">
        <v>193</v>
      </c>
      <c r="F63" s="18" t="str">
        <f t="shared" si="8"/>
        <v/>
      </c>
      <c r="G63" s="18" t="str">
        <f t="shared" si="2"/>
        <v>w</v>
      </c>
      <c r="H63" s="19"/>
      <c r="I63" s="30" t="s">
        <v>97</v>
      </c>
      <c r="J63" s="30"/>
      <c r="K63" s="31"/>
      <c r="L63" s="32" t="s">
        <v>30</v>
      </c>
      <c r="M63" s="32" t="s">
        <v>31</v>
      </c>
      <c r="N63" s="61" t="s">
        <v>31</v>
      </c>
      <c r="O63" s="61" t="s">
        <v>31</v>
      </c>
      <c r="P63" s="45" t="s">
        <v>30</v>
      </c>
      <c r="Q63" s="61" t="s">
        <v>31</v>
      </c>
      <c r="R63" s="45" t="s">
        <v>31</v>
      </c>
      <c r="S63" s="61" t="s">
        <v>31</v>
      </c>
      <c r="T63" s="32" t="s">
        <v>31</v>
      </c>
      <c r="U63" s="32" t="s">
        <v>30</v>
      </c>
      <c r="V63" s="32" t="s">
        <v>31</v>
      </c>
      <c r="W63" s="62" t="s">
        <v>47</v>
      </c>
      <c r="AB63" s="32" t="s">
        <v>30</v>
      </c>
      <c r="AC63" s="32" t="s">
        <v>48</v>
      </c>
      <c r="AH63" s="62" t="s">
        <v>45</v>
      </c>
      <c r="AM63" s="32" t="s">
        <v>35</v>
      </c>
      <c r="AR63" s="23"/>
      <c r="AS63" s="24" t="str">
        <f t="shared" si="3"/>
        <v>-:-:-:-:-:-:-:-:-:-:-:Rs:::::-:Rt2:::::Rn:::::Rt::::</v>
      </c>
      <c r="AT63" s="23"/>
      <c r="AU63" s="24" t="str">
        <f t="shared" si="4"/>
        <v>0x88408000</v>
      </c>
      <c r="AV63" s="25"/>
      <c r="AW63" s="26" t="str">
        <f t="shared" si="5"/>
        <v>ldaxrw,                                                 </v>
      </c>
      <c r="AX63" s="26" t="str">
        <f t="shared" si="6"/>
        <v>		ldaxrw,                                                 	/* 0x88408000	LDAXR     	 */</v>
      </c>
      <c r="AY63" s="26" t="str">
        <f t="shared" si="7"/>
        <v>		0x88408000,	/* LDAXR     	ldaxrw	 */</v>
      </c>
    </row>
    <row r="64" ht="12.75" customHeight="1">
      <c r="A64" s="9" t="s">
        <v>194</v>
      </c>
      <c r="B64" s="34"/>
      <c r="C64" s="34"/>
      <c r="D64" s="17"/>
      <c r="E64" s="28" t="s">
        <v>195</v>
      </c>
      <c r="F64" s="18" t="str">
        <f t="shared" si="8"/>
        <v/>
      </c>
      <c r="G64" s="18" t="str">
        <f t="shared" si="2"/>
        <v>w</v>
      </c>
      <c r="H64" s="19"/>
      <c r="I64" s="30" t="s">
        <v>97</v>
      </c>
      <c r="J64" s="30"/>
      <c r="K64" s="31"/>
      <c r="L64" s="32" t="s">
        <v>30</v>
      </c>
      <c r="M64" s="32" t="s">
        <v>31</v>
      </c>
      <c r="N64" s="61" t="s">
        <v>31</v>
      </c>
      <c r="O64" s="61" t="s">
        <v>31</v>
      </c>
      <c r="P64" s="45" t="s">
        <v>30</v>
      </c>
      <c r="Q64" s="61" t="s">
        <v>31</v>
      </c>
      <c r="R64" s="45" t="s">
        <v>31</v>
      </c>
      <c r="S64" s="61" t="s">
        <v>31</v>
      </c>
      <c r="T64" s="32" t="s">
        <v>31</v>
      </c>
      <c r="U64" s="32" t="s">
        <v>30</v>
      </c>
      <c r="V64" s="32" t="s">
        <v>30</v>
      </c>
      <c r="W64" s="62" t="s">
        <v>47</v>
      </c>
      <c r="AB64" s="32" t="s">
        <v>31</v>
      </c>
      <c r="AC64" s="32" t="s">
        <v>48</v>
      </c>
      <c r="AH64" s="62" t="s">
        <v>45</v>
      </c>
      <c r="AM64" s="32" t="s">
        <v>35</v>
      </c>
      <c r="AR64" s="23"/>
      <c r="AS64" s="24" t="str">
        <f t="shared" si="3"/>
        <v>-:-:-:-:-:-:-:-:-:-:-:Rs:::::-:Rt2:::::Rn:::::Rt::::</v>
      </c>
      <c r="AT64" s="23"/>
      <c r="AU64" s="24" t="str">
        <f t="shared" si="4"/>
        <v>0x88600000</v>
      </c>
      <c r="AV64" s="25"/>
      <c r="AW64" s="26" t="str">
        <f t="shared" si="5"/>
        <v>ldxpw,                                                  </v>
      </c>
      <c r="AX64" s="26" t="str">
        <f t="shared" si="6"/>
        <v>		ldxpw,                                                  	/* 0x88600000	LDXP      	 */</v>
      </c>
      <c r="AY64" s="26" t="str">
        <f t="shared" si="7"/>
        <v>		0x88600000,	/* LDXP      	ldxpw	 */</v>
      </c>
    </row>
    <row r="65" ht="12.75" customHeight="1">
      <c r="A65" s="15" t="s">
        <v>196</v>
      </c>
      <c r="B65" s="34"/>
      <c r="C65" s="34"/>
      <c r="D65" s="17"/>
      <c r="E65" s="28" t="s">
        <v>197</v>
      </c>
      <c r="F65" s="18" t="str">
        <f t="shared" si="8"/>
        <v/>
      </c>
      <c r="G65" s="18" t="str">
        <f t="shared" si="2"/>
        <v>w</v>
      </c>
      <c r="H65" s="19"/>
      <c r="I65" s="30" t="s">
        <v>97</v>
      </c>
      <c r="J65" s="30"/>
      <c r="K65" s="31"/>
      <c r="L65" s="32" t="s">
        <v>30</v>
      </c>
      <c r="M65" s="32" t="s">
        <v>31</v>
      </c>
      <c r="N65" s="61" t="s">
        <v>31</v>
      </c>
      <c r="O65" s="61" t="s">
        <v>31</v>
      </c>
      <c r="P65" s="45" t="s">
        <v>30</v>
      </c>
      <c r="Q65" s="61" t="s">
        <v>31</v>
      </c>
      <c r="R65" s="45" t="s">
        <v>31</v>
      </c>
      <c r="S65" s="61" t="s">
        <v>31</v>
      </c>
      <c r="T65" s="32" t="s">
        <v>31</v>
      </c>
      <c r="U65" s="32" t="s">
        <v>30</v>
      </c>
      <c r="V65" s="32" t="s">
        <v>30</v>
      </c>
      <c r="W65" s="62" t="s">
        <v>47</v>
      </c>
      <c r="AB65" s="32" t="s">
        <v>30</v>
      </c>
      <c r="AC65" s="32" t="s">
        <v>48</v>
      </c>
      <c r="AH65" s="62" t="s">
        <v>45</v>
      </c>
      <c r="AM65" s="32" t="s">
        <v>35</v>
      </c>
      <c r="AR65" s="23"/>
      <c r="AS65" s="24" t="str">
        <f t="shared" si="3"/>
        <v>-:-:-:-:-:-:-:-:-:-:-:Rs:::::-:Rt2:::::Rn:::::Rt::::</v>
      </c>
      <c r="AT65" s="23"/>
      <c r="AU65" s="24" t="str">
        <f t="shared" si="4"/>
        <v>0x88608000</v>
      </c>
      <c r="AV65" s="25"/>
      <c r="AW65" s="26" t="str">
        <f t="shared" si="5"/>
        <v>ldaxpw,                                                 </v>
      </c>
      <c r="AX65" s="26" t="str">
        <f t="shared" si="6"/>
        <v>		ldaxpw,                                                 	/* 0x88608000	LDAXP     	 */</v>
      </c>
      <c r="AY65" s="26" t="str">
        <f t="shared" si="7"/>
        <v>		0x88608000,	/* LDAXP     	ldaxpw	 */</v>
      </c>
    </row>
    <row r="66" ht="12.75" customHeight="1">
      <c r="A66" s="15" t="s">
        <v>198</v>
      </c>
      <c r="B66" s="34"/>
      <c r="C66" s="34"/>
      <c r="D66" s="17"/>
      <c r="E66" s="28" t="s">
        <v>199</v>
      </c>
      <c r="F66" s="18" t="str">
        <f t="shared" si="8"/>
        <v/>
      </c>
      <c r="G66" s="18" t="str">
        <f t="shared" si="2"/>
        <v>w</v>
      </c>
      <c r="H66" s="19"/>
      <c r="I66" s="30" t="s">
        <v>97</v>
      </c>
      <c r="J66" s="30"/>
      <c r="K66" s="31"/>
      <c r="L66" s="32" t="s">
        <v>30</v>
      </c>
      <c r="M66" s="32" t="s">
        <v>31</v>
      </c>
      <c r="N66" s="61" t="s">
        <v>31</v>
      </c>
      <c r="O66" s="61" t="s">
        <v>31</v>
      </c>
      <c r="P66" s="45" t="s">
        <v>30</v>
      </c>
      <c r="Q66" s="61" t="s">
        <v>31</v>
      </c>
      <c r="R66" s="45" t="s">
        <v>31</v>
      </c>
      <c r="S66" s="61" t="s">
        <v>31</v>
      </c>
      <c r="T66" s="32" t="s">
        <v>30</v>
      </c>
      <c r="U66" s="32" t="s">
        <v>31</v>
      </c>
      <c r="V66" s="32" t="s">
        <v>31</v>
      </c>
      <c r="W66" s="62" t="s">
        <v>47</v>
      </c>
      <c r="AB66" s="32" t="s">
        <v>30</v>
      </c>
      <c r="AC66" s="32" t="s">
        <v>48</v>
      </c>
      <c r="AH66" s="62" t="s">
        <v>45</v>
      </c>
      <c r="AM66" s="32" t="s">
        <v>35</v>
      </c>
      <c r="AR66" s="23"/>
      <c r="AS66" s="24" t="str">
        <f t="shared" si="3"/>
        <v>-:-:-:-:-:-:-:-:-:-:-:Rs:::::-:Rt2:::::Rn:::::Rt::::</v>
      </c>
      <c r="AT66" s="23"/>
      <c r="AU66" s="24" t="str">
        <f t="shared" si="4"/>
        <v>0x88808000</v>
      </c>
      <c r="AV66" s="25"/>
      <c r="AW66" s="26" t="str">
        <f t="shared" si="5"/>
        <v>stlrw,                                                  </v>
      </c>
      <c r="AX66" s="26" t="str">
        <f t="shared" si="6"/>
        <v>		stlrw,                                                  	/* 0x88808000	STLR      	 */</v>
      </c>
      <c r="AY66" s="26" t="str">
        <f t="shared" si="7"/>
        <v>		0x88808000,	/* STLR      	stlrw	 */</v>
      </c>
    </row>
    <row r="67" ht="12.75" customHeight="1">
      <c r="A67" s="9" t="s">
        <v>200</v>
      </c>
      <c r="B67" s="34"/>
      <c r="C67" s="34"/>
      <c r="D67" s="17"/>
      <c r="E67" s="28" t="s">
        <v>201</v>
      </c>
      <c r="F67" s="18" t="str">
        <f t="shared" si="8"/>
        <v/>
      </c>
      <c r="G67" s="18" t="str">
        <f t="shared" si="2"/>
        <v>w</v>
      </c>
      <c r="H67" s="19"/>
      <c r="I67" s="30" t="s">
        <v>97</v>
      </c>
      <c r="J67" s="30"/>
      <c r="K67" s="31"/>
      <c r="L67" s="32" t="s">
        <v>30</v>
      </c>
      <c r="M67" s="32" t="s">
        <v>31</v>
      </c>
      <c r="N67" s="61" t="s">
        <v>31</v>
      </c>
      <c r="O67" s="61" t="s">
        <v>31</v>
      </c>
      <c r="P67" s="45" t="s">
        <v>30</v>
      </c>
      <c r="Q67" s="61" t="s">
        <v>31</v>
      </c>
      <c r="R67" s="45" t="s">
        <v>31</v>
      </c>
      <c r="S67" s="61" t="s">
        <v>31</v>
      </c>
      <c r="T67" s="32" t="s">
        <v>30</v>
      </c>
      <c r="U67" s="32" t="s">
        <v>30</v>
      </c>
      <c r="V67" s="32" t="s">
        <v>31</v>
      </c>
      <c r="W67" s="62" t="s">
        <v>47</v>
      </c>
      <c r="AB67" s="32" t="s">
        <v>30</v>
      </c>
      <c r="AC67" s="32" t="s">
        <v>48</v>
      </c>
      <c r="AH67" s="62" t="s">
        <v>45</v>
      </c>
      <c r="AM67" s="32" t="s">
        <v>35</v>
      </c>
      <c r="AR67" s="23"/>
      <c r="AS67" s="24" t="str">
        <f t="shared" si="3"/>
        <v>-:-:-:-:-:-:-:-:-:-:-:Rs:::::-:Rt2:::::Rn:::::Rt::::</v>
      </c>
      <c r="AT67" s="23"/>
      <c r="AU67" s="24" t="str">
        <f t="shared" si="4"/>
        <v>0x88C08000</v>
      </c>
      <c r="AV67" s="25"/>
      <c r="AW67" s="26" t="str">
        <f t="shared" si="5"/>
        <v>ldarw,                                                  </v>
      </c>
      <c r="AX67" s="26" t="str">
        <f t="shared" si="6"/>
        <v>		ldarw,                                                  	/* 0x88C08000	LDAR      	 */</v>
      </c>
      <c r="AY67" s="26" t="str">
        <f t="shared" si="7"/>
        <v>		0x88C08000,	/* LDAR      	ldarw	 */</v>
      </c>
    </row>
    <row r="68" ht="12.75" customHeight="1">
      <c r="A68" s="15" t="s">
        <v>202</v>
      </c>
      <c r="B68" s="34"/>
      <c r="C68" s="34"/>
      <c r="D68" s="17"/>
      <c r="E68" s="28" t="s">
        <v>183</v>
      </c>
      <c r="F68" s="18" t="str">
        <f t="shared" si="8"/>
        <v/>
      </c>
      <c r="G68" s="18" t="str">
        <f t="shared" si="2"/>
        <v>x</v>
      </c>
      <c r="H68" s="19"/>
      <c r="I68" s="30" t="s">
        <v>99</v>
      </c>
      <c r="J68" s="30"/>
      <c r="K68" s="31"/>
      <c r="L68" s="32" t="s">
        <v>30</v>
      </c>
      <c r="M68" s="32" t="s">
        <v>30</v>
      </c>
      <c r="N68" s="61" t="s">
        <v>31</v>
      </c>
      <c r="O68" s="61" t="s">
        <v>31</v>
      </c>
      <c r="P68" s="45" t="s">
        <v>30</v>
      </c>
      <c r="Q68" s="61" t="s">
        <v>31</v>
      </c>
      <c r="R68" s="45" t="s">
        <v>31</v>
      </c>
      <c r="S68" s="61" t="s">
        <v>31</v>
      </c>
      <c r="T68" s="32" t="s">
        <v>31</v>
      </c>
      <c r="U68" s="32" t="s">
        <v>31</v>
      </c>
      <c r="V68" s="32" t="s">
        <v>31</v>
      </c>
      <c r="W68" s="62" t="s">
        <v>47</v>
      </c>
      <c r="AB68" s="32" t="s">
        <v>31</v>
      </c>
      <c r="AC68" s="32" t="s">
        <v>48</v>
      </c>
      <c r="AH68" s="62" t="s">
        <v>45</v>
      </c>
      <c r="AM68" s="32" t="s">
        <v>35</v>
      </c>
      <c r="AR68" s="23"/>
      <c r="AS68" s="24" t="str">
        <f t="shared" si="3"/>
        <v>-:-:-:-:-:-:-:-:-:-:-:Rs:::::-:Rt2:::::Rn:::::Rt::::</v>
      </c>
      <c r="AT68" s="23"/>
      <c r="AU68" s="24" t="str">
        <f t="shared" si="4"/>
        <v>0xC8000000</v>
      </c>
      <c r="AV68" s="25"/>
      <c r="AW68" s="26" t="str">
        <f t="shared" si="5"/>
        <v>stxrx,                                                  </v>
      </c>
      <c r="AX68" s="26" t="str">
        <f t="shared" si="6"/>
        <v>		stxrx,                                                  	/* 0xC8000000	STXR      	 */</v>
      </c>
      <c r="AY68" s="26" t="str">
        <f t="shared" si="7"/>
        <v>		0xC8000000,	/* STXR      	stxrx	 */</v>
      </c>
    </row>
    <row r="69" ht="12.75" customHeight="1">
      <c r="A69" s="15" t="s">
        <v>203</v>
      </c>
      <c r="B69" s="34"/>
      <c r="C69" s="34"/>
      <c r="D69" s="17"/>
      <c r="E69" s="28" t="s">
        <v>185</v>
      </c>
      <c r="F69" s="18" t="str">
        <f t="shared" si="8"/>
        <v/>
      </c>
      <c r="G69" s="18" t="str">
        <f t="shared" si="2"/>
        <v>x</v>
      </c>
      <c r="H69" s="19"/>
      <c r="I69" s="30" t="s">
        <v>99</v>
      </c>
      <c r="J69" s="30"/>
      <c r="K69" s="31"/>
      <c r="L69" s="32" t="s">
        <v>30</v>
      </c>
      <c r="M69" s="32" t="s">
        <v>30</v>
      </c>
      <c r="N69" s="61" t="s">
        <v>31</v>
      </c>
      <c r="O69" s="61" t="s">
        <v>31</v>
      </c>
      <c r="P69" s="45" t="s">
        <v>30</v>
      </c>
      <c r="Q69" s="61" t="s">
        <v>31</v>
      </c>
      <c r="R69" s="45" t="s">
        <v>31</v>
      </c>
      <c r="S69" s="61" t="s">
        <v>31</v>
      </c>
      <c r="T69" s="32" t="s">
        <v>31</v>
      </c>
      <c r="U69" s="32" t="s">
        <v>31</v>
      </c>
      <c r="V69" s="32" t="s">
        <v>31</v>
      </c>
      <c r="W69" s="62" t="s">
        <v>47</v>
      </c>
      <c r="AB69" s="32" t="s">
        <v>30</v>
      </c>
      <c r="AC69" s="32" t="s">
        <v>48</v>
      </c>
      <c r="AH69" s="62" t="s">
        <v>45</v>
      </c>
      <c r="AM69" s="32" t="s">
        <v>35</v>
      </c>
      <c r="AR69" s="23"/>
      <c r="AS69" s="24" t="str">
        <f t="shared" si="3"/>
        <v>-:-:-:-:-:-:-:-:-:-:-:Rs:::::-:Rt2:::::Rn:::::Rt::::</v>
      </c>
      <c r="AT69" s="23"/>
      <c r="AU69" s="24" t="str">
        <f t="shared" si="4"/>
        <v>0xC8008000</v>
      </c>
      <c r="AV69" s="25"/>
      <c r="AW69" s="26" t="str">
        <f t="shared" si="5"/>
        <v>stlxrx,                                                 </v>
      </c>
      <c r="AX69" s="26" t="str">
        <f t="shared" si="6"/>
        <v>		stlxrx,                                                 	/* 0xC8008000	STLXR     	 */</v>
      </c>
      <c r="AY69" s="26" t="str">
        <f t="shared" si="7"/>
        <v>		0xC8008000,	/* STLXR     	stlxrx	 */</v>
      </c>
    </row>
    <row r="70" ht="12.75" customHeight="1">
      <c r="A70" s="9" t="s">
        <v>204</v>
      </c>
      <c r="B70" s="34"/>
      <c r="C70" s="34"/>
      <c r="D70" s="17"/>
      <c r="E70" s="28" t="s">
        <v>187</v>
      </c>
      <c r="F70" s="18" t="str">
        <f t="shared" si="8"/>
        <v/>
      </c>
      <c r="G70" s="18" t="str">
        <f t="shared" si="2"/>
        <v>x</v>
      </c>
      <c r="H70" s="19"/>
      <c r="I70" s="30" t="s">
        <v>99</v>
      </c>
      <c r="J70" s="30"/>
      <c r="K70" s="31"/>
      <c r="L70" s="32" t="s">
        <v>30</v>
      </c>
      <c r="M70" s="32" t="s">
        <v>30</v>
      </c>
      <c r="N70" s="61" t="s">
        <v>31</v>
      </c>
      <c r="O70" s="61" t="s">
        <v>31</v>
      </c>
      <c r="P70" s="45" t="s">
        <v>30</v>
      </c>
      <c r="Q70" s="61" t="s">
        <v>31</v>
      </c>
      <c r="R70" s="45" t="s">
        <v>31</v>
      </c>
      <c r="S70" s="61" t="s">
        <v>31</v>
      </c>
      <c r="T70" s="32" t="s">
        <v>31</v>
      </c>
      <c r="U70" s="32" t="s">
        <v>31</v>
      </c>
      <c r="V70" s="32" t="s">
        <v>30</v>
      </c>
      <c r="W70" s="62" t="s">
        <v>47</v>
      </c>
      <c r="AB70" s="32" t="s">
        <v>31</v>
      </c>
      <c r="AC70" s="32" t="s">
        <v>48</v>
      </c>
      <c r="AH70" s="62" t="s">
        <v>45</v>
      </c>
      <c r="AM70" s="32" t="s">
        <v>35</v>
      </c>
      <c r="AR70" s="23"/>
      <c r="AS70" s="24" t="str">
        <f t="shared" si="3"/>
        <v>-:-:-:-:-:-:-:-:-:-:-:Rs:::::-:Rt2:::::Rn:::::Rt::::</v>
      </c>
      <c r="AT70" s="23"/>
      <c r="AU70" s="24" t="str">
        <f t="shared" si="4"/>
        <v>0xC8200000</v>
      </c>
      <c r="AV70" s="25"/>
      <c r="AW70" s="26" t="str">
        <f t="shared" si="5"/>
        <v>stxpx,                                                  </v>
      </c>
      <c r="AX70" s="26" t="str">
        <f t="shared" si="6"/>
        <v>		stxpx,                                                  	/* 0xC8200000	STXP      	 */</v>
      </c>
      <c r="AY70" s="26" t="str">
        <f t="shared" si="7"/>
        <v>		0xC8200000,	/* STXP      	stxpx	 */</v>
      </c>
    </row>
    <row r="71" ht="12.75" customHeight="1">
      <c r="A71" s="9" t="s">
        <v>205</v>
      </c>
      <c r="B71" s="34"/>
      <c r="C71" s="34"/>
      <c r="D71" s="17"/>
      <c r="E71" s="28" t="s">
        <v>189</v>
      </c>
      <c r="F71" s="18" t="str">
        <f t="shared" si="8"/>
        <v/>
      </c>
      <c r="G71" s="18" t="str">
        <f t="shared" si="2"/>
        <v>x</v>
      </c>
      <c r="H71" s="19"/>
      <c r="I71" s="30" t="s">
        <v>99</v>
      </c>
      <c r="J71" s="30"/>
      <c r="K71" s="31"/>
      <c r="L71" s="32" t="s">
        <v>30</v>
      </c>
      <c r="M71" s="32" t="s">
        <v>30</v>
      </c>
      <c r="N71" s="61" t="s">
        <v>31</v>
      </c>
      <c r="O71" s="61" t="s">
        <v>31</v>
      </c>
      <c r="P71" s="45" t="s">
        <v>30</v>
      </c>
      <c r="Q71" s="61" t="s">
        <v>31</v>
      </c>
      <c r="R71" s="45" t="s">
        <v>31</v>
      </c>
      <c r="S71" s="61" t="s">
        <v>31</v>
      </c>
      <c r="T71" s="32" t="s">
        <v>31</v>
      </c>
      <c r="U71" s="32" t="s">
        <v>31</v>
      </c>
      <c r="V71" s="32" t="s">
        <v>30</v>
      </c>
      <c r="W71" s="62" t="s">
        <v>47</v>
      </c>
      <c r="AB71" s="32" t="s">
        <v>30</v>
      </c>
      <c r="AC71" s="32" t="s">
        <v>48</v>
      </c>
      <c r="AH71" s="62" t="s">
        <v>45</v>
      </c>
      <c r="AM71" s="32" t="s">
        <v>35</v>
      </c>
      <c r="AR71" s="23"/>
      <c r="AS71" s="24" t="str">
        <f t="shared" si="3"/>
        <v>-:-:-:-:-:-:-:-:-:-:-:Rs:::::-:Rt2:::::Rn:::::Rt::::</v>
      </c>
      <c r="AT71" s="23"/>
      <c r="AU71" s="24" t="str">
        <f t="shared" si="4"/>
        <v>0xC8208000</v>
      </c>
      <c r="AV71" s="25"/>
      <c r="AW71" s="26" t="str">
        <f t="shared" si="5"/>
        <v>stlxpx,                                                 </v>
      </c>
      <c r="AX71" s="26" t="str">
        <f t="shared" si="6"/>
        <v>		stlxpx,                                                 	/* 0xC8208000	STLXP     	 */</v>
      </c>
      <c r="AY71" s="26" t="str">
        <f t="shared" si="7"/>
        <v>		0xC8208000,	/* STLXP     	stlxpx	 */</v>
      </c>
    </row>
    <row r="72" ht="12.75" customHeight="1">
      <c r="A72" s="15" t="s">
        <v>206</v>
      </c>
      <c r="B72" s="34"/>
      <c r="C72" s="34"/>
      <c r="D72" s="17"/>
      <c r="E72" s="28" t="s">
        <v>191</v>
      </c>
      <c r="F72" s="18" t="str">
        <f t="shared" si="8"/>
        <v/>
      </c>
      <c r="G72" s="18" t="str">
        <f t="shared" si="2"/>
        <v>x</v>
      </c>
      <c r="H72" s="19"/>
      <c r="I72" s="30" t="s">
        <v>99</v>
      </c>
      <c r="J72" s="30"/>
      <c r="K72" s="31"/>
      <c r="L72" s="32" t="s">
        <v>30</v>
      </c>
      <c r="M72" s="32" t="s">
        <v>30</v>
      </c>
      <c r="N72" s="61" t="s">
        <v>31</v>
      </c>
      <c r="O72" s="61" t="s">
        <v>31</v>
      </c>
      <c r="P72" s="45" t="s">
        <v>30</v>
      </c>
      <c r="Q72" s="61" t="s">
        <v>31</v>
      </c>
      <c r="R72" s="45" t="s">
        <v>31</v>
      </c>
      <c r="S72" s="61" t="s">
        <v>31</v>
      </c>
      <c r="T72" s="32" t="s">
        <v>31</v>
      </c>
      <c r="U72" s="32" t="s">
        <v>30</v>
      </c>
      <c r="V72" s="32" t="s">
        <v>31</v>
      </c>
      <c r="W72" s="62" t="s">
        <v>47</v>
      </c>
      <c r="AB72" s="32" t="s">
        <v>31</v>
      </c>
      <c r="AC72" s="32" t="s">
        <v>48</v>
      </c>
      <c r="AH72" s="62" t="s">
        <v>45</v>
      </c>
      <c r="AM72" s="32" t="s">
        <v>35</v>
      </c>
      <c r="AR72" s="23"/>
      <c r="AS72" s="24" t="str">
        <f t="shared" si="3"/>
        <v>-:-:-:-:-:-:-:-:-:-:-:Rs:::::-:Rt2:::::Rn:::::Rt::::</v>
      </c>
      <c r="AT72" s="23"/>
      <c r="AU72" s="24" t="str">
        <f t="shared" si="4"/>
        <v>0xC8400000</v>
      </c>
      <c r="AV72" s="25"/>
      <c r="AW72" s="26" t="str">
        <f t="shared" si="5"/>
        <v>ldxrx,                                                  </v>
      </c>
      <c r="AX72" s="26" t="str">
        <f t="shared" si="6"/>
        <v>		ldxrx,                                                  	/* 0xC8400000	LDXR      	 */</v>
      </c>
      <c r="AY72" s="26" t="str">
        <f t="shared" si="7"/>
        <v>		0xC8400000,	/* LDXR      	ldxrx	 */</v>
      </c>
    </row>
    <row r="73" ht="12.75" customHeight="1">
      <c r="A73" s="15" t="s">
        <v>207</v>
      </c>
      <c r="B73" s="34"/>
      <c r="C73" s="34"/>
      <c r="D73" s="17"/>
      <c r="E73" s="28" t="s">
        <v>193</v>
      </c>
      <c r="F73" s="18" t="str">
        <f t="shared" si="8"/>
        <v/>
      </c>
      <c r="G73" s="18" t="str">
        <f t="shared" si="2"/>
        <v>x</v>
      </c>
      <c r="H73" s="19"/>
      <c r="I73" s="30" t="s">
        <v>99</v>
      </c>
      <c r="J73" s="30"/>
      <c r="K73" s="31"/>
      <c r="L73" s="32" t="s">
        <v>30</v>
      </c>
      <c r="M73" s="32" t="s">
        <v>30</v>
      </c>
      <c r="N73" s="61" t="s">
        <v>31</v>
      </c>
      <c r="O73" s="61" t="s">
        <v>31</v>
      </c>
      <c r="P73" s="45" t="s">
        <v>30</v>
      </c>
      <c r="Q73" s="61" t="s">
        <v>31</v>
      </c>
      <c r="R73" s="45" t="s">
        <v>31</v>
      </c>
      <c r="S73" s="61" t="s">
        <v>31</v>
      </c>
      <c r="T73" s="32" t="s">
        <v>31</v>
      </c>
      <c r="U73" s="32" t="s">
        <v>30</v>
      </c>
      <c r="V73" s="32" t="s">
        <v>31</v>
      </c>
      <c r="W73" s="62" t="s">
        <v>47</v>
      </c>
      <c r="AB73" s="32" t="s">
        <v>30</v>
      </c>
      <c r="AC73" s="32" t="s">
        <v>48</v>
      </c>
      <c r="AH73" s="62" t="s">
        <v>45</v>
      </c>
      <c r="AM73" s="32" t="s">
        <v>35</v>
      </c>
      <c r="AR73" s="23"/>
      <c r="AS73" s="24" t="str">
        <f t="shared" si="3"/>
        <v>-:-:-:-:-:-:-:-:-:-:-:Rs:::::-:Rt2:::::Rn:::::Rt::::</v>
      </c>
      <c r="AT73" s="23"/>
      <c r="AU73" s="24" t="str">
        <f t="shared" si="4"/>
        <v>0xC8408000</v>
      </c>
      <c r="AV73" s="25"/>
      <c r="AW73" s="26" t="str">
        <f t="shared" si="5"/>
        <v>ldaxrx,                                                 </v>
      </c>
      <c r="AX73" s="26" t="str">
        <f t="shared" si="6"/>
        <v>		ldaxrx,                                                 	/* 0xC8408000	LDAXR     	 */</v>
      </c>
      <c r="AY73" s="26" t="str">
        <f t="shared" si="7"/>
        <v>		0xC8408000,	/* LDAXR     	ldaxrx	 */</v>
      </c>
    </row>
    <row r="74" ht="12.75" customHeight="1">
      <c r="A74" s="9" t="s">
        <v>208</v>
      </c>
      <c r="B74" s="34"/>
      <c r="C74" s="34"/>
      <c r="D74" s="17"/>
      <c r="E74" s="28" t="s">
        <v>195</v>
      </c>
      <c r="F74" s="18" t="str">
        <f t="shared" si="8"/>
        <v/>
      </c>
      <c r="G74" s="18" t="str">
        <f t="shared" si="2"/>
        <v>x</v>
      </c>
      <c r="H74" s="19"/>
      <c r="I74" s="30" t="s">
        <v>99</v>
      </c>
      <c r="J74" s="30"/>
      <c r="K74" s="31"/>
      <c r="L74" s="32" t="s">
        <v>30</v>
      </c>
      <c r="M74" s="32" t="s">
        <v>30</v>
      </c>
      <c r="N74" s="61" t="s">
        <v>31</v>
      </c>
      <c r="O74" s="61" t="s">
        <v>31</v>
      </c>
      <c r="P74" s="45" t="s">
        <v>30</v>
      </c>
      <c r="Q74" s="61" t="s">
        <v>31</v>
      </c>
      <c r="R74" s="45" t="s">
        <v>31</v>
      </c>
      <c r="S74" s="61" t="s">
        <v>31</v>
      </c>
      <c r="T74" s="32" t="s">
        <v>31</v>
      </c>
      <c r="U74" s="32" t="s">
        <v>30</v>
      </c>
      <c r="V74" s="32" t="s">
        <v>30</v>
      </c>
      <c r="W74" s="62" t="s">
        <v>47</v>
      </c>
      <c r="AB74" s="32" t="s">
        <v>31</v>
      </c>
      <c r="AC74" s="32" t="s">
        <v>48</v>
      </c>
      <c r="AH74" s="62" t="s">
        <v>45</v>
      </c>
      <c r="AM74" s="32" t="s">
        <v>35</v>
      </c>
      <c r="AR74" s="23"/>
      <c r="AS74" s="24" t="str">
        <f t="shared" si="3"/>
        <v>-:-:-:-:-:-:-:-:-:-:-:Rs:::::-:Rt2:::::Rn:::::Rt::::</v>
      </c>
      <c r="AT74" s="23"/>
      <c r="AU74" s="24" t="str">
        <f t="shared" si="4"/>
        <v>0xC8600000</v>
      </c>
      <c r="AV74" s="25"/>
      <c r="AW74" s="26" t="str">
        <f t="shared" si="5"/>
        <v>ldxpx,                                                  </v>
      </c>
      <c r="AX74" s="26" t="str">
        <f t="shared" si="6"/>
        <v>		ldxpx,                                                  	/* 0xC8600000	LDXP      	 */</v>
      </c>
      <c r="AY74" s="26" t="str">
        <f t="shared" si="7"/>
        <v>		0xC8600000,	/* LDXP      	ldxpx	 */</v>
      </c>
    </row>
    <row r="75" ht="12.75" customHeight="1">
      <c r="A75" s="15" t="s">
        <v>209</v>
      </c>
      <c r="B75" s="34"/>
      <c r="C75" s="34"/>
      <c r="D75" s="17"/>
      <c r="E75" s="28" t="s">
        <v>197</v>
      </c>
      <c r="F75" s="18" t="str">
        <f t="shared" si="8"/>
        <v/>
      </c>
      <c r="G75" s="18" t="str">
        <f t="shared" si="2"/>
        <v>x</v>
      </c>
      <c r="H75" s="19"/>
      <c r="I75" s="30" t="s">
        <v>99</v>
      </c>
      <c r="J75" s="30"/>
      <c r="K75" s="31"/>
      <c r="L75" s="32" t="s">
        <v>30</v>
      </c>
      <c r="M75" s="32" t="s">
        <v>30</v>
      </c>
      <c r="N75" s="61" t="s">
        <v>31</v>
      </c>
      <c r="O75" s="61" t="s">
        <v>31</v>
      </c>
      <c r="P75" s="45" t="s">
        <v>30</v>
      </c>
      <c r="Q75" s="61" t="s">
        <v>31</v>
      </c>
      <c r="R75" s="45" t="s">
        <v>31</v>
      </c>
      <c r="S75" s="61" t="s">
        <v>31</v>
      </c>
      <c r="T75" s="32" t="s">
        <v>31</v>
      </c>
      <c r="U75" s="32" t="s">
        <v>30</v>
      </c>
      <c r="V75" s="32" t="s">
        <v>30</v>
      </c>
      <c r="W75" s="62" t="s">
        <v>47</v>
      </c>
      <c r="AB75" s="32" t="s">
        <v>30</v>
      </c>
      <c r="AC75" s="32" t="s">
        <v>48</v>
      </c>
      <c r="AH75" s="62" t="s">
        <v>45</v>
      </c>
      <c r="AM75" s="32" t="s">
        <v>35</v>
      </c>
      <c r="AR75" s="23"/>
      <c r="AS75" s="24" t="str">
        <f t="shared" si="3"/>
        <v>-:-:-:-:-:-:-:-:-:-:-:Rs:::::-:Rt2:::::Rn:::::Rt::::</v>
      </c>
      <c r="AT75" s="23"/>
      <c r="AU75" s="24" t="str">
        <f t="shared" si="4"/>
        <v>0xC8608000</v>
      </c>
      <c r="AV75" s="25"/>
      <c r="AW75" s="26" t="str">
        <f t="shared" si="5"/>
        <v>ldaxpx,                                                 </v>
      </c>
      <c r="AX75" s="26" t="str">
        <f t="shared" si="6"/>
        <v>		ldaxpx,                                                 	/* 0xC8608000	LDAXP     	 */</v>
      </c>
      <c r="AY75" s="26" t="str">
        <f t="shared" si="7"/>
        <v>		0xC8608000,	/* LDAXP     	ldaxpx	 */</v>
      </c>
    </row>
    <row r="76" ht="12.75" customHeight="1">
      <c r="A76" s="15" t="s">
        <v>210</v>
      </c>
      <c r="B76" s="34"/>
      <c r="C76" s="34"/>
      <c r="D76" s="17"/>
      <c r="E76" s="28" t="s">
        <v>199</v>
      </c>
      <c r="F76" s="18" t="str">
        <f t="shared" si="8"/>
        <v/>
      </c>
      <c r="G76" s="18" t="str">
        <f t="shared" si="2"/>
        <v>x</v>
      </c>
      <c r="H76" s="19"/>
      <c r="I76" s="30" t="s">
        <v>99</v>
      </c>
      <c r="J76" s="30"/>
      <c r="K76" s="31"/>
      <c r="L76" s="32" t="s">
        <v>30</v>
      </c>
      <c r="M76" s="32" t="s">
        <v>30</v>
      </c>
      <c r="N76" s="61" t="s">
        <v>31</v>
      </c>
      <c r="O76" s="61" t="s">
        <v>31</v>
      </c>
      <c r="P76" s="45" t="s">
        <v>30</v>
      </c>
      <c r="Q76" s="61" t="s">
        <v>31</v>
      </c>
      <c r="R76" s="45" t="s">
        <v>31</v>
      </c>
      <c r="S76" s="61" t="s">
        <v>31</v>
      </c>
      <c r="T76" s="32" t="s">
        <v>30</v>
      </c>
      <c r="U76" s="32" t="s">
        <v>31</v>
      </c>
      <c r="V76" s="32" t="s">
        <v>31</v>
      </c>
      <c r="W76" s="62" t="s">
        <v>47</v>
      </c>
      <c r="AB76" s="32" t="s">
        <v>30</v>
      </c>
      <c r="AC76" s="32" t="s">
        <v>48</v>
      </c>
      <c r="AH76" s="62" t="s">
        <v>45</v>
      </c>
      <c r="AM76" s="32" t="s">
        <v>35</v>
      </c>
      <c r="AR76" s="23"/>
      <c r="AS76" s="24" t="str">
        <f t="shared" si="3"/>
        <v>-:-:-:-:-:-:-:-:-:-:-:Rs:::::-:Rt2:::::Rn:::::Rt::::</v>
      </c>
      <c r="AT76" s="23"/>
      <c r="AU76" s="24" t="str">
        <f t="shared" si="4"/>
        <v>0xC8808000</v>
      </c>
      <c r="AV76" s="25"/>
      <c r="AW76" s="26" t="str">
        <f t="shared" si="5"/>
        <v>stlrx,                                                  </v>
      </c>
      <c r="AX76" s="26" t="str">
        <f t="shared" si="6"/>
        <v>		stlrx,                                                  	/* 0xC8808000	STLR      	 */</v>
      </c>
      <c r="AY76" s="26" t="str">
        <f t="shared" si="7"/>
        <v>		0xC8808000,	/* STLR      	stlrx	 */</v>
      </c>
    </row>
    <row r="77" ht="12.75" customHeight="1">
      <c r="A77" s="9" t="s">
        <v>211</v>
      </c>
      <c r="B77" s="34"/>
      <c r="C77" s="34"/>
      <c r="D77" s="17"/>
      <c r="E77" s="28" t="s">
        <v>201</v>
      </c>
      <c r="F77" s="18" t="str">
        <f t="shared" si="8"/>
        <v/>
      </c>
      <c r="G77" s="18" t="str">
        <f t="shared" si="2"/>
        <v>x</v>
      </c>
      <c r="H77" s="19"/>
      <c r="I77" s="30" t="s">
        <v>99</v>
      </c>
      <c r="J77" s="30"/>
      <c r="K77" s="31"/>
      <c r="L77" s="32" t="s">
        <v>30</v>
      </c>
      <c r="M77" s="32" t="s">
        <v>30</v>
      </c>
      <c r="N77" s="61" t="s">
        <v>31</v>
      </c>
      <c r="O77" s="61" t="s">
        <v>31</v>
      </c>
      <c r="P77" s="45" t="s">
        <v>30</v>
      </c>
      <c r="Q77" s="61" t="s">
        <v>31</v>
      </c>
      <c r="R77" s="45" t="s">
        <v>31</v>
      </c>
      <c r="S77" s="61" t="s">
        <v>31</v>
      </c>
      <c r="T77" s="32" t="s">
        <v>30</v>
      </c>
      <c r="U77" s="32" t="s">
        <v>30</v>
      </c>
      <c r="V77" s="32" t="s">
        <v>31</v>
      </c>
      <c r="W77" s="62" t="s">
        <v>47</v>
      </c>
      <c r="AB77" s="32" t="s">
        <v>30</v>
      </c>
      <c r="AC77" s="32" t="s">
        <v>48</v>
      </c>
      <c r="AH77" s="62" t="s">
        <v>45</v>
      </c>
      <c r="AM77" s="32" t="s">
        <v>35</v>
      </c>
      <c r="AR77" s="23"/>
      <c r="AS77" s="24" t="str">
        <f t="shared" si="3"/>
        <v>-:-:-:-:-:-:-:-:-:-:-:Rs:::::-:Rt2:::::Rn:::::Rt::::</v>
      </c>
      <c r="AT77" s="23"/>
      <c r="AU77" s="24" t="str">
        <f t="shared" si="4"/>
        <v>0xC8C08000</v>
      </c>
      <c r="AV77" s="25"/>
      <c r="AW77" s="26" t="str">
        <f t="shared" si="5"/>
        <v>ldarx,                                                  </v>
      </c>
      <c r="AX77" s="26" t="str">
        <f t="shared" si="6"/>
        <v>		ldarx,                                                  	/* 0xC8C08000	LDAR      	 */</v>
      </c>
      <c r="AY77" s="26" t="str">
        <f t="shared" si="7"/>
        <v>		0xC8C08000,	/* LDAR      	ldarx	 */</v>
      </c>
    </row>
    <row r="78">
      <c r="A78" s="9" t="s">
        <v>212</v>
      </c>
      <c r="B78" s="34"/>
      <c r="C78" s="34"/>
      <c r="D78" s="63" t="s">
        <v>213</v>
      </c>
      <c r="F78" s="18" t="str">
        <f t="shared" si="8"/>
        <v/>
      </c>
      <c r="G78" s="18" t="str">
        <f t="shared" si="2"/>
        <v/>
      </c>
      <c r="H78" s="19"/>
      <c r="I78" s="64"/>
      <c r="J78" s="64"/>
      <c r="K78" s="65"/>
      <c r="L78" s="66" t="s">
        <v>33</v>
      </c>
      <c r="M78" s="66" t="s">
        <v>33</v>
      </c>
      <c r="N78" s="67" t="s">
        <v>31</v>
      </c>
      <c r="O78" s="67" t="s">
        <v>30</v>
      </c>
      <c r="P78" s="68" t="s">
        <v>30</v>
      </c>
      <c r="Q78" s="66" t="s">
        <v>33</v>
      </c>
      <c r="R78" s="68" t="s">
        <v>31</v>
      </c>
      <c r="S78" s="67" t="s">
        <v>31</v>
      </c>
      <c r="T78" s="40" t="s">
        <v>34</v>
      </c>
      <c r="AM78" s="38" t="s">
        <v>35</v>
      </c>
      <c r="AR78" s="23"/>
      <c r="AS78" s="24" t="str">
        <f t="shared" si="3"/>
        <v/>
      </c>
      <c r="AT78" s="23"/>
      <c r="AU78" s="24" t="str">
        <f t="shared" si="4"/>
        <v/>
      </c>
      <c r="AV78" s="25"/>
      <c r="AW78" s="26" t="str">
        <f t="shared" si="5"/>
        <v/>
      </c>
      <c r="AX78" s="26" t="str">
        <f t="shared" si="6"/>
        <v>	/* Load register (literal) */</v>
      </c>
      <c r="AY78" s="26" t="str">
        <f t="shared" si="7"/>
        <v>	/* Load register (literal) */</v>
      </c>
    </row>
    <row r="79">
      <c r="A79" s="15" t="s">
        <v>214</v>
      </c>
      <c r="B79" s="41"/>
      <c r="C79" s="41"/>
      <c r="D79" s="69"/>
      <c r="E79" s="28" t="s">
        <v>215</v>
      </c>
      <c r="F79" s="18" t="str">
        <f t="shared" si="8"/>
        <v/>
      </c>
      <c r="G79" s="18" t="str">
        <f t="shared" si="2"/>
        <v>w</v>
      </c>
      <c r="H79" s="18"/>
      <c r="I79" s="42" t="s">
        <v>97</v>
      </c>
      <c r="J79" s="42"/>
      <c r="K79" s="70"/>
      <c r="L79" s="71" t="s">
        <v>31</v>
      </c>
      <c r="M79" s="71" t="s">
        <v>31</v>
      </c>
      <c r="N79" s="55" t="s">
        <v>31</v>
      </c>
      <c r="O79" s="55" t="s">
        <v>30</v>
      </c>
      <c r="P79" s="55" t="s">
        <v>30</v>
      </c>
      <c r="Q79" s="72" t="s">
        <v>31</v>
      </c>
      <c r="R79" s="55" t="s">
        <v>31</v>
      </c>
      <c r="S79" s="55" t="s">
        <v>31</v>
      </c>
      <c r="T79" s="46" t="s">
        <v>34</v>
      </c>
      <c r="AM79" s="32" t="s">
        <v>35</v>
      </c>
      <c r="AR79" s="23"/>
      <c r="AS79" s="24" t="str">
        <f t="shared" si="3"/>
        <v>-:-:-:-:-:-:-:-:imm19:::::::::::::::::::Rt::::</v>
      </c>
      <c r="AT79" s="23"/>
      <c r="AU79" s="24" t="str">
        <f t="shared" si="4"/>
        <v>0x18000000</v>
      </c>
      <c r="AV79" s="25"/>
      <c r="AW79" s="26" t="str">
        <f t="shared" si="5"/>
        <v>ldrw,                                                   </v>
      </c>
      <c r="AX79" s="26" t="str">
        <f t="shared" si="6"/>
        <v>		ldrw,                                                   	/* 0x18000000	LDR       	 */</v>
      </c>
      <c r="AY79" s="26" t="str">
        <f t="shared" si="7"/>
        <v>		0x18000000,	/* LDR       	ldrw	 */</v>
      </c>
    </row>
    <row r="80">
      <c r="A80" s="15" t="s">
        <v>216</v>
      </c>
      <c r="B80" s="41"/>
      <c r="C80" s="41"/>
      <c r="D80" s="69"/>
      <c r="E80" s="28" t="s">
        <v>215</v>
      </c>
      <c r="F80" s="18" t="str">
        <f t="shared" si="8"/>
        <v>v</v>
      </c>
      <c r="G80" s="18" t="str">
        <f t="shared" si="2"/>
        <v>s</v>
      </c>
      <c r="H80" s="18"/>
      <c r="I80" s="42" t="s">
        <v>52</v>
      </c>
      <c r="J80" s="42"/>
      <c r="K80" s="70"/>
      <c r="L80" s="71" t="s">
        <v>31</v>
      </c>
      <c r="M80" s="71" t="s">
        <v>31</v>
      </c>
      <c r="N80" s="55" t="s">
        <v>31</v>
      </c>
      <c r="O80" s="55" t="s">
        <v>30</v>
      </c>
      <c r="P80" s="55" t="s">
        <v>30</v>
      </c>
      <c r="Q80" s="72" t="s">
        <v>30</v>
      </c>
      <c r="R80" s="55" t="s">
        <v>31</v>
      </c>
      <c r="S80" s="55" t="s">
        <v>31</v>
      </c>
      <c r="T80" s="46" t="s">
        <v>34</v>
      </c>
      <c r="AM80" s="32" t="s">
        <v>35</v>
      </c>
      <c r="AR80" s="23"/>
      <c r="AS80" s="24" t="str">
        <f t="shared" si="3"/>
        <v>-:-:-:-:-:-:-:-:imm19:::::::::::::::::::Rt::::</v>
      </c>
      <c r="AT80" s="23"/>
      <c r="AU80" s="24" t="str">
        <f t="shared" si="4"/>
        <v>0x1C000000</v>
      </c>
      <c r="AV80" s="25"/>
      <c r="AW80" s="26" t="str">
        <f t="shared" si="5"/>
        <v>vldrs,                                                  </v>
      </c>
      <c r="AX80" s="26" t="str">
        <f t="shared" si="6"/>
        <v>		vldrs,                                                  	/* 0x1C000000	LDR       	 */</v>
      </c>
      <c r="AY80" s="26" t="str">
        <f t="shared" si="7"/>
        <v>		0x1C000000,	/* LDR       	vldrs	 */</v>
      </c>
    </row>
    <row r="81">
      <c r="A81" s="9" t="s">
        <v>217</v>
      </c>
      <c r="B81" s="41"/>
      <c r="C81" s="41"/>
      <c r="D81" s="69"/>
      <c r="E81" s="28" t="s">
        <v>215</v>
      </c>
      <c r="F81" s="18" t="str">
        <f t="shared" si="8"/>
        <v/>
      </c>
      <c r="G81" s="18" t="str">
        <f t="shared" si="2"/>
        <v>x</v>
      </c>
      <c r="H81" s="18"/>
      <c r="I81" s="42" t="s">
        <v>99</v>
      </c>
      <c r="J81" s="42"/>
      <c r="K81" s="70"/>
      <c r="L81" s="71" t="s">
        <v>31</v>
      </c>
      <c r="M81" s="71" t="s">
        <v>30</v>
      </c>
      <c r="N81" s="55" t="s">
        <v>31</v>
      </c>
      <c r="O81" s="55" t="s">
        <v>30</v>
      </c>
      <c r="P81" s="55" t="s">
        <v>30</v>
      </c>
      <c r="Q81" s="72" t="s">
        <v>31</v>
      </c>
      <c r="R81" s="55" t="s">
        <v>31</v>
      </c>
      <c r="S81" s="55" t="s">
        <v>31</v>
      </c>
      <c r="T81" s="46" t="s">
        <v>34</v>
      </c>
      <c r="AM81" s="32" t="s">
        <v>35</v>
      </c>
      <c r="AR81" s="23"/>
      <c r="AS81" s="24" t="str">
        <f t="shared" si="3"/>
        <v>-:-:-:-:-:-:-:-:imm19:::::::::::::::::::Rt::::</v>
      </c>
      <c r="AT81" s="23"/>
      <c r="AU81" s="24" t="str">
        <f t="shared" si="4"/>
        <v>0x58000000</v>
      </c>
      <c r="AV81" s="25"/>
      <c r="AW81" s="26" t="str">
        <f t="shared" si="5"/>
        <v>ldrx,                                                   </v>
      </c>
      <c r="AX81" s="26" t="str">
        <f t="shared" si="6"/>
        <v>		ldrx,                                                   	/* 0x58000000	LDR       	 */</v>
      </c>
      <c r="AY81" s="26" t="str">
        <f t="shared" si="7"/>
        <v>		0x58000000,	/* LDR       	ldrx	 */</v>
      </c>
    </row>
    <row r="82">
      <c r="A82" s="15" t="s">
        <v>218</v>
      </c>
      <c r="B82" s="41"/>
      <c r="C82" s="41"/>
      <c r="D82" s="69"/>
      <c r="E82" s="28" t="s">
        <v>215</v>
      </c>
      <c r="F82" s="18" t="str">
        <f t="shared" si="8"/>
        <v>v</v>
      </c>
      <c r="G82" s="18" t="str">
        <f t="shared" si="2"/>
        <v>d</v>
      </c>
      <c r="H82" s="18"/>
      <c r="I82" s="42" t="s">
        <v>219</v>
      </c>
      <c r="J82" s="42"/>
      <c r="K82" s="70"/>
      <c r="L82" s="71" t="s">
        <v>31</v>
      </c>
      <c r="M82" s="71" t="s">
        <v>30</v>
      </c>
      <c r="N82" s="55" t="s">
        <v>31</v>
      </c>
      <c r="O82" s="55" t="s">
        <v>30</v>
      </c>
      <c r="P82" s="55" t="s">
        <v>30</v>
      </c>
      <c r="Q82" s="72" t="s">
        <v>30</v>
      </c>
      <c r="R82" s="55" t="s">
        <v>31</v>
      </c>
      <c r="S82" s="55" t="s">
        <v>31</v>
      </c>
      <c r="T82" s="46" t="s">
        <v>34</v>
      </c>
      <c r="AM82" s="32" t="s">
        <v>35</v>
      </c>
      <c r="AR82" s="23"/>
      <c r="AS82" s="24" t="str">
        <f t="shared" si="3"/>
        <v>-:-:-:-:-:-:-:-:imm19:::::::::::::::::::Rt::::</v>
      </c>
      <c r="AT82" s="23"/>
      <c r="AU82" s="24" t="str">
        <f t="shared" si="4"/>
        <v>0x5C000000</v>
      </c>
      <c r="AV82" s="25"/>
      <c r="AW82" s="26" t="str">
        <f t="shared" si="5"/>
        <v>vldrd,                                                  </v>
      </c>
      <c r="AX82" s="26" t="str">
        <f t="shared" si="6"/>
        <v>		vldrd,                                                  	/* 0x5C000000	LDR       	 */</v>
      </c>
      <c r="AY82" s="26" t="str">
        <f t="shared" si="7"/>
        <v>		0x5C000000,	/* LDR       	vldrd	 */</v>
      </c>
    </row>
    <row r="83">
      <c r="A83" s="15" t="s">
        <v>220</v>
      </c>
      <c r="B83" s="41"/>
      <c r="C83" s="41"/>
      <c r="D83" s="69"/>
      <c r="E83" s="28" t="s">
        <v>221</v>
      </c>
      <c r="F83" s="18" t="str">
        <f t="shared" si="8"/>
        <v/>
      </c>
      <c r="G83" s="18" t="str">
        <f t="shared" si="2"/>
        <v/>
      </c>
      <c r="H83" s="18"/>
      <c r="I83" s="73"/>
      <c r="J83" s="73"/>
      <c r="K83" s="70"/>
      <c r="L83" s="71" t="s">
        <v>30</v>
      </c>
      <c r="M83" s="71" t="s">
        <v>31</v>
      </c>
      <c r="N83" s="55" t="s">
        <v>31</v>
      </c>
      <c r="O83" s="55" t="s">
        <v>30</v>
      </c>
      <c r="P83" s="55" t="s">
        <v>30</v>
      </c>
      <c r="Q83" s="72" t="s">
        <v>31</v>
      </c>
      <c r="R83" s="55" t="s">
        <v>31</v>
      </c>
      <c r="S83" s="55" t="s">
        <v>31</v>
      </c>
      <c r="T83" s="46" t="s">
        <v>34</v>
      </c>
      <c r="AM83" s="32" t="s">
        <v>35</v>
      </c>
      <c r="AR83" s="23"/>
      <c r="AS83" s="24" t="str">
        <f t="shared" si="3"/>
        <v>-:-:-:-:-:-:-:-:imm19:::::::::::::::::::Rt::::</v>
      </c>
      <c r="AT83" s="23"/>
      <c r="AU83" s="24" t="str">
        <f t="shared" si="4"/>
        <v>0x98000000</v>
      </c>
      <c r="AV83" s="25"/>
      <c r="AW83" s="26" t="str">
        <f t="shared" si="5"/>
        <v>ldrsw,                                                  </v>
      </c>
      <c r="AX83" s="26" t="str">
        <f t="shared" si="6"/>
        <v>		ldrsw,                                                  	/* 0x98000000	LDRSW     	 */</v>
      </c>
      <c r="AY83" s="26" t="str">
        <f t="shared" si="7"/>
        <v>		0x98000000,	/* LDRSW     	ldrsw	 */</v>
      </c>
    </row>
    <row r="84">
      <c r="A84" s="9" t="s">
        <v>222</v>
      </c>
      <c r="B84" s="41"/>
      <c r="C84" s="41"/>
      <c r="D84" s="69"/>
      <c r="E84" s="28" t="s">
        <v>215</v>
      </c>
      <c r="F84" s="18" t="str">
        <f t="shared" si="8"/>
        <v>v</v>
      </c>
      <c r="G84" s="18" t="str">
        <f t="shared" si="2"/>
        <v>q</v>
      </c>
      <c r="H84" s="18"/>
      <c r="I84" s="42" t="s">
        <v>71</v>
      </c>
      <c r="J84" s="42"/>
      <c r="K84" s="70"/>
      <c r="L84" s="71" t="s">
        <v>30</v>
      </c>
      <c r="M84" s="71" t="s">
        <v>31</v>
      </c>
      <c r="N84" s="55" t="s">
        <v>31</v>
      </c>
      <c r="O84" s="55" t="s">
        <v>30</v>
      </c>
      <c r="P84" s="55" t="s">
        <v>30</v>
      </c>
      <c r="Q84" s="72" t="s">
        <v>30</v>
      </c>
      <c r="R84" s="55" t="s">
        <v>31</v>
      </c>
      <c r="S84" s="55" t="s">
        <v>31</v>
      </c>
      <c r="T84" s="46" t="s">
        <v>34</v>
      </c>
      <c r="AM84" s="32" t="s">
        <v>35</v>
      </c>
      <c r="AR84" s="23"/>
      <c r="AS84" s="24" t="str">
        <f t="shared" si="3"/>
        <v>-:-:-:-:-:-:-:-:imm19:::::::::::::::::::Rt::::</v>
      </c>
      <c r="AT84" s="23"/>
      <c r="AU84" s="24" t="str">
        <f t="shared" si="4"/>
        <v>0x9C000000</v>
      </c>
      <c r="AV84" s="25"/>
      <c r="AW84" s="26" t="str">
        <f t="shared" si="5"/>
        <v>vldrq,                                                  </v>
      </c>
      <c r="AX84" s="26" t="str">
        <f t="shared" si="6"/>
        <v>		vldrq,                                                  	/* 0x9C000000	LDR       	 */</v>
      </c>
      <c r="AY84" s="26" t="str">
        <f t="shared" si="7"/>
        <v>		0x9C000000,	/* LDR       	vldrq	 */</v>
      </c>
    </row>
    <row r="85">
      <c r="A85" s="9" t="s">
        <v>223</v>
      </c>
      <c r="B85" s="41"/>
      <c r="C85" s="41"/>
      <c r="D85" s="69"/>
      <c r="E85" s="28" t="s">
        <v>224</v>
      </c>
      <c r="F85" s="18" t="str">
        <f t="shared" si="8"/>
        <v/>
      </c>
      <c r="G85" s="18" t="str">
        <f t="shared" si="2"/>
        <v/>
      </c>
      <c r="H85" s="18"/>
      <c r="I85" s="73"/>
      <c r="J85" s="73"/>
      <c r="K85" s="70"/>
      <c r="L85" s="71" t="s">
        <v>30</v>
      </c>
      <c r="M85" s="71" t="s">
        <v>30</v>
      </c>
      <c r="N85" s="55" t="s">
        <v>31</v>
      </c>
      <c r="O85" s="55" t="s">
        <v>30</v>
      </c>
      <c r="P85" s="55" t="s">
        <v>30</v>
      </c>
      <c r="Q85" s="72" t="s">
        <v>31</v>
      </c>
      <c r="R85" s="55" t="s">
        <v>31</v>
      </c>
      <c r="S85" s="55" t="s">
        <v>31</v>
      </c>
      <c r="T85" s="46" t="s">
        <v>34</v>
      </c>
      <c r="AM85" s="32" t="s">
        <v>35</v>
      </c>
      <c r="AR85" s="23"/>
      <c r="AS85" s="24" t="str">
        <f t="shared" si="3"/>
        <v>-:-:-:-:-:-:-:-:imm19:::::::::::::::::::Rt::::</v>
      </c>
      <c r="AT85" s="23"/>
      <c r="AU85" s="24" t="str">
        <f t="shared" si="4"/>
        <v>0xD8000000</v>
      </c>
      <c r="AV85" s="25"/>
      <c r="AW85" s="26" t="str">
        <f t="shared" si="5"/>
        <v>prfm,                                                   </v>
      </c>
      <c r="AX85" s="26" t="str">
        <f t="shared" si="6"/>
        <v>		prfm,                                                   	/* 0xD8000000	PRFM      	 */</v>
      </c>
      <c r="AY85" s="26" t="str">
        <f t="shared" si="7"/>
        <v>		0xD8000000,	/* PRFM      	prfm	 */</v>
      </c>
    </row>
    <row r="86">
      <c r="A86" s="15" t="s">
        <v>225</v>
      </c>
      <c r="B86" s="34"/>
      <c r="C86" s="34"/>
      <c r="D86" s="63" t="s">
        <v>226</v>
      </c>
      <c r="F86" s="18" t="str">
        <f t="shared" si="8"/>
        <v/>
      </c>
      <c r="G86" s="18" t="str">
        <f t="shared" si="2"/>
        <v/>
      </c>
      <c r="H86" s="19"/>
      <c r="I86" s="64"/>
      <c r="J86" s="64"/>
      <c r="K86" s="65"/>
      <c r="L86" s="66" t="s">
        <v>33</v>
      </c>
      <c r="M86" s="66" t="s">
        <v>33</v>
      </c>
      <c r="N86" s="67" t="s">
        <v>30</v>
      </c>
      <c r="O86" s="67" t="s">
        <v>31</v>
      </c>
      <c r="P86" s="68" t="s">
        <v>30</v>
      </c>
      <c r="Q86" s="66" t="s">
        <v>33</v>
      </c>
      <c r="R86" s="68" t="s">
        <v>31</v>
      </c>
      <c r="S86" s="67" t="s">
        <v>31</v>
      </c>
      <c r="T86" s="67" t="s">
        <v>31</v>
      </c>
      <c r="U86" s="66" t="s">
        <v>33</v>
      </c>
      <c r="V86" s="66" t="s">
        <v>49</v>
      </c>
      <c r="AC86" s="38" t="s">
        <v>48</v>
      </c>
      <c r="AH86" s="60" t="s">
        <v>45</v>
      </c>
      <c r="AM86" s="38" t="s">
        <v>35</v>
      </c>
      <c r="AR86" s="23"/>
      <c r="AS86" s="24" t="str">
        <f t="shared" si="3"/>
        <v/>
      </c>
      <c r="AT86" s="23"/>
      <c r="AU86" s="24" t="str">
        <f t="shared" si="4"/>
        <v/>
      </c>
      <c r="AV86" s="25"/>
      <c r="AW86" s="26" t="str">
        <f t="shared" si="5"/>
        <v/>
      </c>
      <c r="AX86" s="26" t="str">
        <f t="shared" si="6"/>
        <v>	/* Load/store no-allocate pair (offset) */</v>
      </c>
      <c r="AY86" s="26" t="str">
        <f t="shared" si="7"/>
        <v>	/* Load/store no-allocate pair (offset) */</v>
      </c>
    </row>
    <row r="87">
      <c r="A87" s="15" t="s">
        <v>227</v>
      </c>
      <c r="B87" s="34"/>
      <c r="C87" s="34"/>
      <c r="D87" s="63"/>
      <c r="E87" s="28" t="s">
        <v>228</v>
      </c>
      <c r="F87" s="18" t="str">
        <f t="shared" si="8"/>
        <v/>
      </c>
      <c r="G87" s="18" t="str">
        <f t="shared" si="2"/>
        <v>w</v>
      </c>
      <c r="H87" s="19"/>
      <c r="I87" s="42" t="s">
        <v>97</v>
      </c>
      <c r="J87" s="42"/>
      <c r="K87" s="70"/>
      <c r="L87" s="71" t="s">
        <v>31</v>
      </c>
      <c r="M87" s="71" t="s">
        <v>31</v>
      </c>
      <c r="N87" s="55" t="s">
        <v>30</v>
      </c>
      <c r="O87" s="55" t="s">
        <v>31</v>
      </c>
      <c r="P87" s="55" t="s">
        <v>30</v>
      </c>
      <c r="Q87" s="71" t="s">
        <v>31</v>
      </c>
      <c r="R87" s="55" t="s">
        <v>31</v>
      </c>
      <c r="S87" s="55" t="s">
        <v>31</v>
      </c>
      <c r="T87" s="55" t="s">
        <v>31</v>
      </c>
      <c r="U87" s="71" t="s">
        <v>31</v>
      </c>
      <c r="V87" s="71" t="s">
        <v>49</v>
      </c>
      <c r="AC87" s="32" t="s">
        <v>48</v>
      </c>
      <c r="AH87" s="62" t="s">
        <v>45</v>
      </c>
      <c r="AM87" s="32" t="s">
        <v>35</v>
      </c>
      <c r="AR87" s="23"/>
      <c r="AS87" s="24" t="str">
        <f t="shared" si="3"/>
        <v>-:-:-:-:-:-:-:-:-:-:imm7:::::::Rt2:::::Rn:::::Rt::::</v>
      </c>
      <c r="AT87" s="23"/>
      <c r="AU87" s="24" t="str">
        <f t="shared" si="4"/>
        <v>0x28000000</v>
      </c>
      <c r="AV87" s="25"/>
      <c r="AW87" s="26" t="str">
        <f t="shared" si="5"/>
        <v>stnpw,                                                  </v>
      </c>
      <c r="AX87" s="26" t="str">
        <f t="shared" si="6"/>
        <v>		stnpw,                                                  	/* 0x28000000	STNP      	 */</v>
      </c>
      <c r="AY87" s="26" t="str">
        <f t="shared" si="7"/>
        <v>		0x28000000,	/* STNP      	stnpw	 */</v>
      </c>
    </row>
    <row r="88">
      <c r="A88" s="9" t="s">
        <v>229</v>
      </c>
      <c r="B88" s="34"/>
      <c r="C88" s="34"/>
      <c r="D88" s="63"/>
      <c r="E88" s="28" t="s">
        <v>230</v>
      </c>
      <c r="F88" s="18" t="str">
        <f t="shared" si="8"/>
        <v/>
      </c>
      <c r="G88" s="18" t="str">
        <f t="shared" si="2"/>
        <v>w</v>
      </c>
      <c r="H88" s="19"/>
      <c r="I88" s="42" t="s">
        <v>97</v>
      </c>
      <c r="J88" s="42"/>
      <c r="K88" s="70"/>
      <c r="L88" s="71" t="s">
        <v>31</v>
      </c>
      <c r="M88" s="71" t="s">
        <v>31</v>
      </c>
      <c r="N88" s="55" t="s">
        <v>30</v>
      </c>
      <c r="O88" s="55" t="s">
        <v>31</v>
      </c>
      <c r="P88" s="55" t="s">
        <v>30</v>
      </c>
      <c r="Q88" s="71" t="s">
        <v>31</v>
      </c>
      <c r="R88" s="55" t="s">
        <v>31</v>
      </c>
      <c r="S88" s="55" t="s">
        <v>31</v>
      </c>
      <c r="T88" s="55" t="s">
        <v>31</v>
      </c>
      <c r="U88" s="71" t="s">
        <v>30</v>
      </c>
      <c r="V88" s="71" t="s">
        <v>49</v>
      </c>
      <c r="AC88" s="32" t="s">
        <v>48</v>
      </c>
      <c r="AH88" s="62" t="s">
        <v>45</v>
      </c>
      <c r="AM88" s="32" t="s">
        <v>35</v>
      </c>
      <c r="AR88" s="23"/>
      <c r="AS88" s="24" t="str">
        <f t="shared" si="3"/>
        <v>-:-:-:-:-:-:-:-:-:-:imm7:::::::Rt2:::::Rn:::::Rt::::</v>
      </c>
      <c r="AT88" s="23"/>
      <c r="AU88" s="24" t="str">
        <f t="shared" si="4"/>
        <v>0x28400000</v>
      </c>
      <c r="AV88" s="25"/>
      <c r="AW88" s="26" t="str">
        <f t="shared" si="5"/>
        <v>ldnpw,                                                  </v>
      </c>
      <c r="AX88" s="26" t="str">
        <f t="shared" si="6"/>
        <v>		ldnpw,                                                  	/* 0x28400000	LDNP      	 */</v>
      </c>
      <c r="AY88" s="26" t="str">
        <f t="shared" si="7"/>
        <v>		0x28400000,	/* LDNP      	ldnpw	 */</v>
      </c>
    </row>
    <row r="89">
      <c r="A89" s="15" t="s">
        <v>231</v>
      </c>
      <c r="B89" s="34"/>
      <c r="C89" s="34"/>
      <c r="D89" s="63"/>
      <c r="E89" s="28" t="s">
        <v>228</v>
      </c>
      <c r="F89" s="18" t="str">
        <f t="shared" si="8"/>
        <v>v</v>
      </c>
      <c r="G89" s="18" t="str">
        <f t="shared" si="2"/>
        <v>s</v>
      </c>
      <c r="H89" s="18"/>
      <c r="I89" s="42" t="s">
        <v>52</v>
      </c>
      <c r="J89" s="42"/>
      <c r="K89" s="70"/>
      <c r="L89" s="71" t="s">
        <v>31</v>
      </c>
      <c r="M89" s="71" t="s">
        <v>31</v>
      </c>
      <c r="N89" s="55" t="s">
        <v>30</v>
      </c>
      <c r="O89" s="55" t="s">
        <v>31</v>
      </c>
      <c r="P89" s="55" t="s">
        <v>30</v>
      </c>
      <c r="Q89" s="71" t="s">
        <v>30</v>
      </c>
      <c r="R89" s="55" t="s">
        <v>31</v>
      </c>
      <c r="S89" s="55" t="s">
        <v>31</v>
      </c>
      <c r="T89" s="55" t="s">
        <v>31</v>
      </c>
      <c r="U89" s="71" t="s">
        <v>31</v>
      </c>
      <c r="V89" s="71" t="s">
        <v>49</v>
      </c>
      <c r="AC89" s="32" t="s">
        <v>48</v>
      </c>
      <c r="AH89" s="62" t="s">
        <v>45</v>
      </c>
      <c r="AM89" s="32" t="s">
        <v>35</v>
      </c>
      <c r="AR89" s="23"/>
      <c r="AS89" s="24" t="str">
        <f t="shared" si="3"/>
        <v>-:-:-:-:-:-:-:-:-:-:imm7:::::::Rt2:::::Rn:::::Rt::::</v>
      </c>
      <c r="AT89" s="23"/>
      <c r="AU89" s="24" t="str">
        <f t="shared" si="4"/>
        <v>0x2C000000</v>
      </c>
      <c r="AV89" s="25"/>
      <c r="AW89" s="26" t="str">
        <f t="shared" si="5"/>
        <v>vstnps,                                                 </v>
      </c>
      <c r="AX89" s="26" t="str">
        <f t="shared" si="6"/>
        <v>		vstnps,                                                 	/* 0x2C000000	STNP      	 */</v>
      </c>
      <c r="AY89" s="26" t="str">
        <f t="shared" si="7"/>
        <v>		0x2C000000,	/* STNP      	vstnps	 */</v>
      </c>
    </row>
    <row r="90">
      <c r="A90" s="15" t="s">
        <v>232</v>
      </c>
      <c r="B90" s="34"/>
      <c r="C90" s="34"/>
      <c r="D90" s="63"/>
      <c r="E90" s="28" t="s">
        <v>230</v>
      </c>
      <c r="F90" s="18" t="str">
        <f t="shared" si="8"/>
        <v>v</v>
      </c>
      <c r="G90" s="18" t="str">
        <f t="shared" si="2"/>
        <v>s</v>
      </c>
      <c r="H90" s="18"/>
      <c r="I90" s="42" t="s">
        <v>52</v>
      </c>
      <c r="J90" s="42"/>
      <c r="K90" s="70"/>
      <c r="L90" s="71" t="s">
        <v>31</v>
      </c>
      <c r="M90" s="71" t="s">
        <v>31</v>
      </c>
      <c r="N90" s="55" t="s">
        <v>30</v>
      </c>
      <c r="O90" s="55" t="s">
        <v>31</v>
      </c>
      <c r="P90" s="55" t="s">
        <v>30</v>
      </c>
      <c r="Q90" s="71" t="s">
        <v>30</v>
      </c>
      <c r="R90" s="55" t="s">
        <v>31</v>
      </c>
      <c r="S90" s="55" t="s">
        <v>31</v>
      </c>
      <c r="T90" s="55" t="s">
        <v>31</v>
      </c>
      <c r="U90" s="71" t="s">
        <v>30</v>
      </c>
      <c r="V90" s="71" t="s">
        <v>49</v>
      </c>
      <c r="AC90" s="32" t="s">
        <v>48</v>
      </c>
      <c r="AH90" s="62" t="s">
        <v>45</v>
      </c>
      <c r="AM90" s="32" t="s">
        <v>35</v>
      </c>
      <c r="AR90" s="23"/>
      <c r="AS90" s="24" t="str">
        <f t="shared" si="3"/>
        <v>-:-:-:-:-:-:-:-:-:-:imm7:::::::Rt2:::::Rn:::::Rt::::</v>
      </c>
      <c r="AT90" s="23"/>
      <c r="AU90" s="24" t="str">
        <f t="shared" si="4"/>
        <v>0x2C400000</v>
      </c>
      <c r="AV90" s="25"/>
      <c r="AW90" s="26" t="str">
        <f t="shared" si="5"/>
        <v>vldnps,                                                 </v>
      </c>
      <c r="AX90" s="26" t="str">
        <f t="shared" si="6"/>
        <v>		vldnps,                                                 	/* 0x2C400000	LDNP      	 */</v>
      </c>
      <c r="AY90" s="26" t="str">
        <f t="shared" si="7"/>
        <v>		0x2C400000,	/* LDNP      	vldnps	 */</v>
      </c>
    </row>
    <row r="91">
      <c r="A91" s="9" t="s">
        <v>233</v>
      </c>
      <c r="B91" s="34"/>
      <c r="C91" s="34"/>
      <c r="D91" s="63"/>
      <c r="E91" s="28" t="s">
        <v>228</v>
      </c>
      <c r="F91" s="18" t="str">
        <f t="shared" si="8"/>
        <v>v</v>
      </c>
      <c r="G91" s="18" t="str">
        <f t="shared" si="2"/>
        <v>d</v>
      </c>
      <c r="H91" s="18"/>
      <c r="I91" s="42" t="s">
        <v>219</v>
      </c>
      <c r="J91" s="42"/>
      <c r="K91" s="70"/>
      <c r="L91" s="71" t="s">
        <v>31</v>
      </c>
      <c r="M91" s="71" t="s">
        <v>30</v>
      </c>
      <c r="N91" s="55" t="s">
        <v>30</v>
      </c>
      <c r="O91" s="55" t="s">
        <v>31</v>
      </c>
      <c r="P91" s="55" t="s">
        <v>30</v>
      </c>
      <c r="Q91" s="71" t="s">
        <v>30</v>
      </c>
      <c r="R91" s="55" t="s">
        <v>31</v>
      </c>
      <c r="S91" s="55" t="s">
        <v>31</v>
      </c>
      <c r="T91" s="55" t="s">
        <v>31</v>
      </c>
      <c r="U91" s="71" t="s">
        <v>31</v>
      </c>
      <c r="V91" s="71" t="s">
        <v>49</v>
      </c>
      <c r="AC91" s="32" t="s">
        <v>48</v>
      </c>
      <c r="AH91" s="62" t="s">
        <v>45</v>
      </c>
      <c r="AM91" s="32" t="s">
        <v>35</v>
      </c>
      <c r="AR91" s="23"/>
      <c r="AS91" s="24" t="str">
        <f t="shared" si="3"/>
        <v>-:-:-:-:-:-:-:-:-:-:imm7:::::::Rt2:::::Rn:::::Rt::::</v>
      </c>
      <c r="AT91" s="23"/>
      <c r="AU91" s="24" t="str">
        <f t="shared" si="4"/>
        <v>0x6C000000</v>
      </c>
      <c r="AV91" s="25"/>
      <c r="AW91" s="26" t="str">
        <f t="shared" si="5"/>
        <v>vstnpd,                                                 </v>
      </c>
      <c r="AX91" s="26" t="str">
        <f t="shared" si="6"/>
        <v>		vstnpd,                                                 	/* 0x6C000000	STNP      	 */</v>
      </c>
      <c r="AY91" s="26" t="str">
        <f t="shared" si="7"/>
        <v>		0x6C000000,	/* STNP      	vstnpd	 */</v>
      </c>
    </row>
    <row r="92">
      <c r="A92" s="9" t="s">
        <v>234</v>
      </c>
      <c r="B92" s="34"/>
      <c r="C92" s="34"/>
      <c r="D92" s="63"/>
      <c r="E92" s="28" t="s">
        <v>230</v>
      </c>
      <c r="F92" s="18" t="str">
        <f t="shared" si="8"/>
        <v>v</v>
      </c>
      <c r="G92" s="18" t="str">
        <f t="shared" si="2"/>
        <v>d</v>
      </c>
      <c r="H92" s="18"/>
      <c r="I92" s="42" t="s">
        <v>219</v>
      </c>
      <c r="J92" s="42"/>
      <c r="K92" s="70"/>
      <c r="L92" s="71" t="s">
        <v>31</v>
      </c>
      <c r="M92" s="71" t="s">
        <v>30</v>
      </c>
      <c r="N92" s="55" t="s">
        <v>30</v>
      </c>
      <c r="O92" s="55" t="s">
        <v>31</v>
      </c>
      <c r="P92" s="55" t="s">
        <v>30</v>
      </c>
      <c r="Q92" s="71" t="s">
        <v>30</v>
      </c>
      <c r="R92" s="55" t="s">
        <v>31</v>
      </c>
      <c r="S92" s="55" t="s">
        <v>31</v>
      </c>
      <c r="T92" s="55" t="s">
        <v>31</v>
      </c>
      <c r="U92" s="71" t="s">
        <v>30</v>
      </c>
      <c r="V92" s="71" t="s">
        <v>49</v>
      </c>
      <c r="AC92" s="32" t="s">
        <v>48</v>
      </c>
      <c r="AH92" s="62" t="s">
        <v>45</v>
      </c>
      <c r="AM92" s="32" t="s">
        <v>35</v>
      </c>
      <c r="AR92" s="23"/>
      <c r="AS92" s="24" t="str">
        <f t="shared" si="3"/>
        <v>-:-:-:-:-:-:-:-:-:-:imm7:::::::Rt2:::::Rn:::::Rt::::</v>
      </c>
      <c r="AT92" s="23"/>
      <c r="AU92" s="24" t="str">
        <f t="shared" si="4"/>
        <v>0x6C400000</v>
      </c>
      <c r="AV92" s="25"/>
      <c r="AW92" s="26" t="str">
        <f t="shared" si="5"/>
        <v>vldnpd,                                                 </v>
      </c>
      <c r="AX92" s="26" t="str">
        <f t="shared" si="6"/>
        <v>		vldnpd,                                                 	/* 0x6C400000	LDNP      	 */</v>
      </c>
      <c r="AY92" s="26" t="str">
        <f t="shared" si="7"/>
        <v>		0x6C400000,	/* LDNP      	vldnpd	 */</v>
      </c>
    </row>
    <row r="93">
      <c r="A93" s="15" t="s">
        <v>235</v>
      </c>
      <c r="B93" s="34"/>
      <c r="C93" s="34"/>
      <c r="D93" s="63"/>
      <c r="E93" s="28" t="s">
        <v>228</v>
      </c>
      <c r="F93" s="18" t="str">
        <f t="shared" si="8"/>
        <v/>
      </c>
      <c r="G93" s="18" t="str">
        <f t="shared" si="2"/>
        <v>x</v>
      </c>
      <c r="H93" s="19"/>
      <c r="I93" s="42" t="s">
        <v>99</v>
      </c>
      <c r="J93" s="42"/>
      <c r="K93" s="70"/>
      <c r="L93" s="71" t="s">
        <v>30</v>
      </c>
      <c r="M93" s="71" t="s">
        <v>31</v>
      </c>
      <c r="N93" s="55" t="s">
        <v>30</v>
      </c>
      <c r="O93" s="55" t="s">
        <v>31</v>
      </c>
      <c r="P93" s="55" t="s">
        <v>30</v>
      </c>
      <c r="Q93" s="71" t="s">
        <v>31</v>
      </c>
      <c r="R93" s="55" t="s">
        <v>31</v>
      </c>
      <c r="S93" s="55" t="s">
        <v>31</v>
      </c>
      <c r="T93" s="55" t="s">
        <v>31</v>
      </c>
      <c r="U93" s="71" t="s">
        <v>31</v>
      </c>
      <c r="V93" s="71" t="s">
        <v>49</v>
      </c>
      <c r="AC93" s="32" t="s">
        <v>48</v>
      </c>
      <c r="AH93" s="62" t="s">
        <v>45</v>
      </c>
      <c r="AM93" s="32" t="s">
        <v>35</v>
      </c>
      <c r="AR93" s="23"/>
      <c r="AS93" s="24" t="str">
        <f t="shared" si="3"/>
        <v>-:-:-:-:-:-:-:-:-:-:imm7:::::::Rt2:::::Rn:::::Rt::::</v>
      </c>
      <c r="AT93" s="23"/>
      <c r="AU93" s="24" t="str">
        <f t="shared" si="4"/>
        <v>0xA8000000</v>
      </c>
      <c r="AV93" s="25"/>
      <c r="AW93" s="26" t="str">
        <f t="shared" si="5"/>
        <v>stnpx,                                                  </v>
      </c>
      <c r="AX93" s="26" t="str">
        <f t="shared" si="6"/>
        <v>		stnpx,                                                  	/* 0xA8000000	STNP      	 */</v>
      </c>
      <c r="AY93" s="26" t="str">
        <f t="shared" si="7"/>
        <v>		0xA8000000,	/* STNP      	stnpx	 */</v>
      </c>
    </row>
    <row r="94">
      <c r="A94" s="15" t="s">
        <v>236</v>
      </c>
      <c r="B94" s="34"/>
      <c r="C94" s="34"/>
      <c r="D94" s="63"/>
      <c r="E94" s="28" t="s">
        <v>230</v>
      </c>
      <c r="F94" s="18" t="str">
        <f t="shared" si="8"/>
        <v/>
      </c>
      <c r="G94" s="18" t="str">
        <f t="shared" si="2"/>
        <v>x</v>
      </c>
      <c r="H94" s="19"/>
      <c r="I94" s="42" t="s">
        <v>99</v>
      </c>
      <c r="J94" s="42"/>
      <c r="K94" s="70"/>
      <c r="L94" s="71" t="s">
        <v>30</v>
      </c>
      <c r="M94" s="71" t="s">
        <v>31</v>
      </c>
      <c r="N94" s="55" t="s">
        <v>30</v>
      </c>
      <c r="O94" s="55" t="s">
        <v>31</v>
      </c>
      <c r="P94" s="55" t="s">
        <v>30</v>
      </c>
      <c r="Q94" s="71" t="s">
        <v>31</v>
      </c>
      <c r="R94" s="55" t="s">
        <v>31</v>
      </c>
      <c r="S94" s="55" t="s">
        <v>31</v>
      </c>
      <c r="T94" s="55" t="s">
        <v>31</v>
      </c>
      <c r="U94" s="71" t="s">
        <v>30</v>
      </c>
      <c r="V94" s="71" t="s">
        <v>49</v>
      </c>
      <c r="AC94" s="32" t="s">
        <v>48</v>
      </c>
      <c r="AH94" s="62" t="s">
        <v>45</v>
      </c>
      <c r="AM94" s="32" t="s">
        <v>35</v>
      </c>
      <c r="AR94" s="23"/>
      <c r="AS94" s="24" t="str">
        <f t="shared" si="3"/>
        <v>-:-:-:-:-:-:-:-:-:-:imm7:::::::Rt2:::::Rn:::::Rt::::</v>
      </c>
      <c r="AT94" s="23"/>
      <c r="AU94" s="24" t="str">
        <f t="shared" si="4"/>
        <v>0xA8400000</v>
      </c>
      <c r="AV94" s="25"/>
      <c r="AW94" s="26" t="str">
        <f t="shared" si="5"/>
        <v>ldnpx,                                                  </v>
      </c>
      <c r="AX94" s="26" t="str">
        <f t="shared" si="6"/>
        <v>		ldnpx,                                                  	/* 0xA8400000	LDNP      	 */</v>
      </c>
      <c r="AY94" s="26" t="str">
        <f t="shared" si="7"/>
        <v>		0xA8400000,	/* LDNP      	ldnpx	 */</v>
      </c>
    </row>
    <row r="95">
      <c r="A95" s="9" t="s">
        <v>237</v>
      </c>
      <c r="B95" s="34"/>
      <c r="C95" s="34"/>
      <c r="D95" s="63"/>
      <c r="E95" s="28" t="s">
        <v>228</v>
      </c>
      <c r="F95" s="18" t="str">
        <f t="shared" si="8"/>
        <v>v</v>
      </c>
      <c r="G95" s="18" t="str">
        <f t="shared" si="2"/>
        <v>q</v>
      </c>
      <c r="H95" s="18"/>
      <c r="I95" s="42" t="s">
        <v>71</v>
      </c>
      <c r="J95" s="42"/>
      <c r="K95" s="70"/>
      <c r="L95" s="71" t="s">
        <v>30</v>
      </c>
      <c r="M95" s="71" t="s">
        <v>31</v>
      </c>
      <c r="N95" s="55" t="s">
        <v>30</v>
      </c>
      <c r="O95" s="55" t="s">
        <v>31</v>
      </c>
      <c r="P95" s="55" t="s">
        <v>30</v>
      </c>
      <c r="Q95" s="71" t="s">
        <v>30</v>
      </c>
      <c r="R95" s="55" t="s">
        <v>31</v>
      </c>
      <c r="S95" s="55" t="s">
        <v>31</v>
      </c>
      <c r="T95" s="55" t="s">
        <v>31</v>
      </c>
      <c r="U95" s="71" t="s">
        <v>31</v>
      </c>
      <c r="V95" s="71" t="s">
        <v>49</v>
      </c>
      <c r="AC95" s="32" t="s">
        <v>48</v>
      </c>
      <c r="AH95" s="62" t="s">
        <v>45</v>
      </c>
      <c r="AM95" s="32" t="s">
        <v>35</v>
      </c>
      <c r="AR95" s="23"/>
      <c r="AS95" s="24" t="str">
        <f t="shared" si="3"/>
        <v>-:-:-:-:-:-:-:-:-:-:imm7:::::::Rt2:::::Rn:::::Rt::::</v>
      </c>
      <c r="AT95" s="23"/>
      <c r="AU95" s="24" t="str">
        <f t="shared" si="4"/>
        <v>0xAC000000</v>
      </c>
      <c r="AV95" s="25"/>
      <c r="AW95" s="26" t="str">
        <f t="shared" si="5"/>
        <v>vstnpq,                                                 </v>
      </c>
      <c r="AX95" s="26" t="str">
        <f t="shared" si="6"/>
        <v>		vstnpq,                                                 	/* 0xAC000000	STNP      	 */</v>
      </c>
      <c r="AY95" s="26" t="str">
        <f t="shared" si="7"/>
        <v>		0xAC000000,	/* STNP      	vstnpq	 */</v>
      </c>
    </row>
    <row r="96">
      <c r="A96" s="15" t="s">
        <v>238</v>
      </c>
      <c r="B96" s="34"/>
      <c r="C96" s="34"/>
      <c r="D96" s="63"/>
      <c r="E96" s="28" t="s">
        <v>230</v>
      </c>
      <c r="F96" s="18" t="str">
        <f t="shared" si="8"/>
        <v>v</v>
      </c>
      <c r="G96" s="18" t="str">
        <f t="shared" si="2"/>
        <v>q</v>
      </c>
      <c r="H96" s="18"/>
      <c r="I96" s="42" t="s">
        <v>71</v>
      </c>
      <c r="J96" s="42"/>
      <c r="K96" s="70"/>
      <c r="L96" s="71" t="s">
        <v>30</v>
      </c>
      <c r="M96" s="71" t="s">
        <v>31</v>
      </c>
      <c r="N96" s="55" t="s">
        <v>30</v>
      </c>
      <c r="O96" s="55" t="s">
        <v>31</v>
      </c>
      <c r="P96" s="55" t="s">
        <v>30</v>
      </c>
      <c r="Q96" s="71" t="s">
        <v>30</v>
      </c>
      <c r="R96" s="55" t="s">
        <v>31</v>
      </c>
      <c r="S96" s="55" t="s">
        <v>31</v>
      </c>
      <c r="T96" s="55" t="s">
        <v>31</v>
      </c>
      <c r="U96" s="71" t="s">
        <v>30</v>
      </c>
      <c r="V96" s="71" t="s">
        <v>49</v>
      </c>
      <c r="AC96" s="32" t="s">
        <v>48</v>
      </c>
      <c r="AH96" s="62" t="s">
        <v>45</v>
      </c>
      <c r="AM96" s="32" t="s">
        <v>35</v>
      </c>
      <c r="AR96" s="23"/>
      <c r="AS96" s="24" t="str">
        <f t="shared" si="3"/>
        <v>-:-:-:-:-:-:-:-:-:-:imm7:::::::Rt2:::::Rn:::::Rt::::</v>
      </c>
      <c r="AT96" s="23"/>
      <c r="AU96" s="24" t="str">
        <f t="shared" si="4"/>
        <v>0xAC400000</v>
      </c>
      <c r="AV96" s="25"/>
      <c r="AW96" s="26" t="str">
        <f t="shared" si="5"/>
        <v>vldnpq,                                                 </v>
      </c>
      <c r="AX96" s="26" t="str">
        <f t="shared" si="6"/>
        <v>		vldnpq,                                                 	/* 0xAC400000	LDNP      	 */</v>
      </c>
      <c r="AY96" s="26" t="str">
        <f t="shared" si="7"/>
        <v>		0xAC400000,	/* LDNP      	vldnpq	 */</v>
      </c>
    </row>
    <row r="97" ht="12.75" customHeight="1">
      <c r="A97" s="15" t="s">
        <v>239</v>
      </c>
      <c r="B97" s="16"/>
      <c r="C97" s="16"/>
      <c r="D97" s="17" t="s">
        <v>240</v>
      </c>
      <c r="F97" s="18" t="str">
        <f t="shared" si="8"/>
        <v/>
      </c>
      <c r="G97" s="18" t="str">
        <f t="shared" si="2"/>
        <v/>
      </c>
      <c r="H97" s="19"/>
      <c r="I97" s="20"/>
      <c r="J97" s="20"/>
      <c r="K97" s="65"/>
      <c r="L97" s="66" t="s">
        <v>135</v>
      </c>
      <c r="N97" s="67" t="s">
        <v>30</v>
      </c>
      <c r="O97" s="67" t="s">
        <v>31</v>
      </c>
      <c r="P97" s="68" t="s">
        <v>30</v>
      </c>
      <c r="Q97" s="66" t="s">
        <v>241</v>
      </c>
      <c r="R97" s="39" t="s">
        <v>31</v>
      </c>
      <c r="S97" s="22" t="s">
        <v>31</v>
      </c>
      <c r="T97" s="22" t="s">
        <v>30</v>
      </c>
      <c r="U97" s="66" t="s">
        <v>66</v>
      </c>
      <c r="V97" s="66" t="s">
        <v>49</v>
      </c>
      <c r="AC97" s="38" t="s">
        <v>48</v>
      </c>
      <c r="AH97" s="60" t="s">
        <v>45</v>
      </c>
      <c r="AM97" s="38" t="s">
        <v>35</v>
      </c>
      <c r="AR97" s="23"/>
      <c r="AS97" s="24" t="str">
        <f t="shared" si="3"/>
        <v/>
      </c>
      <c r="AT97" s="23"/>
      <c r="AU97" s="24" t="str">
        <f t="shared" si="4"/>
        <v/>
      </c>
      <c r="AV97" s="25"/>
      <c r="AW97" s="26" t="str">
        <f t="shared" si="5"/>
        <v/>
      </c>
      <c r="AX97" s="26" t="str">
        <f t="shared" si="6"/>
        <v>	/* Load/store register pair (post-indexed) */</v>
      </c>
      <c r="AY97" s="26" t="str">
        <f t="shared" si="7"/>
        <v>	/* Load/store register pair (post-indexed) */</v>
      </c>
    </row>
    <row r="98" ht="12.75" customHeight="1">
      <c r="A98" s="9" t="s">
        <v>242</v>
      </c>
      <c r="B98" s="16"/>
      <c r="C98" s="16"/>
      <c r="D98" s="17"/>
      <c r="E98" s="28" t="s">
        <v>243</v>
      </c>
      <c r="F98" s="18" t="str">
        <f t="shared" si="8"/>
        <v/>
      </c>
      <c r="G98" s="18" t="str">
        <f t="shared" si="2"/>
        <v>postw</v>
      </c>
      <c r="H98" s="18" t="s">
        <v>244</v>
      </c>
      <c r="I98" s="30" t="s">
        <v>97</v>
      </c>
      <c r="J98" s="30"/>
      <c r="K98" s="70"/>
      <c r="L98" s="71" t="s">
        <v>31</v>
      </c>
      <c r="M98" s="71" t="s">
        <v>31</v>
      </c>
      <c r="N98" s="55" t="s">
        <v>30</v>
      </c>
      <c r="O98" s="55" t="s">
        <v>31</v>
      </c>
      <c r="P98" s="55" t="s">
        <v>30</v>
      </c>
      <c r="Q98" s="71" t="s">
        <v>31</v>
      </c>
      <c r="R98" s="45" t="s">
        <v>31</v>
      </c>
      <c r="S98" s="45" t="s">
        <v>31</v>
      </c>
      <c r="T98" s="45" t="s">
        <v>30</v>
      </c>
      <c r="U98" s="71" t="s">
        <v>31</v>
      </c>
      <c r="V98" s="71" t="s">
        <v>49</v>
      </c>
      <c r="AC98" s="32" t="s">
        <v>48</v>
      </c>
      <c r="AH98" s="62" t="s">
        <v>45</v>
      </c>
      <c r="AM98" s="32" t="s">
        <v>35</v>
      </c>
      <c r="AR98" s="23"/>
      <c r="AS98" s="24" t="str">
        <f t="shared" si="3"/>
        <v>-:-:-:-:-:-:-:-:-:-:imm7:::::::Rt2:::::Rn:::::Rt::::</v>
      </c>
      <c r="AT98" s="23"/>
      <c r="AU98" s="24" t="str">
        <f t="shared" si="4"/>
        <v>0x28800000</v>
      </c>
      <c r="AV98" s="25"/>
      <c r="AW98" s="26" t="str">
        <f t="shared" si="5"/>
        <v>stppostw,                                               </v>
      </c>
      <c r="AX98" s="26" t="str">
        <f t="shared" si="6"/>
        <v>		stppostw,                                               	/* 0x28800000	STP       	 */</v>
      </c>
      <c r="AY98" s="26" t="str">
        <f t="shared" si="7"/>
        <v>		0x28800000,	/* STP       	stppostw	 */</v>
      </c>
    </row>
    <row r="99" ht="12.75" customHeight="1">
      <c r="A99" s="9" t="s">
        <v>245</v>
      </c>
      <c r="B99" s="16"/>
      <c r="C99" s="16"/>
      <c r="D99" s="17"/>
      <c r="E99" s="28" t="s">
        <v>246</v>
      </c>
      <c r="F99" s="18" t="str">
        <f t="shared" si="8"/>
        <v/>
      </c>
      <c r="G99" s="18" t="str">
        <f t="shared" si="2"/>
        <v>postw</v>
      </c>
      <c r="H99" s="18" t="s">
        <v>244</v>
      </c>
      <c r="I99" s="30" t="s">
        <v>97</v>
      </c>
      <c r="J99" s="30"/>
      <c r="K99" s="70"/>
      <c r="L99" s="71" t="s">
        <v>31</v>
      </c>
      <c r="M99" s="71" t="s">
        <v>31</v>
      </c>
      <c r="N99" s="55" t="s">
        <v>30</v>
      </c>
      <c r="O99" s="55" t="s">
        <v>31</v>
      </c>
      <c r="P99" s="55" t="s">
        <v>30</v>
      </c>
      <c r="Q99" s="71" t="s">
        <v>31</v>
      </c>
      <c r="R99" s="45" t="s">
        <v>31</v>
      </c>
      <c r="S99" s="45" t="s">
        <v>31</v>
      </c>
      <c r="T99" s="45" t="s">
        <v>30</v>
      </c>
      <c r="U99" s="71" t="s">
        <v>30</v>
      </c>
      <c r="V99" s="71" t="s">
        <v>49</v>
      </c>
      <c r="AC99" s="32" t="s">
        <v>48</v>
      </c>
      <c r="AH99" s="62" t="s">
        <v>45</v>
      </c>
      <c r="AM99" s="32" t="s">
        <v>35</v>
      </c>
      <c r="AR99" s="23"/>
      <c r="AS99" s="24" t="str">
        <f t="shared" si="3"/>
        <v>-:-:-:-:-:-:-:-:-:-:imm7:::::::Rt2:::::Rn:::::Rt::::</v>
      </c>
      <c r="AT99" s="23"/>
      <c r="AU99" s="24" t="str">
        <f t="shared" si="4"/>
        <v>0x28C00000</v>
      </c>
      <c r="AV99" s="25"/>
      <c r="AW99" s="26" t="str">
        <f t="shared" si="5"/>
        <v>ldppostw,                                               </v>
      </c>
      <c r="AX99" s="26" t="str">
        <f t="shared" si="6"/>
        <v>		ldppostw,                                               	/* 0x28C00000	LDP       	 */</v>
      </c>
      <c r="AY99" s="26" t="str">
        <f t="shared" si="7"/>
        <v>		0x28C00000,	/* LDP       	ldppostw	 */</v>
      </c>
    </row>
    <row r="100" ht="12.75" customHeight="1">
      <c r="A100" s="15" t="s">
        <v>247</v>
      </c>
      <c r="B100" s="16"/>
      <c r="C100" s="16"/>
      <c r="D100" s="17"/>
      <c r="E100" s="28" t="s">
        <v>243</v>
      </c>
      <c r="F100" s="18" t="str">
        <f t="shared" si="8"/>
        <v>v</v>
      </c>
      <c r="G100" s="18" t="str">
        <f t="shared" si="2"/>
        <v>posts</v>
      </c>
      <c r="H100" s="18" t="s">
        <v>244</v>
      </c>
      <c r="I100" s="30" t="s">
        <v>52</v>
      </c>
      <c r="J100" s="30"/>
      <c r="K100" s="70"/>
      <c r="L100" s="71" t="s">
        <v>31</v>
      </c>
      <c r="M100" s="71" t="s">
        <v>31</v>
      </c>
      <c r="N100" s="55" t="s">
        <v>30</v>
      </c>
      <c r="O100" s="55" t="s">
        <v>31</v>
      </c>
      <c r="P100" s="55" t="s">
        <v>30</v>
      </c>
      <c r="Q100" s="71" t="s">
        <v>30</v>
      </c>
      <c r="R100" s="45" t="s">
        <v>31</v>
      </c>
      <c r="S100" s="45" t="s">
        <v>31</v>
      </c>
      <c r="T100" s="45" t="s">
        <v>30</v>
      </c>
      <c r="U100" s="71" t="s">
        <v>31</v>
      </c>
      <c r="V100" s="71" t="s">
        <v>49</v>
      </c>
      <c r="AC100" s="32" t="s">
        <v>48</v>
      </c>
      <c r="AH100" s="62" t="s">
        <v>45</v>
      </c>
      <c r="AM100" s="32" t="s">
        <v>35</v>
      </c>
      <c r="AR100" s="23"/>
      <c r="AS100" s="24" t="str">
        <f t="shared" si="3"/>
        <v>-:-:-:-:-:-:-:-:-:-:imm7:::::::Rt2:::::Rn:::::Rt::::</v>
      </c>
      <c r="AT100" s="23"/>
      <c r="AU100" s="24" t="str">
        <f t="shared" si="4"/>
        <v>0x2C800000</v>
      </c>
      <c r="AV100" s="25"/>
      <c r="AW100" s="26" t="str">
        <f t="shared" si="5"/>
        <v>vstpposts,                                              </v>
      </c>
      <c r="AX100" s="26" t="str">
        <f t="shared" si="6"/>
        <v>		vstpposts,                                              	/* 0x2C800000	STP       	 */</v>
      </c>
      <c r="AY100" s="26" t="str">
        <f t="shared" si="7"/>
        <v>		0x2C800000,	/* STP       	vstpposts	 */</v>
      </c>
    </row>
    <row r="101" ht="12.75" customHeight="1">
      <c r="A101" s="15" t="s">
        <v>248</v>
      </c>
      <c r="B101" s="16"/>
      <c r="C101" s="16"/>
      <c r="D101" s="17"/>
      <c r="E101" s="28" t="s">
        <v>246</v>
      </c>
      <c r="F101" s="18" t="str">
        <f t="shared" si="8"/>
        <v>v</v>
      </c>
      <c r="G101" s="18" t="str">
        <f t="shared" si="2"/>
        <v>posts</v>
      </c>
      <c r="H101" s="18" t="s">
        <v>244</v>
      </c>
      <c r="I101" s="30" t="s">
        <v>52</v>
      </c>
      <c r="J101" s="30"/>
      <c r="K101" s="70"/>
      <c r="L101" s="71" t="s">
        <v>31</v>
      </c>
      <c r="M101" s="71" t="s">
        <v>31</v>
      </c>
      <c r="N101" s="55" t="s">
        <v>30</v>
      </c>
      <c r="O101" s="55" t="s">
        <v>31</v>
      </c>
      <c r="P101" s="55" t="s">
        <v>30</v>
      </c>
      <c r="Q101" s="71" t="s">
        <v>30</v>
      </c>
      <c r="R101" s="45" t="s">
        <v>31</v>
      </c>
      <c r="S101" s="45" t="s">
        <v>31</v>
      </c>
      <c r="T101" s="45" t="s">
        <v>30</v>
      </c>
      <c r="U101" s="71" t="s">
        <v>30</v>
      </c>
      <c r="V101" s="71" t="s">
        <v>49</v>
      </c>
      <c r="AC101" s="32" t="s">
        <v>48</v>
      </c>
      <c r="AH101" s="62" t="s">
        <v>45</v>
      </c>
      <c r="AM101" s="32" t="s">
        <v>35</v>
      </c>
      <c r="AR101" s="23"/>
      <c r="AS101" s="24" t="str">
        <f t="shared" si="3"/>
        <v>-:-:-:-:-:-:-:-:-:-:imm7:::::::Rt2:::::Rn:::::Rt::::</v>
      </c>
      <c r="AT101" s="23"/>
      <c r="AU101" s="24" t="str">
        <f t="shared" si="4"/>
        <v>0x2CC00000</v>
      </c>
      <c r="AV101" s="25"/>
      <c r="AW101" s="26" t="str">
        <f t="shared" si="5"/>
        <v>vldpposts,                                              </v>
      </c>
      <c r="AX101" s="26" t="str">
        <f t="shared" si="6"/>
        <v>		vldpposts,                                              	/* 0x2CC00000	LDP       	 */</v>
      </c>
      <c r="AY101" s="26" t="str">
        <f t="shared" si="7"/>
        <v>		0x2CC00000,	/* LDP       	vldpposts	 */</v>
      </c>
    </row>
    <row r="102" ht="12.75" customHeight="1">
      <c r="A102" s="9" t="s">
        <v>249</v>
      </c>
      <c r="B102" s="16"/>
      <c r="C102" s="16"/>
      <c r="D102" s="17"/>
      <c r="E102" s="28" t="s">
        <v>250</v>
      </c>
      <c r="F102" s="18" t="str">
        <f t="shared" si="8"/>
        <v/>
      </c>
      <c r="G102" s="18" t="str">
        <f t="shared" si="2"/>
        <v>post</v>
      </c>
      <c r="H102" s="18" t="s">
        <v>244</v>
      </c>
      <c r="I102" s="30"/>
      <c r="J102" s="30"/>
      <c r="K102" s="70"/>
      <c r="L102" s="71" t="s">
        <v>31</v>
      </c>
      <c r="M102" s="71" t="s">
        <v>30</v>
      </c>
      <c r="N102" s="55" t="s">
        <v>30</v>
      </c>
      <c r="O102" s="55" t="s">
        <v>31</v>
      </c>
      <c r="P102" s="55" t="s">
        <v>30</v>
      </c>
      <c r="Q102" s="71" t="s">
        <v>31</v>
      </c>
      <c r="R102" s="45" t="s">
        <v>31</v>
      </c>
      <c r="S102" s="45" t="s">
        <v>31</v>
      </c>
      <c r="T102" s="45" t="s">
        <v>30</v>
      </c>
      <c r="U102" s="71" t="s">
        <v>30</v>
      </c>
      <c r="V102" s="71" t="s">
        <v>49</v>
      </c>
      <c r="AC102" s="32" t="s">
        <v>48</v>
      </c>
      <c r="AH102" s="62" t="s">
        <v>45</v>
      </c>
      <c r="AM102" s="32" t="s">
        <v>35</v>
      </c>
      <c r="AR102" s="23"/>
      <c r="AS102" s="24" t="str">
        <f t="shared" si="3"/>
        <v>-:-:-:-:-:-:-:-:-:-:imm7:::::::Rt2:::::Rn:::::Rt::::</v>
      </c>
      <c r="AT102" s="23"/>
      <c r="AU102" s="24" t="str">
        <f t="shared" si="4"/>
        <v>0x68C00000</v>
      </c>
      <c r="AV102" s="25"/>
      <c r="AW102" s="26" t="str">
        <f t="shared" si="5"/>
        <v>ldpswpost,                                              </v>
      </c>
      <c r="AX102" s="26" t="str">
        <f t="shared" si="6"/>
        <v>		ldpswpost,                                              	/* 0x68C00000	LDPSW     	 */</v>
      </c>
      <c r="AY102" s="26" t="str">
        <f t="shared" si="7"/>
        <v>		0x68C00000,	/* LDPSW     	ldpswpost	 */</v>
      </c>
    </row>
    <row r="103" ht="12.75" customHeight="1">
      <c r="A103" s="15" t="s">
        <v>251</v>
      </c>
      <c r="B103" s="16"/>
      <c r="C103" s="16"/>
      <c r="D103" s="17"/>
      <c r="E103" s="28" t="s">
        <v>243</v>
      </c>
      <c r="F103" s="18" t="str">
        <f t="shared" si="8"/>
        <v>v</v>
      </c>
      <c r="G103" s="18" t="str">
        <f t="shared" si="2"/>
        <v>postd</v>
      </c>
      <c r="H103" s="18" t="s">
        <v>244</v>
      </c>
      <c r="I103" s="30" t="s">
        <v>219</v>
      </c>
      <c r="J103" s="30"/>
      <c r="K103" s="70"/>
      <c r="L103" s="71" t="s">
        <v>31</v>
      </c>
      <c r="M103" s="71" t="s">
        <v>30</v>
      </c>
      <c r="N103" s="55" t="s">
        <v>30</v>
      </c>
      <c r="O103" s="55" t="s">
        <v>31</v>
      </c>
      <c r="P103" s="55" t="s">
        <v>30</v>
      </c>
      <c r="Q103" s="71" t="s">
        <v>30</v>
      </c>
      <c r="R103" s="45" t="s">
        <v>31</v>
      </c>
      <c r="S103" s="45" t="s">
        <v>31</v>
      </c>
      <c r="T103" s="45" t="s">
        <v>30</v>
      </c>
      <c r="U103" s="71" t="s">
        <v>31</v>
      </c>
      <c r="V103" s="71" t="s">
        <v>49</v>
      </c>
      <c r="AC103" s="32" t="s">
        <v>48</v>
      </c>
      <c r="AH103" s="62" t="s">
        <v>45</v>
      </c>
      <c r="AM103" s="32" t="s">
        <v>35</v>
      </c>
      <c r="AR103" s="23"/>
      <c r="AS103" s="24" t="str">
        <f t="shared" si="3"/>
        <v>-:-:-:-:-:-:-:-:-:-:imm7:::::::Rt2:::::Rn:::::Rt::::</v>
      </c>
      <c r="AT103" s="23"/>
      <c r="AU103" s="24" t="str">
        <f t="shared" si="4"/>
        <v>0x6C800000</v>
      </c>
      <c r="AV103" s="25"/>
      <c r="AW103" s="26" t="str">
        <f t="shared" si="5"/>
        <v>vstppostd,                                              </v>
      </c>
      <c r="AX103" s="26" t="str">
        <f t="shared" si="6"/>
        <v>		vstppostd,                                              	/* 0x6C800000	STP       	 */</v>
      </c>
      <c r="AY103" s="26" t="str">
        <f t="shared" si="7"/>
        <v>		0x6C800000,	/* STP       	vstppostd	 */</v>
      </c>
    </row>
    <row r="104" ht="12.75" customHeight="1">
      <c r="A104" s="15" t="s">
        <v>252</v>
      </c>
      <c r="B104" s="16"/>
      <c r="C104" s="16"/>
      <c r="D104" s="17"/>
      <c r="E104" s="28" t="s">
        <v>246</v>
      </c>
      <c r="F104" s="18" t="str">
        <f t="shared" si="8"/>
        <v>v</v>
      </c>
      <c r="G104" s="18" t="str">
        <f t="shared" si="2"/>
        <v>postd</v>
      </c>
      <c r="H104" s="18" t="s">
        <v>244</v>
      </c>
      <c r="I104" s="30" t="s">
        <v>219</v>
      </c>
      <c r="J104" s="30"/>
      <c r="K104" s="70"/>
      <c r="L104" s="71" t="s">
        <v>31</v>
      </c>
      <c r="M104" s="71" t="s">
        <v>30</v>
      </c>
      <c r="N104" s="55" t="s">
        <v>30</v>
      </c>
      <c r="O104" s="55" t="s">
        <v>31</v>
      </c>
      <c r="P104" s="55" t="s">
        <v>30</v>
      </c>
      <c r="Q104" s="71" t="s">
        <v>30</v>
      </c>
      <c r="R104" s="45" t="s">
        <v>31</v>
      </c>
      <c r="S104" s="45" t="s">
        <v>31</v>
      </c>
      <c r="T104" s="45" t="s">
        <v>30</v>
      </c>
      <c r="U104" s="71" t="s">
        <v>30</v>
      </c>
      <c r="V104" s="71" t="s">
        <v>49</v>
      </c>
      <c r="AC104" s="32" t="s">
        <v>48</v>
      </c>
      <c r="AH104" s="62" t="s">
        <v>45</v>
      </c>
      <c r="AM104" s="32" t="s">
        <v>35</v>
      </c>
      <c r="AR104" s="23"/>
      <c r="AS104" s="24" t="str">
        <f t="shared" si="3"/>
        <v>-:-:-:-:-:-:-:-:-:-:imm7:::::::Rt2:::::Rn:::::Rt::::</v>
      </c>
      <c r="AT104" s="23"/>
      <c r="AU104" s="24" t="str">
        <f t="shared" si="4"/>
        <v>0x6CC00000</v>
      </c>
      <c r="AV104" s="25"/>
      <c r="AW104" s="26" t="str">
        <f t="shared" si="5"/>
        <v>vldppostd,                                              </v>
      </c>
      <c r="AX104" s="26" t="str">
        <f t="shared" si="6"/>
        <v>		vldppostd,                                              	/* 0x6CC00000	LDP       	 */</v>
      </c>
      <c r="AY104" s="26" t="str">
        <f t="shared" si="7"/>
        <v>		0x6CC00000,	/* LDP       	vldppostd	 */</v>
      </c>
    </row>
    <row r="105" ht="12.75" customHeight="1">
      <c r="A105" s="9" t="s">
        <v>253</v>
      </c>
      <c r="B105" s="16"/>
      <c r="C105" s="16"/>
      <c r="D105" s="17"/>
      <c r="E105" s="28" t="s">
        <v>243</v>
      </c>
      <c r="F105" s="18" t="str">
        <f t="shared" si="8"/>
        <v/>
      </c>
      <c r="G105" s="18" t="str">
        <f t="shared" si="2"/>
        <v>postx</v>
      </c>
      <c r="H105" s="18" t="s">
        <v>244</v>
      </c>
      <c r="I105" s="30" t="s">
        <v>99</v>
      </c>
      <c r="J105" s="30"/>
      <c r="K105" s="70"/>
      <c r="L105" s="71" t="s">
        <v>30</v>
      </c>
      <c r="M105" s="71" t="s">
        <v>31</v>
      </c>
      <c r="N105" s="55" t="s">
        <v>30</v>
      </c>
      <c r="O105" s="55" t="s">
        <v>31</v>
      </c>
      <c r="P105" s="55" t="s">
        <v>30</v>
      </c>
      <c r="Q105" s="71" t="s">
        <v>31</v>
      </c>
      <c r="R105" s="45" t="s">
        <v>31</v>
      </c>
      <c r="S105" s="45" t="s">
        <v>31</v>
      </c>
      <c r="T105" s="45" t="s">
        <v>30</v>
      </c>
      <c r="U105" s="71" t="s">
        <v>31</v>
      </c>
      <c r="V105" s="71" t="s">
        <v>49</v>
      </c>
      <c r="AC105" s="32" t="s">
        <v>48</v>
      </c>
      <c r="AH105" s="62" t="s">
        <v>45</v>
      </c>
      <c r="AM105" s="32" t="s">
        <v>35</v>
      </c>
      <c r="AR105" s="23"/>
      <c r="AS105" s="24" t="str">
        <f t="shared" si="3"/>
        <v>-:-:-:-:-:-:-:-:-:-:imm7:::::::Rt2:::::Rn:::::Rt::::</v>
      </c>
      <c r="AT105" s="23"/>
      <c r="AU105" s="24" t="str">
        <f t="shared" si="4"/>
        <v>0xA8800000</v>
      </c>
      <c r="AV105" s="25"/>
      <c r="AW105" s="26" t="str">
        <f t="shared" si="5"/>
        <v>stppostx,                                               </v>
      </c>
      <c r="AX105" s="26" t="str">
        <f t="shared" si="6"/>
        <v>		stppostx,                                               	/* 0xA8800000	STP       	 */</v>
      </c>
      <c r="AY105" s="26" t="str">
        <f t="shared" si="7"/>
        <v>		0xA8800000,	/* STP       	stppostx	 */</v>
      </c>
    </row>
    <row r="106" ht="12.75" customHeight="1">
      <c r="A106" s="9" t="s">
        <v>254</v>
      </c>
      <c r="B106" s="16"/>
      <c r="C106" s="16"/>
      <c r="D106" s="17"/>
      <c r="E106" s="28" t="s">
        <v>246</v>
      </c>
      <c r="F106" s="18" t="str">
        <f t="shared" si="8"/>
        <v/>
      </c>
      <c r="G106" s="18" t="str">
        <f t="shared" si="2"/>
        <v>postx</v>
      </c>
      <c r="H106" s="18" t="s">
        <v>244</v>
      </c>
      <c r="I106" s="30" t="s">
        <v>99</v>
      </c>
      <c r="J106" s="30"/>
      <c r="K106" s="70"/>
      <c r="L106" s="71" t="s">
        <v>30</v>
      </c>
      <c r="M106" s="71" t="s">
        <v>31</v>
      </c>
      <c r="N106" s="55" t="s">
        <v>30</v>
      </c>
      <c r="O106" s="55" t="s">
        <v>31</v>
      </c>
      <c r="P106" s="55" t="s">
        <v>30</v>
      </c>
      <c r="Q106" s="71" t="s">
        <v>31</v>
      </c>
      <c r="R106" s="45" t="s">
        <v>31</v>
      </c>
      <c r="S106" s="45" t="s">
        <v>31</v>
      </c>
      <c r="T106" s="45" t="s">
        <v>30</v>
      </c>
      <c r="U106" s="71" t="s">
        <v>30</v>
      </c>
      <c r="V106" s="71" t="s">
        <v>49</v>
      </c>
      <c r="AC106" s="32" t="s">
        <v>48</v>
      </c>
      <c r="AH106" s="62" t="s">
        <v>45</v>
      </c>
      <c r="AM106" s="32" t="s">
        <v>35</v>
      </c>
      <c r="AR106" s="23"/>
      <c r="AS106" s="24" t="str">
        <f t="shared" si="3"/>
        <v>-:-:-:-:-:-:-:-:-:-:imm7:::::::Rt2:::::Rn:::::Rt::::</v>
      </c>
      <c r="AT106" s="23"/>
      <c r="AU106" s="24" t="str">
        <f t="shared" si="4"/>
        <v>0xA8C00000</v>
      </c>
      <c r="AV106" s="25"/>
      <c r="AW106" s="26" t="str">
        <f t="shared" si="5"/>
        <v>ldppostx,                                               </v>
      </c>
      <c r="AX106" s="26" t="str">
        <f t="shared" si="6"/>
        <v>		ldppostx,                                               	/* 0xA8C00000	LDP       	 */</v>
      </c>
      <c r="AY106" s="26" t="str">
        <f t="shared" si="7"/>
        <v>		0xA8C00000,	/* LDP       	ldppostx	 */</v>
      </c>
    </row>
    <row r="107" ht="12.75" customHeight="1">
      <c r="A107" s="15" t="s">
        <v>255</v>
      </c>
      <c r="B107" s="16"/>
      <c r="C107" s="16"/>
      <c r="D107" s="17"/>
      <c r="E107" s="28" t="s">
        <v>243</v>
      </c>
      <c r="F107" s="18" t="str">
        <f t="shared" si="8"/>
        <v>v</v>
      </c>
      <c r="G107" s="18" t="str">
        <f t="shared" si="2"/>
        <v>postq</v>
      </c>
      <c r="H107" s="18" t="s">
        <v>244</v>
      </c>
      <c r="I107" s="30" t="s">
        <v>71</v>
      </c>
      <c r="J107" s="30"/>
      <c r="K107" s="70"/>
      <c r="L107" s="71" t="s">
        <v>30</v>
      </c>
      <c r="M107" s="71" t="s">
        <v>31</v>
      </c>
      <c r="N107" s="55" t="s">
        <v>30</v>
      </c>
      <c r="O107" s="55" t="s">
        <v>31</v>
      </c>
      <c r="P107" s="55" t="s">
        <v>30</v>
      </c>
      <c r="Q107" s="71" t="s">
        <v>30</v>
      </c>
      <c r="R107" s="45" t="s">
        <v>31</v>
      </c>
      <c r="S107" s="45" t="s">
        <v>31</v>
      </c>
      <c r="T107" s="45" t="s">
        <v>30</v>
      </c>
      <c r="U107" s="71" t="s">
        <v>31</v>
      </c>
      <c r="V107" s="71" t="s">
        <v>49</v>
      </c>
      <c r="AC107" s="32" t="s">
        <v>48</v>
      </c>
      <c r="AH107" s="62" t="s">
        <v>45</v>
      </c>
      <c r="AM107" s="32" t="s">
        <v>35</v>
      </c>
      <c r="AR107" s="23"/>
      <c r="AS107" s="24" t="str">
        <f t="shared" si="3"/>
        <v>-:-:-:-:-:-:-:-:-:-:imm7:::::::Rt2:::::Rn:::::Rt::::</v>
      </c>
      <c r="AT107" s="23"/>
      <c r="AU107" s="24" t="str">
        <f t="shared" si="4"/>
        <v>0xAC800000</v>
      </c>
      <c r="AV107" s="25"/>
      <c r="AW107" s="26" t="str">
        <f t="shared" si="5"/>
        <v>vstppostq,                                              </v>
      </c>
      <c r="AX107" s="26" t="str">
        <f t="shared" si="6"/>
        <v>		vstppostq,                                              	/* 0xAC800000	STP       	 */</v>
      </c>
      <c r="AY107" s="26" t="str">
        <f t="shared" si="7"/>
        <v>		0xAC800000,	/* STP       	vstppostq	 */</v>
      </c>
    </row>
    <row r="108" ht="12.75" customHeight="1">
      <c r="A108" s="15" t="s">
        <v>256</v>
      </c>
      <c r="B108" s="16"/>
      <c r="C108" s="16"/>
      <c r="D108" s="17"/>
      <c r="E108" s="28" t="s">
        <v>246</v>
      </c>
      <c r="F108" s="18" t="str">
        <f t="shared" si="8"/>
        <v>v</v>
      </c>
      <c r="G108" s="18" t="str">
        <f t="shared" si="2"/>
        <v>postq</v>
      </c>
      <c r="H108" s="18" t="s">
        <v>244</v>
      </c>
      <c r="I108" s="30" t="s">
        <v>71</v>
      </c>
      <c r="J108" s="30"/>
      <c r="K108" s="70"/>
      <c r="L108" s="71" t="s">
        <v>30</v>
      </c>
      <c r="M108" s="71" t="s">
        <v>31</v>
      </c>
      <c r="N108" s="55" t="s">
        <v>30</v>
      </c>
      <c r="O108" s="55" t="s">
        <v>31</v>
      </c>
      <c r="P108" s="55" t="s">
        <v>30</v>
      </c>
      <c r="Q108" s="71" t="s">
        <v>30</v>
      </c>
      <c r="R108" s="45" t="s">
        <v>31</v>
      </c>
      <c r="S108" s="45" t="s">
        <v>31</v>
      </c>
      <c r="T108" s="45" t="s">
        <v>30</v>
      </c>
      <c r="U108" s="71" t="s">
        <v>30</v>
      </c>
      <c r="V108" s="71" t="s">
        <v>49</v>
      </c>
      <c r="AC108" s="32" t="s">
        <v>48</v>
      </c>
      <c r="AH108" s="62" t="s">
        <v>45</v>
      </c>
      <c r="AM108" s="32" t="s">
        <v>35</v>
      </c>
      <c r="AR108" s="23"/>
      <c r="AS108" s="24" t="str">
        <f t="shared" si="3"/>
        <v>-:-:-:-:-:-:-:-:-:-:imm7:::::::Rt2:::::Rn:::::Rt::::</v>
      </c>
      <c r="AT108" s="23"/>
      <c r="AU108" s="24" t="str">
        <f t="shared" si="4"/>
        <v>0xACC00000</v>
      </c>
      <c r="AV108" s="25"/>
      <c r="AW108" s="26" t="str">
        <f t="shared" si="5"/>
        <v>vldppostq,                                              </v>
      </c>
      <c r="AX108" s="26" t="str">
        <f t="shared" si="6"/>
        <v>		vldppostq,                                              	/* 0xACC00000	LDP       	 */</v>
      </c>
      <c r="AY108" s="26" t="str">
        <f t="shared" si="7"/>
        <v>		0xACC00000,	/* LDP       	vldppostq	 */</v>
      </c>
    </row>
    <row r="109" ht="12.75" customHeight="1">
      <c r="A109" s="9" t="s">
        <v>257</v>
      </c>
      <c r="B109" s="16"/>
      <c r="C109" s="16"/>
      <c r="D109" s="17" t="s">
        <v>258</v>
      </c>
      <c r="F109" s="18" t="str">
        <f t="shared" si="8"/>
        <v/>
      </c>
      <c r="G109" s="18" t="str">
        <f t="shared" si="2"/>
        <v/>
      </c>
      <c r="H109" s="19"/>
      <c r="I109" s="20"/>
      <c r="J109" s="20"/>
      <c r="K109" s="65"/>
      <c r="L109" s="66" t="s">
        <v>135</v>
      </c>
      <c r="N109" s="67" t="s">
        <v>30</v>
      </c>
      <c r="O109" s="67" t="s">
        <v>31</v>
      </c>
      <c r="P109" s="68" t="s">
        <v>30</v>
      </c>
      <c r="Q109" s="66" t="s">
        <v>241</v>
      </c>
      <c r="R109" s="39" t="s">
        <v>31</v>
      </c>
      <c r="S109" s="22" t="s">
        <v>30</v>
      </c>
      <c r="T109" s="22" t="s">
        <v>31</v>
      </c>
      <c r="U109" s="66" t="s">
        <v>66</v>
      </c>
      <c r="V109" s="66" t="s">
        <v>49</v>
      </c>
      <c r="AC109" s="38" t="s">
        <v>48</v>
      </c>
      <c r="AH109" s="60" t="s">
        <v>45</v>
      </c>
      <c r="AM109" s="38" t="s">
        <v>35</v>
      </c>
      <c r="AR109" s="23"/>
      <c r="AS109" s="24" t="str">
        <f t="shared" si="3"/>
        <v/>
      </c>
      <c r="AT109" s="23"/>
      <c r="AU109" s="24" t="str">
        <f t="shared" si="4"/>
        <v/>
      </c>
      <c r="AV109" s="25"/>
      <c r="AW109" s="26" t="str">
        <f t="shared" si="5"/>
        <v/>
      </c>
      <c r="AX109" s="26" t="str">
        <f t="shared" si="6"/>
        <v>	/* Load/store register pair (offset) */</v>
      </c>
      <c r="AY109" s="26" t="str">
        <f t="shared" si="7"/>
        <v>	/* Load/store register pair (offset) */</v>
      </c>
    </row>
    <row r="110" ht="12.75" customHeight="1">
      <c r="A110" s="15" t="s">
        <v>259</v>
      </c>
      <c r="B110" s="16"/>
      <c r="C110" s="16"/>
      <c r="D110" s="17"/>
      <c r="E110" s="28" t="s">
        <v>243</v>
      </c>
      <c r="F110" s="18" t="str">
        <f t="shared" si="8"/>
        <v/>
      </c>
      <c r="G110" s="18" t="str">
        <f t="shared" si="2"/>
        <v>offw</v>
      </c>
      <c r="H110" s="18" t="s">
        <v>260</v>
      </c>
      <c r="I110" s="30" t="s">
        <v>97</v>
      </c>
      <c r="J110" s="30"/>
      <c r="K110" s="70"/>
      <c r="L110" s="71" t="s">
        <v>31</v>
      </c>
      <c r="M110" s="71" t="s">
        <v>31</v>
      </c>
      <c r="N110" s="55" t="s">
        <v>30</v>
      </c>
      <c r="O110" s="55" t="s">
        <v>31</v>
      </c>
      <c r="P110" s="55" t="s">
        <v>30</v>
      </c>
      <c r="Q110" s="71" t="s">
        <v>31</v>
      </c>
      <c r="R110" s="45" t="s">
        <v>31</v>
      </c>
      <c r="S110" s="45" t="s">
        <v>30</v>
      </c>
      <c r="T110" s="45" t="s">
        <v>31</v>
      </c>
      <c r="U110" s="71" t="s">
        <v>31</v>
      </c>
      <c r="V110" s="71" t="s">
        <v>49</v>
      </c>
      <c r="AC110" s="32" t="s">
        <v>48</v>
      </c>
      <c r="AH110" s="62" t="s">
        <v>45</v>
      </c>
      <c r="AM110" s="32" t="s">
        <v>35</v>
      </c>
      <c r="AR110" s="23"/>
      <c r="AS110" s="24" t="str">
        <f t="shared" si="3"/>
        <v>-:-:-:-:-:-:-:-:-:-:imm7:::::::Rt2:::::Rn:::::Rt::::</v>
      </c>
      <c r="AT110" s="23"/>
      <c r="AU110" s="24" t="str">
        <f t="shared" si="4"/>
        <v>0x29000000</v>
      </c>
      <c r="AV110" s="25"/>
      <c r="AW110" s="26" t="str">
        <f t="shared" si="5"/>
        <v>stpoffw,                                                </v>
      </c>
      <c r="AX110" s="26" t="str">
        <f t="shared" si="6"/>
        <v>		stpoffw,                                                	/* 0x29000000	STP       	 */</v>
      </c>
      <c r="AY110" s="26" t="str">
        <f t="shared" si="7"/>
        <v>		0x29000000,	/* STP       	stpoffw	 */</v>
      </c>
    </row>
    <row r="111" ht="12.75" customHeight="1">
      <c r="A111" s="15" t="s">
        <v>261</v>
      </c>
      <c r="B111" s="16"/>
      <c r="C111" s="16"/>
      <c r="D111" s="17"/>
      <c r="E111" s="28" t="s">
        <v>246</v>
      </c>
      <c r="F111" s="18" t="str">
        <f t="shared" si="8"/>
        <v/>
      </c>
      <c r="G111" s="18" t="str">
        <f t="shared" si="2"/>
        <v>offw</v>
      </c>
      <c r="H111" s="18" t="s">
        <v>260</v>
      </c>
      <c r="I111" s="30" t="s">
        <v>97</v>
      </c>
      <c r="J111" s="30"/>
      <c r="K111" s="70"/>
      <c r="L111" s="71" t="s">
        <v>31</v>
      </c>
      <c r="M111" s="71" t="s">
        <v>31</v>
      </c>
      <c r="N111" s="55" t="s">
        <v>30</v>
      </c>
      <c r="O111" s="55" t="s">
        <v>31</v>
      </c>
      <c r="P111" s="55" t="s">
        <v>30</v>
      </c>
      <c r="Q111" s="71" t="s">
        <v>31</v>
      </c>
      <c r="R111" s="45" t="s">
        <v>31</v>
      </c>
      <c r="S111" s="45" t="s">
        <v>30</v>
      </c>
      <c r="T111" s="45" t="s">
        <v>31</v>
      </c>
      <c r="U111" s="71" t="s">
        <v>30</v>
      </c>
      <c r="V111" s="71" t="s">
        <v>49</v>
      </c>
      <c r="AC111" s="32" t="s">
        <v>48</v>
      </c>
      <c r="AH111" s="62" t="s">
        <v>45</v>
      </c>
      <c r="AM111" s="32" t="s">
        <v>35</v>
      </c>
      <c r="AR111" s="23"/>
      <c r="AS111" s="24" t="str">
        <f t="shared" si="3"/>
        <v>-:-:-:-:-:-:-:-:-:-:imm7:::::::Rt2:::::Rn:::::Rt::::</v>
      </c>
      <c r="AT111" s="23"/>
      <c r="AU111" s="24" t="str">
        <f t="shared" si="4"/>
        <v>0x29400000</v>
      </c>
      <c r="AV111" s="25"/>
      <c r="AW111" s="26" t="str">
        <f t="shared" si="5"/>
        <v>ldpoffw,                                                </v>
      </c>
      <c r="AX111" s="26" t="str">
        <f t="shared" si="6"/>
        <v>		ldpoffw,                                                	/* 0x29400000	LDP       	 */</v>
      </c>
      <c r="AY111" s="26" t="str">
        <f t="shared" si="7"/>
        <v>		0x29400000,	/* LDP       	ldpoffw	 */</v>
      </c>
    </row>
    <row r="112" ht="12.75" customHeight="1">
      <c r="A112" s="9" t="s">
        <v>262</v>
      </c>
      <c r="B112" s="16"/>
      <c r="C112" s="16"/>
      <c r="D112" s="17"/>
      <c r="E112" s="28" t="s">
        <v>243</v>
      </c>
      <c r="F112" s="18" t="str">
        <f t="shared" si="8"/>
        <v>v</v>
      </c>
      <c r="G112" s="18" t="str">
        <f t="shared" si="2"/>
        <v>offs</v>
      </c>
      <c r="H112" s="18" t="s">
        <v>260</v>
      </c>
      <c r="I112" s="30" t="s">
        <v>52</v>
      </c>
      <c r="J112" s="30"/>
      <c r="K112" s="70"/>
      <c r="L112" s="71" t="s">
        <v>31</v>
      </c>
      <c r="M112" s="71" t="s">
        <v>31</v>
      </c>
      <c r="N112" s="55" t="s">
        <v>30</v>
      </c>
      <c r="O112" s="55" t="s">
        <v>31</v>
      </c>
      <c r="P112" s="55" t="s">
        <v>30</v>
      </c>
      <c r="Q112" s="71" t="s">
        <v>30</v>
      </c>
      <c r="R112" s="45" t="s">
        <v>31</v>
      </c>
      <c r="S112" s="45" t="s">
        <v>30</v>
      </c>
      <c r="T112" s="45" t="s">
        <v>31</v>
      </c>
      <c r="U112" s="71" t="s">
        <v>31</v>
      </c>
      <c r="V112" s="71" t="s">
        <v>49</v>
      </c>
      <c r="AC112" s="32" t="s">
        <v>48</v>
      </c>
      <c r="AH112" s="62" t="s">
        <v>45</v>
      </c>
      <c r="AM112" s="32" t="s">
        <v>35</v>
      </c>
      <c r="AR112" s="23"/>
      <c r="AS112" s="24" t="str">
        <f t="shared" si="3"/>
        <v>-:-:-:-:-:-:-:-:-:-:imm7:::::::Rt2:::::Rn:::::Rt::::</v>
      </c>
      <c r="AT112" s="23"/>
      <c r="AU112" s="24" t="str">
        <f t="shared" si="4"/>
        <v>0x2D000000</v>
      </c>
      <c r="AV112" s="25"/>
      <c r="AW112" s="26" t="str">
        <f t="shared" si="5"/>
        <v>vstpoffs,                                               </v>
      </c>
      <c r="AX112" s="26" t="str">
        <f t="shared" si="6"/>
        <v>		vstpoffs,                                               	/* 0x2D000000	STP       	 */</v>
      </c>
      <c r="AY112" s="26" t="str">
        <f t="shared" si="7"/>
        <v>		0x2D000000,	/* STP       	vstpoffs	 */</v>
      </c>
    </row>
    <row r="113" ht="12.75" customHeight="1">
      <c r="A113" s="9" t="s">
        <v>263</v>
      </c>
      <c r="B113" s="16"/>
      <c r="C113" s="16"/>
      <c r="D113" s="17"/>
      <c r="E113" s="28" t="s">
        <v>246</v>
      </c>
      <c r="F113" s="18" t="str">
        <f t="shared" si="8"/>
        <v>v</v>
      </c>
      <c r="G113" s="18" t="str">
        <f t="shared" si="2"/>
        <v>offs</v>
      </c>
      <c r="H113" s="18" t="s">
        <v>260</v>
      </c>
      <c r="I113" s="30" t="s">
        <v>52</v>
      </c>
      <c r="J113" s="30"/>
      <c r="K113" s="70"/>
      <c r="L113" s="71" t="s">
        <v>31</v>
      </c>
      <c r="M113" s="71" t="s">
        <v>31</v>
      </c>
      <c r="N113" s="55" t="s">
        <v>30</v>
      </c>
      <c r="O113" s="55" t="s">
        <v>31</v>
      </c>
      <c r="P113" s="55" t="s">
        <v>30</v>
      </c>
      <c r="Q113" s="71" t="s">
        <v>30</v>
      </c>
      <c r="R113" s="45" t="s">
        <v>31</v>
      </c>
      <c r="S113" s="45" t="s">
        <v>30</v>
      </c>
      <c r="T113" s="45" t="s">
        <v>31</v>
      </c>
      <c r="U113" s="71" t="s">
        <v>30</v>
      </c>
      <c r="V113" s="71" t="s">
        <v>49</v>
      </c>
      <c r="AC113" s="32" t="s">
        <v>48</v>
      </c>
      <c r="AH113" s="62" t="s">
        <v>45</v>
      </c>
      <c r="AM113" s="32" t="s">
        <v>35</v>
      </c>
      <c r="AR113" s="23"/>
      <c r="AS113" s="24" t="str">
        <f t="shared" si="3"/>
        <v>-:-:-:-:-:-:-:-:-:-:imm7:::::::Rt2:::::Rn:::::Rt::::</v>
      </c>
      <c r="AT113" s="23"/>
      <c r="AU113" s="24" t="str">
        <f t="shared" si="4"/>
        <v>0x2D400000</v>
      </c>
      <c r="AV113" s="25"/>
      <c r="AW113" s="26" t="str">
        <f t="shared" si="5"/>
        <v>vldpoffs,                                               </v>
      </c>
      <c r="AX113" s="26" t="str">
        <f t="shared" si="6"/>
        <v>		vldpoffs,                                               	/* 0x2D400000	LDP       	 */</v>
      </c>
      <c r="AY113" s="26" t="str">
        <f t="shared" si="7"/>
        <v>		0x2D400000,	/* LDP       	vldpoffs	 */</v>
      </c>
    </row>
    <row r="114" ht="12.75" customHeight="1">
      <c r="A114" s="15" t="s">
        <v>264</v>
      </c>
      <c r="B114" s="16"/>
      <c r="C114" s="16"/>
      <c r="D114" s="17"/>
      <c r="E114" s="28" t="s">
        <v>250</v>
      </c>
      <c r="F114" s="18" t="str">
        <f t="shared" si="8"/>
        <v/>
      </c>
      <c r="G114" s="18" t="str">
        <f t="shared" si="2"/>
        <v>off</v>
      </c>
      <c r="H114" s="18" t="s">
        <v>260</v>
      </c>
      <c r="I114" s="30"/>
      <c r="J114" s="30"/>
      <c r="K114" s="70"/>
      <c r="L114" s="71" t="s">
        <v>31</v>
      </c>
      <c r="M114" s="71" t="s">
        <v>30</v>
      </c>
      <c r="N114" s="55" t="s">
        <v>30</v>
      </c>
      <c r="O114" s="55" t="s">
        <v>31</v>
      </c>
      <c r="P114" s="55" t="s">
        <v>30</v>
      </c>
      <c r="Q114" s="71" t="s">
        <v>31</v>
      </c>
      <c r="R114" s="45" t="s">
        <v>31</v>
      </c>
      <c r="S114" s="45" t="s">
        <v>30</v>
      </c>
      <c r="T114" s="45" t="s">
        <v>31</v>
      </c>
      <c r="U114" s="71" t="s">
        <v>30</v>
      </c>
      <c r="V114" s="71" t="s">
        <v>49</v>
      </c>
      <c r="AC114" s="32" t="s">
        <v>48</v>
      </c>
      <c r="AH114" s="62" t="s">
        <v>45</v>
      </c>
      <c r="AM114" s="32" t="s">
        <v>35</v>
      </c>
      <c r="AR114" s="23"/>
      <c r="AS114" s="24" t="str">
        <f t="shared" si="3"/>
        <v>-:-:-:-:-:-:-:-:-:-:imm7:::::::Rt2:::::Rn:::::Rt::::</v>
      </c>
      <c r="AT114" s="23"/>
      <c r="AU114" s="24" t="str">
        <f t="shared" si="4"/>
        <v>0x69400000</v>
      </c>
      <c r="AV114" s="25"/>
      <c r="AW114" s="26" t="str">
        <f t="shared" si="5"/>
        <v>ldpswoff,                                               </v>
      </c>
      <c r="AX114" s="26" t="str">
        <f t="shared" si="6"/>
        <v>		ldpswoff,                                               	/* 0x69400000	LDPSW     	 */</v>
      </c>
      <c r="AY114" s="26" t="str">
        <f t="shared" si="7"/>
        <v>		0x69400000,	/* LDPSW     	ldpswoff	 */</v>
      </c>
    </row>
    <row r="115" ht="12.75" customHeight="1">
      <c r="A115" s="15" t="s">
        <v>265</v>
      </c>
      <c r="B115" s="16"/>
      <c r="C115" s="16"/>
      <c r="D115" s="17"/>
      <c r="E115" s="28" t="s">
        <v>243</v>
      </c>
      <c r="F115" s="18" t="str">
        <f t="shared" si="8"/>
        <v>v</v>
      </c>
      <c r="G115" s="18" t="str">
        <f t="shared" si="2"/>
        <v>offd</v>
      </c>
      <c r="H115" s="18" t="s">
        <v>260</v>
      </c>
      <c r="I115" s="30" t="s">
        <v>219</v>
      </c>
      <c r="J115" s="30"/>
      <c r="K115" s="70"/>
      <c r="L115" s="71" t="s">
        <v>31</v>
      </c>
      <c r="M115" s="71" t="s">
        <v>30</v>
      </c>
      <c r="N115" s="55" t="s">
        <v>30</v>
      </c>
      <c r="O115" s="55" t="s">
        <v>31</v>
      </c>
      <c r="P115" s="55" t="s">
        <v>30</v>
      </c>
      <c r="Q115" s="71" t="s">
        <v>30</v>
      </c>
      <c r="R115" s="45" t="s">
        <v>31</v>
      </c>
      <c r="S115" s="45" t="s">
        <v>30</v>
      </c>
      <c r="T115" s="45" t="s">
        <v>31</v>
      </c>
      <c r="U115" s="71" t="s">
        <v>31</v>
      </c>
      <c r="V115" s="71" t="s">
        <v>49</v>
      </c>
      <c r="AC115" s="32" t="s">
        <v>48</v>
      </c>
      <c r="AH115" s="62" t="s">
        <v>45</v>
      </c>
      <c r="AM115" s="32" t="s">
        <v>35</v>
      </c>
      <c r="AR115" s="23"/>
      <c r="AS115" s="24" t="str">
        <f t="shared" si="3"/>
        <v>-:-:-:-:-:-:-:-:-:-:imm7:::::::Rt2:::::Rn:::::Rt::::</v>
      </c>
      <c r="AT115" s="23"/>
      <c r="AU115" s="24" t="str">
        <f t="shared" si="4"/>
        <v>0x6D000000</v>
      </c>
      <c r="AV115" s="25"/>
      <c r="AW115" s="26" t="str">
        <f t="shared" si="5"/>
        <v>vstpoffd,                                               </v>
      </c>
      <c r="AX115" s="26" t="str">
        <f t="shared" si="6"/>
        <v>		vstpoffd,                                               	/* 0x6D000000	STP       	 */</v>
      </c>
      <c r="AY115" s="26" t="str">
        <f t="shared" si="7"/>
        <v>		0x6D000000,	/* STP       	vstpoffd	 */</v>
      </c>
    </row>
    <row r="116" ht="12.75" customHeight="1">
      <c r="A116" s="9" t="s">
        <v>266</v>
      </c>
      <c r="B116" s="16"/>
      <c r="C116" s="16"/>
      <c r="D116" s="17"/>
      <c r="E116" s="28" t="s">
        <v>246</v>
      </c>
      <c r="F116" s="18" t="str">
        <f t="shared" si="8"/>
        <v>v</v>
      </c>
      <c r="G116" s="18" t="str">
        <f t="shared" si="2"/>
        <v>offd</v>
      </c>
      <c r="H116" s="18" t="s">
        <v>260</v>
      </c>
      <c r="I116" s="30" t="s">
        <v>219</v>
      </c>
      <c r="J116" s="30"/>
      <c r="K116" s="70"/>
      <c r="L116" s="71" t="s">
        <v>31</v>
      </c>
      <c r="M116" s="71" t="s">
        <v>30</v>
      </c>
      <c r="N116" s="55" t="s">
        <v>30</v>
      </c>
      <c r="O116" s="55" t="s">
        <v>31</v>
      </c>
      <c r="P116" s="55" t="s">
        <v>30</v>
      </c>
      <c r="Q116" s="71" t="s">
        <v>30</v>
      </c>
      <c r="R116" s="45" t="s">
        <v>31</v>
      </c>
      <c r="S116" s="45" t="s">
        <v>30</v>
      </c>
      <c r="T116" s="45" t="s">
        <v>31</v>
      </c>
      <c r="U116" s="71" t="s">
        <v>30</v>
      </c>
      <c r="V116" s="71" t="s">
        <v>49</v>
      </c>
      <c r="AC116" s="32" t="s">
        <v>48</v>
      </c>
      <c r="AH116" s="62" t="s">
        <v>45</v>
      </c>
      <c r="AM116" s="32" t="s">
        <v>35</v>
      </c>
      <c r="AR116" s="23"/>
      <c r="AS116" s="24" t="str">
        <f t="shared" si="3"/>
        <v>-:-:-:-:-:-:-:-:-:-:imm7:::::::Rt2:::::Rn:::::Rt::::</v>
      </c>
      <c r="AT116" s="23"/>
      <c r="AU116" s="24" t="str">
        <f t="shared" si="4"/>
        <v>0x6D400000</v>
      </c>
      <c r="AV116" s="25"/>
      <c r="AW116" s="26" t="str">
        <f t="shared" si="5"/>
        <v>vldpoffd,                                               </v>
      </c>
      <c r="AX116" s="26" t="str">
        <f t="shared" si="6"/>
        <v>		vldpoffd,                                               	/* 0x6D400000	LDP       	 */</v>
      </c>
      <c r="AY116" s="26" t="str">
        <f t="shared" si="7"/>
        <v>		0x6D400000,	/* LDP       	vldpoffd	 */</v>
      </c>
    </row>
    <row r="117" ht="12.75" customHeight="1">
      <c r="A117" s="15" t="s">
        <v>267</v>
      </c>
      <c r="B117" s="16"/>
      <c r="C117" s="16"/>
      <c r="D117" s="17"/>
      <c r="E117" s="28" t="s">
        <v>243</v>
      </c>
      <c r="F117" s="18" t="str">
        <f t="shared" si="8"/>
        <v/>
      </c>
      <c r="G117" s="18" t="str">
        <f t="shared" si="2"/>
        <v>offx</v>
      </c>
      <c r="H117" s="18" t="s">
        <v>260</v>
      </c>
      <c r="I117" s="30" t="s">
        <v>99</v>
      </c>
      <c r="J117" s="30"/>
      <c r="K117" s="70"/>
      <c r="L117" s="71" t="s">
        <v>30</v>
      </c>
      <c r="M117" s="71" t="s">
        <v>31</v>
      </c>
      <c r="N117" s="55" t="s">
        <v>30</v>
      </c>
      <c r="O117" s="55" t="s">
        <v>31</v>
      </c>
      <c r="P117" s="55" t="s">
        <v>30</v>
      </c>
      <c r="Q117" s="71" t="s">
        <v>31</v>
      </c>
      <c r="R117" s="45" t="s">
        <v>31</v>
      </c>
      <c r="S117" s="45" t="s">
        <v>30</v>
      </c>
      <c r="T117" s="45" t="s">
        <v>31</v>
      </c>
      <c r="U117" s="71" t="s">
        <v>31</v>
      </c>
      <c r="V117" s="71" t="s">
        <v>49</v>
      </c>
      <c r="AC117" s="32" t="s">
        <v>48</v>
      </c>
      <c r="AH117" s="62" t="s">
        <v>45</v>
      </c>
      <c r="AM117" s="32" t="s">
        <v>35</v>
      </c>
      <c r="AR117" s="23"/>
      <c r="AS117" s="24" t="str">
        <f t="shared" si="3"/>
        <v>-:-:-:-:-:-:-:-:-:-:imm7:::::::Rt2:::::Rn:::::Rt::::</v>
      </c>
      <c r="AT117" s="23"/>
      <c r="AU117" s="24" t="str">
        <f t="shared" si="4"/>
        <v>0xA9000000</v>
      </c>
      <c r="AV117" s="25"/>
      <c r="AW117" s="26" t="str">
        <f t="shared" si="5"/>
        <v>stpoffx,                                                </v>
      </c>
      <c r="AX117" s="26" t="str">
        <f t="shared" si="6"/>
        <v>		stpoffx,                                                	/* 0xA9000000	STP       	 */</v>
      </c>
      <c r="AY117" s="26" t="str">
        <f t="shared" si="7"/>
        <v>		0xA9000000,	/* STP       	stpoffx	 */</v>
      </c>
    </row>
    <row r="118" ht="12.75" customHeight="1">
      <c r="A118" s="15" t="s">
        <v>268</v>
      </c>
      <c r="B118" s="16"/>
      <c r="C118" s="16"/>
      <c r="D118" s="17"/>
      <c r="E118" s="28" t="s">
        <v>246</v>
      </c>
      <c r="F118" s="18" t="str">
        <f t="shared" si="8"/>
        <v/>
      </c>
      <c r="G118" s="18" t="str">
        <f t="shared" si="2"/>
        <v>offx</v>
      </c>
      <c r="H118" s="18" t="s">
        <v>260</v>
      </c>
      <c r="I118" s="30" t="s">
        <v>99</v>
      </c>
      <c r="J118" s="30"/>
      <c r="K118" s="70"/>
      <c r="L118" s="71" t="s">
        <v>30</v>
      </c>
      <c r="M118" s="71" t="s">
        <v>31</v>
      </c>
      <c r="N118" s="55" t="s">
        <v>30</v>
      </c>
      <c r="O118" s="55" t="s">
        <v>31</v>
      </c>
      <c r="P118" s="55" t="s">
        <v>30</v>
      </c>
      <c r="Q118" s="71" t="s">
        <v>31</v>
      </c>
      <c r="R118" s="45" t="s">
        <v>31</v>
      </c>
      <c r="S118" s="45" t="s">
        <v>30</v>
      </c>
      <c r="T118" s="45" t="s">
        <v>31</v>
      </c>
      <c r="U118" s="71" t="s">
        <v>30</v>
      </c>
      <c r="V118" s="71" t="s">
        <v>49</v>
      </c>
      <c r="AC118" s="32" t="s">
        <v>48</v>
      </c>
      <c r="AH118" s="62" t="s">
        <v>45</v>
      </c>
      <c r="AM118" s="32" t="s">
        <v>35</v>
      </c>
      <c r="AR118" s="23"/>
      <c r="AS118" s="24" t="str">
        <f t="shared" si="3"/>
        <v>-:-:-:-:-:-:-:-:-:-:imm7:::::::Rt2:::::Rn:::::Rt::::</v>
      </c>
      <c r="AT118" s="23"/>
      <c r="AU118" s="24" t="str">
        <f t="shared" si="4"/>
        <v>0xA9400000</v>
      </c>
      <c r="AV118" s="25"/>
      <c r="AW118" s="26" t="str">
        <f t="shared" si="5"/>
        <v>ldpoffx,                                                </v>
      </c>
      <c r="AX118" s="26" t="str">
        <f t="shared" si="6"/>
        <v>		ldpoffx,                                                	/* 0xA9400000	LDP       	 */</v>
      </c>
      <c r="AY118" s="26" t="str">
        <f t="shared" si="7"/>
        <v>		0xA9400000,	/* LDP       	ldpoffx	 */</v>
      </c>
    </row>
    <row r="119" ht="12.75" customHeight="1">
      <c r="A119" s="9" t="s">
        <v>269</v>
      </c>
      <c r="B119" s="16"/>
      <c r="C119" s="16"/>
      <c r="D119" s="17"/>
      <c r="E119" s="28" t="s">
        <v>243</v>
      </c>
      <c r="F119" s="18" t="str">
        <f t="shared" si="8"/>
        <v>v</v>
      </c>
      <c r="G119" s="18" t="str">
        <f t="shared" si="2"/>
        <v>offq</v>
      </c>
      <c r="H119" s="18" t="s">
        <v>260</v>
      </c>
      <c r="I119" s="30" t="s">
        <v>71</v>
      </c>
      <c r="J119" s="30"/>
      <c r="K119" s="70"/>
      <c r="L119" s="71" t="s">
        <v>30</v>
      </c>
      <c r="M119" s="71" t="s">
        <v>31</v>
      </c>
      <c r="N119" s="55" t="s">
        <v>30</v>
      </c>
      <c r="O119" s="55" t="s">
        <v>31</v>
      </c>
      <c r="P119" s="55" t="s">
        <v>30</v>
      </c>
      <c r="Q119" s="71" t="s">
        <v>30</v>
      </c>
      <c r="R119" s="45" t="s">
        <v>31</v>
      </c>
      <c r="S119" s="45" t="s">
        <v>30</v>
      </c>
      <c r="T119" s="45" t="s">
        <v>31</v>
      </c>
      <c r="U119" s="71" t="s">
        <v>31</v>
      </c>
      <c r="V119" s="71" t="s">
        <v>49</v>
      </c>
      <c r="AC119" s="32" t="s">
        <v>48</v>
      </c>
      <c r="AH119" s="62" t="s">
        <v>45</v>
      </c>
      <c r="AM119" s="32" t="s">
        <v>35</v>
      </c>
      <c r="AR119" s="23"/>
      <c r="AS119" s="24" t="str">
        <f t="shared" si="3"/>
        <v>-:-:-:-:-:-:-:-:-:-:imm7:::::::Rt2:::::Rn:::::Rt::::</v>
      </c>
      <c r="AT119" s="23"/>
      <c r="AU119" s="24" t="str">
        <f t="shared" si="4"/>
        <v>0xAD000000</v>
      </c>
      <c r="AV119" s="25"/>
      <c r="AW119" s="26" t="str">
        <f t="shared" si="5"/>
        <v>vstpoffq,                                               </v>
      </c>
      <c r="AX119" s="26" t="str">
        <f t="shared" si="6"/>
        <v>		vstpoffq,                                               	/* 0xAD000000	STP       	 */</v>
      </c>
      <c r="AY119" s="26" t="str">
        <f t="shared" si="7"/>
        <v>		0xAD000000,	/* STP       	vstpoffq	 */</v>
      </c>
    </row>
    <row r="120" ht="12.75" customHeight="1">
      <c r="A120" s="9" t="s">
        <v>270</v>
      </c>
      <c r="B120" s="16"/>
      <c r="C120" s="16"/>
      <c r="D120" s="17"/>
      <c r="E120" s="28" t="s">
        <v>246</v>
      </c>
      <c r="F120" s="18" t="str">
        <f t="shared" si="8"/>
        <v>v</v>
      </c>
      <c r="G120" s="18" t="str">
        <f t="shared" si="2"/>
        <v>offq</v>
      </c>
      <c r="H120" s="18" t="s">
        <v>260</v>
      </c>
      <c r="I120" s="30" t="s">
        <v>71</v>
      </c>
      <c r="J120" s="30"/>
      <c r="K120" s="70"/>
      <c r="L120" s="71" t="s">
        <v>30</v>
      </c>
      <c r="M120" s="71" t="s">
        <v>31</v>
      </c>
      <c r="N120" s="55" t="s">
        <v>30</v>
      </c>
      <c r="O120" s="55" t="s">
        <v>31</v>
      </c>
      <c r="P120" s="55" t="s">
        <v>30</v>
      </c>
      <c r="Q120" s="71" t="s">
        <v>30</v>
      </c>
      <c r="R120" s="45" t="s">
        <v>31</v>
      </c>
      <c r="S120" s="45" t="s">
        <v>30</v>
      </c>
      <c r="T120" s="45" t="s">
        <v>31</v>
      </c>
      <c r="U120" s="71" t="s">
        <v>30</v>
      </c>
      <c r="V120" s="71" t="s">
        <v>49</v>
      </c>
      <c r="AC120" s="32" t="s">
        <v>48</v>
      </c>
      <c r="AH120" s="62" t="s">
        <v>45</v>
      </c>
      <c r="AM120" s="32" t="s">
        <v>35</v>
      </c>
      <c r="AR120" s="23"/>
      <c r="AS120" s="24" t="str">
        <f t="shared" si="3"/>
        <v>-:-:-:-:-:-:-:-:-:-:imm7:::::::Rt2:::::Rn:::::Rt::::</v>
      </c>
      <c r="AT120" s="23"/>
      <c r="AU120" s="24" t="str">
        <f t="shared" si="4"/>
        <v>0xAD400000</v>
      </c>
      <c r="AV120" s="25"/>
      <c r="AW120" s="26" t="str">
        <f t="shared" si="5"/>
        <v>vldpoffq,                                               </v>
      </c>
      <c r="AX120" s="26" t="str">
        <f t="shared" si="6"/>
        <v>		vldpoffq,                                               	/* 0xAD400000	LDP       	 */</v>
      </c>
      <c r="AY120" s="26" t="str">
        <f t="shared" si="7"/>
        <v>		0xAD400000,	/* LDP       	vldpoffq	 */</v>
      </c>
    </row>
    <row r="121" ht="12.75" customHeight="1">
      <c r="A121" s="15" t="s">
        <v>271</v>
      </c>
      <c r="B121" s="16"/>
      <c r="C121" s="16"/>
      <c r="D121" s="17" t="s">
        <v>272</v>
      </c>
      <c r="F121" s="18" t="str">
        <f t="shared" si="8"/>
        <v/>
      </c>
      <c r="G121" s="18" t="str">
        <f t="shared" si="2"/>
        <v/>
      </c>
      <c r="H121" s="19"/>
      <c r="I121" s="20"/>
      <c r="J121" s="20"/>
      <c r="K121" s="65"/>
      <c r="L121" s="66" t="s">
        <v>135</v>
      </c>
      <c r="N121" s="67" t="s">
        <v>30</v>
      </c>
      <c r="O121" s="67" t="s">
        <v>31</v>
      </c>
      <c r="P121" s="68" t="s">
        <v>30</v>
      </c>
      <c r="Q121" s="66" t="s">
        <v>241</v>
      </c>
      <c r="R121" s="39" t="s">
        <v>31</v>
      </c>
      <c r="S121" s="22" t="s">
        <v>30</v>
      </c>
      <c r="T121" s="22" t="s">
        <v>30</v>
      </c>
      <c r="U121" s="66" t="s">
        <v>66</v>
      </c>
      <c r="V121" s="66" t="s">
        <v>49</v>
      </c>
      <c r="AC121" s="38" t="s">
        <v>48</v>
      </c>
      <c r="AH121" s="60" t="s">
        <v>45</v>
      </c>
      <c r="AM121" s="38" t="s">
        <v>35</v>
      </c>
      <c r="AR121" s="23"/>
      <c r="AS121" s="24" t="str">
        <f t="shared" si="3"/>
        <v/>
      </c>
      <c r="AT121" s="23"/>
      <c r="AU121" s="24" t="str">
        <f t="shared" si="4"/>
        <v/>
      </c>
      <c r="AV121" s="25"/>
      <c r="AW121" s="26" t="str">
        <f t="shared" si="5"/>
        <v/>
      </c>
      <c r="AX121" s="26" t="str">
        <f t="shared" si="6"/>
        <v>	/* Load/store register pair (pre-indexed) */</v>
      </c>
      <c r="AY121" s="26" t="str">
        <f t="shared" si="7"/>
        <v>	/* Load/store register pair (pre-indexed) */</v>
      </c>
    </row>
    <row r="122" ht="12.75" customHeight="1">
      <c r="A122" s="15" t="s">
        <v>273</v>
      </c>
      <c r="B122" s="16"/>
      <c r="C122" s="16"/>
      <c r="D122" s="17"/>
      <c r="E122" s="28" t="s">
        <v>243</v>
      </c>
      <c r="F122" s="18" t="str">
        <f t="shared" si="8"/>
        <v/>
      </c>
      <c r="G122" s="18" t="str">
        <f t="shared" si="2"/>
        <v>prew</v>
      </c>
      <c r="H122" s="18" t="s">
        <v>274</v>
      </c>
      <c r="I122" s="30" t="s">
        <v>97</v>
      </c>
      <c r="J122" s="30"/>
      <c r="K122" s="70"/>
      <c r="L122" s="71" t="s">
        <v>31</v>
      </c>
      <c r="M122" s="71" t="s">
        <v>31</v>
      </c>
      <c r="N122" s="55" t="s">
        <v>30</v>
      </c>
      <c r="O122" s="55" t="s">
        <v>31</v>
      </c>
      <c r="P122" s="55" t="s">
        <v>30</v>
      </c>
      <c r="Q122" s="71" t="s">
        <v>31</v>
      </c>
      <c r="R122" s="45" t="s">
        <v>31</v>
      </c>
      <c r="S122" s="45" t="s">
        <v>30</v>
      </c>
      <c r="T122" s="45" t="s">
        <v>30</v>
      </c>
      <c r="U122" s="71" t="s">
        <v>31</v>
      </c>
      <c r="V122" s="71" t="s">
        <v>49</v>
      </c>
      <c r="AC122" s="32" t="s">
        <v>48</v>
      </c>
      <c r="AH122" s="62" t="s">
        <v>45</v>
      </c>
      <c r="AM122" s="32" t="s">
        <v>35</v>
      </c>
      <c r="AR122" s="23"/>
      <c r="AS122" s="24" t="str">
        <f t="shared" si="3"/>
        <v>-:-:-:-:-:-:-:-:-:-:imm7:::::::Rt2:::::Rn:::::Rt::::</v>
      </c>
      <c r="AT122" s="23"/>
      <c r="AU122" s="24" t="str">
        <f t="shared" si="4"/>
        <v>0x29800000</v>
      </c>
      <c r="AV122" s="25"/>
      <c r="AW122" s="26" t="str">
        <f t="shared" si="5"/>
        <v>stpprew,                                                </v>
      </c>
      <c r="AX122" s="26" t="str">
        <f t="shared" si="6"/>
        <v>		stpprew,                                                	/* 0x29800000	STP       	 */</v>
      </c>
      <c r="AY122" s="26" t="str">
        <f t="shared" si="7"/>
        <v>		0x29800000,	/* STP       	stpprew	 */</v>
      </c>
    </row>
    <row r="123" ht="12.75" customHeight="1">
      <c r="A123" s="9" t="s">
        <v>275</v>
      </c>
      <c r="B123" s="16"/>
      <c r="C123" s="16"/>
      <c r="D123" s="17"/>
      <c r="E123" s="28" t="s">
        <v>246</v>
      </c>
      <c r="F123" s="18" t="str">
        <f t="shared" si="8"/>
        <v/>
      </c>
      <c r="G123" s="18" t="str">
        <f t="shared" si="2"/>
        <v>prew</v>
      </c>
      <c r="H123" s="18" t="s">
        <v>274</v>
      </c>
      <c r="I123" s="30" t="s">
        <v>97</v>
      </c>
      <c r="J123" s="30"/>
      <c r="K123" s="70"/>
      <c r="L123" s="71" t="s">
        <v>31</v>
      </c>
      <c r="M123" s="71" t="s">
        <v>31</v>
      </c>
      <c r="N123" s="55" t="s">
        <v>30</v>
      </c>
      <c r="O123" s="55" t="s">
        <v>31</v>
      </c>
      <c r="P123" s="55" t="s">
        <v>30</v>
      </c>
      <c r="Q123" s="71" t="s">
        <v>31</v>
      </c>
      <c r="R123" s="45" t="s">
        <v>31</v>
      </c>
      <c r="S123" s="45" t="s">
        <v>30</v>
      </c>
      <c r="T123" s="45" t="s">
        <v>30</v>
      </c>
      <c r="U123" s="71" t="s">
        <v>30</v>
      </c>
      <c r="V123" s="71" t="s">
        <v>49</v>
      </c>
      <c r="AC123" s="32" t="s">
        <v>48</v>
      </c>
      <c r="AH123" s="62" t="s">
        <v>45</v>
      </c>
      <c r="AM123" s="32" t="s">
        <v>35</v>
      </c>
      <c r="AR123" s="23"/>
      <c r="AS123" s="24" t="str">
        <f t="shared" si="3"/>
        <v>-:-:-:-:-:-:-:-:-:-:imm7:::::::Rt2:::::Rn:::::Rt::::</v>
      </c>
      <c r="AT123" s="23"/>
      <c r="AU123" s="24" t="str">
        <f t="shared" si="4"/>
        <v>0x29C00000</v>
      </c>
      <c r="AV123" s="25"/>
      <c r="AW123" s="26" t="str">
        <f t="shared" si="5"/>
        <v>ldpprew,                                                </v>
      </c>
      <c r="AX123" s="26" t="str">
        <f t="shared" si="6"/>
        <v>		ldpprew,                                                	/* 0x29C00000	LDP       	 */</v>
      </c>
      <c r="AY123" s="26" t="str">
        <f t="shared" si="7"/>
        <v>		0x29C00000,	/* LDP       	ldpprew	 */</v>
      </c>
    </row>
    <row r="124" ht="12.75" customHeight="1">
      <c r="A124" s="15" t="s">
        <v>276</v>
      </c>
      <c r="B124" s="16"/>
      <c r="C124" s="16"/>
      <c r="D124" s="17"/>
      <c r="E124" s="28" t="s">
        <v>243</v>
      </c>
      <c r="F124" s="18" t="str">
        <f t="shared" si="8"/>
        <v>v</v>
      </c>
      <c r="G124" s="18" t="str">
        <f t="shared" si="2"/>
        <v>pres</v>
      </c>
      <c r="H124" s="18" t="s">
        <v>274</v>
      </c>
      <c r="I124" s="30" t="s">
        <v>52</v>
      </c>
      <c r="J124" s="30"/>
      <c r="K124" s="70"/>
      <c r="L124" s="71" t="s">
        <v>31</v>
      </c>
      <c r="M124" s="71" t="s">
        <v>31</v>
      </c>
      <c r="N124" s="55" t="s">
        <v>30</v>
      </c>
      <c r="O124" s="55" t="s">
        <v>31</v>
      </c>
      <c r="P124" s="55" t="s">
        <v>30</v>
      </c>
      <c r="Q124" s="71" t="s">
        <v>30</v>
      </c>
      <c r="R124" s="45" t="s">
        <v>31</v>
      </c>
      <c r="S124" s="45" t="s">
        <v>30</v>
      </c>
      <c r="T124" s="45" t="s">
        <v>30</v>
      </c>
      <c r="U124" s="71" t="s">
        <v>31</v>
      </c>
      <c r="V124" s="71" t="s">
        <v>49</v>
      </c>
      <c r="AC124" s="32" t="s">
        <v>48</v>
      </c>
      <c r="AH124" s="62" t="s">
        <v>45</v>
      </c>
      <c r="AM124" s="32" t="s">
        <v>35</v>
      </c>
      <c r="AR124" s="23"/>
      <c r="AS124" s="24" t="str">
        <f t="shared" si="3"/>
        <v>-:-:-:-:-:-:-:-:-:-:imm7:::::::Rt2:::::Rn:::::Rt::::</v>
      </c>
      <c r="AT124" s="23"/>
      <c r="AU124" s="24" t="str">
        <f t="shared" si="4"/>
        <v>0x2D800000</v>
      </c>
      <c r="AV124" s="25"/>
      <c r="AW124" s="26" t="str">
        <f t="shared" si="5"/>
        <v>vstppres,                                               </v>
      </c>
      <c r="AX124" s="26" t="str">
        <f t="shared" si="6"/>
        <v>		vstppres,                                               	/* 0x2D800000	STP       	 */</v>
      </c>
      <c r="AY124" s="26" t="str">
        <f t="shared" si="7"/>
        <v>		0x2D800000,	/* STP       	vstppres	 */</v>
      </c>
    </row>
    <row r="125" ht="12.75" customHeight="1">
      <c r="A125" s="15" t="s">
        <v>277</v>
      </c>
      <c r="B125" s="16"/>
      <c r="C125" s="16"/>
      <c r="D125" s="17"/>
      <c r="E125" s="28" t="s">
        <v>246</v>
      </c>
      <c r="F125" s="18" t="str">
        <f t="shared" si="8"/>
        <v>v</v>
      </c>
      <c r="G125" s="18" t="str">
        <f t="shared" si="2"/>
        <v>pres</v>
      </c>
      <c r="H125" s="18" t="s">
        <v>274</v>
      </c>
      <c r="I125" s="30" t="s">
        <v>52</v>
      </c>
      <c r="J125" s="30"/>
      <c r="K125" s="70"/>
      <c r="L125" s="71" t="s">
        <v>31</v>
      </c>
      <c r="M125" s="71" t="s">
        <v>31</v>
      </c>
      <c r="N125" s="55" t="s">
        <v>30</v>
      </c>
      <c r="O125" s="55" t="s">
        <v>31</v>
      </c>
      <c r="P125" s="55" t="s">
        <v>30</v>
      </c>
      <c r="Q125" s="71" t="s">
        <v>30</v>
      </c>
      <c r="R125" s="45" t="s">
        <v>31</v>
      </c>
      <c r="S125" s="45" t="s">
        <v>30</v>
      </c>
      <c r="T125" s="45" t="s">
        <v>30</v>
      </c>
      <c r="U125" s="71" t="s">
        <v>30</v>
      </c>
      <c r="V125" s="71" t="s">
        <v>49</v>
      </c>
      <c r="AC125" s="32" t="s">
        <v>48</v>
      </c>
      <c r="AH125" s="62" t="s">
        <v>45</v>
      </c>
      <c r="AM125" s="32" t="s">
        <v>35</v>
      </c>
      <c r="AR125" s="23"/>
      <c r="AS125" s="24" t="str">
        <f t="shared" si="3"/>
        <v>-:-:-:-:-:-:-:-:-:-:imm7:::::::Rt2:::::Rn:::::Rt::::</v>
      </c>
      <c r="AT125" s="23"/>
      <c r="AU125" s="24" t="str">
        <f t="shared" si="4"/>
        <v>0x2DC00000</v>
      </c>
      <c r="AV125" s="25"/>
      <c r="AW125" s="26" t="str">
        <f t="shared" si="5"/>
        <v>vldppres,                                               </v>
      </c>
      <c r="AX125" s="26" t="str">
        <f t="shared" si="6"/>
        <v>		vldppres,                                               	/* 0x2DC00000	LDP       	 */</v>
      </c>
      <c r="AY125" s="26" t="str">
        <f t="shared" si="7"/>
        <v>		0x2DC00000,	/* LDP       	vldppres	 */</v>
      </c>
    </row>
    <row r="126" ht="12.75" customHeight="1">
      <c r="A126" s="9" t="s">
        <v>278</v>
      </c>
      <c r="B126" s="16"/>
      <c r="C126" s="16"/>
      <c r="D126" s="17"/>
      <c r="E126" s="28" t="s">
        <v>250</v>
      </c>
      <c r="F126" s="18" t="str">
        <f t="shared" si="8"/>
        <v/>
      </c>
      <c r="G126" s="18" t="str">
        <f t="shared" si="2"/>
        <v>pre</v>
      </c>
      <c r="H126" s="18" t="s">
        <v>274</v>
      </c>
      <c r="I126" s="30"/>
      <c r="J126" s="30"/>
      <c r="K126" s="70"/>
      <c r="L126" s="71" t="s">
        <v>31</v>
      </c>
      <c r="M126" s="71" t="s">
        <v>30</v>
      </c>
      <c r="N126" s="55" t="s">
        <v>30</v>
      </c>
      <c r="O126" s="55" t="s">
        <v>31</v>
      </c>
      <c r="P126" s="55" t="s">
        <v>30</v>
      </c>
      <c r="Q126" s="71" t="s">
        <v>31</v>
      </c>
      <c r="R126" s="45" t="s">
        <v>31</v>
      </c>
      <c r="S126" s="45" t="s">
        <v>30</v>
      </c>
      <c r="T126" s="45" t="s">
        <v>30</v>
      </c>
      <c r="U126" s="71" t="s">
        <v>30</v>
      </c>
      <c r="V126" s="71" t="s">
        <v>49</v>
      </c>
      <c r="AC126" s="32" t="s">
        <v>48</v>
      </c>
      <c r="AH126" s="62" t="s">
        <v>45</v>
      </c>
      <c r="AM126" s="32" t="s">
        <v>35</v>
      </c>
      <c r="AR126" s="23"/>
      <c r="AS126" s="24" t="str">
        <f t="shared" si="3"/>
        <v>-:-:-:-:-:-:-:-:-:-:imm7:::::::Rt2:::::Rn:::::Rt::::</v>
      </c>
      <c r="AT126" s="23"/>
      <c r="AU126" s="24" t="str">
        <f t="shared" si="4"/>
        <v>0x69C00000</v>
      </c>
      <c r="AV126" s="25"/>
      <c r="AW126" s="26" t="str">
        <f t="shared" si="5"/>
        <v>ldpswpre,                                               </v>
      </c>
      <c r="AX126" s="26" t="str">
        <f t="shared" si="6"/>
        <v>		ldpswpre,                                               	/* 0x69C00000	LDPSW     	 */</v>
      </c>
      <c r="AY126" s="26" t="str">
        <f t="shared" si="7"/>
        <v>		0x69C00000,	/* LDPSW     	ldpswpre	 */</v>
      </c>
    </row>
    <row r="127" ht="12.75" customHeight="1">
      <c r="A127" s="9" t="s">
        <v>279</v>
      </c>
      <c r="B127" s="16"/>
      <c r="C127" s="16"/>
      <c r="D127" s="17"/>
      <c r="E127" s="28" t="s">
        <v>243</v>
      </c>
      <c r="F127" s="18" t="str">
        <f t="shared" si="8"/>
        <v>v</v>
      </c>
      <c r="G127" s="18" t="str">
        <f t="shared" si="2"/>
        <v>pred</v>
      </c>
      <c r="H127" s="18" t="s">
        <v>274</v>
      </c>
      <c r="I127" s="30" t="s">
        <v>219</v>
      </c>
      <c r="J127" s="30"/>
      <c r="K127" s="70"/>
      <c r="L127" s="71" t="s">
        <v>31</v>
      </c>
      <c r="M127" s="71" t="s">
        <v>30</v>
      </c>
      <c r="N127" s="55" t="s">
        <v>30</v>
      </c>
      <c r="O127" s="55" t="s">
        <v>31</v>
      </c>
      <c r="P127" s="55" t="s">
        <v>30</v>
      </c>
      <c r="Q127" s="71" t="s">
        <v>30</v>
      </c>
      <c r="R127" s="45" t="s">
        <v>31</v>
      </c>
      <c r="S127" s="45" t="s">
        <v>30</v>
      </c>
      <c r="T127" s="45" t="s">
        <v>30</v>
      </c>
      <c r="U127" s="71" t="s">
        <v>31</v>
      </c>
      <c r="V127" s="71" t="s">
        <v>49</v>
      </c>
      <c r="AC127" s="32" t="s">
        <v>48</v>
      </c>
      <c r="AH127" s="62" t="s">
        <v>45</v>
      </c>
      <c r="AM127" s="32" t="s">
        <v>35</v>
      </c>
      <c r="AR127" s="23"/>
      <c r="AS127" s="24" t="str">
        <f t="shared" si="3"/>
        <v>-:-:-:-:-:-:-:-:-:-:imm7:::::::Rt2:::::Rn:::::Rt::::</v>
      </c>
      <c r="AT127" s="23"/>
      <c r="AU127" s="24" t="str">
        <f t="shared" si="4"/>
        <v>0x6D800000</v>
      </c>
      <c r="AV127" s="25"/>
      <c r="AW127" s="26" t="str">
        <f t="shared" si="5"/>
        <v>vstppred,                                               </v>
      </c>
      <c r="AX127" s="26" t="str">
        <f t="shared" si="6"/>
        <v>		vstppred,                                               	/* 0x6D800000	STP       	 */</v>
      </c>
      <c r="AY127" s="26" t="str">
        <f t="shared" si="7"/>
        <v>		0x6D800000,	/* STP       	vstppred	 */</v>
      </c>
    </row>
    <row r="128" ht="12.75" customHeight="1">
      <c r="A128" s="15" t="s">
        <v>280</v>
      </c>
      <c r="B128" s="16"/>
      <c r="C128" s="16"/>
      <c r="D128" s="17"/>
      <c r="E128" s="28" t="s">
        <v>246</v>
      </c>
      <c r="F128" s="18" t="str">
        <f t="shared" si="8"/>
        <v>v</v>
      </c>
      <c r="G128" s="18" t="str">
        <f t="shared" si="2"/>
        <v>pred</v>
      </c>
      <c r="H128" s="18" t="s">
        <v>274</v>
      </c>
      <c r="I128" s="30" t="s">
        <v>219</v>
      </c>
      <c r="J128" s="30"/>
      <c r="K128" s="70"/>
      <c r="L128" s="71" t="s">
        <v>31</v>
      </c>
      <c r="M128" s="71" t="s">
        <v>30</v>
      </c>
      <c r="N128" s="55" t="s">
        <v>30</v>
      </c>
      <c r="O128" s="55" t="s">
        <v>31</v>
      </c>
      <c r="P128" s="55" t="s">
        <v>30</v>
      </c>
      <c r="Q128" s="71" t="s">
        <v>30</v>
      </c>
      <c r="R128" s="45" t="s">
        <v>31</v>
      </c>
      <c r="S128" s="45" t="s">
        <v>30</v>
      </c>
      <c r="T128" s="45" t="s">
        <v>30</v>
      </c>
      <c r="U128" s="71" t="s">
        <v>30</v>
      </c>
      <c r="V128" s="71" t="s">
        <v>49</v>
      </c>
      <c r="AC128" s="32" t="s">
        <v>48</v>
      </c>
      <c r="AH128" s="62" t="s">
        <v>45</v>
      </c>
      <c r="AM128" s="32" t="s">
        <v>35</v>
      </c>
      <c r="AR128" s="23"/>
      <c r="AS128" s="24" t="str">
        <f t="shared" si="3"/>
        <v>-:-:-:-:-:-:-:-:-:-:imm7:::::::Rt2:::::Rn:::::Rt::::</v>
      </c>
      <c r="AT128" s="23"/>
      <c r="AU128" s="24" t="str">
        <f t="shared" si="4"/>
        <v>0x6DC00000</v>
      </c>
      <c r="AV128" s="25"/>
      <c r="AW128" s="26" t="str">
        <f t="shared" si="5"/>
        <v>vldppred,                                               </v>
      </c>
      <c r="AX128" s="26" t="str">
        <f t="shared" si="6"/>
        <v>		vldppred,                                               	/* 0x6DC00000	LDP       	 */</v>
      </c>
      <c r="AY128" s="26" t="str">
        <f t="shared" si="7"/>
        <v>		0x6DC00000,	/* LDP       	vldppred	 */</v>
      </c>
    </row>
    <row r="129" ht="12.75" customHeight="1">
      <c r="A129" s="15" t="s">
        <v>281</v>
      </c>
      <c r="B129" s="16"/>
      <c r="C129" s="16"/>
      <c r="D129" s="17"/>
      <c r="E129" s="28" t="s">
        <v>243</v>
      </c>
      <c r="F129" s="18" t="str">
        <f t="shared" si="8"/>
        <v/>
      </c>
      <c r="G129" s="18" t="str">
        <f t="shared" si="2"/>
        <v>prex</v>
      </c>
      <c r="H129" s="18" t="s">
        <v>274</v>
      </c>
      <c r="I129" s="30" t="s">
        <v>99</v>
      </c>
      <c r="J129" s="30"/>
      <c r="K129" s="70"/>
      <c r="L129" s="71" t="s">
        <v>30</v>
      </c>
      <c r="M129" s="71" t="s">
        <v>31</v>
      </c>
      <c r="N129" s="55" t="s">
        <v>30</v>
      </c>
      <c r="O129" s="55" t="s">
        <v>31</v>
      </c>
      <c r="P129" s="55" t="s">
        <v>30</v>
      </c>
      <c r="Q129" s="71" t="s">
        <v>31</v>
      </c>
      <c r="R129" s="45" t="s">
        <v>31</v>
      </c>
      <c r="S129" s="45" t="s">
        <v>30</v>
      </c>
      <c r="T129" s="45" t="s">
        <v>30</v>
      </c>
      <c r="U129" s="71" t="s">
        <v>31</v>
      </c>
      <c r="V129" s="71" t="s">
        <v>49</v>
      </c>
      <c r="AC129" s="32" t="s">
        <v>48</v>
      </c>
      <c r="AH129" s="62" t="s">
        <v>45</v>
      </c>
      <c r="AM129" s="32" t="s">
        <v>35</v>
      </c>
      <c r="AR129" s="23"/>
      <c r="AS129" s="24" t="str">
        <f t="shared" si="3"/>
        <v>-:-:-:-:-:-:-:-:-:-:imm7:::::::Rt2:::::Rn:::::Rt::::</v>
      </c>
      <c r="AT129" s="23"/>
      <c r="AU129" s="24" t="str">
        <f t="shared" si="4"/>
        <v>0xA9800000</v>
      </c>
      <c r="AV129" s="25"/>
      <c r="AW129" s="26" t="str">
        <f t="shared" si="5"/>
        <v>stpprex,                                                </v>
      </c>
      <c r="AX129" s="26" t="str">
        <f t="shared" si="6"/>
        <v>		stpprex,                                                	/* 0xA9800000	STP       	 */</v>
      </c>
      <c r="AY129" s="26" t="str">
        <f t="shared" si="7"/>
        <v>		0xA9800000,	/* STP       	stpprex	 */</v>
      </c>
    </row>
    <row r="130" ht="12.75" customHeight="1">
      <c r="A130" s="9" t="s">
        <v>282</v>
      </c>
      <c r="B130" s="16"/>
      <c r="C130" s="16"/>
      <c r="D130" s="17"/>
      <c r="E130" s="28" t="s">
        <v>246</v>
      </c>
      <c r="F130" s="18" t="str">
        <f t="shared" si="8"/>
        <v/>
      </c>
      <c r="G130" s="18" t="str">
        <f t="shared" si="2"/>
        <v>prex</v>
      </c>
      <c r="H130" s="18" t="s">
        <v>274</v>
      </c>
      <c r="I130" s="30" t="s">
        <v>99</v>
      </c>
      <c r="J130" s="30"/>
      <c r="K130" s="70"/>
      <c r="L130" s="71" t="s">
        <v>30</v>
      </c>
      <c r="M130" s="71" t="s">
        <v>31</v>
      </c>
      <c r="N130" s="55" t="s">
        <v>30</v>
      </c>
      <c r="O130" s="55" t="s">
        <v>31</v>
      </c>
      <c r="P130" s="55" t="s">
        <v>30</v>
      </c>
      <c r="Q130" s="71" t="s">
        <v>31</v>
      </c>
      <c r="R130" s="45" t="s">
        <v>31</v>
      </c>
      <c r="S130" s="45" t="s">
        <v>30</v>
      </c>
      <c r="T130" s="45" t="s">
        <v>30</v>
      </c>
      <c r="U130" s="71" t="s">
        <v>30</v>
      </c>
      <c r="V130" s="71" t="s">
        <v>49</v>
      </c>
      <c r="AC130" s="32" t="s">
        <v>48</v>
      </c>
      <c r="AH130" s="62" t="s">
        <v>45</v>
      </c>
      <c r="AM130" s="32" t="s">
        <v>35</v>
      </c>
      <c r="AR130" s="23"/>
      <c r="AS130" s="24" t="str">
        <f t="shared" si="3"/>
        <v>-:-:-:-:-:-:-:-:-:-:imm7:::::::Rt2:::::Rn:::::Rt::::</v>
      </c>
      <c r="AT130" s="23"/>
      <c r="AU130" s="24" t="str">
        <f t="shared" si="4"/>
        <v>0xA9C00000</v>
      </c>
      <c r="AV130" s="25"/>
      <c r="AW130" s="26" t="str">
        <f t="shared" si="5"/>
        <v>ldpprex,                                                </v>
      </c>
      <c r="AX130" s="26" t="str">
        <f t="shared" si="6"/>
        <v>		ldpprex,                                                	/* 0xA9C00000	LDP       	 */</v>
      </c>
      <c r="AY130" s="26" t="str">
        <f t="shared" si="7"/>
        <v>		0xA9C00000,	/* LDP       	ldpprex	 */</v>
      </c>
    </row>
    <row r="131" ht="12.75" customHeight="1">
      <c r="A131" s="15" t="s">
        <v>283</v>
      </c>
      <c r="B131" s="16"/>
      <c r="C131" s="16"/>
      <c r="D131" s="17"/>
      <c r="E131" s="28" t="s">
        <v>243</v>
      </c>
      <c r="F131" s="18" t="str">
        <f t="shared" si="8"/>
        <v>v</v>
      </c>
      <c r="G131" s="18" t="str">
        <f t="shared" si="2"/>
        <v>preq</v>
      </c>
      <c r="H131" s="18" t="s">
        <v>274</v>
      </c>
      <c r="I131" s="30" t="s">
        <v>71</v>
      </c>
      <c r="J131" s="30"/>
      <c r="K131" s="70"/>
      <c r="L131" s="71" t="s">
        <v>30</v>
      </c>
      <c r="M131" s="71" t="s">
        <v>31</v>
      </c>
      <c r="N131" s="55" t="s">
        <v>30</v>
      </c>
      <c r="O131" s="55" t="s">
        <v>31</v>
      </c>
      <c r="P131" s="55" t="s">
        <v>30</v>
      </c>
      <c r="Q131" s="71" t="s">
        <v>30</v>
      </c>
      <c r="R131" s="45" t="s">
        <v>31</v>
      </c>
      <c r="S131" s="45" t="s">
        <v>30</v>
      </c>
      <c r="T131" s="45" t="s">
        <v>30</v>
      </c>
      <c r="U131" s="71" t="s">
        <v>31</v>
      </c>
      <c r="V131" s="71" t="s">
        <v>49</v>
      </c>
      <c r="AC131" s="32" t="s">
        <v>48</v>
      </c>
      <c r="AH131" s="62" t="s">
        <v>45</v>
      </c>
      <c r="AM131" s="32" t="s">
        <v>35</v>
      </c>
      <c r="AR131" s="23"/>
      <c r="AS131" s="24" t="str">
        <f t="shared" si="3"/>
        <v>-:-:-:-:-:-:-:-:-:-:imm7:::::::Rt2:::::Rn:::::Rt::::</v>
      </c>
      <c r="AT131" s="23"/>
      <c r="AU131" s="24" t="str">
        <f t="shared" si="4"/>
        <v>0xAD800000</v>
      </c>
      <c r="AV131" s="25"/>
      <c r="AW131" s="26" t="str">
        <f t="shared" si="5"/>
        <v>vstppreq,                                               </v>
      </c>
      <c r="AX131" s="26" t="str">
        <f t="shared" si="6"/>
        <v>		vstppreq,                                               	/* 0xAD800000	STP       	 */</v>
      </c>
      <c r="AY131" s="26" t="str">
        <f t="shared" si="7"/>
        <v>		0xAD800000,	/* STP       	vstppreq	 */</v>
      </c>
    </row>
    <row r="132" ht="12.75" customHeight="1">
      <c r="A132" s="15" t="s">
        <v>284</v>
      </c>
      <c r="B132" s="16"/>
      <c r="C132" s="16"/>
      <c r="D132" s="17"/>
      <c r="E132" s="28" t="s">
        <v>246</v>
      </c>
      <c r="F132" s="18" t="str">
        <f t="shared" si="8"/>
        <v>v</v>
      </c>
      <c r="G132" s="18" t="str">
        <f t="shared" si="2"/>
        <v>preq</v>
      </c>
      <c r="H132" s="18" t="s">
        <v>274</v>
      </c>
      <c r="I132" s="30" t="s">
        <v>71</v>
      </c>
      <c r="J132" s="30"/>
      <c r="K132" s="70"/>
      <c r="L132" s="71" t="s">
        <v>30</v>
      </c>
      <c r="M132" s="71" t="s">
        <v>31</v>
      </c>
      <c r="N132" s="55" t="s">
        <v>30</v>
      </c>
      <c r="O132" s="55" t="s">
        <v>31</v>
      </c>
      <c r="P132" s="55" t="s">
        <v>30</v>
      </c>
      <c r="Q132" s="71" t="s">
        <v>30</v>
      </c>
      <c r="R132" s="45" t="s">
        <v>31</v>
      </c>
      <c r="S132" s="45" t="s">
        <v>30</v>
      </c>
      <c r="T132" s="45" t="s">
        <v>30</v>
      </c>
      <c r="U132" s="71" t="s">
        <v>30</v>
      </c>
      <c r="V132" s="71" t="s">
        <v>49</v>
      </c>
      <c r="AC132" s="32" t="s">
        <v>48</v>
      </c>
      <c r="AH132" s="62" t="s">
        <v>45</v>
      </c>
      <c r="AM132" s="32" t="s">
        <v>35</v>
      </c>
      <c r="AR132" s="23"/>
      <c r="AS132" s="24" t="str">
        <f t="shared" si="3"/>
        <v>-:-:-:-:-:-:-:-:-:-:imm7:::::::Rt2:::::Rn:::::Rt::::</v>
      </c>
      <c r="AT132" s="23"/>
      <c r="AU132" s="24" t="str">
        <f t="shared" si="4"/>
        <v>0xADC00000</v>
      </c>
      <c r="AV132" s="25"/>
      <c r="AW132" s="26" t="str">
        <f t="shared" si="5"/>
        <v>vldppreq,                                               </v>
      </c>
      <c r="AX132" s="26" t="str">
        <f t="shared" si="6"/>
        <v>		vldppreq,                                               	/* 0xADC00000	LDP       	 */</v>
      </c>
      <c r="AY132" s="26" t="str">
        <f t="shared" si="7"/>
        <v>		0xADC00000,	/* LDP       	vldppreq	 */</v>
      </c>
    </row>
    <row r="133" ht="12.75" customHeight="1">
      <c r="A133" s="9" t="s">
        <v>285</v>
      </c>
      <c r="B133" s="16"/>
      <c r="C133" s="16"/>
      <c r="D133" s="17" t="s">
        <v>286</v>
      </c>
      <c r="F133" s="18" t="str">
        <f t="shared" si="8"/>
        <v/>
      </c>
      <c r="G133" s="18" t="str">
        <f t="shared" si="2"/>
        <v/>
      </c>
      <c r="H133" s="19"/>
      <c r="I133" s="20"/>
      <c r="J133" s="20"/>
      <c r="K133" s="37"/>
      <c r="L133" s="38" t="s">
        <v>65</v>
      </c>
      <c r="N133" s="22" t="s">
        <v>30</v>
      </c>
      <c r="O133" s="22" t="s">
        <v>30</v>
      </c>
      <c r="P133" s="39" t="s">
        <v>30</v>
      </c>
      <c r="Q133" s="38" t="s">
        <v>241</v>
      </c>
      <c r="R133" s="39" t="s">
        <v>31</v>
      </c>
      <c r="S133" s="22" t="s">
        <v>31</v>
      </c>
      <c r="T133" s="66" t="s">
        <v>135</v>
      </c>
      <c r="V133" s="22" t="s">
        <v>31</v>
      </c>
      <c r="W133" s="66" t="s">
        <v>50</v>
      </c>
      <c r="AF133" s="22" t="s">
        <v>31</v>
      </c>
      <c r="AG133" s="38" t="s">
        <v>31</v>
      </c>
      <c r="AH133" s="60" t="s">
        <v>45</v>
      </c>
      <c r="AM133" s="38" t="s">
        <v>35</v>
      </c>
      <c r="AR133" s="23"/>
      <c r="AS133" s="24" t="str">
        <f t="shared" si="3"/>
        <v/>
      </c>
      <c r="AT133" s="23"/>
      <c r="AU133" s="24" t="str">
        <f t="shared" si="4"/>
        <v/>
      </c>
      <c r="AV133" s="25"/>
      <c r="AW133" s="26" t="str">
        <f t="shared" si="5"/>
        <v/>
      </c>
      <c r="AX133" s="26" t="str">
        <f t="shared" si="6"/>
        <v>	/* Load/store register (unscaled immediate) */</v>
      </c>
      <c r="AY133" s="26" t="str">
        <f t="shared" si="7"/>
        <v>	/* Load/store register (unscaled immediate) */</v>
      </c>
    </row>
    <row r="134" ht="12.75" customHeight="1">
      <c r="A134" s="9" t="s">
        <v>287</v>
      </c>
      <c r="B134" s="16"/>
      <c r="C134" s="16"/>
      <c r="D134" s="17"/>
      <c r="E134" s="28" t="s">
        <v>288</v>
      </c>
      <c r="F134" s="18" t="str">
        <f t="shared" si="8"/>
        <v/>
      </c>
      <c r="G134" s="18" t="str">
        <f t="shared" si="2"/>
        <v/>
      </c>
      <c r="H134" s="19"/>
      <c r="I134" s="29"/>
      <c r="J134" s="29"/>
      <c r="K134" s="31"/>
      <c r="L134" s="32" t="s">
        <v>31</v>
      </c>
      <c r="M134" s="32" t="s">
        <v>31</v>
      </c>
      <c r="N134" s="45" t="s">
        <v>30</v>
      </c>
      <c r="O134" s="45" t="s">
        <v>30</v>
      </c>
      <c r="P134" s="45" t="s">
        <v>30</v>
      </c>
      <c r="Q134" s="32" t="s">
        <v>31</v>
      </c>
      <c r="R134" s="45" t="s">
        <v>31</v>
      </c>
      <c r="S134" s="45" t="s">
        <v>31</v>
      </c>
      <c r="T134" s="32" t="s">
        <v>31</v>
      </c>
      <c r="U134" s="71" t="s">
        <v>31</v>
      </c>
      <c r="V134" s="45" t="s">
        <v>31</v>
      </c>
      <c r="W134" s="71" t="s">
        <v>50</v>
      </c>
      <c r="AF134" s="45" t="s">
        <v>31</v>
      </c>
      <c r="AG134" s="45" t="s">
        <v>31</v>
      </c>
      <c r="AH134" s="62" t="s">
        <v>45</v>
      </c>
      <c r="AM134" s="32" t="s">
        <v>35</v>
      </c>
      <c r="AR134" s="23"/>
      <c r="AS134" s="24" t="str">
        <f t="shared" si="3"/>
        <v>-:-:-:-:-:-:-:-:-:-:-:imm9:::::::::-:-:Rn:::::Rt::::</v>
      </c>
      <c r="AT134" s="23"/>
      <c r="AU134" s="24" t="str">
        <f t="shared" si="4"/>
        <v>0x38000000</v>
      </c>
      <c r="AV134" s="25"/>
      <c r="AW134" s="26" t="str">
        <f t="shared" si="5"/>
        <v>sturb,                                                  </v>
      </c>
      <c r="AX134" s="26" t="str">
        <f t="shared" si="6"/>
        <v>		sturb,                                                  	/* 0x38000000	STURB     	 */</v>
      </c>
      <c r="AY134" s="26" t="str">
        <f t="shared" si="7"/>
        <v>		0x38000000,	/* STURB     	sturb	 */</v>
      </c>
    </row>
    <row r="135" ht="12.75" customHeight="1">
      <c r="A135" s="15" t="s">
        <v>289</v>
      </c>
      <c r="B135" s="16"/>
      <c r="C135" s="16"/>
      <c r="D135" s="17"/>
      <c r="E135" s="28" t="s">
        <v>290</v>
      </c>
      <c r="F135" s="18" t="str">
        <f t="shared" si="8"/>
        <v/>
      </c>
      <c r="G135" s="18" t="str">
        <f t="shared" si="2"/>
        <v/>
      </c>
      <c r="H135" s="19"/>
      <c r="I135" s="29"/>
      <c r="J135" s="29"/>
      <c r="K135" s="31"/>
      <c r="L135" s="32" t="s">
        <v>31</v>
      </c>
      <c r="M135" s="32" t="s">
        <v>31</v>
      </c>
      <c r="N135" s="45" t="s">
        <v>30</v>
      </c>
      <c r="O135" s="45" t="s">
        <v>30</v>
      </c>
      <c r="P135" s="45" t="s">
        <v>30</v>
      </c>
      <c r="Q135" s="32" t="s">
        <v>31</v>
      </c>
      <c r="R135" s="45" t="s">
        <v>31</v>
      </c>
      <c r="S135" s="45" t="s">
        <v>31</v>
      </c>
      <c r="T135" s="32" t="s">
        <v>31</v>
      </c>
      <c r="U135" s="71" t="s">
        <v>30</v>
      </c>
      <c r="V135" s="45" t="s">
        <v>31</v>
      </c>
      <c r="W135" s="71" t="s">
        <v>50</v>
      </c>
      <c r="AF135" s="45" t="s">
        <v>31</v>
      </c>
      <c r="AG135" s="45" t="s">
        <v>31</v>
      </c>
      <c r="AH135" s="62" t="s">
        <v>45</v>
      </c>
      <c r="AM135" s="32" t="s">
        <v>35</v>
      </c>
      <c r="AR135" s="23"/>
      <c r="AS135" s="24" t="str">
        <f t="shared" si="3"/>
        <v>-:-:-:-:-:-:-:-:-:-:-:imm9:::::::::-:-:Rn:::::Rt::::</v>
      </c>
      <c r="AT135" s="23"/>
      <c r="AU135" s="24" t="str">
        <f t="shared" si="4"/>
        <v>0x38400000</v>
      </c>
      <c r="AV135" s="25"/>
      <c r="AW135" s="26" t="str">
        <f t="shared" si="5"/>
        <v>ldurb,                                                  </v>
      </c>
      <c r="AX135" s="26" t="str">
        <f t="shared" si="6"/>
        <v>		ldurb,                                                  	/* 0x38400000	LDURB     	 */</v>
      </c>
      <c r="AY135" s="26" t="str">
        <f t="shared" si="7"/>
        <v>		0x38400000,	/* LDURB     	ldurb	 */</v>
      </c>
    </row>
    <row r="136" ht="12.75" customHeight="1">
      <c r="A136" s="15" t="s">
        <v>291</v>
      </c>
      <c r="B136" s="16"/>
      <c r="C136" s="16"/>
      <c r="D136" s="17"/>
      <c r="E136" s="28" t="s">
        <v>292</v>
      </c>
      <c r="F136" s="18" t="str">
        <f t="shared" si="8"/>
        <v/>
      </c>
      <c r="G136" s="18" t="str">
        <f t="shared" si="2"/>
        <v>x</v>
      </c>
      <c r="H136" s="19"/>
      <c r="I136" s="30" t="s">
        <v>99</v>
      </c>
      <c r="J136" s="30"/>
      <c r="K136" s="31"/>
      <c r="L136" s="32" t="s">
        <v>31</v>
      </c>
      <c r="M136" s="32" t="s">
        <v>31</v>
      </c>
      <c r="N136" s="45" t="s">
        <v>30</v>
      </c>
      <c r="O136" s="45" t="s">
        <v>30</v>
      </c>
      <c r="P136" s="45" t="s">
        <v>30</v>
      </c>
      <c r="Q136" s="32" t="s">
        <v>31</v>
      </c>
      <c r="R136" s="45" t="s">
        <v>31</v>
      </c>
      <c r="S136" s="45" t="s">
        <v>31</v>
      </c>
      <c r="T136" s="32" t="s">
        <v>30</v>
      </c>
      <c r="U136" s="71" t="s">
        <v>31</v>
      </c>
      <c r="V136" s="45" t="s">
        <v>31</v>
      </c>
      <c r="W136" s="71" t="s">
        <v>50</v>
      </c>
      <c r="AF136" s="45" t="s">
        <v>31</v>
      </c>
      <c r="AG136" s="45" t="s">
        <v>31</v>
      </c>
      <c r="AH136" s="62" t="s">
        <v>45</v>
      </c>
      <c r="AM136" s="32" t="s">
        <v>35</v>
      </c>
      <c r="AR136" s="23"/>
      <c r="AS136" s="24" t="str">
        <f t="shared" si="3"/>
        <v>-:-:-:-:-:-:-:-:-:-:-:imm9:::::::::-:-:Rn:::::Rt::::</v>
      </c>
      <c r="AT136" s="23"/>
      <c r="AU136" s="24" t="str">
        <f t="shared" si="4"/>
        <v>0x38800000</v>
      </c>
      <c r="AV136" s="25"/>
      <c r="AW136" s="26" t="str">
        <f t="shared" si="5"/>
        <v>ldursbx,                                                </v>
      </c>
      <c r="AX136" s="26" t="str">
        <f t="shared" si="6"/>
        <v>		ldursbx,                                                	/* 0x38800000	LDURSB    	 */</v>
      </c>
      <c r="AY136" s="26" t="str">
        <f t="shared" si="7"/>
        <v>		0x38800000,	/* LDURSB    	ldursbx	 */</v>
      </c>
    </row>
    <row r="137" ht="12.75" customHeight="1">
      <c r="A137" s="9" t="s">
        <v>293</v>
      </c>
      <c r="B137" s="16"/>
      <c r="C137" s="16"/>
      <c r="D137" s="17"/>
      <c r="E137" s="28" t="s">
        <v>292</v>
      </c>
      <c r="F137" s="18" t="str">
        <f t="shared" si="8"/>
        <v/>
      </c>
      <c r="G137" s="18" t="str">
        <f t="shared" si="2"/>
        <v>w</v>
      </c>
      <c r="H137" s="19"/>
      <c r="I137" s="30" t="s">
        <v>97</v>
      </c>
      <c r="J137" s="30"/>
      <c r="K137" s="31"/>
      <c r="L137" s="32" t="s">
        <v>31</v>
      </c>
      <c r="M137" s="32" t="s">
        <v>31</v>
      </c>
      <c r="N137" s="45" t="s">
        <v>30</v>
      </c>
      <c r="O137" s="45" t="s">
        <v>30</v>
      </c>
      <c r="P137" s="45" t="s">
        <v>30</v>
      </c>
      <c r="Q137" s="32" t="s">
        <v>31</v>
      </c>
      <c r="R137" s="45" t="s">
        <v>31</v>
      </c>
      <c r="S137" s="45" t="s">
        <v>31</v>
      </c>
      <c r="T137" s="32" t="s">
        <v>30</v>
      </c>
      <c r="U137" s="71" t="s">
        <v>30</v>
      </c>
      <c r="V137" s="45" t="s">
        <v>31</v>
      </c>
      <c r="W137" s="71" t="s">
        <v>50</v>
      </c>
      <c r="AF137" s="45" t="s">
        <v>31</v>
      </c>
      <c r="AG137" s="45" t="s">
        <v>31</v>
      </c>
      <c r="AH137" s="62" t="s">
        <v>45</v>
      </c>
      <c r="AM137" s="32" t="s">
        <v>35</v>
      </c>
      <c r="AR137" s="23"/>
      <c r="AS137" s="24" t="str">
        <f t="shared" si="3"/>
        <v>-:-:-:-:-:-:-:-:-:-:-:imm9:::::::::-:-:Rn:::::Rt::::</v>
      </c>
      <c r="AT137" s="23"/>
      <c r="AU137" s="24" t="str">
        <f t="shared" si="4"/>
        <v>0x38C00000</v>
      </c>
      <c r="AV137" s="25"/>
      <c r="AW137" s="26" t="str">
        <f t="shared" si="5"/>
        <v>ldursbw,                                                </v>
      </c>
      <c r="AX137" s="26" t="str">
        <f t="shared" si="6"/>
        <v>		ldursbw,                                                	/* 0x38C00000	LDURSB    	 */</v>
      </c>
      <c r="AY137" s="26" t="str">
        <f t="shared" si="7"/>
        <v>		0x38C00000,	/* LDURSB    	ldursbw	 */</v>
      </c>
    </row>
    <row r="138" ht="12.75" customHeight="1">
      <c r="A138" s="15" t="s">
        <v>294</v>
      </c>
      <c r="B138" s="16"/>
      <c r="C138" s="16"/>
      <c r="D138" s="17"/>
      <c r="E138" s="28" t="s">
        <v>295</v>
      </c>
      <c r="F138" s="18" t="str">
        <f t="shared" si="8"/>
        <v>v</v>
      </c>
      <c r="G138" s="18" t="str">
        <f t="shared" si="2"/>
        <v>b</v>
      </c>
      <c r="H138" s="18"/>
      <c r="I138" s="30" t="s">
        <v>151</v>
      </c>
      <c r="J138" s="30"/>
      <c r="K138" s="31"/>
      <c r="L138" s="32" t="s">
        <v>31</v>
      </c>
      <c r="M138" s="32" t="s">
        <v>31</v>
      </c>
      <c r="N138" s="45" t="s">
        <v>30</v>
      </c>
      <c r="O138" s="45" t="s">
        <v>30</v>
      </c>
      <c r="P138" s="45" t="s">
        <v>30</v>
      </c>
      <c r="Q138" s="32" t="s">
        <v>30</v>
      </c>
      <c r="R138" s="45" t="s">
        <v>31</v>
      </c>
      <c r="S138" s="45" t="s">
        <v>31</v>
      </c>
      <c r="T138" s="32" t="s">
        <v>31</v>
      </c>
      <c r="U138" s="71" t="s">
        <v>31</v>
      </c>
      <c r="V138" s="45" t="s">
        <v>31</v>
      </c>
      <c r="W138" s="71" t="s">
        <v>50</v>
      </c>
      <c r="AF138" s="45" t="s">
        <v>31</v>
      </c>
      <c r="AG138" s="45" t="s">
        <v>31</v>
      </c>
      <c r="AH138" s="62" t="s">
        <v>45</v>
      </c>
      <c r="AM138" s="32" t="s">
        <v>35</v>
      </c>
      <c r="AR138" s="23"/>
      <c r="AS138" s="24" t="str">
        <f t="shared" si="3"/>
        <v>-:-:-:-:-:-:-:-:-:-:-:imm9:::::::::-:-:Rn:::::Rt::::</v>
      </c>
      <c r="AT138" s="23"/>
      <c r="AU138" s="24" t="str">
        <f t="shared" si="4"/>
        <v>0x3C000000</v>
      </c>
      <c r="AV138" s="25"/>
      <c r="AW138" s="26" t="str">
        <f t="shared" si="5"/>
        <v>vsturb,                                                 </v>
      </c>
      <c r="AX138" s="26" t="str">
        <f t="shared" si="6"/>
        <v>		vsturb,                                                 	/* 0x3C000000	STUR      	 */</v>
      </c>
      <c r="AY138" s="26" t="str">
        <f t="shared" si="7"/>
        <v>		0x3C000000,	/* STUR      	vsturb	 */</v>
      </c>
    </row>
    <row r="139" ht="12.75" customHeight="1">
      <c r="A139" s="15" t="s">
        <v>296</v>
      </c>
      <c r="B139" s="16"/>
      <c r="C139" s="16"/>
      <c r="D139" s="17"/>
      <c r="E139" s="28" t="s">
        <v>297</v>
      </c>
      <c r="F139" s="18" t="str">
        <f t="shared" si="8"/>
        <v>v</v>
      </c>
      <c r="G139" s="18" t="str">
        <f t="shared" si="2"/>
        <v>b</v>
      </c>
      <c r="H139" s="18"/>
      <c r="I139" s="30" t="s">
        <v>151</v>
      </c>
      <c r="J139" s="30"/>
      <c r="K139" s="31"/>
      <c r="L139" s="32" t="s">
        <v>31</v>
      </c>
      <c r="M139" s="32" t="s">
        <v>31</v>
      </c>
      <c r="N139" s="45" t="s">
        <v>30</v>
      </c>
      <c r="O139" s="45" t="s">
        <v>30</v>
      </c>
      <c r="P139" s="45" t="s">
        <v>30</v>
      </c>
      <c r="Q139" s="32" t="s">
        <v>30</v>
      </c>
      <c r="R139" s="45" t="s">
        <v>31</v>
      </c>
      <c r="S139" s="45" t="s">
        <v>31</v>
      </c>
      <c r="T139" s="32" t="s">
        <v>31</v>
      </c>
      <c r="U139" s="71" t="s">
        <v>30</v>
      </c>
      <c r="V139" s="45" t="s">
        <v>31</v>
      </c>
      <c r="W139" s="71" t="s">
        <v>50</v>
      </c>
      <c r="AF139" s="45" t="s">
        <v>31</v>
      </c>
      <c r="AG139" s="45" t="s">
        <v>31</v>
      </c>
      <c r="AH139" s="62" t="s">
        <v>45</v>
      </c>
      <c r="AM139" s="32" t="s">
        <v>35</v>
      </c>
      <c r="AR139" s="23"/>
      <c r="AS139" s="24" t="str">
        <f t="shared" si="3"/>
        <v>-:-:-:-:-:-:-:-:-:-:-:imm9:::::::::-:-:Rn:::::Rt::::</v>
      </c>
      <c r="AT139" s="23"/>
      <c r="AU139" s="24" t="str">
        <f t="shared" si="4"/>
        <v>0x3C400000</v>
      </c>
      <c r="AV139" s="25"/>
      <c r="AW139" s="26" t="str">
        <f t="shared" si="5"/>
        <v>vldurb,                                                 </v>
      </c>
      <c r="AX139" s="26" t="str">
        <f t="shared" si="6"/>
        <v>		vldurb,                                                 	/* 0x3C400000	LDUR      	 */</v>
      </c>
      <c r="AY139" s="26" t="str">
        <f t="shared" si="7"/>
        <v>		0x3C400000,	/* LDUR      	vldurb	 */</v>
      </c>
    </row>
    <row r="140" ht="12.75" customHeight="1">
      <c r="A140" s="9" t="s">
        <v>298</v>
      </c>
      <c r="B140" s="16"/>
      <c r="C140" s="16"/>
      <c r="D140" s="17"/>
      <c r="E140" s="28" t="s">
        <v>295</v>
      </c>
      <c r="F140" s="18" t="str">
        <f t="shared" si="8"/>
        <v>v</v>
      </c>
      <c r="G140" s="18" t="str">
        <f t="shared" si="2"/>
        <v>q</v>
      </c>
      <c r="H140" s="18"/>
      <c r="I140" s="30" t="s">
        <v>71</v>
      </c>
      <c r="J140" s="30"/>
      <c r="K140" s="31"/>
      <c r="L140" s="32" t="s">
        <v>31</v>
      </c>
      <c r="M140" s="32" t="s">
        <v>31</v>
      </c>
      <c r="N140" s="45" t="s">
        <v>30</v>
      </c>
      <c r="O140" s="45" t="s">
        <v>30</v>
      </c>
      <c r="P140" s="45" t="s">
        <v>30</v>
      </c>
      <c r="Q140" s="32" t="s">
        <v>30</v>
      </c>
      <c r="R140" s="45" t="s">
        <v>31</v>
      </c>
      <c r="S140" s="45" t="s">
        <v>31</v>
      </c>
      <c r="T140" s="32" t="s">
        <v>30</v>
      </c>
      <c r="U140" s="71" t="s">
        <v>31</v>
      </c>
      <c r="V140" s="45" t="s">
        <v>31</v>
      </c>
      <c r="W140" s="71" t="s">
        <v>50</v>
      </c>
      <c r="AF140" s="45" t="s">
        <v>31</v>
      </c>
      <c r="AG140" s="45" t="s">
        <v>31</v>
      </c>
      <c r="AH140" s="62" t="s">
        <v>45</v>
      </c>
      <c r="AM140" s="32" t="s">
        <v>35</v>
      </c>
      <c r="AR140" s="23"/>
      <c r="AS140" s="24" t="str">
        <f t="shared" si="3"/>
        <v>-:-:-:-:-:-:-:-:-:-:-:imm9:::::::::-:-:Rn:::::Rt::::</v>
      </c>
      <c r="AT140" s="23"/>
      <c r="AU140" s="24" t="str">
        <f t="shared" si="4"/>
        <v>0x3C800000</v>
      </c>
      <c r="AV140" s="25"/>
      <c r="AW140" s="26" t="str">
        <f t="shared" si="5"/>
        <v>vsturq,                                                 </v>
      </c>
      <c r="AX140" s="26" t="str">
        <f t="shared" si="6"/>
        <v>		vsturq,                                                 	/* 0x3C800000	STUR      	 */</v>
      </c>
      <c r="AY140" s="26" t="str">
        <f t="shared" si="7"/>
        <v>		0x3C800000,	/* STUR      	vsturq	 */</v>
      </c>
    </row>
    <row r="141" ht="12.75" customHeight="1">
      <c r="A141" s="9" t="s">
        <v>299</v>
      </c>
      <c r="B141" s="16"/>
      <c r="C141" s="16"/>
      <c r="D141" s="17"/>
      <c r="E141" s="28" t="s">
        <v>297</v>
      </c>
      <c r="F141" s="18" t="str">
        <f t="shared" si="8"/>
        <v>v</v>
      </c>
      <c r="G141" s="18" t="str">
        <f t="shared" si="2"/>
        <v>q</v>
      </c>
      <c r="H141" s="18"/>
      <c r="I141" s="30" t="s">
        <v>71</v>
      </c>
      <c r="J141" s="30"/>
      <c r="K141" s="31"/>
      <c r="L141" s="32" t="s">
        <v>31</v>
      </c>
      <c r="M141" s="32" t="s">
        <v>31</v>
      </c>
      <c r="N141" s="45" t="s">
        <v>30</v>
      </c>
      <c r="O141" s="45" t="s">
        <v>30</v>
      </c>
      <c r="P141" s="45" t="s">
        <v>30</v>
      </c>
      <c r="Q141" s="32" t="s">
        <v>30</v>
      </c>
      <c r="R141" s="45" t="s">
        <v>31</v>
      </c>
      <c r="S141" s="45" t="s">
        <v>31</v>
      </c>
      <c r="T141" s="32" t="s">
        <v>30</v>
      </c>
      <c r="U141" s="71" t="s">
        <v>30</v>
      </c>
      <c r="V141" s="45" t="s">
        <v>31</v>
      </c>
      <c r="W141" s="71" t="s">
        <v>50</v>
      </c>
      <c r="AF141" s="45" t="s">
        <v>31</v>
      </c>
      <c r="AG141" s="45" t="s">
        <v>31</v>
      </c>
      <c r="AH141" s="62" t="s">
        <v>45</v>
      </c>
      <c r="AM141" s="32" t="s">
        <v>35</v>
      </c>
      <c r="AR141" s="23"/>
      <c r="AS141" s="24" t="str">
        <f t="shared" si="3"/>
        <v>-:-:-:-:-:-:-:-:-:-:-:imm9:::::::::-:-:Rn:::::Rt::::</v>
      </c>
      <c r="AT141" s="23"/>
      <c r="AU141" s="24" t="str">
        <f t="shared" si="4"/>
        <v>0x3CC00000</v>
      </c>
      <c r="AV141" s="25"/>
      <c r="AW141" s="26" t="str">
        <f t="shared" si="5"/>
        <v>vldurq,                                                 </v>
      </c>
      <c r="AX141" s="26" t="str">
        <f t="shared" si="6"/>
        <v>		vldurq,                                                 	/* 0x3CC00000	LDUR      	 */</v>
      </c>
      <c r="AY141" s="26" t="str">
        <f t="shared" si="7"/>
        <v>		0x3CC00000,	/* LDUR      	vldurq	 */</v>
      </c>
    </row>
    <row r="142" ht="12.75" customHeight="1">
      <c r="A142" s="15" t="s">
        <v>300</v>
      </c>
      <c r="B142" s="16"/>
      <c r="C142" s="16"/>
      <c r="D142" s="17"/>
      <c r="E142" s="28" t="s">
        <v>301</v>
      </c>
      <c r="F142" s="18" t="str">
        <f t="shared" si="8"/>
        <v/>
      </c>
      <c r="G142" s="18" t="str">
        <f t="shared" si="2"/>
        <v/>
      </c>
      <c r="H142" s="19"/>
      <c r="I142" s="29"/>
      <c r="J142" s="29"/>
      <c r="K142" s="31"/>
      <c r="L142" s="32" t="s">
        <v>31</v>
      </c>
      <c r="M142" s="32" t="s">
        <v>30</v>
      </c>
      <c r="N142" s="45" t="s">
        <v>30</v>
      </c>
      <c r="O142" s="45" t="s">
        <v>30</v>
      </c>
      <c r="P142" s="45" t="s">
        <v>30</v>
      </c>
      <c r="Q142" s="32" t="s">
        <v>31</v>
      </c>
      <c r="R142" s="45" t="s">
        <v>31</v>
      </c>
      <c r="S142" s="45" t="s">
        <v>31</v>
      </c>
      <c r="T142" s="32" t="s">
        <v>31</v>
      </c>
      <c r="U142" s="71" t="s">
        <v>31</v>
      </c>
      <c r="V142" s="45" t="s">
        <v>31</v>
      </c>
      <c r="W142" s="71" t="s">
        <v>50</v>
      </c>
      <c r="AF142" s="45" t="s">
        <v>31</v>
      </c>
      <c r="AG142" s="45" t="s">
        <v>31</v>
      </c>
      <c r="AH142" s="62" t="s">
        <v>45</v>
      </c>
      <c r="AM142" s="32" t="s">
        <v>35</v>
      </c>
      <c r="AR142" s="23"/>
      <c r="AS142" s="24" t="str">
        <f t="shared" si="3"/>
        <v>-:-:-:-:-:-:-:-:-:-:-:imm9:::::::::-:-:Rn:::::Rt::::</v>
      </c>
      <c r="AT142" s="23"/>
      <c r="AU142" s="24" t="str">
        <f t="shared" si="4"/>
        <v>0x78000000</v>
      </c>
      <c r="AV142" s="25"/>
      <c r="AW142" s="26" t="str">
        <f t="shared" si="5"/>
        <v>sturh,                                                  </v>
      </c>
      <c r="AX142" s="26" t="str">
        <f t="shared" si="6"/>
        <v>		sturh,                                                  	/* 0x78000000	STURH     	 */</v>
      </c>
      <c r="AY142" s="26" t="str">
        <f t="shared" si="7"/>
        <v>		0x78000000,	/* STURH     	sturh	 */</v>
      </c>
    </row>
    <row r="143" ht="12.75" customHeight="1">
      <c r="A143" s="15" t="s">
        <v>302</v>
      </c>
      <c r="B143" s="16"/>
      <c r="C143" s="16"/>
      <c r="D143" s="17"/>
      <c r="E143" s="28" t="s">
        <v>303</v>
      </c>
      <c r="F143" s="18" t="str">
        <f t="shared" si="8"/>
        <v/>
      </c>
      <c r="G143" s="18" t="str">
        <f t="shared" si="2"/>
        <v/>
      </c>
      <c r="H143" s="19"/>
      <c r="I143" s="29"/>
      <c r="J143" s="29"/>
      <c r="K143" s="31"/>
      <c r="L143" s="32" t="s">
        <v>31</v>
      </c>
      <c r="M143" s="32" t="s">
        <v>30</v>
      </c>
      <c r="N143" s="45" t="s">
        <v>30</v>
      </c>
      <c r="O143" s="45" t="s">
        <v>30</v>
      </c>
      <c r="P143" s="45" t="s">
        <v>30</v>
      </c>
      <c r="Q143" s="32" t="s">
        <v>31</v>
      </c>
      <c r="R143" s="45" t="s">
        <v>31</v>
      </c>
      <c r="S143" s="45" t="s">
        <v>31</v>
      </c>
      <c r="T143" s="32" t="s">
        <v>31</v>
      </c>
      <c r="U143" s="71" t="s">
        <v>30</v>
      </c>
      <c r="V143" s="45" t="s">
        <v>31</v>
      </c>
      <c r="W143" s="71" t="s">
        <v>50</v>
      </c>
      <c r="AF143" s="45" t="s">
        <v>31</v>
      </c>
      <c r="AG143" s="45" t="s">
        <v>31</v>
      </c>
      <c r="AH143" s="62" t="s">
        <v>45</v>
      </c>
      <c r="AM143" s="32" t="s">
        <v>35</v>
      </c>
      <c r="AR143" s="23"/>
      <c r="AS143" s="24" t="str">
        <f t="shared" si="3"/>
        <v>-:-:-:-:-:-:-:-:-:-:-:imm9:::::::::-:-:Rn:::::Rt::::</v>
      </c>
      <c r="AT143" s="23"/>
      <c r="AU143" s="24" t="str">
        <f t="shared" si="4"/>
        <v>0x78400000</v>
      </c>
      <c r="AV143" s="25"/>
      <c r="AW143" s="26" t="str">
        <f t="shared" si="5"/>
        <v>ldurh,                                                  </v>
      </c>
      <c r="AX143" s="26" t="str">
        <f t="shared" si="6"/>
        <v>		ldurh,                                                  	/* 0x78400000	LDURH     	 */</v>
      </c>
      <c r="AY143" s="26" t="str">
        <f t="shared" si="7"/>
        <v>		0x78400000,	/* LDURH     	ldurh	 */</v>
      </c>
    </row>
    <row r="144" ht="12.75" customHeight="1">
      <c r="A144" s="9" t="s">
        <v>304</v>
      </c>
      <c r="B144" s="16"/>
      <c r="C144" s="16"/>
      <c r="D144" s="17"/>
      <c r="E144" s="28" t="s">
        <v>305</v>
      </c>
      <c r="F144" s="18" t="str">
        <f t="shared" si="8"/>
        <v/>
      </c>
      <c r="G144" s="18" t="str">
        <f t="shared" si="2"/>
        <v>x</v>
      </c>
      <c r="H144" s="19"/>
      <c r="I144" s="30" t="s">
        <v>99</v>
      </c>
      <c r="J144" s="30"/>
      <c r="K144" s="31"/>
      <c r="L144" s="32" t="s">
        <v>31</v>
      </c>
      <c r="M144" s="32" t="s">
        <v>30</v>
      </c>
      <c r="N144" s="45" t="s">
        <v>30</v>
      </c>
      <c r="O144" s="45" t="s">
        <v>30</v>
      </c>
      <c r="P144" s="45" t="s">
        <v>30</v>
      </c>
      <c r="Q144" s="32" t="s">
        <v>31</v>
      </c>
      <c r="R144" s="45" t="s">
        <v>31</v>
      </c>
      <c r="S144" s="45" t="s">
        <v>31</v>
      </c>
      <c r="T144" s="32" t="s">
        <v>30</v>
      </c>
      <c r="U144" s="71" t="s">
        <v>31</v>
      </c>
      <c r="V144" s="45" t="s">
        <v>31</v>
      </c>
      <c r="W144" s="71" t="s">
        <v>50</v>
      </c>
      <c r="AF144" s="45" t="s">
        <v>31</v>
      </c>
      <c r="AG144" s="45" t="s">
        <v>31</v>
      </c>
      <c r="AH144" s="62" t="s">
        <v>45</v>
      </c>
      <c r="AM144" s="32" t="s">
        <v>35</v>
      </c>
      <c r="AR144" s="23"/>
      <c r="AS144" s="24" t="str">
        <f t="shared" si="3"/>
        <v>-:-:-:-:-:-:-:-:-:-:-:imm9:::::::::-:-:Rn:::::Rt::::</v>
      </c>
      <c r="AT144" s="23"/>
      <c r="AU144" s="24" t="str">
        <f t="shared" si="4"/>
        <v>0x78800000</v>
      </c>
      <c r="AV144" s="25"/>
      <c r="AW144" s="26" t="str">
        <f t="shared" si="5"/>
        <v>ldurshx,                                                </v>
      </c>
      <c r="AX144" s="26" t="str">
        <f t="shared" si="6"/>
        <v>		ldurshx,                                                	/* 0x78800000	LDURSH    	 */</v>
      </c>
      <c r="AY144" s="26" t="str">
        <f t="shared" si="7"/>
        <v>		0x78800000,	/* LDURSH    	ldurshx	 */</v>
      </c>
    </row>
    <row r="145" ht="12.75" customHeight="1">
      <c r="A145" s="15" t="s">
        <v>306</v>
      </c>
      <c r="B145" s="16"/>
      <c r="C145" s="16"/>
      <c r="D145" s="17"/>
      <c r="E145" s="28" t="s">
        <v>305</v>
      </c>
      <c r="F145" s="18" t="str">
        <f t="shared" si="8"/>
        <v/>
      </c>
      <c r="G145" s="18" t="str">
        <f t="shared" si="2"/>
        <v>w</v>
      </c>
      <c r="H145" s="19"/>
      <c r="I145" s="30" t="s">
        <v>97</v>
      </c>
      <c r="J145" s="30"/>
      <c r="K145" s="31"/>
      <c r="L145" s="32" t="s">
        <v>31</v>
      </c>
      <c r="M145" s="32" t="s">
        <v>30</v>
      </c>
      <c r="N145" s="45" t="s">
        <v>30</v>
      </c>
      <c r="O145" s="45" t="s">
        <v>30</v>
      </c>
      <c r="P145" s="45" t="s">
        <v>30</v>
      </c>
      <c r="Q145" s="32" t="s">
        <v>31</v>
      </c>
      <c r="R145" s="45" t="s">
        <v>31</v>
      </c>
      <c r="S145" s="45" t="s">
        <v>31</v>
      </c>
      <c r="T145" s="32" t="s">
        <v>30</v>
      </c>
      <c r="U145" s="71" t="s">
        <v>30</v>
      </c>
      <c r="V145" s="45" t="s">
        <v>31</v>
      </c>
      <c r="W145" s="71" t="s">
        <v>50</v>
      </c>
      <c r="AF145" s="45" t="s">
        <v>31</v>
      </c>
      <c r="AG145" s="45" t="s">
        <v>31</v>
      </c>
      <c r="AH145" s="62" t="s">
        <v>45</v>
      </c>
      <c r="AM145" s="32" t="s">
        <v>35</v>
      </c>
      <c r="AR145" s="23"/>
      <c r="AS145" s="24" t="str">
        <f t="shared" si="3"/>
        <v>-:-:-:-:-:-:-:-:-:-:-:imm9:::::::::-:-:Rn:::::Rt::::</v>
      </c>
      <c r="AT145" s="23"/>
      <c r="AU145" s="24" t="str">
        <f t="shared" si="4"/>
        <v>0x78C00000</v>
      </c>
      <c r="AV145" s="25"/>
      <c r="AW145" s="26" t="str">
        <f t="shared" si="5"/>
        <v>ldurshw,                                                </v>
      </c>
      <c r="AX145" s="26" t="str">
        <f t="shared" si="6"/>
        <v>		ldurshw,                                                	/* 0x78C00000	LDURSH    	 */</v>
      </c>
      <c r="AY145" s="26" t="str">
        <f t="shared" si="7"/>
        <v>		0x78C00000,	/* LDURSH    	ldurshw	 */</v>
      </c>
    </row>
    <row r="146" ht="12.75" customHeight="1">
      <c r="A146" s="15" t="s">
        <v>307</v>
      </c>
      <c r="B146" s="16"/>
      <c r="C146" s="16"/>
      <c r="D146" s="17"/>
      <c r="E146" s="28" t="s">
        <v>295</v>
      </c>
      <c r="F146" s="18" t="str">
        <f t="shared" si="8"/>
        <v>v</v>
      </c>
      <c r="G146" s="18" t="str">
        <f t="shared" si="2"/>
        <v>h</v>
      </c>
      <c r="H146" s="18"/>
      <c r="I146" s="30" t="s">
        <v>68</v>
      </c>
      <c r="J146" s="30"/>
      <c r="K146" s="31"/>
      <c r="L146" s="32" t="s">
        <v>31</v>
      </c>
      <c r="M146" s="32" t="s">
        <v>30</v>
      </c>
      <c r="N146" s="45" t="s">
        <v>30</v>
      </c>
      <c r="O146" s="45" t="s">
        <v>30</v>
      </c>
      <c r="P146" s="45" t="s">
        <v>30</v>
      </c>
      <c r="Q146" s="32" t="s">
        <v>30</v>
      </c>
      <c r="R146" s="45" t="s">
        <v>31</v>
      </c>
      <c r="S146" s="45" t="s">
        <v>31</v>
      </c>
      <c r="T146" s="32" t="s">
        <v>31</v>
      </c>
      <c r="U146" s="71" t="s">
        <v>31</v>
      </c>
      <c r="V146" s="45" t="s">
        <v>31</v>
      </c>
      <c r="W146" s="71" t="s">
        <v>50</v>
      </c>
      <c r="AF146" s="45" t="s">
        <v>31</v>
      </c>
      <c r="AG146" s="45" t="s">
        <v>31</v>
      </c>
      <c r="AH146" s="62" t="s">
        <v>45</v>
      </c>
      <c r="AM146" s="32" t="s">
        <v>35</v>
      </c>
      <c r="AR146" s="23"/>
      <c r="AS146" s="24" t="str">
        <f t="shared" si="3"/>
        <v>-:-:-:-:-:-:-:-:-:-:-:imm9:::::::::-:-:Rn:::::Rt::::</v>
      </c>
      <c r="AT146" s="23"/>
      <c r="AU146" s="24" t="str">
        <f t="shared" si="4"/>
        <v>0x7C000000</v>
      </c>
      <c r="AV146" s="25"/>
      <c r="AW146" s="26" t="str">
        <f t="shared" si="5"/>
        <v>vsturh,                                                 </v>
      </c>
      <c r="AX146" s="26" t="str">
        <f t="shared" si="6"/>
        <v>		vsturh,                                                 	/* 0x7C000000	STUR      	 */</v>
      </c>
      <c r="AY146" s="26" t="str">
        <f t="shared" si="7"/>
        <v>		0x7C000000,	/* STUR      	vsturh	 */</v>
      </c>
    </row>
    <row r="147" ht="12.75" customHeight="1">
      <c r="A147" s="9" t="s">
        <v>308</v>
      </c>
      <c r="B147" s="16"/>
      <c r="C147" s="16"/>
      <c r="D147" s="17"/>
      <c r="E147" s="28" t="s">
        <v>297</v>
      </c>
      <c r="F147" s="18" t="str">
        <f t="shared" si="8"/>
        <v>v</v>
      </c>
      <c r="G147" s="18" t="str">
        <f t="shared" si="2"/>
        <v>h</v>
      </c>
      <c r="H147" s="18"/>
      <c r="I147" s="30" t="s">
        <v>68</v>
      </c>
      <c r="J147" s="30"/>
      <c r="K147" s="31"/>
      <c r="L147" s="32" t="s">
        <v>31</v>
      </c>
      <c r="M147" s="32" t="s">
        <v>30</v>
      </c>
      <c r="N147" s="45" t="s">
        <v>30</v>
      </c>
      <c r="O147" s="45" t="s">
        <v>30</v>
      </c>
      <c r="P147" s="45" t="s">
        <v>30</v>
      </c>
      <c r="Q147" s="32" t="s">
        <v>30</v>
      </c>
      <c r="R147" s="45" t="s">
        <v>31</v>
      </c>
      <c r="S147" s="45" t="s">
        <v>31</v>
      </c>
      <c r="T147" s="32" t="s">
        <v>31</v>
      </c>
      <c r="U147" s="71" t="s">
        <v>30</v>
      </c>
      <c r="V147" s="45" t="s">
        <v>31</v>
      </c>
      <c r="W147" s="71" t="s">
        <v>50</v>
      </c>
      <c r="AF147" s="45" t="s">
        <v>31</v>
      </c>
      <c r="AG147" s="45" t="s">
        <v>31</v>
      </c>
      <c r="AH147" s="62" t="s">
        <v>45</v>
      </c>
      <c r="AM147" s="32" t="s">
        <v>35</v>
      </c>
      <c r="AR147" s="23"/>
      <c r="AS147" s="24" t="str">
        <f t="shared" si="3"/>
        <v>-:-:-:-:-:-:-:-:-:-:-:imm9:::::::::-:-:Rn:::::Rt::::</v>
      </c>
      <c r="AT147" s="23"/>
      <c r="AU147" s="24" t="str">
        <f t="shared" si="4"/>
        <v>0x7C400000</v>
      </c>
      <c r="AV147" s="25"/>
      <c r="AW147" s="26" t="str">
        <f t="shared" si="5"/>
        <v>vldurh,                                                 </v>
      </c>
      <c r="AX147" s="26" t="str">
        <f t="shared" si="6"/>
        <v>		vldurh,                                                 	/* 0x7C400000	LDUR      	 */</v>
      </c>
      <c r="AY147" s="26" t="str">
        <f t="shared" si="7"/>
        <v>		0x7C400000,	/* LDUR      	vldurh	 */</v>
      </c>
    </row>
    <row r="148" ht="12.75" customHeight="1">
      <c r="A148" s="9" t="s">
        <v>309</v>
      </c>
      <c r="B148" s="16"/>
      <c r="C148" s="16"/>
      <c r="D148" s="17"/>
      <c r="E148" s="28" t="s">
        <v>295</v>
      </c>
      <c r="F148" s="18" t="str">
        <f t="shared" si="8"/>
        <v/>
      </c>
      <c r="G148" s="18" t="str">
        <f t="shared" si="2"/>
        <v>w</v>
      </c>
      <c r="H148" s="19"/>
      <c r="I148" s="30" t="s">
        <v>97</v>
      </c>
      <c r="J148" s="30"/>
      <c r="K148" s="31"/>
      <c r="L148" s="32" t="s">
        <v>30</v>
      </c>
      <c r="M148" s="32" t="s">
        <v>31</v>
      </c>
      <c r="N148" s="45" t="s">
        <v>30</v>
      </c>
      <c r="O148" s="45" t="s">
        <v>30</v>
      </c>
      <c r="P148" s="45" t="s">
        <v>30</v>
      </c>
      <c r="Q148" s="32" t="s">
        <v>31</v>
      </c>
      <c r="R148" s="45" t="s">
        <v>31</v>
      </c>
      <c r="S148" s="45" t="s">
        <v>31</v>
      </c>
      <c r="T148" s="32" t="s">
        <v>31</v>
      </c>
      <c r="U148" s="71" t="s">
        <v>31</v>
      </c>
      <c r="V148" s="45" t="s">
        <v>31</v>
      </c>
      <c r="W148" s="71" t="s">
        <v>50</v>
      </c>
      <c r="AF148" s="45" t="s">
        <v>31</v>
      </c>
      <c r="AG148" s="45" t="s">
        <v>31</v>
      </c>
      <c r="AH148" s="62" t="s">
        <v>45</v>
      </c>
      <c r="AM148" s="32" t="s">
        <v>35</v>
      </c>
      <c r="AR148" s="23"/>
      <c r="AS148" s="24" t="str">
        <f t="shared" si="3"/>
        <v>-:-:-:-:-:-:-:-:-:-:-:imm9:::::::::-:-:Rn:::::Rt::::</v>
      </c>
      <c r="AT148" s="23"/>
      <c r="AU148" s="24" t="str">
        <f t="shared" si="4"/>
        <v>0xB8000000</v>
      </c>
      <c r="AV148" s="25"/>
      <c r="AW148" s="26" t="str">
        <f t="shared" si="5"/>
        <v>sturw,                                                  </v>
      </c>
      <c r="AX148" s="26" t="str">
        <f t="shared" si="6"/>
        <v>		sturw,                                                  	/* 0xB8000000	STUR      	 */</v>
      </c>
      <c r="AY148" s="26" t="str">
        <f t="shared" si="7"/>
        <v>		0xB8000000,	/* STUR      	sturw	 */</v>
      </c>
    </row>
    <row r="149" ht="12.75" customHeight="1">
      <c r="A149" s="15" t="s">
        <v>310</v>
      </c>
      <c r="B149" s="16"/>
      <c r="C149" s="16"/>
      <c r="D149" s="17"/>
      <c r="E149" s="28" t="s">
        <v>297</v>
      </c>
      <c r="F149" s="18" t="str">
        <f t="shared" si="8"/>
        <v/>
      </c>
      <c r="G149" s="18" t="str">
        <f t="shared" si="2"/>
        <v>w</v>
      </c>
      <c r="H149" s="19"/>
      <c r="I149" s="30" t="s">
        <v>97</v>
      </c>
      <c r="J149" s="30"/>
      <c r="K149" s="31"/>
      <c r="L149" s="32" t="s">
        <v>30</v>
      </c>
      <c r="M149" s="32" t="s">
        <v>31</v>
      </c>
      <c r="N149" s="45" t="s">
        <v>30</v>
      </c>
      <c r="O149" s="45" t="s">
        <v>30</v>
      </c>
      <c r="P149" s="45" t="s">
        <v>30</v>
      </c>
      <c r="Q149" s="32" t="s">
        <v>31</v>
      </c>
      <c r="R149" s="45" t="s">
        <v>31</v>
      </c>
      <c r="S149" s="45" t="s">
        <v>31</v>
      </c>
      <c r="T149" s="32" t="s">
        <v>31</v>
      </c>
      <c r="U149" s="71" t="s">
        <v>30</v>
      </c>
      <c r="V149" s="45" t="s">
        <v>31</v>
      </c>
      <c r="W149" s="71" t="s">
        <v>50</v>
      </c>
      <c r="AF149" s="45" t="s">
        <v>31</v>
      </c>
      <c r="AG149" s="45" t="s">
        <v>31</v>
      </c>
      <c r="AH149" s="62" t="s">
        <v>45</v>
      </c>
      <c r="AM149" s="32" t="s">
        <v>35</v>
      </c>
      <c r="AR149" s="23"/>
      <c r="AS149" s="24" t="str">
        <f t="shared" si="3"/>
        <v>-:-:-:-:-:-:-:-:-:-:-:imm9:::::::::-:-:Rn:::::Rt::::</v>
      </c>
      <c r="AT149" s="23"/>
      <c r="AU149" s="24" t="str">
        <f t="shared" si="4"/>
        <v>0xB8400000</v>
      </c>
      <c r="AV149" s="25"/>
      <c r="AW149" s="26" t="str">
        <f t="shared" si="5"/>
        <v>ldurw,                                                  </v>
      </c>
      <c r="AX149" s="26" t="str">
        <f t="shared" si="6"/>
        <v>		ldurw,                                                  	/* 0xB8400000	LDUR      	 */</v>
      </c>
      <c r="AY149" s="26" t="str">
        <f t="shared" si="7"/>
        <v>		0xB8400000,	/* LDUR      	ldurw	 */</v>
      </c>
    </row>
    <row r="150" ht="12.75" customHeight="1">
      <c r="A150" s="15" t="s">
        <v>311</v>
      </c>
      <c r="B150" s="16"/>
      <c r="C150" s="16"/>
      <c r="D150" s="17"/>
      <c r="E150" s="28" t="s">
        <v>312</v>
      </c>
      <c r="F150" s="18" t="str">
        <f t="shared" si="8"/>
        <v/>
      </c>
      <c r="G150" s="18" t="str">
        <f t="shared" si="2"/>
        <v/>
      </c>
      <c r="H150" s="19"/>
      <c r="I150" s="29"/>
      <c r="J150" s="29"/>
      <c r="K150" s="31"/>
      <c r="L150" s="32" t="s">
        <v>30</v>
      </c>
      <c r="M150" s="32" t="s">
        <v>31</v>
      </c>
      <c r="N150" s="45" t="s">
        <v>30</v>
      </c>
      <c r="O150" s="45" t="s">
        <v>30</v>
      </c>
      <c r="P150" s="45" t="s">
        <v>30</v>
      </c>
      <c r="Q150" s="32" t="s">
        <v>31</v>
      </c>
      <c r="R150" s="45" t="s">
        <v>31</v>
      </c>
      <c r="S150" s="45" t="s">
        <v>31</v>
      </c>
      <c r="T150" s="32" t="s">
        <v>30</v>
      </c>
      <c r="U150" s="71" t="s">
        <v>31</v>
      </c>
      <c r="V150" s="45" t="s">
        <v>31</v>
      </c>
      <c r="W150" s="71" t="s">
        <v>50</v>
      </c>
      <c r="AF150" s="45" t="s">
        <v>31</v>
      </c>
      <c r="AG150" s="45" t="s">
        <v>31</v>
      </c>
      <c r="AH150" s="62" t="s">
        <v>45</v>
      </c>
      <c r="AM150" s="32" t="s">
        <v>35</v>
      </c>
      <c r="AR150" s="23"/>
      <c r="AS150" s="24" t="str">
        <f t="shared" si="3"/>
        <v>-:-:-:-:-:-:-:-:-:-:-:imm9:::::::::-:-:Rn:::::Rt::::</v>
      </c>
      <c r="AT150" s="23"/>
      <c r="AU150" s="24" t="str">
        <f t="shared" si="4"/>
        <v>0xB8800000</v>
      </c>
      <c r="AV150" s="25"/>
      <c r="AW150" s="26" t="str">
        <f t="shared" si="5"/>
        <v>ldursw,                                                 </v>
      </c>
      <c r="AX150" s="26" t="str">
        <f t="shared" si="6"/>
        <v>		ldursw,                                                 	/* 0xB8800000	LDURSW    	 */</v>
      </c>
      <c r="AY150" s="26" t="str">
        <f t="shared" si="7"/>
        <v>		0xB8800000,	/* LDURSW    	ldursw	 */</v>
      </c>
    </row>
    <row r="151" ht="12.75" customHeight="1">
      <c r="A151" s="9" t="s">
        <v>313</v>
      </c>
      <c r="B151" s="16"/>
      <c r="C151" s="16"/>
      <c r="D151" s="17"/>
      <c r="E151" s="28" t="s">
        <v>295</v>
      </c>
      <c r="F151" s="18" t="str">
        <f t="shared" si="8"/>
        <v>v</v>
      </c>
      <c r="G151" s="18" t="str">
        <f t="shared" si="2"/>
        <v>s</v>
      </c>
      <c r="H151" s="18"/>
      <c r="I151" s="30" t="s">
        <v>52</v>
      </c>
      <c r="J151" s="30"/>
      <c r="K151" s="31"/>
      <c r="L151" s="32" t="s">
        <v>30</v>
      </c>
      <c r="M151" s="32" t="s">
        <v>31</v>
      </c>
      <c r="N151" s="45" t="s">
        <v>30</v>
      </c>
      <c r="O151" s="45" t="s">
        <v>30</v>
      </c>
      <c r="P151" s="45" t="s">
        <v>30</v>
      </c>
      <c r="Q151" s="32" t="s">
        <v>30</v>
      </c>
      <c r="R151" s="45" t="s">
        <v>31</v>
      </c>
      <c r="S151" s="45" t="s">
        <v>31</v>
      </c>
      <c r="T151" s="32" t="s">
        <v>31</v>
      </c>
      <c r="U151" s="71" t="s">
        <v>31</v>
      </c>
      <c r="V151" s="45" t="s">
        <v>31</v>
      </c>
      <c r="W151" s="71" t="s">
        <v>50</v>
      </c>
      <c r="AF151" s="45" t="s">
        <v>31</v>
      </c>
      <c r="AG151" s="45" t="s">
        <v>31</v>
      </c>
      <c r="AH151" s="62" t="s">
        <v>45</v>
      </c>
      <c r="AM151" s="32" t="s">
        <v>35</v>
      </c>
      <c r="AR151" s="23"/>
      <c r="AS151" s="24" t="str">
        <f t="shared" si="3"/>
        <v>-:-:-:-:-:-:-:-:-:-:-:imm9:::::::::-:-:Rn:::::Rt::::</v>
      </c>
      <c r="AT151" s="23"/>
      <c r="AU151" s="24" t="str">
        <f t="shared" si="4"/>
        <v>0xBC000000</v>
      </c>
      <c r="AV151" s="25"/>
      <c r="AW151" s="26" t="str">
        <f t="shared" si="5"/>
        <v>vsturs,                                                 </v>
      </c>
      <c r="AX151" s="26" t="str">
        <f t="shared" si="6"/>
        <v>		vsturs,                                                 	/* 0xBC000000	STUR      	 */</v>
      </c>
      <c r="AY151" s="26" t="str">
        <f t="shared" si="7"/>
        <v>		0xBC000000,	/* STUR      	vsturs	 */</v>
      </c>
    </row>
    <row r="152" ht="12.75" customHeight="1">
      <c r="A152" s="15" t="s">
        <v>314</v>
      </c>
      <c r="B152" s="16"/>
      <c r="C152" s="16"/>
      <c r="D152" s="17"/>
      <c r="E152" s="28" t="s">
        <v>297</v>
      </c>
      <c r="F152" s="18" t="str">
        <f t="shared" si="8"/>
        <v>v</v>
      </c>
      <c r="G152" s="18" t="str">
        <f t="shared" si="2"/>
        <v>s</v>
      </c>
      <c r="H152" s="18"/>
      <c r="I152" s="30" t="s">
        <v>52</v>
      </c>
      <c r="J152" s="30"/>
      <c r="K152" s="31"/>
      <c r="L152" s="32" t="s">
        <v>30</v>
      </c>
      <c r="M152" s="32" t="s">
        <v>31</v>
      </c>
      <c r="N152" s="45" t="s">
        <v>30</v>
      </c>
      <c r="O152" s="45" t="s">
        <v>30</v>
      </c>
      <c r="P152" s="45" t="s">
        <v>30</v>
      </c>
      <c r="Q152" s="32" t="s">
        <v>30</v>
      </c>
      <c r="R152" s="45" t="s">
        <v>31</v>
      </c>
      <c r="S152" s="45" t="s">
        <v>31</v>
      </c>
      <c r="T152" s="32" t="s">
        <v>31</v>
      </c>
      <c r="U152" s="71" t="s">
        <v>30</v>
      </c>
      <c r="V152" s="45" t="s">
        <v>31</v>
      </c>
      <c r="W152" s="71" t="s">
        <v>50</v>
      </c>
      <c r="AF152" s="45" t="s">
        <v>31</v>
      </c>
      <c r="AG152" s="45" t="s">
        <v>31</v>
      </c>
      <c r="AH152" s="62" t="s">
        <v>45</v>
      </c>
      <c r="AM152" s="32" t="s">
        <v>35</v>
      </c>
      <c r="AR152" s="23"/>
      <c r="AS152" s="24" t="str">
        <f t="shared" si="3"/>
        <v>-:-:-:-:-:-:-:-:-:-:-:imm9:::::::::-:-:Rn:::::Rt::::</v>
      </c>
      <c r="AT152" s="23"/>
      <c r="AU152" s="24" t="str">
        <f t="shared" si="4"/>
        <v>0xBC400000</v>
      </c>
      <c r="AV152" s="25"/>
      <c r="AW152" s="26" t="str">
        <f t="shared" si="5"/>
        <v>vldurs,                                                 </v>
      </c>
      <c r="AX152" s="26" t="str">
        <f t="shared" si="6"/>
        <v>		vldurs,                                                 	/* 0xBC400000	LDUR      	 */</v>
      </c>
      <c r="AY152" s="26" t="str">
        <f t="shared" si="7"/>
        <v>		0xBC400000,	/* LDUR      	vldurs	 */</v>
      </c>
    </row>
    <row r="153" ht="12.75" customHeight="1">
      <c r="A153" s="15" t="s">
        <v>315</v>
      </c>
      <c r="B153" s="16"/>
      <c r="C153" s="16"/>
      <c r="D153" s="17"/>
      <c r="E153" s="28" t="s">
        <v>295</v>
      </c>
      <c r="F153" s="18" t="str">
        <f t="shared" si="8"/>
        <v/>
      </c>
      <c r="G153" s="18" t="str">
        <f t="shared" si="2"/>
        <v>x</v>
      </c>
      <c r="H153" s="19"/>
      <c r="I153" s="30" t="s">
        <v>99</v>
      </c>
      <c r="J153" s="30"/>
      <c r="K153" s="31"/>
      <c r="L153" s="32" t="s">
        <v>30</v>
      </c>
      <c r="M153" s="32" t="s">
        <v>30</v>
      </c>
      <c r="N153" s="45" t="s">
        <v>30</v>
      </c>
      <c r="O153" s="45" t="s">
        <v>30</v>
      </c>
      <c r="P153" s="45" t="s">
        <v>30</v>
      </c>
      <c r="Q153" s="32" t="s">
        <v>31</v>
      </c>
      <c r="R153" s="45" t="s">
        <v>31</v>
      </c>
      <c r="S153" s="45" t="s">
        <v>31</v>
      </c>
      <c r="T153" s="32" t="s">
        <v>31</v>
      </c>
      <c r="U153" s="71" t="s">
        <v>31</v>
      </c>
      <c r="V153" s="45" t="s">
        <v>31</v>
      </c>
      <c r="W153" s="71" t="s">
        <v>50</v>
      </c>
      <c r="AF153" s="45" t="s">
        <v>31</v>
      </c>
      <c r="AG153" s="45" t="s">
        <v>31</v>
      </c>
      <c r="AH153" s="62" t="s">
        <v>45</v>
      </c>
      <c r="AM153" s="32" t="s">
        <v>35</v>
      </c>
      <c r="AR153" s="23"/>
      <c r="AS153" s="24" t="str">
        <f t="shared" si="3"/>
        <v>-:-:-:-:-:-:-:-:-:-:-:imm9:::::::::-:-:Rn:::::Rt::::</v>
      </c>
      <c r="AT153" s="23"/>
      <c r="AU153" s="24" t="str">
        <f t="shared" si="4"/>
        <v>0xF8000000</v>
      </c>
      <c r="AV153" s="25"/>
      <c r="AW153" s="26" t="str">
        <f t="shared" si="5"/>
        <v>sturx,                                                  </v>
      </c>
      <c r="AX153" s="26" t="str">
        <f t="shared" si="6"/>
        <v>		sturx,                                                  	/* 0xF8000000	STUR      	 */</v>
      </c>
      <c r="AY153" s="26" t="str">
        <f t="shared" si="7"/>
        <v>		0xF8000000,	/* STUR      	sturx	 */</v>
      </c>
    </row>
    <row r="154" ht="12.75" customHeight="1">
      <c r="A154" s="9" t="s">
        <v>316</v>
      </c>
      <c r="B154" s="16"/>
      <c r="C154" s="16"/>
      <c r="D154" s="17"/>
      <c r="E154" s="28" t="s">
        <v>297</v>
      </c>
      <c r="F154" s="18" t="str">
        <f t="shared" si="8"/>
        <v/>
      </c>
      <c r="G154" s="18" t="str">
        <f t="shared" si="2"/>
        <v>x</v>
      </c>
      <c r="H154" s="19"/>
      <c r="I154" s="30" t="s">
        <v>99</v>
      </c>
      <c r="J154" s="30"/>
      <c r="K154" s="31"/>
      <c r="L154" s="32" t="s">
        <v>30</v>
      </c>
      <c r="M154" s="32" t="s">
        <v>30</v>
      </c>
      <c r="N154" s="45" t="s">
        <v>30</v>
      </c>
      <c r="O154" s="45" t="s">
        <v>30</v>
      </c>
      <c r="P154" s="45" t="s">
        <v>30</v>
      </c>
      <c r="Q154" s="32" t="s">
        <v>31</v>
      </c>
      <c r="R154" s="45" t="s">
        <v>31</v>
      </c>
      <c r="S154" s="45" t="s">
        <v>31</v>
      </c>
      <c r="T154" s="32" t="s">
        <v>31</v>
      </c>
      <c r="U154" s="71" t="s">
        <v>30</v>
      </c>
      <c r="V154" s="45" t="s">
        <v>31</v>
      </c>
      <c r="W154" s="71" t="s">
        <v>50</v>
      </c>
      <c r="AF154" s="45" t="s">
        <v>31</v>
      </c>
      <c r="AG154" s="45" t="s">
        <v>31</v>
      </c>
      <c r="AH154" s="62" t="s">
        <v>45</v>
      </c>
      <c r="AM154" s="32" t="s">
        <v>35</v>
      </c>
      <c r="AR154" s="23"/>
      <c r="AS154" s="24" t="str">
        <f t="shared" si="3"/>
        <v>-:-:-:-:-:-:-:-:-:-:-:imm9:::::::::-:-:Rn:::::Rt::::</v>
      </c>
      <c r="AT154" s="23"/>
      <c r="AU154" s="24" t="str">
        <f t="shared" si="4"/>
        <v>0xF8400000</v>
      </c>
      <c r="AV154" s="25"/>
      <c r="AW154" s="26" t="str">
        <f t="shared" si="5"/>
        <v>ldurx,                                                  </v>
      </c>
      <c r="AX154" s="26" t="str">
        <f t="shared" si="6"/>
        <v>		ldurx,                                                  	/* 0xF8400000	LDUR      	 */</v>
      </c>
      <c r="AY154" s="26" t="str">
        <f t="shared" si="7"/>
        <v>		0xF8400000,	/* LDUR      	ldurx	 */</v>
      </c>
    </row>
    <row r="155" ht="12.75" customHeight="1">
      <c r="A155" s="9" t="s">
        <v>317</v>
      </c>
      <c r="B155" s="16"/>
      <c r="C155" s="16"/>
      <c r="D155" s="17"/>
      <c r="E155" s="28" t="s">
        <v>318</v>
      </c>
      <c r="F155" s="18" t="str">
        <f t="shared" si="8"/>
        <v/>
      </c>
      <c r="G155" s="18" t="str">
        <f t="shared" si="2"/>
        <v/>
      </c>
      <c r="H155" s="19"/>
      <c r="I155" s="29"/>
      <c r="J155" s="29"/>
      <c r="K155" s="31"/>
      <c r="L155" s="32" t="s">
        <v>30</v>
      </c>
      <c r="M155" s="32" t="s">
        <v>30</v>
      </c>
      <c r="N155" s="45" t="s">
        <v>30</v>
      </c>
      <c r="O155" s="45" t="s">
        <v>30</v>
      </c>
      <c r="P155" s="45" t="s">
        <v>30</v>
      </c>
      <c r="Q155" s="32" t="s">
        <v>31</v>
      </c>
      <c r="R155" s="45" t="s">
        <v>31</v>
      </c>
      <c r="S155" s="45" t="s">
        <v>31</v>
      </c>
      <c r="T155" s="32" t="s">
        <v>30</v>
      </c>
      <c r="U155" s="71" t="s">
        <v>31</v>
      </c>
      <c r="V155" s="45" t="s">
        <v>31</v>
      </c>
      <c r="W155" s="71" t="s">
        <v>50</v>
      </c>
      <c r="AF155" s="45" t="s">
        <v>31</v>
      </c>
      <c r="AG155" s="45" t="s">
        <v>31</v>
      </c>
      <c r="AH155" s="62" t="s">
        <v>45</v>
      </c>
      <c r="AM155" s="32" t="s">
        <v>35</v>
      </c>
      <c r="AR155" s="23"/>
      <c r="AS155" s="24" t="str">
        <f t="shared" si="3"/>
        <v>-:-:-:-:-:-:-:-:-:-:-:imm9:::::::::-:-:Rn:::::Rt::::</v>
      </c>
      <c r="AT155" s="23"/>
      <c r="AU155" s="24" t="str">
        <f t="shared" si="4"/>
        <v>0xF8800000</v>
      </c>
      <c r="AV155" s="25"/>
      <c r="AW155" s="26" t="str">
        <f t="shared" si="5"/>
        <v>prfum,                                                  </v>
      </c>
      <c r="AX155" s="26" t="str">
        <f t="shared" si="6"/>
        <v>		prfum,                                                  	/* 0xF8800000	PRFUM     	 */</v>
      </c>
      <c r="AY155" s="26" t="str">
        <f t="shared" si="7"/>
        <v>		0xF8800000,	/* PRFUM     	prfum	 */</v>
      </c>
    </row>
    <row r="156" ht="12.75" customHeight="1">
      <c r="A156" s="15" t="s">
        <v>319</v>
      </c>
      <c r="B156" s="16"/>
      <c r="C156" s="16"/>
      <c r="D156" s="17"/>
      <c r="E156" s="28" t="s">
        <v>295</v>
      </c>
      <c r="F156" s="18" t="str">
        <f t="shared" si="8"/>
        <v>v</v>
      </c>
      <c r="G156" s="18" t="str">
        <f t="shared" si="2"/>
        <v>d</v>
      </c>
      <c r="H156" s="18"/>
      <c r="I156" s="30" t="s">
        <v>219</v>
      </c>
      <c r="J156" s="30"/>
      <c r="K156" s="31"/>
      <c r="L156" s="32" t="s">
        <v>30</v>
      </c>
      <c r="M156" s="32" t="s">
        <v>30</v>
      </c>
      <c r="N156" s="45" t="s">
        <v>30</v>
      </c>
      <c r="O156" s="45" t="s">
        <v>30</v>
      </c>
      <c r="P156" s="45" t="s">
        <v>30</v>
      </c>
      <c r="Q156" s="32" t="s">
        <v>30</v>
      </c>
      <c r="R156" s="45" t="s">
        <v>31</v>
      </c>
      <c r="S156" s="45" t="s">
        <v>31</v>
      </c>
      <c r="T156" s="32" t="s">
        <v>31</v>
      </c>
      <c r="U156" s="71" t="s">
        <v>31</v>
      </c>
      <c r="V156" s="45" t="s">
        <v>31</v>
      </c>
      <c r="W156" s="71" t="s">
        <v>50</v>
      </c>
      <c r="AF156" s="45" t="s">
        <v>31</v>
      </c>
      <c r="AG156" s="45" t="s">
        <v>31</v>
      </c>
      <c r="AH156" s="62" t="s">
        <v>45</v>
      </c>
      <c r="AM156" s="32" t="s">
        <v>35</v>
      </c>
      <c r="AR156" s="23"/>
      <c r="AS156" s="24" t="str">
        <f t="shared" si="3"/>
        <v>-:-:-:-:-:-:-:-:-:-:-:imm9:::::::::-:-:Rn:::::Rt::::</v>
      </c>
      <c r="AT156" s="23"/>
      <c r="AU156" s="24" t="str">
        <f t="shared" si="4"/>
        <v>0xFC000000</v>
      </c>
      <c r="AV156" s="25"/>
      <c r="AW156" s="26" t="str">
        <f t="shared" si="5"/>
        <v>vsturd,                                                 </v>
      </c>
      <c r="AX156" s="26" t="str">
        <f t="shared" si="6"/>
        <v>		vsturd,                                                 	/* 0xFC000000	STUR      	 */</v>
      </c>
      <c r="AY156" s="26" t="str">
        <f t="shared" si="7"/>
        <v>		0xFC000000,	/* STUR      	vsturd	 */</v>
      </c>
    </row>
    <row r="157" ht="12.75" customHeight="1">
      <c r="A157" s="15" t="s">
        <v>320</v>
      </c>
      <c r="B157" s="16"/>
      <c r="C157" s="16"/>
      <c r="D157" s="17"/>
      <c r="E157" s="28" t="s">
        <v>297</v>
      </c>
      <c r="F157" s="18" t="str">
        <f t="shared" si="8"/>
        <v>v</v>
      </c>
      <c r="G157" s="18" t="str">
        <f t="shared" si="2"/>
        <v>d</v>
      </c>
      <c r="H157" s="18"/>
      <c r="I157" s="30" t="s">
        <v>219</v>
      </c>
      <c r="J157" s="30"/>
      <c r="K157" s="31"/>
      <c r="L157" s="32" t="s">
        <v>30</v>
      </c>
      <c r="M157" s="32" t="s">
        <v>30</v>
      </c>
      <c r="N157" s="45" t="s">
        <v>30</v>
      </c>
      <c r="O157" s="45" t="s">
        <v>30</v>
      </c>
      <c r="P157" s="45" t="s">
        <v>30</v>
      </c>
      <c r="Q157" s="32" t="s">
        <v>30</v>
      </c>
      <c r="R157" s="45" t="s">
        <v>31</v>
      </c>
      <c r="S157" s="45" t="s">
        <v>31</v>
      </c>
      <c r="T157" s="32" t="s">
        <v>31</v>
      </c>
      <c r="U157" s="71" t="s">
        <v>30</v>
      </c>
      <c r="V157" s="45" t="s">
        <v>31</v>
      </c>
      <c r="W157" s="71" t="s">
        <v>50</v>
      </c>
      <c r="AF157" s="45" t="s">
        <v>31</v>
      </c>
      <c r="AG157" s="45" t="s">
        <v>31</v>
      </c>
      <c r="AH157" s="62" t="s">
        <v>45</v>
      </c>
      <c r="AM157" s="32" t="s">
        <v>35</v>
      </c>
      <c r="AR157" s="23"/>
      <c r="AS157" s="24" t="str">
        <f t="shared" si="3"/>
        <v>-:-:-:-:-:-:-:-:-:-:-:imm9:::::::::-:-:Rn:::::Rt::::</v>
      </c>
      <c r="AT157" s="23"/>
      <c r="AU157" s="24" t="str">
        <f t="shared" si="4"/>
        <v>0xFC400000</v>
      </c>
      <c r="AV157" s="25"/>
      <c r="AW157" s="26" t="str">
        <f t="shared" si="5"/>
        <v>vldurd,                                                 </v>
      </c>
      <c r="AX157" s="26" t="str">
        <f t="shared" si="6"/>
        <v>		vldurd,                                                 	/* 0xFC400000	LDUR      	 */</v>
      </c>
      <c r="AY157" s="26" t="str">
        <f t="shared" si="7"/>
        <v>		0xFC400000,	/* LDUR      	vldurd	 */</v>
      </c>
    </row>
    <row r="158" ht="12.75" customHeight="1">
      <c r="A158" s="9" t="s">
        <v>321</v>
      </c>
      <c r="B158" s="16"/>
      <c r="C158" s="16"/>
      <c r="D158" s="17" t="s">
        <v>322</v>
      </c>
      <c r="F158" s="18" t="str">
        <f t="shared" si="8"/>
        <v/>
      </c>
      <c r="G158" s="18" t="str">
        <f t="shared" si="2"/>
        <v/>
      </c>
      <c r="H158" s="19"/>
      <c r="I158" s="20"/>
      <c r="J158" s="20"/>
      <c r="K158" s="37"/>
      <c r="L158" s="38" t="s">
        <v>65</v>
      </c>
      <c r="N158" s="22" t="s">
        <v>30</v>
      </c>
      <c r="O158" s="22" t="s">
        <v>30</v>
      </c>
      <c r="P158" s="39" t="s">
        <v>30</v>
      </c>
      <c r="Q158" s="38" t="s">
        <v>241</v>
      </c>
      <c r="R158" s="39" t="s">
        <v>31</v>
      </c>
      <c r="S158" s="22" t="s">
        <v>31</v>
      </c>
      <c r="T158" s="66" t="s">
        <v>135</v>
      </c>
      <c r="V158" s="22" t="s">
        <v>31</v>
      </c>
      <c r="W158" s="66" t="s">
        <v>50</v>
      </c>
      <c r="AF158" s="22" t="s">
        <v>31</v>
      </c>
      <c r="AG158" s="22" t="s">
        <v>30</v>
      </c>
      <c r="AH158" s="60" t="s">
        <v>45</v>
      </c>
      <c r="AM158" s="38" t="s">
        <v>35</v>
      </c>
      <c r="AR158" s="23"/>
      <c r="AS158" s="24" t="str">
        <f t="shared" si="3"/>
        <v/>
      </c>
      <c r="AT158" s="23"/>
      <c r="AU158" s="24" t="str">
        <f t="shared" si="4"/>
        <v/>
      </c>
      <c r="AV158" s="25"/>
      <c r="AW158" s="26" t="str">
        <f t="shared" si="5"/>
        <v/>
      </c>
      <c r="AX158" s="26" t="str">
        <f t="shared" si="6"/>
        <v>	/* Load/store register (immediate post-indexed) */</v>
      </c>
      <c r="AY158" s="26" t="str">
        <f t="shared" si="7"/>
        <v>	/* Load/store register (immediate post-indexed) */</v>
      </c>
    </row>
    <row r="159" ht="12.75" customHeight="1">
      <c r="A159" s="15" t="s">
        <v>323</v>
      </c>
      <c r="B159" s="16"/>
      <c r="C159" s="16"/>
      <c r="D159" s="17"/>
      <c r="E159" s="28" t="s">
        <v>324</v>
      </c>
      <c r="F159" s="18" t="str">
        <f t="shared" si="8"/>
        <v/>
      </c>
      <c r="G159" s="18" t="str">
        <f t="shared" si="2"/>
        <v>post</v>
      </c>
      <c r="H159" s="18" t="s">
        <v>244</v>
      </c>
      <c r="I159" s="76"/>
      <c r="J159" s="30"/>
      <c r="K159" s="31"/>
      <c r="L159" s="32" t="s">
        <v>31</v>
      </c>
      <c r="M159" s="32" t="s">
        <v>31</v>
      </c>
      <c r="N159" s="45" t="s">
        <v>30</v>
      </c>
      <c r="O159" s="45" t="s">
        <v>30</v>
      </c>
      <c r="P159" s="45" t="s">
        <v>30</v>
      </c>
      <c r="Q159" s="32" t="s">
        <v>31</v>
      </c>
      <c r="R159" s="45" t="s">
        <v>31</v>
      </c>
      <c r="S159" s="45" t="s">
        <v>31</v>
      </c>
      <c r="T159" s="71" t="s">
        <v>31</v>
      </c>
      <c r="U159" s="71" t="s">
        <v>31</v>
      </c>
      <c r="V159" s="45" t="s">
        <v>31</v>
      </c>
      <c r="W159" s="71" t="s">
        <v>50</v>
      </c>
      <c r="AF159" s="45" t="s">
        <v>31</v>
      </c>
      <c r="AG159" s="45" t="s">
        <v>30</v>
      </c>
      <c r="AH159" s="62" t="s">
        <v>45</v>
      </c>
      <c r="AM159" s="32" t="s">
        <v>35</v>
      </c>
      <c r="AR159" s="23"/>
      <c r="AS159" s="24" t="str">
        <f t="shared" si="3"/>
        <v>-:-:-:-:-:-:-:-:-:-:-:imm9:::::::::-:-:Rn:::::Rt::::</v>
      </c>
      <c r="AT159" s="23"/>
      <c r="AU159" s="24" t="str">
        <f t="shared" si="4"/>
        <v>0x38000400</v>
      </c>
      <c r="AV159" s="25"/>
      <c r="AW159" s="26" t="str">
        <f t="shared" si="5"/>
        <v>strbpost,                                               </v>
      </c>
      <c r="AX159" s="26" t="str">
        <f t="shared" si="6"/>
        <v>		strbpost,                                               	/* 0x38000400	STRB      	 */</v>
      </c>
      <c r="AY159" s="26" t="str">
        <f t="shared" si="7"/>
        <v>		0x38000400,	/* STRB      	strbpost	 */</v>
      </c>
    </row>
    <row r="160" ht="12.75" customHeight="1">
      <c r="A160" s="15" t="s">
        <v>325</v>
      </c>
      <c r="B160" s="16"/>
      <c r="C160" s="16"/>
      <c r="D160" s="17"/>
      <c r="E160" s="28" t="s">
        <v>326</v>
      </c>
      <c r="F160" s="18" t="str">
        <f t="shared" si="8"/>
        <v/>
      </c>
      <c r="G160" s="18" t="str">
        <f t="shared" si="2"/>
        <v>post</v>
      </c>
      <c r="H160" s="18" t="s">
        <v>244</v>
      </c>
      <c r="I160" s="76"/>
      <c r="J160" s="30"/>
      <c r="K160" s="31"/>
      <c r="L160" s="32" t="s">
        <v>31</v>
      </c>
      <c r="M160" s="32" t="s">
        <v>31</v>
      </c>
      <c r="N160" s="45" t="s">
        <v>30</v>
      </c>
      <c r="O160" s="45" t="s">
        <v>30</v>
      </c>
      <c r="P160" s="45" t="s">
        <v>30</v>
      </c>
      <c r="Q160" s="32" t="s">
        <v>31</v>
      </c>
      <c r="R160" s="45" t="s">
        <v>31</v>
      </c>
      <c r="S160" s="45" t="s">
        <v>31</v>
      </c>
      <c r="T160" s="71" t="s">
        <v>31</v>
      </c>
      <c r="U160" s="71" t="s">
        <v>30</v>
      </c>
      <c r="V160" s="45" t="s">
        <v>31</v>
      </c>
      <c r="W160" s="71" t="s">
        <v>50</v>
      </c>
      <c r="AF160" s="45" t="s">
        <v>31</v>
      </c>
      <c r="AG160" s="45" t="s">
        <v>30</v>
      </c>
      <c r="AH160" s="62" t="s">
        <v>45</v>
      </c>
      <c r="AM160" s="32" t="s">
        <v>35</v>
      </c>
      <c r="AR160" s="23"/>
      <c r="AS160" s="24" t="str">
        <f t="shared" si="3"/>
        <v>-:-:-:-:-:-:-:-:-:-:-:imm9:::::::::-:-:Rn:::::Rt::::</v>
      </c>
      <c r="AT160" s="23"/>
      <c r="AU160" s="24" t="str">
        <f t="shared" si="4"/>
        <v>0x38400400</v>
      </c>
      <c r="AV160" s="25"/>
      <c r="AW160" s="26" t="str">
        <f t="shared" si="5"/>
        <v>ldrbpost,                                               </v>
      </c>
      <c r="AX160" s="26" t="str">
        <f t="shared" si="6"/>
        <v>		ldrbpost,                                               	/* 0x38400400	LDRB      	 */</v>
      </c>
      <c r="AY160" s="26" t="str">
        <f t="shared" si="7"/>
        <v>		0x38400400,	/* LDRB      	ldrbpost	 */</v>
      </c>
    </row>
    <row r="161" ht="12.75" customHeight="1">
      <c r="A161" s="9" t="s">
        <v>327</v>
      </c>
      <c r="B161" s="16"/>
      <c r="C161" s="16"/>
      <c r="D161" s="17"/>
      <c r="E161" s="28" t="s">
        <v>328</v>
      </c>
      <c r="F161" s="18" t="str">
        <f t="shared" si="8"/>
        <v/>
      </c>
      <c r="G161" s="18" t="str">
        <f t="shared" si="2"/>
        <v>postx</v>
      </c>
      <c r="H161" s="18" t="s">
        <v>244</v>
      </c>
      <c r="I161" s="76" t="s">
        <v>99</v>
      </c>
      <c r="J161" s="30"/>
      <c r="K161" s="31"/>
      <c r="L161" s="32" t="s">
        <v>31</v>
      </c>
      <c r="M161" s="32" t="s">
        <v>31</v>
      </c>
      <c r="N161" s="45" t="s">
        <v>30</v>
      </c>
      <c r="O161" s="45" t="s">
        <v>30</v>
      </c>
      <c r="P161" s="45" t="s">
        <v>30</v>
      </c>
      <c r="Q161" s="32" t="s">
        <v>31</v>
      </c>
      <c r="R161" s="45" t="s">
        <v>31</v>
      </c>
      <c r="S161" s="45" t="s">
        <v>31</v>
      </c>
      <c r="T161" s="71" t="s">
        <v>30</v>
      </c>
      <c r="U161" s="71" t="s">
        <v>31</v>
      </c>
      <c r="V161" s="45" t="s">
        <v>31</v>
      </c>
      <c r="W161" s="71" t="s">
        <v>50</v>
      </c>
      <c r="AF161" s="45" t="s">
        <v>31</v>
      </c>
      <c r="AG161" s="45" t="s">
        <v>30</v>
      </c>
      <c r="AH161" s="62" t="s">
        <v>45</v>
      </c>
      <c r="AM161" s="32" t="s">
        <v>35</v>
      </c>
      <c r="AR161" s="23"/>
      <c r="AS161" s="24" t="str">
        <f t="shared" si="3"/>
        <v>-:-:-:-:-:-:-:-:-:-:-:imm9:::::::::-:-:Rn:::::Rt::::</v>
      </c>
      <c r="AT161" s="23"/>
      <c r="AU161" s="24" t="str">
        <f t="shared" si="4"/>
        <v>0x38800400</v>
      </c>
      <c r="AV161" s="25"/>
      <c r="AW161" s="26" t="str">
        <f t="shared" si="5"/>
        <v>ldrsbpostx,                                             </v>
      </c>
      <c r="AX161" s="26" t="str">
        <f t="shared" si="6"/>
        <v>		ldrsbpostx,                                             	/* 0x38800400	LDRSB     	 */</v>
      </c>
      <c r="AY161" s="26" t="str">
        <f t="shared" si="7"/>
        <v>		0x38800400,	/* LDRSB     	ldrsbpostx	 */</v>
      </c>
    </row>
    <row r="162" ht="12.75" customHeight="1">
      <c r="A162" s="9" t="s">
        <v>329</v>
      </c>
      <c r="B162" s="16"/>
      <c r="C162" s="16"/>
      <c r="D162" s="17"/>
      <c r="E162" s="28" t="s">
        <v>328</v>
      </c>
      <c r="F162" s="18" t="str">
        <f t="shared" si="8"/>
        <v/>
      </c>
      <c r="G162" s="18" t="str">
        <f t="shared" si="2"/>
        <v>postw</v>
      </c>
      <c r="H162" s="18" t="s">
        <v>244</v>
      </c>
      <c r="I162" s="76" t="s">
        <v>97</v>
      </c>
      <c r="J162" s="30"/>
      <c r="K162" s="31"/>
      <c r="L162" s="32" t="s">
        <v>31</v>
      </c>
      <c r="M162" s="32" t="s">
        <v>31</v>
      </c>
      <c r="N162" s="45" t="s">
        <v>30</v>
      </c>
      <c r="O162" s="45" t="s">
        <v>30</v>
      </c>
      <c r="P162" s="45" t="s">
        <v>30</v>
      </c>
      <c r="Q162" s="32" t="s">
        <v>31</v>
      </c>
      <c r="R162" s="45" t="s">
        <v>31</v>
      </c>
      <c r="S162" s="45" t="s">
        <v>31</v>
      </c>
      <c r="T162" s="71" t="s">
        <v>30</v>
      </c>
      <c r="U162" s="71" t="s">
        <v>30</v>
      </c>
      <c r="V162" s="45" t="s">
        <v>31</v>
      </c>
      <c r="W162" s="71" t="s">
        <v>50</v>
      </c>
      <c r="AF162" s="45" t="s">
        <v>31</v>
      </c>
      <c r="AG162" s="45" t="s">
        <v>30</v>
      </c>
      <c r="AH162" s="62" t="s">
        <v>45</v>
      </c>
      <c r="AM162" s="32" t="s">
        <v>35</v>
      </c>
      <c r="AR162" s="23"/>
      <c r="AS162" s="24" t="str">
        <f t="shared" si="3"/>
        <v>-:-:-:-:-:-:-:-:-:-:-:imm9:::::::::-:-:Rn:::::Rt::::</v>
      </c>
      <c r="AT162" s="23"/>
      <c r="AU162" s="24" t="str">
        <f t="shared" si="4"/>
        <v>0x38C00400</v>
      </c>
      <c r="AV162" s="25"/>
      <c r="AW162" s="26" t="str">
        <f t="shared" si="5"/>
        <v>ldrsbpostw,                                             </v>
      </c>
      <c r="AX162" s="26" t="str">
        <f t="shared" si="6"/>
        <v>		ldrsbpostw,                                             	/* 0x38C00400	LDRSB     	 */</v>
      </c>
      <c r="AY162" s="26" t="str">
        <f t="shared" si="7"/>
        <v>		0x38C00400,	/* LDRSB     	ldrsbpostw	 */</v>
      </c>
    </row>
    <row r="163" ht="12.75" customHeight="1">
      <c r="A163" s="15" t="s">
        <v>330</v>
      </c>
      <c r="B163" s="16"/>
      <c r="C163" s="16"/>
      <c r="D163" s="17"/>
      <c r="E163" s="28" t="s">
        <v>331</v>
      </c>
      <c r="F163" s="18" t="str">
        <f t="shared" si="8"/>
        <v>v</v>
      </c>
      <c r="G163" s="18" t="str">
        <f t="shared" si="2"/>
        <v>postb</v>
      </c>
      <c r="H163" s="18" t="s">
        <v>244</v>
      </c>
      <c r="I163" s="76" t="s">
        <v>151</v>
      </c>
      <c r="J163" s="30"/>
      <c r="K163" s="31"/>
      <c r="L163" s="32" t="s">
        <v>31</v>
      </c>
      <c r="M163" s="32" t="s">
        <v>31</v>
      </c>
      <c r="N163" s="45" t="s">
        <v>30</v>
      </c>
      <c r="O163" s="45" t="s">
        <v>30</v>
      </c>
      <c r="P163" s="45" t="s">
        <v>30</v>
      </c>
      <c r="Q163" s="32" t="s">
        <v>30</v>
      </c>
      <c r="R163" s="45" t="s">
        <v>31</v>
      </c>
      <c r="S163" s="45" t="s">
        <v>31</v>
      </c>
      <c r="T163" s="71" t="s">
        <v>31</v>
      </c>
      <c r="U163" s="71" t="s">
        <v>31</v>
      </c>
      <c r="V163" s="45" t="s">
        <v>31</v>
      </c>
      <c r="W163" s="71" t="s">
        <v>50</v>
      </c>
      <c r="AF163" s="45" t="s">
        <v>31</v>
      </c>
      <c r="AG163" s="45" t="s">
        <v>30</v>
      </c>
      <c r="AH163" s="62" t="s">
        <v>45</v>
      </c>
      <c r="AM163" s="32" t="s">
        <v>35</v>
      </c>
      <c r="AR163" s="23"/>
      <c r="AS163" s="24" t="str">
        <f t="shared" si="3"/>
        <v>-:-:-:-:-:-:-:-:-:-:-:imm9:::::::::-:-:Rn:::::Rt::::</v>
      </c>
      <c r="AT163" s="23"/>
      <c r="AU163" s="24" t="str">
        <f t="shared" si="4"/>
        <v>0x3C000400</v>
      </c>
      <c r="AV163" s="25"/>
      <c r="AW163" s="26" t="str">
        <f t="shared" si="5"/>
        <v>vstrpostb,                                              </v>
      </c>
      <c r="AX163" s="26" t="str">
        <f t="shared" si="6"/>
        <v>		vstrpostb,                                              	/* 0x3C000400	STR       	 */</v>
      </c>
      <c r="AY163" s="26" t="str">
        <f t="shared" si="7"/>
        <v>		0x3C000400,	/* STR       	vstrpostb	 */</v>
      </c>
    </row>
    <row r="164" ht="12.75" customHeight="1">
      <c r="A164" s="15" t="s">
        <v>332</v>
      </c>
      <c r="B164" s="16"/>
      <c r="C164" s="16"/>
      <c r="D164" s="17"/>
      <c r="E164" s="28" t="s">
        <v>215</v>
      </c>
      <c r="F164" s="18" t="str">
        <f t="shared" si="8"/>
        <v>v</v>
      </c>
      <c r="G164" s="18" t="str">
        <f t="shared" si="2"/>
        <v>postb</v>
      </c>
      <c r="H164" s="18" t="s">
        <v>244</v>
      </c>
      <c r="I164" s="76" t="s">
        <v>151</v>
      </c>
      <c r="J164" s="30"/>
      <c r="K164" s="31"/>
      <c r="L164" s="32" t="s">
        <v>31</v>
      </c>
      <c r="M164" s="32" t="s">
        <v>31</v>
      </c>
      <c r="N164" s="45" t="s">
        <v>30</v>
      </c>
      <c r="O164" s="45" t="s">
        <v>30</v>
      </c>
      <c r="P164" s="45" t="s">
        <v>30</v>
      </c>
      <c r="Q164" s="32" t="s">
        <v>30</v>
      </c>
      <c r="R164" s="45" t="s">
        <v>31</v>
      </c>
      <c r="S164" s="45" t="s">
        <v>31</v>
      </c>
      <c r="T164" s="71" t="s">
        <v>31</v>
      </c>
      <c r="U164" s="71" t="s">
        <v>30</v>
      </c>
      <c r="V164" s="45" t="s">
        <v>31</v>
      </c>
      <c r="W164" s="71" t="s">
        <v>50</v>
      </c>
      <c r="AF164" s="45" t="s">
        <v>31</v>
      </c>
      <c r="AG164" s="45" t="s">
        <v>30</v>
      </c>
      <c r="AH164" s="62" t="s">
        <v>45</v>
      </c>
      <c r="AM164" s="32" t="s">
        <v>35</v>
      </c>
      <c r="AR164" s="23"/>
      <c r="AS164" s="24" t="str">
        <f t="shared" si="3"/>
        <v>-:-:-:-:-:-:-:-:-:-:-:imm9:::::::::-:-:Rn:::::Rt::::</v>
      </c>
      <c r="AT164" s="23"/>
      <c r="AU164" s="24" t="str">
        <f t="shared" si="4"/>
        <v>0x3C400400</v>
      </c>
      <c r="AV164" s="25"/>
      <c r="AW164" s="26" t="str">
        <f t="shared" si="5"/>
        <v>vldrpostb,                                              </v>
      </c>
      <c r="AX164" s="26" t="str">
        <f t="shared" si="6"/>
        <v>		vldrpostb,                                              	/* 0x3C400400	LDR       	 */</v>
      </c>
      <c r="AY164" s="26" t="str">
        <f t="shared" si="7"/>
        <v>		0x3C400400,	/* LDR       	vldrpostb	 */</v>
      </c>
    </row>
    <row r="165" ht="12.75" customHeight="1">
      <c r="A165" s="9" t="s">
        <v>333</v>
      </c>
      <c r="B165" s="16"/>
      <c r="C165" s="16"/>
      <c r="D165" s="17"/>
      <c r="E165" s="28" t="s">
        <v>331</v>
      </c>
      <c r="F165" s="18" t="str">
        <f t="shared" si="8"/>
        <v>v</v>
      </c>
      <c r="G165" s="18" t="str">
        <f t="shared" si="2"/>
        <v>postq</v>
      </c>
      <c r="H165" s="18" t="s">
        <v>244</v>
      </c>
      <c r="I165" s="76" t="s">
        <v>71</v>
      </c>
      <c r="J165" s="30"/>
      <c r="K165" s="31"/>
      <c r="L165" s="32" t="s">
        <v>31</v>
      </c>
      <c r="M165" s="32" t="s">
        <v>31</v>
      </c>
      <c r="N165" s="45" t="s">
        <v>30</v>
      </c>
      <c r="O165" s="45" t="s">
        <v>30</v>
      </c>
      <c r="P165" s="45" t="s">
        <v>30</v>
      </c>
      <c r="Q165" s="32" t="s">
        <v>30</v>
      </c>
      <c r="R165" s="45" t="s">
        <v>31</v>
      </c>
      <c r="S165" s="45" t="s">
        <v>31</v>
      </c>
      <c r="T165" s="71" t="s">
        <v>30</v>
      </c>
      <c r="U165" s="71" t="s">
        <v>31</v>
      </c>
      <c r="V165" s="45" t="s">
        <v>31</v>
      </c>
      <c r="W165" s="71" t="s">
        <v>50</v>
      </c>
      <c r="AF165" s="45" t="s">
        <v>31</v>
      </c>
      <c r="AG165" s="45" t="s">
        <v>30</v>
      </c>
      <c r="AH165" s="62" t="s">
        <v>45</v>
      </c>
      <c r="AM165" s="32" t="s">
        <v>35</v>
      </c>
      <c r="AR165" s="23"/>
      <c r="AS165" s="24" t="str">
        <f t="shared" si="3"/>
        <v>-:-:-:-:-:-:-:-:-:-:-:imm9:::::::::-:-:Rn:::::Rt::::</v>
      </c>
      <c r="AT165" s="23"/>
      <c r="AU165" s="24" t="str">
        <f t="shared" si="4"/>
        <v>0x3C800400</v>
      </c>
      <c r="AV165" s="25"/>
      <c r="AW165" s="26" t="str">
        <f t="shared" si="5"/>
        <v>vstrpostq,                                              </v>
      </c>
      <c r="AX165" s="26" t="str">
        <f t="shared" si="6"/>
        <v>		vstrpostq,                                              	/* 0x3C800400	STR       	 */</v>
      </c>
      <c r="AY165" s="26" t="str">
        <f t="shared" si="7"/>
        <v>		0x3C800400,	/* STR       	vstrpostq	 */</v>
      </c>
    </row>
    <row r="166" ht="12.75" customHeight="1">
      <c r="A166" s="15" t="s">
        <v>334</v>
      </c>
      <c r="B166" s="16"/>
      <c r="C166" s="16"/>
      <c r="D166" s="17"/>
      <c r="E166" s="28" t="s">
        <v>215</v>
      </c>
      <c r="F166" s="18" t="str">
        <f t="shared" si="8"/>
        <v>v</v>
      </c>
      <c r="G166" s="18" t="str">
        <f t="shared" si="2"/>
        <v>postq</v>
      </c>
      <c r="H166" s="18" t="s">
        <v>244</v>
      </c>
      <c r="I166" s="76" t="s">
        <v>71</v>
      </c>
      <c r="J166" s="30"/>
      <c r="K166" s="31"/>
      <c r="L166" s="32" t="s">
        <v>31</v>
      </c>
      <c r="M166" s="32" t="s">
        <v>31</v>
      </c>
      <c r="N166" s="45" t="s">
        <v>30</v>
      </c>
      <c r="O166" s="45" t="s">
        <v>30</v>
      </c>
      <c r="P166" s="45" t="s">
        <v>30</v>
      </c>
      <c r="Q166" s="32" t="s">
        <v>30</v>
      </c>
      <c r="R166" s="45" t="s">
        <v>31</v>
      </c>
      <c r="S166" s="45" t="s">
        <v>31</v>
      </c>
      <c r="T166" s="71" t="s">
        <v>30</v>
      </c>
      <c r="U166" s="71" t="s">
        <v>30</v>
      </c>
      <c r="V166" s="45" t="s">
        <v>31</v>
      </c>
      <c r="W166" s="71" t="s">
        <v>50</v>
      </c>
      <c r="AF166" s="45" t="s">
        <v>31</v>
      </c>
      <c r="AG166" s="45" t="s">
        <v>30</v>
      </c>
      <c r="AH166" s="62" t="s">
        <v>45</v>
      </c>
      <c r="AM166" s="32" t="s">
        <v>35</v>
      </c>
      <c r="AR166" s="23"/>
      <c r="AS166" s="24" t="str">
        <f t="shared" si="3"/>
        <v>-:-:-:-:-:-:-:-:-:-:-:imm9:::::::::-:-:Rn:::::Rt::::</v>
      </c>
      <c r="AT166" s="23"/>
      <c r="AU166" s="24" t="str">
        <f t="shared" si="4"/>
        <v>0x3CC00400</v>
      </c>
      <c r="AV166" s="25"/>
      <c r="AW166" s="26" t="str">
        <f t="shared" si="5"/>
        <v>vldrpostq,                                              </v>
      </c>
      <c r="AX166" s="26" t="str">
        <f t="shared" si="6"/>
        <v>		vldrpostq,                                              	/* 0x3CC00400	LDR       	 */</v>
      </c>
      <c r="AY166" s="26" t="str">
        <f t="shared" si="7"/>
        <v>		0x3CC00400,	/* LDR       	vldrpostq	 */</v>
      </c>
    </row>
    <row r="167" ht="12.75" customHeight="1">
      <c r="A167" s="15" t="s">
        <v>335</v>
      </c>
      <c r="B167" s="16"/>
      <c r="C167" s="16"/>
      <c r="D167" s="17"/>
      <c r="E167" s="28" t="s">
        <v>336</v>
      </c>
      <c r="F167" s="18" t="str">
        <f t="shared" si="8"/>
        <v/>
      </c>
      <c r="G167" s="18" t="str">
        <f t="shared" si="2"/>
        <v>post</v>
      </c>
      <c r="H167" s="18" t="s">
        <v>244</v>
      </c>
      <c r="I167" s="76"/>
      <c r="J167" s="30"/>
      <c r="K167" s="31"/>
      <c r="L167" s="32" t="s">
        <v>31</v>
      </c>
      <c r="M167" s="32" t="s">
        <v>30</v>
      </c>
      <c r="N167" s="45" t="s">
        <v>30</v>
      </c>
      <c r="O167" s="45" t="s">
        <v>30</v>
      </c>
      <c r="P167" s="45" t="s">
        <v>30</v>
      </c>
      <c r="Q167" s="32" t="s">
        <v>31</v>
      </c>
      <c r="R167" s="45" t="s">
        <v>31</v>
      </c>
      <c r="S167" s="45" t="s">
        <v>31</v>
      </c>
      <c r="T167" s="71" t="s">
        <v>31</v>
      </c>
      <c r="U167" s="71" t="s">
        <v>31</v>
      </c>
      <c r="V167" s="45" t="s">
        <v>31</v>
      </c>
      <c r="W167" s="71" t="s">
        <v>50</v>
      </c>
      <c r="AF167" s="45" t="s">
        <v>31</v>
      </c>
      <c r="AG167" s="45" t="s">
        <v>30</v>
      </c>
      <c r="AH167" s="62" t="s">
        <v>45</v>
      </c>
      <c r="AM167" s="32" t="s">
        <v>35</v>
      </c>
      <c r="AR167" s="23"/>
      <c r="AS167" s="24" t="str">
        <f t="shared" si="3"/>
        <v>-:-:-:-:-:-:-:-:-:-:-:imm9:::::::::-:-:Rn:::::Rt::::</v>
      </c>
      <c r="AT167" s="23"/>
      <c r="AU167" s="24" t="str">
        <f t="shared" si="4"/>
        <v>0x78000400</v>
      </c>
      <c r="AV167" s="25"/>
      <c r="AW167" s="26" t="str">
        <f t="shared" si="5"/>
        <v>strhpost,                                               </v>
      </c>
      <c r="AX167" s="26" t="str">
        <f t="shared" si="6"/>
        <v>		strhpost,                                               	/* 0x78000400	STRH      	 */</v>
      </c>
      <c r="AY167" s="26" t="str">
        <f t="shared" si="7"/>
        <v>		0x78000400,	/* STRH      	strhpost	 */</v>
      </c>
    </row>
    <row r="168" ht="12.75" customHeight="1">
      <c r="A168" s="9" t="s">
        <v>337</v>
      </c>
      <c r="B168" s="16"/>
      <c r="C168" s="16"/>
      <c r="D168" s="17"/>
      <c r="E168" s="28" t="s">
        <v>338</v>
      </c>
      <c r="F168" s="18" t="str">
        <f t="shared" si="8"/>
        <v/>
      </c>
      <c r="G168" s="18" t="str">
        <f t="shared" si="2"/>
        <v>post</v>
      </c>
      <c r="H168" s="18" t="s">
        <v>244</v>
      </c>
      <c r="I168" s="76"/>
      <c r="J168" s="30"/>
      <c r="K168" s="31"/>
      <c r="L168" s="32" t="s">
        <v>31</v>
      </c>
      <c r="M168" s="32" t="s">
        <v>30</v>
      </c>
      <c r="N168" s="45" t="s">
        <v>30</v>
      </c>
      <c r="O168" s="45" t="s">
        <v>30</v>
      </c>
      <c r="P168" s="45" t="s">
        <v>30</v>
      </c>
      <c r="Q168" s="32" t="s">
        <v>31</v>
      </c>
      <c r="R168" s="45" t="s">
        <v>31</v>
      </c>
      <c r="S168" s="45" t="s">
        <v>31</v>
      </c>
      <c r="T168" s="71" t="s">
        <v>31</v>
      </c>
      <c r="U168" s="71" t="s">
        <v>30</v>
      </c>
      <c r="V168" s="45" t="s">
        <v>31</v>
      </c>
      <c r="W168" s="71" t="s">
        <v>50</v>
      </c>
      <c r="AF168" s="45" t="s">
        <v>31</v>
      </c>
      <c r="AG168" s="45" t="s">
        <v>30</v>
      </c>
      <c r="AH168" s="62" t="s">
        <v>45</v>
      </c>
      <c r="AM168" s="32" t="s">
        <v>35</v>
      </c>
      <c r="AR168" s="23"/>
      <c r="AS168" s="24" t="str">
        <f t="shared" si="3"/>
        <v>-:-:-:-:-:-:-:-:-:-:-:imm9:::::::::-:-:Rn:::::Rt::::</v>
      </c>
      <c r="AT168" s="23"/>
      <c r="AU168" s="24" t="str">
        <f t="shared" si="4"/>
        <v>0x78400400</v>
      </c>
      <c r="AV168" s="25"/>
      <c r="AW168" s="26" t="str">
        <f t="shared" si="5"/>
        <v>ldrhpost,                                               </v>
      </c>
      <c r="AX168" s="26" t="str">
        <f t="shared" si="6"/>
        <v>		ldrhpost,                                               	/* 0x78400400	LDRH      	 */</v>
      </c>
      <c r="AY168" s="26" t="str">
        <f t="shared" si="7"/>
        <v>		0x78400400,	/* LDRH      	ldrhpost	 */</v>
      </c>
    </row>
    <row r="169" ht="12.75" customHeight="1">
      <c r="A169" s="9" t="s">
        <v>339</v>
      </c>
      <c r="B169" s="16"/>
      <c r="C169" s="16"/>
      <c r="D169" s="17"/>
      <c r="E169" s="28" t="s">
        <v>340</v>
      </c>
      <c r="F169" s="18" t="str">
        <f t="shared" si="8"/>
        <v/>
      </c>
      <c r="G169" s="18" t="str">
        <f t="shared" si="2"/>
        <v>postx</v>
      </c>
      <c r="H169" s="18" t="s">
        <v>244</v>
      </c>
      <c r="I169" s="76" t="s">
        <v>99</v>
      </c>
      <c r="J169" s="30"/>
      <c r="K169" s="31"/>
      <c r="L169" s="32" t="s">
        <v>31</v>
      </c>
      <c r="M169" s="32" t="s">
        <v>30</v>
      </c>
      <c r="N169" s="45" t="s">
        <v>30</v>
      </c>
      <c r="O169" s="45" t="s">
        <v>30</v>
      </c>
      <c r="P169" s="45" t="s">
        <v>30</v>
      </c>
      <c r="Q169" s="32" t="s">
        <v>31</v>
      </c>
      <c r="R169" s="45" t="s">
        <v>31</v>
      </c>
      <c r="S169" s="45" t="s">
        <v>31</v>
      </c>
      <c r="T169" s="71" t="s">
        <v>30</v>
      </c>
      <c r="U169" s="71" t="s">
        <v>31</v>
      </c>
      <c r="V169" s="45" t="s">
        <v>31</v>
      </c>
      <c r="W169" s="71" t="s">
        <v>50</v>
      </c>
      <c r="AF169" s="45" t="s">
        <v>31</v>
      </c>
      <c r="AG169" s="45" t="s">
        <v>30</v>
      </c>
      <c r="AH169" s="62" t="s">
        <v>45</v>
      </c>
      <c r="AM169" s="32" t="s">
        <v>35</v>
      </c>
      <c r="AR169" s="23"/>
      <c r="AS169" s="24" t="str">
        <f t="shared" si="3"/>
        <v>-:-:-:-:-:-:-:-:-:-:-:imm9:::::::::-:-:Rn:::::Rt::::</v>
      </c>
      <c r="AT169" s="23"/>
      <c r="AU169" s="24" t="str">
        <f t="shared" si="4"/>
        <v>0x78800400</v>
      </c>
      <c r="AV169" s="25"/>
      <c r="AW169" s="26" t="str">
        <f t="shared" si="5"/>
        <v>ldrshpostx,                                             </v>
      </c>
      <c r="AX169" s="26" t="str">
        <f t="shared" si="6"/>
        <v>		ldrshpostx,                                             	/* 0x78800400	LDRSH     	 */</v>
      </c>
      <c r="AY169" s="26" t="str">
        <f t="shared" si="7"/>
        <v>		0x78800400,	/* LDRSH     	ldrshpostx	 */</v>
      </c>
    </row>
    <row r="170" ht="12.75" customHeight="1">
      <c r="A170" s="15" t="s">
        <v>341</v>
      </c>
      <c r="B170" s="16"/>
      <c r="C170" s="16"/>
      <c r="D170" s="17"/>
      <c r="E170" s="28" t="s">
        <v>340</v>
      </c>
      <c r="F170" s="18" t="str">
        <f t="shared" si="8"/>
        <v/>
      </c>
      <c r="G170" s="18" t="str">
        <f t="shared" si="2"/>
        <v>postw</v>
      </c>
      <c r="H170" s="18" t="s">
        <v>244</v>
      </c>
      <c r="I170" s="76" t="s">
        <v>97</v>
      </c>
      <c r="J170" s="30"/>
      <c r="K170" s="31"/>
      <c r="L170" s="32" t="s">
        <v>31</v>
      </c>
      <c r="M170" s="32" t="s">
        <v>30</v>
      </c>
      <c r="N170" s="45" t="s">
        <v>30</v>
      </c>
      <c r="O170" s="45" t="s">
        <v>30</v>
      </c>
      <c r="P170" s="45" t="s">
        <v>30</v>
      </c>
      <c r="Q170" s="32" t="s">
        <v>31</v>
      </c>
      <c r="R170" s="45" t="s">
        <v>31</v>
      </c>
      <c r="S170" s="45" t="s">
        <v>31</v>
      </c>
      <c r="T170" s="71" t="s">
        <v>30</v>
      </c>
      <c r="U170" s="71" t="s">
        <v>30</v>
      </c>
      <c r="V170" s="45" t="s">
        <v>31</v>
      </c>
      <c r="W170" s="71" t="s">
        <v>50</v>
      </c>
      <c r="AF170" s="45" t="s">
        <v>31</v>
      </c>
      <c r="AG170" s="45" t="s">
        <v>30</v>
      </c>
      <c r="AH170" s="62" t="s">
        <v>45</v>
      </c>
      <c r="AM170" s="32" t="s">
        <v>35</v>
      </c>
      <c r="AR170" s="23"/>
      <c r="AS170" s="24" t="str">
        <f t="shared" si="3"/>
        <v>-:-:-:-:-:-:-:-:-:-:-:imm9:::::::::-:-:Rn:::::Rt::::</v>
      </c>
      <c r="AT170" s="23"/>
      <c r="AU170" s="24" t="str">
        <f t="shared" si="4"/>
        <v>0x78C00400</v>
      </c>
      <c r="AV170" s="25"/>
      <c r="AW170" s="26" t="str">
        <f t="shared" si="5"/>
        <v>ldrshpostw,                                             </v>
      </c>
      <c r="AX170" s="26" t="str">
        <f t="shared" si="6"/>
        <v>		ldrshpostw,                                             	/* 0x78C00400	LDRSH     	 */</v>
      </c>
      <c r="AY170" s="26" t="str">
        <f t="shared" si="7"/>
        <v>		0x78C00400,	/* LDRSH     	ldrshpostw	 */</v>
      </c>
    </row>
    <row r="171" ht="12.75" customHeight="1">
      <c r="A171" s="15" t="s">
        <v>342</v>
      </c>
      <c r="B171" s="16"/>
      <c r="C171" s="16"/>
      <c r="D171" s="17"/>
      <c r="E171" s="28" t="s">
        <v>331</v>
      </c>
      <c r="F171" s="18" t="str">
        <f t="shared" si="8"/>
        <v>v</v>
      </c>
      <c r="G171" s="18" t="str">
        <f t="shared" si="2"/>
        <v>posth</v>
      </c>
      <c r="H171" s="18" t="s">
        <v>244</v>
      </c>
      <c r="I171" s="76" t="s">
        <v>68</v>
      </c>
      <c r="J171" s="30"/>
      <c r="K171" s="31"/>
      <c r="L171" s="32" t="s">
        <v>31</v>
      </c>
      <c r="M171" s="32" t="s">
        <v>30</v>
      </c>
      <c r="N171" s="45" t="s">
        <v>30</v>
      </c>
      <c r="O171" s="45" t="s">
        <v>30</v>
      </c>
      <c r="P171" s="45" t="s">
        <v>30</v>
      </c>
      <c r="Q171" s="32" t="s">
        <v>30</v>
      </c>
      <c r="R171" s="45" t="s">
        <v>31</v>
      </c>
      <c r="S171" s="45" t="s">
        <v>31</v>
      </c>
      <c r="T171" s="71" t="s">
        <v>31</v>
      </c>
      <c r="U171" s="71" t="s">
        <v>31</v>
      </c>
      <c r="V171" s="45" t="s">
        <v>31</v>
      </c>
      <c r="W171" s="71" t="s">
        <v>50</v>
      </c>
      <c r="AF171" s="45" t="s">
        <v>31</v>
      </c>
      <c r="AG171" s="45" t="s">
        <v>30</v>
      </c>
      <c r="AH171" s="62" t="s">
        <v>45</v>
      </c>
      <c r="AM171" s="32" t="s">
        <v>35</v>
      </c>
      <c r="AR171" s="23"/>
      <c r="AS171" s="24" t="str">
        <f t="shared" si="3"/>
        <v>-:-:-:-:-:-:-:-:-:-:-:imm9:::::::::-:-:Rn:::::Rt::::</v>
      </c>
      <c r="AT171" s="23"/>
      <c r="AU171" s="24" t="str">
        <f t="shared" si="4"/>
        <v>0x7C000400</v>
      </c>
      <c r="AV171" s="25"/>
      <c r="AW171" s="26" t="str">
        <f t="shared" si="5"/>
        <v>vstrposth,                                              </v>
      </c>
      <c r="AX171" s="26" t="str">
        <f t="shared" si="6"/>
        <v>		vstrposth,                                              	/* 0x7C000400	STR       	 */</v>
      </c>
      <c r="AY171" s="26" t="str">
        <f t="shared" si="7"/>
        <v>		0x7C000400,	/* STR       	vstrposth	 */</v>
      </c>
    </row>
    <row r="172" ht="12.75" customHeight="1">
      <c r="A172" s="9" t="s">
        <v>343</v>
      </c>
      <c r="B172" s="16"/>
      <c r="C172" s="16"/>
      <c r="D172" s="17"/>
      <c r="E172" s="28" t="s">
        <v>215</v>
      </c>
      <c r="F172" s="18" t="str">
        <f t="shared" si="8"/>
        <v>v</v>
      </c>
      <c r="G172" s="18" t="str">
        <f t="shared" si="2"/>
        <v>posth</v>
      </c>
      <c r="H172" s="18" t="s">
        <v>244</v>
      </c>
      <c r="I172" s="76" t="s">
        <v>68</v>
      </c>
      <c r="J172" s="30"/>
      <c r="K172" s="31"/>
      <c r="L172" s="32" t="s">
        <v>31</v>
      </c>
      <c r="M172" s="32" t="s">
        <v>30</v>
      </c>
      <c r="N172" s="45" t="s">
        <v>30</v>
      </c>
      <c r="O172" s="45" t="s">
        <v>30</v>
      </c>
      <c r="P172" s="45" t="s">
        <v>30</v>
      </c>
      <c r="Q172" s="32" t="s">
        <v>30</v>
      </c>
      <c r="R172" s="45" t="s">
        <v>31</v>
      </c>
      <c r="S172" s="45" t="s">
        <v>31</v>
      </c>
      <c r="T172" s="71" t="s">
        <v>31</v>
      </c>
      <c r="U172" s="71" t="s">
        <v>30</v>
      </c>
      <c r="V172" s="45" t="s">
        <v>31</v>
      </c>
      <c r="W172" s="71" t="s">
        <v>50</v>
      </c>
      <c r="AF172" s="45" t="s">
        <v>31</v>
      </c>
      <c r="AG172" s="45" t="s">
        <v>30</v>
      </c>
      <c r="AH172" s="62" t="s">
        <v>45</v>
      </c>
      <c r="AM172" s="32" t="s">
        <v>35</v>
      </c>
      <c r="AR172" s="23"/>
      <c r="AS172" s="24" t="str">
        <f t="shared" si="3"/>
        <v>-:-:-:-:-:-:-:-:-:-:-:imm9:::::::::-:-:Rn:::::Rt::::</v>
      </c>
      <c r="AT172" s="23"/>
      <c r="AU172" s="24" t="str">
        <f t="shared" si="4"/>
        <v>0x7C400400</v>
      </c>
      <c r="AV172" s="25"/>
      <c r="AW172" s="26" t="str">
        <f t="shared" si="5"/>
        <v>vldrposth,                                              </v>
      </c>
      <c r="AX172" s="26" t="str">
        <f t="shared" si="6"/>
        <v>		vldrposth,                                              	/* 0x7C400400	LDR       	 */</v>
      </c>
      <c r="AY172" s="26" t="str">
        <f t="shared" si="7"/>
        <v>		0x7C400400,	/* LDR       	vldrposth	 */</v>
      </c>
    </row>
    <row r="173" ht="12.75" customHeight="1">
      <c r="A173" s="15" t="s">
        <v>344</v>
      </c>
      <c r="B173" s="16"/>
      <c r="C173" s="16"/>
      <c r="D173" s="17"/>
      <c r="E173" s="28" t="s">
        <v>331</v>
      </c>
      <c r="F173" s="18" t="str">
        <f t="shared" si="8"/>
        <v/>
      </c>
      <c r="G173" s="18" t="str">
        <f t="shared" si="2"/>
        <v>postw</v>
      </c>
      <c r="H173" s="18" t="s">
        <v>244</v>
      </c>
      <c r="I173" s="76" t="s">
        <v>97</v>
      </c>
      <c r="J173" s="30"/>
      <c r="K173" s="31"/>
      <c r="L173" s="32" t="s">
        <v>30</v>
      </c>
      <c r="M173" s="32" t="s">
        <v>31</v>
      </c>
      <c r="N173" s="45" t="s">
        <v>30</v>
      </c>
      <c r="O173" s="45" t="s">
        <v>30</v>
      </c>
      <c r="P173" s="45" t="s">
        <v>30</v>
      </c>
      <c r="Q173" s="32" t="s">
        <v>31</v>
      </c>
      <c r="R173" s="45" t="s">
        <v>31</v>
      </c>
      <c r="S173" s="45" t="s">
        <v>31</v>
      </c>
      <c r="T173" s="71" t="s">
        <v>31</v>
      </c>
      <c r="U173" s="71" t="s">
        <v>31</v>
      </c>
      <c r="V173" s="45" t="s">
        <v>31</v>
      </c>
      <c r="W173" s="71" t="s">
        <v>50</v>
      </c>
      <c r="AF173" s="45" t="s">
        <v>31</v>
      </c>
      <c r="AG173" s="45" t="s">
        <v>30</v>
      </c>
      <c r="AH173" s="62" t="s">
        <v>45</v>
      </c>
      <c r="AM173" s="32" t="s">
        <v>35</v>
      </c>
      <c r="AR173" s="23"/>
      <c r="AS173" s="24" t="str">
        <f t="shared" si="3"/>
        <v>-:-:-:-:-:-:-:-:-:-:-:imm9:::::::::-:-:Rn:::::Rt::::</v>
      </c>
      <c r="AT173" s="23"/>
      <c r="AU173" s="24" t="str">
        <f t="shared" si="4"/>
        <v>0xB8000400</v>
      </c>
      <c r="AV173" s="25"/>
      <c r="AW173" s="26" t="str">
        <f t="shared" si="5"/>
        <v>strpostw,                                               </v>
      </c>
      <c r="AX173" s="26" t="str">
        <f t="shared" si="6"/>
        <v>		strpostw,                                               	/* 0xB8000400	STR       	 */</v>
      </c>
      <c r="AY173" s="26" t="str">
        <f t="shared" si="7"/>
        <v>		0xB8000400,	/* STR       	strpostw	 */</v>
      </c>
    </row>
    <row r="174" ht="12.75" customHeight="1">
      <c r="A174" s="15" t="s">
        <v>345</v>
      </c>
      <c r="B174" s="16"/>
      <c r="C174" s="16"/>
      <c r="D174" s="17"/>
      <c r="E174" s="28" t="s">
        <v>215</v>
      </c>
      <c r="F174" s="18" t="str">
        <f t="shared" si="8"/>
        <v/>
      </c>
      <c r="G174" s="18" t="str">
        <f t="shared" si="2"/>
        <v>postw</v>
      </c>
      <c r="H174" s="18" t="s">
        <v>244</v>
      </c>
      <c r="I174" s="76" t="s">
        <v>97</v>
      </c>
      <c r="J174" s="30"/>
      <c r="K174" s="31"/>
      <c r="L174" s="32" t="s">
        <v>30</v>
      </c>
      <c r="M174" s="32" t="s">
        <v>31</v>
      </c>
      <c r="N174" s="45" t="s">
        <v>30</v>
      </c>
      <c r="O174" s="45" t="s">
        <v>30</v>
      </c>
      <c r="P174" s="45" t="s">
        <v>30</v>
      </c>
      <c r="Q174" s="32" t="s">
        <v>31</v>
      </c>
      <c r="R174" s="45" t="s">
        <v>31</v>
      </c>
      <c r="S174" s="45" t="s">
        <v>31</v>
      </c>
      <c r="T174" s="71" t="s">
        <v>31</v>
      </c>
      <c r="U174" s="71" t="s">
        <v>30</v>
      </c>
      <c r="V174" s="45" t="s">
        <v>31</v>
      </c>
      <c r="W174" s="71" t="s">
        <v>50</v>
      </c>
      <c r="AF174" s="45" t="s">
        <v>31</v>
      </c>
      <c r="AG174" s="45" t="s">
        <v>30</v>
      </c>
      <c r="AH174" s="62" t="s">
        <v>45</v>
      </c>
      <c r="AM174" s="32" t="s">
        <v>35</v>
      </c>
      <c r="AR174" s="23"/>
      <c r="AS174" s="24" t="str">
        <f t="shared" si="3"/>
        <v>-:-:-:-:-:-:-:-:-:-:-:imm9:::::::::-:-:Rn:::::Rt::::</v>
      </c>
      <c r="AT174" s="23"/>
      <c r="AU174" s="24" t="str">
        <f t="shared" si="4"/>
        <v>0xB8400400</v>
      </c>
      <c r="AV174" s="25"/>
      <c r="AW174" s="26" t="str">
        <f t="shared" si="5"/>
        <v>ldrpostw,                                               </v>
      </c>
      <c r="AX174" s="26" t="str">
        <f t="shared" si="6"/>
        <v>		ldrpostw,                                               	/* 0xB8400400	LDR       	 */</v>
      </c>
      <c r="AY174" s="26" t="str">
        <f t="shared" si="7"/>
        <v>		0xB8400400,	/* LDR       	ldrpostw	 */</v>
      </c>
    </row>
    <row r="175" ht="12.75" customHeight="1">
      <c r="A175" s="9" t="s">
        <v>346</v>
      </c>
      <c r="B175" s="16"/>
      <c r="C175" s="16"/>
      <c r="D175" s="17"/>
      <c r="E175" s="28" t="s">
        <v>221</v>
      </c>
      <c r="F175" s="18" t="str">
        <f t="shared" si="8"/>
        <v/>
      </c>
      <c r="G175" s="18" t="str">
        <f t="shared" si="2"/>
        <v>post</v>
      </c>
      <c r="H175" s="18" t="s">
        <v>244</v>
      </c>
      <c r="I175" s="76"/>
      <c r="J175" s="30"/>
      <c r="K175" s="31"/>
      <c r="L175" s="32" t="s">
        <v>30</v>
      </c>
      <c r="M175" s="32" t="s">
        <v>31</v>
      </c>
      <c r="N175" s="45" t="s">
        <v>30</v>
      </c>
      <c r="O175" s="45" t="s">
        <v>30</v>
      </c>
      <c r="P175" s="45" t="s">
        <v>30</v>
      </c>
      <c r="Q175" s="32" t="s">
        <v>31</v>
      </c>
      <c r="R175" s="45" t="s">
        <v>31</v>
      </c>
      <c r="S175" s="45" t="s">
        <v>31</v>
      </c>
      <c r="T175" s="71" t="s">
        <v>30</v>
      </c>
      <c r="U175" s="71" t="s">
        <v>31</v>
      </c>
      <c r="V175" s="45" t="s">
        <v>31</v>
      </c>
      <c r="W175" s="71" t="s">
        <v>50</v>
      </c>
      <c r="AF175" s="45" t="s">
        <v>31</v>
      </c>
      <c r="AG175" s="45" t="s">
        <v>30</v>
      </c>
      <c r="AH175" s="62" t="s">
        <v>45</v>
      </c>
      <c r="AM175" s="32" t="s">
        <v>35</v>
      </c>
      <c r="AR175" s="23"/>
      <c r="AS175" s="24" t="str">
        <f t="shared" si="3"/>
        <v>-:-:-:-:-:-:-:-:-:-:-:imm9:::::::::-:-:Rn:::::Rt::::</v>
      </c>
      <c r="AT175" s="23"/>
      <c r="AU175" s="24" t="str">
        <f t="shared" si="4"/>
        <v>0xB8800400</v>
      </c>
      <c r="AV175" s="25"/>
      <c r="AW175" s="26" t="str">
        <f t="shared" si="5"/>
        <v>ldrswpost,                                              </v>
      </c>
      <c r="AX175" s="26" t="str">
        <f t="shared" si="6"/>
        <v>		ldrswpost,                                              	/* 0xB8800400	LDRSW     	 */</v>
      </c>
      <c r="AY175" s="26" t="str">
        <f t="shared" si="7"/>
        <v>		0xB8800400,	/* LDRSW     	ldrswpost	 */</v>
      </c>
    </row>
    <row r="176" ht="12.75" customHeight="1">
      <c r="A176" s="9" t="s">
        <v>347</v>
      </c>
      <c r="B176" s="16"/>
      <c r="C176" s="16"/>
      <c r="D176" s="17"/>
      <c r="E176" s="28" t="s">
        <v>331</v>
      </c>
      <c r="F176" s="18" t="str">
        <f t="shared" si="8"/>
        <v>v</v>
      </c>
      <c r="G176" s="18" t="str">
        <f t="shared" si="2"/>
        <v>posts</v>
      </c>
      <c r="H176" s="18" t="s">
        <v>244</v>
      </c>
      <c r="I176" s="76" t="s">
        <v>52</v>
      </c>
      <c r="J176" s="30"/>
      <c r="K176" s="31"/>
      <c r="L176" s="32" t="s">
        <v>30</v>
      </c>
      <c r="M176" s="32" t="s">
        <v>31</v>
      </c>
      <c r="N176" s="45" t="s">
        <v>30</v>
      </c>
      <c r="O176" s="45" t="s">
        <v>30</v>
      </c>
      <c r="P176" s="45" t="s">
        <v>30</v>
      </c>
      <c r="Q176" s="32" t="s">
        <v>30</v>
      </c>
      <c r="R176" s="45" t="s">
        <v>31</v>
      </c>
      <c r="S176" s="45" t="s">
        <v>31</v>
      </c>
      <c r="T176" s="71" t="s">
        <v>31</v>
      </c>
      <c r="U176" s="71" t="s">
        <v>31</v>
      </c>
      <c r="V176" s="45" t="s">
        <v>31</v>
      </c>
      <c r="W176" s="71" t="s">
        <v>50</v>
      </c>
      <c r="AF176" s="45" t="s">
        <v>31</v>
      </c>
      <c r="AG176" s="45" t="s">
        <v>30</v>
      </c>
      <c r="AH176" s="62" t="s">
        <v>45</v>
      </c>
      <c r="AM176" s="32" t="s">
        <v>35</v>
      </c>
      <c r="AR176" s="23"/>
      <c r="AS176" s="24" t="str">
        <f t="shared" si="3"/>
        <v>-:-:-:-:-:-:-:-:-:-:-:imm9:::::::::-:-:Rn:::::Rt::::</v>
      </c>
      <c r="AT176" s="23"/>
      <c r="AU176" s="24" t="str">
        <f t="shared" si="4"/>
        <v>0xBC000400</v>
      </c>
      <c r="AV176" s="25"/>
      <c r="AW176" s="26" t="str">
        <f t="shared" si="5"/>
        <v>vstrposts,                                              </v>
      </c>
      <c r="AX176" s="26" t="str">
        <f t="shared" si="6"/>
        <v>		vstrposts,                                              	/* 0xBC000400	STR       	 */</v>
      </c>
      <c r="AY176" s="26" t="str">
        <f t="shared" si="7"/>
        <v>		0xBC000400,	/* STR       	vstrposts	 */</v>
      </c>
    </row>
    <row r="177" ht="12.75" customHeight="1">
      <c r="A177" s="15" t="s">
        <v>348</v>
      </c>
      <c r="B177" s="16"/>
      <c r="C177" s="16"/>
      <c r="D177" s="17"/>
      <c r="E177" s="28" t="s">
        <v>215</v>
      </c>
      <c r="F177" s="18" t="str">
        <f t="shared" si="8"/>
        <v>v</v>
      </c>
      <c r="G177" s="18" t="str">
        <f t="shared" si="2"/>
        <v>posts</v>
      </c>
      <c r="H177" s="18" t="s">
        <v>244</v>
      </c>
      <c r="I177" s="76" t="s">
        <v>52</v>
      </c>
      <c r="J177" s="30"/>
      <c r="K177" s="31"/>
      <c r="L177" s="32" t="s">
        <v>30</v>
      </c>
      <c r="M177" s="32" t="s">
        <v>31</v>
      </c>
      <c r="N177" s="45" t="s">
        <v>30</v>
      </c>
      <c r="O177" s="45" t="s">
        <v>30</v>
      </c>
      <c r="P177" s="45" t="s">
        <v>30</v>
      </c>
      <c r="Q177" s="32" t="s">
        <v>30</v>
      </c>
      <c r="R177" s="45" t="s">
        <v>31</v>
      </c>
      <c r="S177" s="45" t="s">
        <v>31</v>
      </c>
      <c r="T177" s="71" t="s">
        <v>31</v>
      </c>
      <c r="U177" s="71" t="s">
        <v>30</v>
      </c>
      <c r="V177" s="45" t="s">
        <v>31</v>
      </c>
      <c r="W177" s="71" t="s">
        <v>50</v>
      </c>
      <c r="AF177" s="45" t="s">
        <v>31</v>
      </c>
      <c r="AG177" s="45" t="s">
        <v>30</v>
      </c>
      <c r="AH177" s="62" t="s">
        <v>45</v>
      </c>
      <c r="AM177" s="32" t="s">
        <v>35</v>
      </c>
      <c r="AR177" s="23"/>
      <c r="AS177" s="24" t="str">
        <f t="shared" si="3"/>
        <v>-:-:-:-:-:-:-:-:-:-:-:imm9:::::::::-:-:Rn:::::Rt::::</v>
      </c>
      <c r="AT177" s="23"/>
      <c r="AU177" s="24" t="str">
        <f t="shared" si="4"/>
        <v>0xBC400400</v>
      </c>
      <c r="AV177" s="25"/>
      <c r="AW177" s="26" t="str">
        <f t="shared" si="5"/>
        <v>vldrposts,                                              </v>
      </c>
      <c r="AX177" s="26" t="str">
        <f t="shared" si="6"/>
        <v>		vldrposts,                                              	/* 0xBC400400	LDR       	 */</v>
      </c>
      <c r="AY177" s="26" t="str">
        <f t="shared" si="7"/>
        <v>		0xBC400400,	/* LDR       	vldrposts	 */</v>
      </c>
    </row>
    <row r="178" ht="12.75" customHeight="1">
      <c r="A178" s="15" t="s">
        <v>349</v>
      </c>
      <c r="B178" s="16"/>
      <c r="C178" s="16"/>
      <c r="D178" s="17"/>
      <c r="E178" s="28" t="s">
        <v>331</v>
      </c>
      <c r="F178" s="18" t="str">
        <f t="shared" si="8"/>
        <v/>
      </c>
      <c r="G178" s="18" t="str">
        <f t="shared" si="2"/>
        <v>postx</v>
      </c>
      <c r="H178" s="18" t="s">
        <v>244</v>
      </c>
      <c r="I178" s="76" t="s">
        <v>99</v>
      </c>
      <c r="J178" s="30"/>
      <c r="K178" s="31"/>
      <c r="L178" s="32" t="s">
        <v>30</v>
      </c>
      <c r="M178" s="32" t="s">
        <v>30</v>
      </c>
      <c r="N178" s="45" t="s">
        <v>30</v>
      </c>
      <c r="O178" s="45" t="s">
        <v>30</v>
      </c>
      <c r="P178" s="45" t="s">
        <v>30</v>
      </c>
      <c r="Q178" s="32" t="s">
        <v>31</v>
      </c>
      <c r="R178" s="45" t="s">
        <v>31</v>
      </c>
      <c r="S178" s="45" t="s">
        <v>31</v>
      </c>
      <c r="T178" s="71" t="s">
        <v>31</v>
      </c>
      <c r="U178" s="71" t="s">
        <v>31</v>
      </c>
      <c r="V178" s="45" t="s">
        <v>31</v>
      </c>
      <c r="W178" s="71" t="s">
        <v>50</v>
      </c>
      <c r="AF178" s="45" t="s">
        <v>31</v>
      </c>
      <c r="AG178" s="45" t="s">
        <v>30</v>
      </c>
      <c r="AH178" s="62" t="s">
        <v>45</v>
      </c>
      <c r="AM178" s="32" t="s">
        <v>35</v>
      </c>
      <c r="AR178" s="23"/>
      <c r="AS178" s="24" t="str">
        <f t="shared" si="3"/>
        <v>-:-:-:-:-:-:-:-:-:-:-:imm9:::::::::-:-:Rn:::::Rt::::</v>
      </c>
      <c r="AT178" s="23"/>
      <c r="AU178" s="24" t="str">
        <f t="shared" si="4"/>
        <v>0xF8000400</v>
      </c>
      <c r="AV178" s="25"/>
      <c r="AW178" s="26" t="str">
        <f t="shared" si="5"/>
        <v>strpostx,                                               </v>
      </c>
      <c r="AX178" s="26" t="str">
        <f t="shared" si="6"/>
        <v>		strpostx,                                               	/* 0xF8000400	STR       	 */</v>
      </c>
      <c r="AY178" s="26" t="str">
        <f t="shared" si="7"/>
        <v>		0xF8000400,	/* STR       	strpostx	 */</v>
      </c>
    </row>
    <row r="179" ht="12.75" customHeight="1">
      <c r="A179" s="9" t="s">
        <v>350</v>
      </c>
      <c r="B179" s="16"/>
      <c r="C179" s="16"/>
      <c r="D179" s="17"/>
      <c r="E179" s="28" t="s">
        <v>215</v>
      </c>
      <c r="F179" s="18" t="str">
        <f t="shared" si="8"/>
        <v/>
      </c>
      <c r="G179" s="18" t="str">
        <f t="shared" si="2"/>
        <v>postx</v>
      </c>
      <c r="H179" s="18" t="s">
        <v>244</v>
      </c>
      <c r="I179" s="76" t="s">
        <v>99</v>
      </c>
      <c r="J179" s="30"/>
      <c r="K179" s="31"/>
      <c r="L179" s="32" t="s">
        <v>30</v>
      </c>
      <c r="M179" s="32" t="s">
        <v>30</v>
      </c>
      <c r="N179" s="45" t="s">
        <v>30</v>
      </c>
      <c r="O179" s="45" t="s">
        <v>30</v>
      </c>
      <c r="P179" s="45" t="s">
        <v>30</v>
      </c>
      <c r="Q179" s="32" t="s">
        <v>31</v>
      </c>
      <c r="R179" s="45" t="s">
        <v>31</v>
      </c>
      <c r="S179" s="45" t="s">
        <v>31</v>
      </c>
      <c r="T179" s="71" t="s">
        <v>31</v>
      </c>
      <c r="U179" s="71" t="s">
        <v>30</v>
      </c>
      <c r="V179" s="45" t="s">
        <v>31</v>
      </c>
      <c r="W179" s="71" t="s">
        <v>50</v>
      </c>
      <c r="AF179" s="45" t="s">
        <v>31</v>
      </c>
      <c r="AG179" s="45" t="s">
        <v>30</v>
      </c>
      <c r="AH179" s="62" t="s">
        <v>45</v>
      </c>
      <c r="AM179" s="32" t="s">
        <v>35</v>
      </c>
      <c r="AR179" s="23"/>
      <c r="AS179" s="24" t="str">
        <f t="shared" si="3"/>
        <v>-:-:-:-:-:-:-:-:-:-:-:imm9:::::::::-:-:Rn:::::Rt::::</v>
      </c>
      <c r="AT179" s="23"/>
      <c r="AU179" s="24" t="str">
        <f t="shared" si="4"/>
        <v>0xF8400400</v>
      </c>
      <c r="AV179" s="25"/>
      <c r="AW179" s="26" t="str">
        <f t="shared" si="5"/>
        <v>ldrpostx,                                               </v>
      </c>
      <c r="AX179" s="26" t="str">
        <f t="shared" si="6"/>
        <v>		ldrpostx,                                               	/* 0xF8400400	LDR       	 */</v>
      </c>
      <c r="AY179" s="26" t="str">
        <f t="shared" si="7"/>
        <v>		0xF8400400,	/* LDR       	ldrpostx	 */</v>
      </c>
    </row>
    <row r="180" ht="12.75" customHeight="1">
      <c r="A180" s="15" t="s">
        <v>351</v>
      </c>
      <c r="B180" s="16"/>
      <c r="C180" s="16"/>
      <c r="D180" s="17"/>
      <c r="E180" s="28" t="s">
        <v>331</v>
      </c>
      <c r="F180" s="18" t="str">
        <f t="shared" si="8"/>
        <v>v</v>
      </c>
      <c r="G180" s="18" t="str">
        <f t="shared" si="2"/>
        <v>postd</v>
      </c>
      <c r="H180" s="18" t="s">
        <v>244</v>
      </c>
      <c r="I180" s="76" t="s">
        <v>219</v>
      </c>
      <c r="J180" s="30"/>
      <c r="K180" s="31"/>
      <c r="L180" s="32" t="s">
        <v>30</v>
      </c>
      <c r="M180" s="32" t="s">
        <v>30</v>
      </c>
      <c r="N180" s="45" t="s">
        <v>30</v>
      </c>
      <c r="O180" s="45" t="s">
        <v>30</v>
      </c>
      <c r="P180" s="45" t="s">
        <v>30</v>
      </c>
      <c r="Q180" s="32" t="s">
        <v>30</v>
      </c>
      <c r="R180" s="45" t="s">
        <v>31</v>
      </c>
      <c r="S180" s="45" t="s">
        <v>31</v>
      </c>
      <c r="T180" s="71" t="s">
        <v>31</v>
      </c>
      <c r="U180" s="71" t="s">
        <v>31</v>
      </c>
      <c r="V180" s="45" t="s">
        <v>31</v>
      </c>
      <c r="W180" s="71" t="s">
        <v>50</v>
      </c>
      <c r="AF180" s="45" t="s">
        <v>31</v>
      </c>
      <c r="AG180" s="45" t="s">
        <v>30</v>
      </c>
      <c r="AH180" s="62" t="s">
        <v>45</v>
      </c>
      <c r="AM180" s="32" t="s">
        <v>35</v>
      </c>
      <c r="AR180" s="23"/>
      <c r="AS180" s="24" t="str">
        <f t="shared" si="3"/>
        <v>-:-:-:-:-:-:-:-:-:-:-:imm9:::::::::-:-:Rn:::::Rt::::</v>
      </c>
      <c r="AT180" s="23"/>
      <c r="AU180" s="24" t="str">
        <f t="shared" si="4"/>
        <v>0xFC000400</v>
      </c>
      <c r="AV180" s="25"/>
      <c r="AW180" s="26" t="str">
        <f t="shared" si="5"/>
        <v>vstrpostd,                                              </v>
      </c>
      <c r="AX180" s="26" t="str">
        <f t="shared" si="6"/>
        <v>		vstrpostd,                                              	/* 0xFC000400	STR       	 */</v>
      </c>
      <c r="AY180" s="26" t="str">
        <f t="shared" si="7"/>
        <v>		0xFC000400,	/* STR       	vstrpostd	 */</v>
      </c>
    </row>
    <row r="181" ht="12.75" customHeight="1">
      <c r="A181" s="15" t="s">
        <v>352</v>
      </c>
      <c r="B181" s="16"/>
      <c r="C181" s="16"/>
      <c r="D181" s="17"/>
      <c r="E181" s="28" t="s">
        <v>215</v>
      </c>
      <c r="F181" s="18" t="str">
        <f t="shared" si="8"/>
        <v>v</v>
      </c>
      <c r="G181" s="18" t="str">
        <f t="shared" si="2"/>
        <v>postd</v>
      </c>
      <c r="H181" s="18" t="s">
        <v>244</v>
      </c>
      <c r="I181" s="76" t="s">
        <v>219</v>
      </c>
      <c r="J181" s="30"/>
      <c r="K181" s="31"/>
      <c r="L181" s="32" t="s">
        <v>30</v>
      </c>
      <c r="M181" s="32" t="s">
        <v>30</v>
      </c>
      <c r="N181" s="45" t="s">
        <v>30</v>
      </c>
      <c r="O181" s="45" t="s">
        <v>30</v>
      </c>
      <c r="P181" s="45" t="s">
        <v>30</v>
      </c>
      <c r="Q181" s="32" t="s">
        <v>30</v>
      </c>
      <c r="R181" s="45" t="s">
        <v>31</v>
      </c>
      <c r="S181" s="45" t="s">
        <v>31</v>
      </c>
      <c r="T181" s="71" t="s">
        <v>31</v>
      </c>
      <c r="U181" s="71" t="s">
        <v>30</v>
      </c>
      <c r="V181" s="45" t="s">
        <v>31</v>
      </c>
      <c r="W181" s="71" t="s">
        <v>50</v>
      </c>
      <c r="AF181" s="45" t="s">
        <v>31</v>
      </c>
      <c r="AG181" s="45" t="s">
        <v>30</v>
      </c>
      <c r="AH181" s="62" t="s">
        <v>45</v>
      </c>
      <c r="AM181" s="32" t="s">
        <v>35</v>
      </c>
      <c r="AR181" s="23"/>
      <c r="AS181" s="24" t="str">
        <f t="shared" si="3"/>
        <v>-:-:-:-:-:-:-:-:-:-:-:imm9:::::::::-:-:Rn:::::Rt::::</v>
      </c>
      <c r="AT181" s="23"/>
      <c r="AU181" s="24" t="str">
        <f t="shared" si="4"/>
        <v>0xFC400400</v>
      </c>
      <c r="AV181" s="25"/>
      <c r="AW181" s="26" t="str">
        <f t="shared" si="5"/>
        <v>vldrpostd,                                              </v>
      </c>
      <c r="AX181" s="26" t="str">
        <f t="shared" si="6"/>
        <v>		vldrpostd,                                              	/* 0xFC400400	LDR       	 */</v>
      </c>
      <c r="AY181" s="26" t="str">
        <f t="shared" si="7"/>
        <v>		0xFC400400,	/* LDR       	vldrpostd	 */</v>
      </c>
    </row>
    <row r="182" ht="12.75" customHeight="1">
      <c r="A182" s="9" t="s">
        <v>353</v>
      </c>
      <c r="B182" s="16"/>
      <c r="C182" s="16"/>
      <c r="D182" s="17" t="s">
        <v>354</v>
      </c>
      <c r="F182" s="18" t="str">
        <f t="shared" si="8"/>
        <v/>
      </c>
      <c r="G182" s="18" t="str">
        <f t="shared" si="2"/>
        <v/>
      </c>
      <c r="H182" s="19"/>
      <c r="I182" s="20"/>
      <c r="J182" s="20"/>
      <c r="K182" s="37"/>
      <c r="L182" s="38" t="s">
        <v>65</v>
      </c>
      <c r="N182" s="22" t="s">
        <v>30</v>
      </c>
      <c r="O182" s="22" t="s">
        <v>30</v>
      </c>
      <c r="P182" s="39" t="s">
        <v>30</v>
      </c>
      <c r="Q182" s="38" t="s">
        <v>241</v>
      </c>
      <c r="R182" s="39" t="s">
        <v>31</v>
      </c>
      <c r="S182" s="22" t="s">
        <v>31</v>
      </c>
      <c r="T182" s="66" t="s">
        <v>135</v>
      </c>
      <c r="V182" s="22" t="s">
        <v>31</v>
      </c>
      <c r="W182" s="66" t="s">
        <v>50</v>
      </c>
      <c r="AF182" s="38" t="s">
        <v>30</v>
      </c>
      <c r="AG182" s="38" t="s">
        <v>31</v>
      </c>
      <c r="AH182" s="60" t="s">
        <v>45</v>
      </c>
      <c r="AM182" s="38" t="s">
        <v>35</v>
      </c>
      <c r="AR182" s="23"/>
      <c r="AS182" s="24" t="str">
        <f t="shared" si="3"/>
        <v/>
      </c>
      <c r="AT182" s="23"/>
      <c r="AU182" s="24" t="str">
        <f t="shared" si="4"/>
        <v/>
      </c>
      <c r="AV182" s="25"/>
      <c r="AW182" s="26" t="str">
        <f t="shared" si="5"/>
        <v/>
      </c>
      <c r="AX182" s="26" t="str">
        <f t="shared" si="6"/>
        <v>	/* Load/store register (unprivileged) */</v>
      </c>
      <c r="AY182" s="26" t="str">
        <f t="shared" si="7"/>
        <v>	/* Load/store register (unprivileged) */</v>
      </c>
    </row>
    <row r="183" ht="12.75" customHeight="1">
      <c r="A183" s="9" t="s">
        <v>355</v>
      </c>
      <c r="B183" s="16"/>
      <c r="C183" s="16"/>
      <c r="D183" s="17"/>
      <c r="E183" s="28" t="s">
        <v>356</v>
      </c>
      <c r="F183" s="18" t="str">
        <f t="shared" si="8"/>
        <v/>
      </c>
      <c r="G183" s="18" t="str">
        <f t="shared" si="2"/>
        <v/>
      </c>
      <c r="H183" s="19"/>
      <c r="I183" s="77"/>
      <c r="J183" s="77"/>
      <c r="K183" s="31"/>
      <c r="L183" s="32" t="s">
        <v>31</v>
      </c>
      <c r="M183" s="32" t="s">
        <v>31</v>
      </c>
      <c r="N183" s="45" t="s">
        <v>30</v>
      </c>
      <c r="O183" s="45" t="s">
        <v>30</v>
      </c>
      <c r="P183" s="45" t="s">
        <v>30</v>
      </c>
      <c r="Q183" s="32" t="s">
        <v>31</v>
      </c>
      <c r="R183" s="45" t="s">
        <v>31</v>
      </c>
      <c r="S183" s="45" t="s">
        <v>31</v>
      </c>
      <c r="T183" s="71" t="s">
        <v>31</v>
      </c>
      <c r="U183" s="71" t="s">
        <v>31</v>
      </c>
      <c r="V183" s="45" t="s">
        <v>31</v>
      </c>
      <c r="W183" s="71" t="s">
        <v>50</v>
      </c>
      <c r="AF183" s="45" t="s">
        <v>30</v>
      </c>
      <c r="AG183" s="45" t="s">
        <v>31</v>
      </c>
      <c r="AH183" s="62" t="s">
        <v>45</v>
      </c>
      <c r="AM183" s="32" t="s">
        <v>35</v>
      </c>
      <c r="AR183" s="23"/>
      <c r="AS183" s="24" t="str">
        <f t="shared" si="3"/>
        <v>-:-:-:-:-:-:-:-:-:-:-:imm9:::::::::-:-:Rn:::::Rt::::</v>
      </c>
      <c r="AT183" s="23"/>
      <c r="AU183" s="24" t="str">
        <f t="shared" si="4"/>
        <v>0x38000800</v>
      </c>
      <c r="AV183" s="25"/>
      <c r="AW183" s="26" t="str">
        <f t="shared" si="5"/>
        <v>sttrb,                                                  </v>
      </c>
      <c r="AX183" s="26" t="str">
        <f t="shared" si="6"/>
        <v>		sttrb,                                                  	/* 0x38000800	STTRB     	 */</v>
      </c>
      <c r="AY183" s="26" t="str">
        <f t="shared" si="7"/>
        <v>		0x38000800,	/* STTRB     	sttrb	 */</v>
      </c>
    </row>
    <row r="184" ht="12.75" customHeight="1">
      <c r="A184" s="15" t="s">
        <v>357</v>
      </c>
      <c r="B184" s="16"/>
      <c r="C184" s="16"/>
      <c r="D184" s="17"/>
      <c r="E184" s="28" t="s">
        <v>358</v>
      </c>
      <c r="F184" s="18" t="str">
        <f t="shared" si="8"/>
        <v/>
      </c>
      <c r="G184" s="18" t="str">
        <f t="shared" si="2"/>
        <v/>
      </c>
      <c r="H184" s="19"/>
      <c r="I184" s="77"/>
      <c r="J184" s="77"/>
      <c r="K184" s="31"/>
      <c r="L184" s="32" t="s">
        <v>31</v>
      </c>
      <c r="M184" s="32" t="s">
        <v>31</v>
      </c>
      <c r="N184" s="45" t="s">
        <v>30</v>
      </c>
      <c r="O184" s="45" t="s">
        <v>30</v>
      </c>
      <c r="P184" s="45" t="s">
        <v>30</v>
      </c>
      <c r="Q184" s="32" t="s">
        <v>31</v>
      </c>
      <c r="R184" s="45" t="s">
        <v>31</v>
      </c>
      <c r="S184" s="45" t="s">
        <v>31</v>
      </c>
      <c r="T184" s="71" t="s">
        <v>31</v>
      </c>
      <c r="U184" s="71" t="s">
        <v>30</v>
      </c>
      <c r="V184" s="45" t="s">
        <v>31</v>
      </c>
      <c r="W184" s="71" t="s">
        <v>50</v>
      </c>
      <c r="AF184" s="45" t="s">
        <v>30</v>
      </c>
      <c r="AG184" s="45" t="s">
        <v>31</v>
      </c>
      <c r="AH184" s="62" t="s">
        <v>45</v>
      </c>
      <c r="AM184" s="32" t="s">
        <v>35</v>
      </c>
      <c r="AR184" s="23"/>
      <c r="AS184" s="24" t="str">
        <f t="shared" si="3"/>
        <v>-:-:-:-:-:-:-:-:-:-:-:imm9:::::::::-:-:Rn:::::Rt::::</v>
      </c>
      <c r="AT184" s="23"/>
      <c r="AU184" s="24" t="str">
        <f t="shared" si="4"/>
        <v>0x38400800</v>
      </c>
      <c r="AV184" s="25"/>
      <c r="AW184" s="26" t="str">
        <f t="shared" si="5"/>
        <v>ldtrb,                                                  </v>
      </c>
      <c r="AX184" s="26" t="str">
        <f t="shared" si="6"/>
        <v>		ldtrb,                                                  	/* 0x38400800	LDTRB     	 */</v>
      </c>
      <c r="AY184" s="26" t="str">
        <f t="shared" si="7"/>
        <v>		0x38400800,	/* LDTRB     	ldtrb	 */</v>
      </c>
    </row>
    <row r="185" ht="12.75" customHeight="1">
      <c r="A185" s="15" t="s">
        <v>359</v>
      </c>
      <c r="B185" s="16"/>
      <c r="C185" s="16"/>
      <c r="D185" s="17"/>
      <c r="E185" s="28" t="s">
        <v>360</v>
      </c>
      <c r="F185" s="18" t="str">
        <f t="shared" si="8"/>
        <v/>
      </c>
      <c r="G185" s="18" t="str">
        <f t="shared" si="2"/>
        <v>x</v>
      </c>
      <c r="H185" s="19"/>
      <c r="I185" s="77" t="s">
        <v>99</v>
      </c>
      <c r="J185" s="77"/>
      <c r="K185" s="31"/>
      <c r="L185" s="32" t="s">
        <v>31</v>
      </c>
      <c r="M185" s="32" t="s">
        <v>31</v>
      </c>
      <c r="N185" s="45" t="s">
        <v>30</v>
      </c>
      <c r="O185" s="45" t="s">
        <v>30</v>
      </c>
      <c r="P185" s="45" t="s">
        <v>30</v>
      </c>
      <c r="Q185" s="32" t="s">
        <v>31</v>
      </c>
      <c r="R185" s="45" t="s">
        <v>31</v>
      </c>
      <c r="S185" s="45" t="s">
        <v>31</v>
      </c>
      <c r="T185" s="71" t="s">
        <v>30</v>
      </c>
      <c r="U185" s="71" t="s">
        <v>31</v>
      </c>
      <c r="V185" s="45" t="s">
        <v>31</v>
      </c>
      <c r="W185" s="71" t="s">
        <v>50</v>
      </c>
      <c r="AF185" s="45" t="s">
        <v>30</v>
      </c>
      <c r="AG185" s="45" t="s">
        <v>31</v>
      </c>
      <c r="AH185" s="62" t="s">
        <v>45</v>
      </c>
      <c r="AM185" s="32" t="s">
        <v>35</v>
      </c>
      <c r="AR185" s="23"/>
      <c r="AS185" s="24" t="str">
        <f t="shared" si="3"/>
        <v>-:-:-:-:-:-:-:-:-:-:-:imm9:::::::::-:-:Rn:::::Rt::::</v>
      </c>
      <c r="AT185" s="23"/>
      <c r="AU185" s="24" t="str">
        <f t="shared" si="4"/>
        <v>0x38800800</v>
      </c>
      <c r="AV185" s="25"/>
      <c r="AW185" s="26" t="str">
        <f t="shared" si="5"/>
        <v>ldtrsbx,                                                </v>
      </c>
      <c r="AX185" s="26" t="str">
        <f t="shared" si="6"/>
        <v>		ldtrsbx,                                                	/* 0x38800800	LDTRSB    	 */</v>
      </c>
      <c r="AY185" s="26" t="str">
        <f t="shared" si="7"/>
        <v>		0x38800800,	/* LDTRSB    	ldtrsbx	 */</v>
      </c>
    </row>
    <row r="186" ht="12.75" customHeight="1">
      <c r="A186" s="9" t="s">
        <v>361</v>
      </c>
      <c r="B186" s="16"/>
      <c r="C186" s="16"/>
      <c r="D186" s="17"/>
      <c r="E186" s="28" t="s">
        <v>360</v>
      </c>
      <c r="F186" s="18" t="str">
        <f t="shared" si="8"/>
        <v/>
      </c>
      <c r="G186" s="18" t="str">
        <f t="shared" si="2"/>
        <v>w</v>
      </c>
      <c r="H186" s="19"/>
      <c r="I186" s="77" t="s">
        <v>97</v>
      </c>
      <c r="J186" s="77"/>
      <c r="K186" s="31"/>
      <c r="L186" s="32" t="s">
        <v>31</v>
      </c>
      <c r="M186" s="32" t="s">
        <v>31</v>
      </c>
      <c r="N186" s="45" t="s">
        <v>30</v>
      </c>
      <c r="O186" s="45" t="s">
        <v>30</v>
      </c>
      <c r="P186" s="45" t="s">
        <v>30</v>
      </c>
      <c r="Q186" s="32" t="s">
        <v>31</v>
      </c>
      <c r="R186" s="45" t="s">
        <v>31</v>
      </c>
      <c r="S186" s="45" t="s">
        <v>31</v>
      </c>
      <c r="T186" s="71" t="s">
        <v>30</v>
      </c>
      <c r="U186" s="71" t="s">
        <v>30</v>
      </c>
      <c r="V186" s="45" t="s">
        <v>31</v>
      </c>
      <c r="W186" s="71" t="s">
        <v>50</v>
      </c>
      <c r="AF186" s="45" t="s">
        <v>30</v>
      </c>
      <c r="AG186" s="45" t="s">
        <v>31</v>
      </c>
      <c r="AH186" s="62" t="s">
        <v>45</v>
      </c>
      <c r="AM186" s="32" t="s">
        <v>35</v>
      </c>
      <c r="AR186" s="23"/>
      <c r="AS186" s="24" t="str">
        <f t="shared" si="3"/>
        <v>-:-:-:-:-:-:-:-:-:-:-:imm9:::::::::-:-:Rn:::::Rt::::</v>
      </c>
      <c r="AT186" s="23"/>
      <c r="AU186" s="24" t="str">
        <f t="shared" si="4"/>
        <v>0x38C00800</v>
      </c>
      <c r="AV186" s="25"/>
      <c r="AW186" s="26" t="str">
        <f t="shared" si="5"/>
        <v>ldtrsbw,                                                </v>
      </c>
      <c r="AX186" s="26" t="str">
        <f t="shared" si="6"/>
        <v>		ldtrsbw,                                                	/* 0x38C00800	LDTRSB    	 */</v>
      </c>
      <c r="AY186" s="26" t="str">
        <f t="shared" si="7"/>
        <v>		0x38C00800,	/* LDTRSB    	ldtrsbw	 */</v>
      </c>
    </row>
    <row r="187" ht="12.75" customHeight="1">
      <c r="A187" s="15" t="s">
        <v>362</v>
      </c>
      <c r="B187" s="16"/>
      <c r="C187" s="16"/>
      <c r="D187" s="17"/>
      <c r="E187" s="28" t="s">
        <v>363</v>
      </c>
      <c r="F187" s="18" t="str">
        <f t="shared" si="8"/>
        <v/>
      </c>
      <c r="G187" s="18" t="str">
        <f t="shared" si="2"/>
        <v/>
      </c>
      <c r="H187" s="19"/>
      <c r="I187" s="77"/>
      <c r="J187" s="77"/>
      <c r="K187" s="31"/>
      <c r="L187" s="32" t="s">
        <v>31</v>
      </c>
      <c r="M187" s="32" t="s">
        <v>30</v>
      </c>
      <c r="N187" s="45" t="s">
        <v>30</v>
      </c>
      <c r="O187" s="45" t="s">
        <v>30</v>
      </c>
      <c r="P187" s="45" t="s">
        <v>30</v>
      </c>
      <c r="Q187" s="32" t="s">
        <v>31</v>
      </c>
      <c r="R187" s="45" t="s">
        <v>31</v>
      </c>
      <c r="S187" s="45" t="s">
        <v>31</v>
      </c>
      <c r="T187" s="71" t="s">
        <v>31</v>
      </c>
      <c r="U187" s="71" t="s">
        <v>31</v>
      </c>
      <c r="V187" s="45" t="s">
        <v>31</v>
      </c>
      <c r="W187" s="71" t="s">
        <v>50</v>
      </c>
      <c r="AF187" s="45" t="s">
        <v>30</v>
      </c>
      <c r="AG187" s="45" t="s">
        <v>31</v>
      </c>
      <c r="AH187" s="62" t="s">
        <v>45</v>
      </c>
      <c r="AM187" s="32" t="s">
        <v>35</v>
      </c>
      <c r="AR187" s="23"/>
      <c r="AS187" s="24" t="str">
        <f t="shared" si="3"/>
        <v>-:-:-:-:-:-:-:-:-:-:-:imm9:::::::::-:-:Rn:::::Rt::::</v>
      </c>
      <c r="AT187" s="23"/>
      <c r="AU187" s="24" t="str">
        <f t="shared" si="4"/>
        <v>0x78000800</v>
      </c>
      <c r="AV187" s="25"/>
      <c r="AW187" s="26" t="str">
        <f t="shared" si="5"/>
        <v>sttrh,                                                  </v>
      </c>
      <c r="AX187" s="26" t="str">
        <f t="shared" si="6"/>
        <v>		sttrh,                                                  	/* 0x78000800	STTRH     	 */</v>
      </c>
      <c r="AY187" s="26" t="str">
        <f t="shared" si="7"/>
        <v>		0x78000800,	/* STTRH     	sttrh	 */</v>
      </c>
    </row>
    <row r="188" ht="12.75" customHeight="1">
      <c r="A188" s="15" t="s">
        <v>364</v>
      </c>
      <c r="B188" s="16"/>
      <c r="C188" s="16"/>
      <c r="D188" s="17"/>
      <c r="E188" s="28" t="s">
        <v>365</v>
      </c>
      <c r="F188" s="18" t="str">
        <f t="shared" si="8"/>
        <v/>
      </c>
      <c r="G188" s="18" t="str">
        <f t="shared" si="2"/>
        <v/>
      </c>
      <c r="H188" s="19"/>
      <c r="I188" s="77"/>
      <c r="J188" s="77"/>
      <c r="K188" s="31"/>
      <c r="L188" s="32" t="s">
        <v>31</v>
      </c>
      <c r="M188" s="32" t="s">
        <v>30</v>
      </c>
      <c r="N188" s="45" t="s">
        <v>30</v>
      </c>
      <c r="O188" s="45" t="s">
        <v>30</v>
      </c>
      <c r="P188" s="45" t="s">
        <v>30</v>
      </c>
      <c r="Q188" s="32" t="s">
        <v>31</v>
      </c>
      <c r="R188" s="45" t="s">
        <v>31</v>
      </c>
      <c r="S188" s="45" t="s">
        <v>31</v>
      </c>
      <c r="T188" s="71" t="s">
        <v>31</v>
      </c>
      <c r="U188" s="71" t="s">
        <v>30</v>
      </c>
      <c r="V188" s="45" t="s">
        <v>31</v>
      </c>
      <c r="W188" s="71" t="s">
        <v>50</v>
      </c>
      <c r="AF188" s="45" t="s">
        <v>30</v>
      </c>
      <c r="AG188" s="45" t="s">
        <v>31</v>
      </c>
      <c r="AH188" s="62" t="s">
        <v>45</v>
      </c>
      <c r="AM188" s="32" t="s">
        <v>35</v>
      </c>
      <c r="AR188" s="23"/>
      <c r="AS188" s="24" t="str">
        <f t="shared" si="3"/>
        <v>-:-:-:-:-:-:-:-:-:-:-:imm9:::::::::-:-:Rn:::::Rt::::</v>
      </c>
      <c r="AT188" s="23"/>
      <c r="AU188" s="24" t="str">
        <f t="shared" si="4"/>
        <v>0x78400800</v>
      </c>
      <c r="AV188" s="25"/>
      <c r="AW188" s="26" t="str">
        <f t="shared" si="5"/>
        <v>ldtrh,                                                  </v>
      </c>
      <c r="AX188" s="26" t="str">
        <f t="shared" si="6"/>
        <v>		ldtrh,                                                  	/* 0x78400800	LDTRH     	 */</v>
      </c>
      <c r="AY188" s="26" t="str">
        <f t="shared" si="7"/>
        <v>		0x78400800,	/* LDTRH     	ldtrh	 */</v>
      </c>
    </row>
    <row r="189" ht="12.75" customHeight="1">
      <c r="A189" s="9" t="s">
        <v>366</v>
      </c>
      <c r="B189" s="16"/>
      <c r="C189" s="16"/>
      <c r="D189" s="17"/>
      <c r="E189" s="28" t="s">
        <v>367</v>
      </c>
      <c r="F189" s="18" t="str">
        <f t="shared" si="8"/>
        <v/>
      </c>
      <c r="G189" s="18" t="str">
        <f t="shared" si="2"/>
        <v>x</v>
      </c>
      <c r="H189" s="19"/>
      <c r="I189" s="77" t="s">
        <v>99</v>
      </c>
      <c r="J189" s="77"/>
      <c r="K189" s="31"/>
      <c r="L189" s="32" t="s">
        <v>31</v>
      </c>
      <c r="M189" s="32" t="s">
        <v>30</v>
      </c>
      <c r="N189" s="45" t="s">
        <v>30</v>
      </c>
      <c r="O189" s="45" t="s">
        <v>30</v>
      </c>
      <c r="P189" s="45" t="s">
        <v>30</v>
      </c>
      <c r="Q189" s="32" t="s">
        <v>31</v>
      </c>
      <c r="R189" s="45" t="s">
        <v>31</v>
      </c>
      <c r="S189" s="45" t="s">
        <v>31</v>
      </c>
      <c r="T189" s="71" t="s">
        <v>30</v>
      </c>
      <c r="U189" s="71" t="s">
        <v>31</v>
      </c>
      <c r="V189" s="45" t="s">
        <v>31</v>
      </c>
      <c r="W189" s="71" t="s">
        <v>50</v>
      </c>
      <c r="AF189" s="45" t="s">
        <v>30</v>
      </c>
      <c r="AG189" s="45" t="s">
        <v>31</v>
      </c>
      <c r="AH189" s="62" t="s">
        <v>45</v>
      </c>
      <c r="AM189" s="32" t="s">
        <v>35</v>
      </c>
      <c r="AR189" s="23"/>
      <c r="AS189" s="24" t="str">
        <f t="shared" si="3"/>
        <v>-:-:-:-:-:-:-:-:-:-:-:imm9:::::::::-:-:Rn:::::Rt::::</v>
      </c>
      <c r="AT189" s="23"/>
      <c r="AU189" s="24" t="str">
        <f t="shared" si="4"/>
        <v>0x78800800</v>
      </c>
      <c r="AV189" s="25"/>
      <c r="AW189" s="26" t="str">
        <f t="shared" si="5"/>
        <v>ldtrshx,                                                </v>
      </c>
      <c r="AX189" s="26" t="str">
        <f t="shared" si="6"/>
        <v>		ldtrshx,                                                	/* 0x78800800	LDTRSH    	 */</v>
      </c>
      <c r="AY189" s="26" t="str">
        <f t="shared" si="7"/>
        <v>		0x78800800,	/* LDTRSH    	ldtrshx	 */</v>
      </c>
    </row>
    <row r="190" ht="12.75" customHeight="1">
      <c r="A190" s="9" t="s">
        <v>368</v>
      </c>
      <c r="B190" s="16"/>
      <c r="C190" s="16"/>
      <c r="D190" s="17"/>
      <c r="E190" s="28" t="s">
        <v>367</v>
      </c>
      <c r="F190" s="18" t="str">
        <f t="shared" si="8"/>
        <v/>
      </c>
      <c r="G190" s="18" t="str">
        <f t="shared" si="2"/>
        <v>w</v>
      </c>
      <c r="H190" s="19"/>
      <c r="I190" s="77" t="s">
        <v>97</v>
      </c>
      <c r="J190" s="77"/>
      <c r="K190" s="31"/>
      <c r="L190" s="32" t="s">
        <v>31</v>
      </c>
      <c r="M190" s="32" t="s">
        <v>30</v>
      </c>
      <c r="N190" s="45" t="s">
        <v>30</v>
      </c>
      <c r="O190" s="45" t="s">
        <v>30</v>
      </c>
      <c r="P190" s="45" t="s">
        <v>30</v>
      </c>
      <c r="Q190" s="32" t="s">
        <v>31</v>
      </c>
      <c r="R190" s="45" t="s">
        <v>31</v>
      </c>
      <c r="S190" s="45" t="s">
        <v>31</v>
      </c>
      <c r="T190" s="71" t="s">
        <v>30</v>
      </c>
      <c r="U190" s="71" t="s">
        <v>30</v>
      </c>
      <c r="V190" s="45" t="s">
        <v>31</v>
      </c>
      <c r="W190" s="71" t="s">
        <v>50</v>
      </c>
      <c r="AF190" s="45" t="s">
        <v>30</v>
      </c>
      <c r="AG190" s="45" t="s">
        <v>31</v>
      </c>
      <c r="AH190" s="62" t="s">
        <v>45</v>
      </c>
      <c r="AM190" s="32" t="s">
        <v>35</v>
      </c>
      <c r="AR190" s="23"/>
      <c r="AS190" s="24" t="str">
        <f t="shared" si="3"/>
        <v>-:-:-:-:-:-:-:-:-:-:-:imm9:::::::::-:-:Rn:::::Rt::::</v>
      </c>
      <c r="AT190" s="23"/>
      <c r="AU190" s="24" t="str">
        <f t="shared" si="4"/>
        <v>0x78C00800</v>
      </c>
      <c r="AV190" s="25"/>
      <c r="AW190" s="26" t="str">
        <f t="shared" si="5"/>
        <v>ldtrshw,                                                </v>
      </c>
      <c r="AX190" s="26" t="str">
        <f t="shared" si="6"/>
        <v>		ldtrshw,                                                	/* 0x78C00800	LDTRSH    	 */</v>
      </c>
      <c r="AY190" s="26" t="str">
        <f t="shared" si="7"/>
        <v>		0x78C00800,	/* LDTRSH    	ldtrshw	 */</v>
      </c>
    </row>
    <row r="191" ht="12.75" customHeight="1">
      <c r="A191" s="15" t="s">
        <v>369</v>
      </c>
      <c r="B191" s="16"/>
      <c r="C191" s="16"/>
      <c r="D191" s="17"/>
      <c r="E191" s="28" t="s">
        <v>370</v>
      </c>
      <c r="F191" s="18" t="str">
        <f t="shared" si="8"/>
        <v/>
      </c>
      <c r="G191" s="18" t="str">
        <f t="shared" si="2"/>
        <v>w</v>
      </c>
      <c r="H191" s="19"/>
      <c r="I191" s="77" t="s">
        <v>97</v>
      </c>
      <c r="J191" s="77"/>
      <c r="K191" s="31"/>
      <c r="L191" s="32" t="s">
        <v>30</v>
      </c>
      <c r="M191" s="32" t="s">
        <v>31</v>
      </c>
      <c r="N191" s="45" t="s">
        <v>30</v>
      </c>
      <c r="O191" s="45" t="s">
        <v>30</v>
      </c>
      <c r="P191" s="45" t="s">
        <v>30</v>
      </c>
      <c r="Q191" s="32" t="s">
        <v>31</v>
      </c>
      <c r="R191" s="45" t="s">
        <v>31</v>
      </c>
      <c r="S191" s="45" t="s">
        <v>31</v>
      </c>
      <c r="T191" s="71" t="s">
        <v>31</v>
      </c>
      <c r="U191" s="71" t="s">
        <v>31</v>
      </c>
      <c r="V191" s="45" t="s">
        <v>31</v>
      </c>
      <c r="W191" s="71" t="s">
        <v>50</v>
      </c>
      <c r="AF191" s="45" t="s">
        <v>30</v>
      </c>
      <c r="AG191" s="45" t="s">
        <v>31</v>
      </c>
      <c r="AH191" s="62" t="s">
        <v>45</v>
      </c>
      <c r="AM191" s="32" t="s">
        <v>35</v>
      </c>
      <c r="AR191" s="23"/>
      <c r="AS191" s="24" t="str">
        <f t="shared" si="3"/>
        <v>-:-:-:-:-:-:-:-:-:-:-:imm9:::::::::-:-:Rn:::::Rt::::</v>
      </c>
      <c r="AT191" s="23"/>
      <c r="AU191" s="24" t="str">
        <f t="shared" si="4"/>
        <v>0xB8000800</v>
      </c>
      <c r="AV191" s="25"/>
      <c r="AW191" s="26" t="str">
        <f t="shared" si="5"/>
        <v>sttrw,                                                  </v>
      </c>
      <c r="AX191" s="26" t="str">
        <f t="shared" si="6"/>
        <v>		sttrw,                                                  	/* 0xB8000800	STTR      	 */</v>
      </c>
      <c r="AY191" s="26" t="str">
        <f t="shared" si="7"/>
        <v>		0xB8000800,	/* STTR      	sttrw	 */</v>
      </c>
    </row>
    <row r="192" ht="12.75" customHeight="1">
      <c r="A192" s="15" t="s">
        <v>371</v>
      </c>
      <c r="B192" s="16"/>
      <c r="C192" s="16"/>
      <c r="D192" s="17"/>
      <c r="E192" s="28" t="s">
        <v>372</v>
      </c>
      <c r="F192" s="18" t="str">
        <f t="shared" si="8"/>
        <v/>
      </c>
      <c r="G192" s="18" t="str">
        <f t="shared" si="2"/>
        <v>w</v>
      </c>
      <c r="H192" s="19"/>
      <c r="I192" s="77" t="s">
        <v>97</v>
      </c>
      <c r="J192" s="77"/>
      <c r="K192" s="31"/>
      <c r="L192" s="32" t="s">
        <v>30</v>
      </c>
      <c r="M192" s="32" t="s">
        <v>31</v>
      </c>
      <c r="N192" s="45" t="s">
        <v>30</v>
      </c>
      <c r="O192" s="45" t="s">
        <v>30</v>
      </c>
      <c r="P192" s="45" t="s">
        <v>30</v>
      </c>
      <c r="Q192" s="32" t="s">
        <v>31</v>
      </c>
      <c r="R192" s="45" t="s">
        <v>31</v>
      </c>
      <c r="S192" s="45" t="s">
        <v>31</v>
      </c>
      <c r="T192" s="71" t="s">
        <v>31</v>
      </c>
      <c r="U192" s="71" t="s">
        <v>30</v>
      </c>
      <c r="V192" s="45" t="s">
        <v>31</v>
      </c>
      <c r="W192" s="71" t="s">
        <v>50</v>
      </c>
      <c r="AF192" s="45" t="s">
        <v>30</v>
      </c>
      <c r="AG192" s="45" t="s">
        <v>31</v>
      </c>
      <c r="AH192" s="62" t="s">
        <v>45</v>
      </c>
      <c r="AM192" s="32" t="s">
        <v>35</v>
      </c>
      <c r="AR192" s="23"/>
      <c r="AS192" s="24" t="str">
        <f t="shared" si="3"/>
        <v>-:-:-:-:-:-:-:-:-:-:-:imm9:::::::::-:-:Rn:::::Rt::::</v>
      </c>
      <c r="AT192" s="23"/>
      <c r="AU192" s="24" t="str">
        <f t="shared" si="4"/>
        <v>0xB8400800</v>
      </c>
      <c r="AV192" s="25"/>
      <c r="AW192" s="26" t="str">
        <f t="shared" si="5"/>
        <v>ldtrw,                                                  </v>
      </c>
      <c r="AX192" s="26" t="str">
        <f t="shared" si="6"/>
        <v>		ldtrw,                                                  	/* 0xB8400800	LDTR      	 */</v>
      </c>
      <c r="AY192" s="26" t="str">
        <f t="shared" si="7"/>
        <v>		0xB8400800,	/* LDTR      	ldtrw	 */</v>
      </c>
    </row>
    <row r="193" ht="12.75" customHeight="1">
      <c r="A193" s="9" t="s">
        <v>373</v>
      </c>
      <c r="B193" s="16"/>
      <c r="C193" s="16"/>
      <c r="D193" s="17"/>
      <c r="E193" s="28" t="s">
        <v>374</v>
      </c>
      <c r="F193" s="18" t="str">
        <f t="shared" si="8"/>
        <v/>
      </c>
      <c r="G193" s="18" t="str">
        <f t="shared" si="2"/>
        <v/>
      </c>
      <c r="H193" s="19"/>
      <c r="I193" s="77"/>
      <c r="J193" s="77"/>
      <c r="K193" s="31"/>
      <c r="L193" s="32" t="s">
        <v>30</v>
      </c>
      <c r="M193" s="32" t="s">
        <v>31</v>
      </c>
      <c r="N193" s="45" t="s">
        <v>30</v>
      </c>
      <c r="O193" s="45" t="s">
        <v>30</v>
      </c>
      <c r="P193" s="45" t="s">
        <v>30</v>
      </c>
      <c r="Q193" s="32" t="s">
        <v>31</v>
      </c>
      <c r="R193" s="45" t="s">
        <v>31</v>
      </c>
      <c r="S193" s="45" t="s">
        <v>31</v>
      </c>
      <c r="T193" s="71" t="s">
        <v>30</v>
      </c>
      <c r="U193" s="71" t="s">
        <v>31</v>
      </c>
      <c r="V193" s="45" t="s">
        <v>31</v>
      </c>
      <c r="W193" s="71" t="s">
        <v>50</v>
      </c>
      <c r="AF193" s="45" t="s">
        <v>30</v>
      </c>
      <c r="AG193" s="45" t="s">
        <v>31</v>
      </c>
      <c r="AH193" s="62" t="s">
        <v>45</v>
      </c>
      <c r="AM193" s="32" t="s">
        <v>35</v>
      </c>
      <c r="AR193" s="23"/>
      <c r="AS193" s="24" t="str">
        <f t="shared" si="3"/>
        <v>-:-:-:-:-:-:-:-:-:-:-:imm9:::::::::-:-:Rn:::::Rt::::</v>
      </c>
      <c r="AT193" s="23"/>
      <c r="AU193" s="24" t="str">
        <f t="shared" si="4"/>
        <v>0xB8800800</v>
      </c>
      <c r="AV193" s="25"/>
      <c r="AW193" s="26" t="str">
        <f t="shared" si="5"/>
        <v>ldtrsw,                                                 </v>
      </c>
      <c r="AX193" s="26" t="str">
        <f t="shared" si="6"/>
        <v>		ldtrsw,                                                 	/* 0xB8800800	LDTRSW    	 */</v>
      </c>
      <c r="AY193" s="26" t="str">
        <f t="shared" si="7"/>
        <v>		0xB8800800,	/* LDTRSW    	ldtrsw	 */</v>
      </c>
    </row>
    <row r="194" ht="12.75" customHeight="1">
      <c r="A194" s="15" t="s">
        <v>375</v>
      </c>
      <c r="B194" s="16"/>
      <c r="C194" s="16"/>
      <c r="D194" s="17"/>
      <c r="E194" s="28" t="s">
        <v>370</v>
      </c>
      <c r="F194" s="18" t="str">
        <f t="shared" si="8"/>
        <v/>
      </c>
      <c r="G194" s="18" t="str">
        <f t="shared" si="2"/>
        <v>x</v>
      </c>
      <c r="H194" s="19"/>
      <c r="I194" s="77" t="s">
        <v>99</v>
      </c>
      <c r="J194" s="77"/>
      <c r="K194" s="31"/>
      <c r="L194" s="32" t="s">
        <v>30</v>
      </c>
      <c r="M194" s="32" t="s">
        <v>30</v>
      </c>
      <c r="N194" s="45" t="s">
        <v>30</v>
      </c>
      <c r="O194" s="45" t="s">
        <v>30</v>
      </c>
      <c r="P194" s="45" t="s">
        <v>30</v>
      </c>
      <c r="Q194" s="32" t="s">
        <v>31</v>
      </c>
      <c r="R194" s="45" t="s">
        <v>31</v>
      </c>
      <c r="S194" s="45" t="s">
        <v>31</v>
      </c>
      <c r="T194" s="71" t="s">
        <v>31</v>
      </c>
      <c r="U194" s="71" t="s">
        <v>31</v>
      </c>
      <c r="V194" s="45" t="s">
        <v>31</v>
      </c>
      <c r="W194" s="71" t="s">
        <v>50</v>
      </c>
      <c r="AF194" s="45" t="s">
        <v>30</v>
      </c>
      <c r="AG194" s="45" t="s">
        <v>31</v>
      </c>
      <c r="AH194" s="62" t="s">
        <v>45</v>
      </c>
      <c r="AM194" s="32" t="s">
        <v>35</v>
      </c>
      <c r="AR194" s="23"/>
      <c r="AS194" s="24" t="str">
        <f t="shared" si="3"/>
        <v>-:-:-:-:-:-:-:-:-:-:-:imm9:::::::::-:-:Rn:::::Rt::::</v>
      </c>
      <c r="AT194" s="23"/>
      <c r="AU194" s="24" t="str">
        <f t="shared" si="4"/>
        <v>0xF8000800</v>
      </c>
      <c r="AV194" s="25"/>
      <c r="AW194" s="26" t="str">
        <f t="shared" si="5"/>
        <v>sttrx,                                                  </v>
      </c>
      <c r="AX194" s="26" t="str">
        <f t="shared" si="6"/>
        <v>		sttrx,                                                  	/* 0xF8000800	STTR      	 */</v>
      </c>
      <c r="AY194" s="26" t="str">
        <f t="shared" si="7"/>
        <v>		0xF8000800,	/* STTR      	sttrx	 */</v>
      </c>
    </row>
    <row r="195" ht="12.75" customHeight="1">
      <c r="A195" s="15" t="s">
        <v>376</v>
      </c>
      <c r="B195" s="16"/>
      <c r="C195" s="16"/>
      <c r="D195" s="17"/>
      <c r="E195" s="28" t="s">
        <v>372</v>
      </c>
      <c r="F195" s="18" t="str">
        <f t="shared" si="8"/>
        <v/>
      </c>
      <c r="G195" s="18" t="str">
        <f t="shared" si="2"/>
        <v>x</v>
      </c>
      <c r="H195" s="19"/>
      <c r="I195" s="77" t="s">
        <v>99</v>
      </c>
      <c r="J195" s="77"/>
      <c r="K195" s="31"/>
      <c r="L195" s="32" t="s">
        <v>30</v>
      </c>
      <c r="M195" s="32" t="s">
        <v>30</v>
      </c>
      <c r="N195" s="45" t="s">
        <v>30</v>
      </c>
      <c r="O195" s="45" t="s">
        <v>30</v>
      </c>
      <c r="P195" s="45" t="s">
        <v>30</v>
      </c>
      <c r="Q195" s="32" t="s">
        <v>31</v>
      </c>
      <c r="R195" s="45" t="s">
        <v>31</v>
      </c>
      <c r="S195" s="45" t="s">
        <v>31</v>
      </c>
      <c r="T195" s="71" t="s">
        <v>31</v>
      </c>
      <c r="U195" s="71" t="s">
        <v>30</v>
      </c>
      <c r="V195" s="45" t="s">
        <v>31</v>
      </c>
      <c r="W195" s="71" t="s">
        <v>50</v>
      </c>
      <c r="AF195" s="45" t="s">
        <v>30</v>
      </c>
      <c r="AG195" s="45" t="s">
        <v>31</v>
      </c>
      <c r="AH195" s="62" t="s">
        <v>45</v>
      </c>
      <c r="AM195" s="32" t="s">
        <v>35</v>
      </c>
      <c r="AR195" s="23"/>
      <c r="AS195" s="24" t="str">
        <f t="shared" si="3"/>
        <v>-:-:-:-:-:-:-:-:-:-:-:imm9:::::::::-:-:Rn:::::Rt::::</v>
      </c>
      <c r="AT195" s="23"/>
      <c r="AU195" s="24" t="str">
        <f t="shared" si="4"/>
        <v>0xF8400800</v>
      </c>
      <c r="AV195" s="25"/>
      <c r="AW195" s="26" t="str">
        <f t="shared" si="5"/>
        <v>ldtrx,                                                  </v>
      </c>
      <c r="AX195" s="26" t="str">
        <f t="shared" si="6"/>
        <v>		ldtrx,                                                  	/* 0xF8400800	LDTR      	 */</v>
      </c>
      <c r="AY195" s="26" t="str">
        <f t="shared" si="7"/>
        <v>		0xF8400800,	/* LDTR      	ldtrx	 */</v>
      </c>
    </row>
    <row r="196" ht="12.75" customHeight="1">
      <c r="A196" s="9" t="s">
        <v>377</v>
      </c>
      <c r="B196" s="16"/>
      <c r="C196" s="16"/>
      <c r="D196" s="17" t="s">
        <v>378</v>
      </c>
      <c r="F196" s="18" t="str">
        <f t="shared" si="8"/>
        <v/>
      </c>
      <c r="G196" s="18" t="str">
        <f t="shared" si="2"/>
        <v/>
      </c>
      <c r="H196" s="19"/>
      <c r="I196" s="20"/>
      <c r="J196" s="20"/>
      <c r="K196" s="37"/>
      <c r="L196" s="38" t="s">
        <v>65</v>
      </c>
      <c r="N196" s="22" t="s">
        <v>30</v>
      </c>
      <c r="O196" s="22" t="s">
        <v>30</v>
      </c>
      <c r="P196" s="39" t="s">
        <v>30</v>
      </c>
      <c r="Q196" s="38" t="s">
        <v>241</v>
      </c>
      <c r="R196" s="39" t="s">
        <v>31</v>
      </c>
      <c r="S196" s="22" t="s">
        <v>31</v>
      </c>
      <c r="T196" s="66" t="s">
        <v>135</v>
      </c>
      <c r="V196" s="22" t="s">
        <v>31</v>
      </c>
      <c r="W196" s="66" t="s">
        <v>50</v>
      </c>
      <c r="AF196" s="38" t="s">
        <v>30</v>
      </c>
      <c r="AG196" s="22" t="s">
        <v>30</v>
      </c>
      <c r="AH196" s="60" t="s">
        <v>45</v>
      </c>
      <c r="AM196" s="38" t="s">
        <v>35</v>
      </c>
      <c r="AR196" s="23"/>
      <c r="AS196" s="24" t="str">
        <f t="shared" si="3"/>
        <v/>
      </c>
      <c r="AT196" s="23"/>
      <c r="AU196" s="24" t="str">
        <f t="shared" si="4"/>
        <v/>
      </c>
      <c r="AV196" s="25"/>
      <c r="AW196" s="26" t="str">
        <f t="shared" si="5"/>
        <v/>
      </c>
      <c r="AX196" s="26" t="str">
        <f t="shared" si="6"/>
        <v>	/* Load/store register (immediate pre-indexed) */</v>
      </c>
      <c r="AY196" s="26" t="str">
        <f t="shared" si="7"/>
        <v>	/* Load/store register (immediate pre-indexed) */</v>
      </c>
    </row>
    <row r="197" ht="12.75" customHeight="1">
      <c r="A197" s="9" t="s">
        <v>379</v>
      </c>
      <c r="B197" s="16"/>
      <c r="C197" s="16"/>
      <c r="D197" s="17"/>
      <c r="E197" s="28" t="s">
        <v>324</v>
      </c>
      <c r="F197" s="18" t="str">
        <f t="shared" si="8"/>
        <v/>
      </c>
      <c r="G197" s="18" t="str">
        <f t="shared" si="2"/>
        <v>pre</v>
      </c>
      <c r="H197" s="18" t="s">
        <v>274</v>
      </c>
      <c r="I197" s="76"/>
      <c r="J197" s="30"/>
      <c r="K197" s="31"/>
      <c r="L197" s="32" t="s">
        <v>31</v>
      </c>
      <c r="M197" s="32" t="s">
        <v>31</v>
      </c>
      <c r="N197" s="45" t="s">
        <v>30</v>
      </c>
      <c r="O197" s="45" t="s">
        <v>30</v>
      </c>
      <c r="P197" s="78" t="s">
        <v>30</v>
      </c>
      <c r="Q197" s="32" t="s">
        <v>31</v>
      </c>
      <c r="R197" s="45" t="s">
        <v>31</v>
      </c>
      <c r="S197" s="45" t="s">
        <v>31</v>
      </c>
      <c r="T197" s="71" t="s">
        <v>31</v>
      </c>
      <c r="U197" s="71" t="s">
        <v>31</v>
      </c>
      <c r="V197" s="45" t="s">
        <v>31</v>
      </c>
      <c r="W197" s="71" t="s">
        <v>50</v>
      </c>
      <c r="AF197" s="45" t="s">
        <v>30</v>
      </c>
      <c r="AG197" s="45" t="s">
        <v>30</v>
      </c>
      <c r="AH197" s="62" t="s">
        <v>45</v>
      </c>
      <c r="AM197" s="32" t="s">
        <v>35</v>
      </c>
      <c r="AR197" s="23"/>
      <c r="AS197" s="24" t="str">
        <f t="shared" si="3"/>
        <v>-:-:-:-:-:-:-:-:-:-:-:imm9:::::::::-:-:Rn:::::Rt::::</v>
      </c>
      <c r="AT197" s="23"/>
      <c r="AU197" s="24" t="str">
        <f t="shared" si="4"/>
        <v>0x38000C00</v>
      </c>
      <c r="AV197" s="25"/>
      <c r="AW197" s="26" t="str">
        <f t="shared" si="5"/>
        <v>strbpre,                                                </v>
      </c>
      <c r="AX197" s="26" t="str">
        <f t="shared" si="6"/>
        <v>		strbpre,                                                	/* 0x38000C00	STRB      	 */</v>
      </c>
      <c r="AY197" s="26" t="str">
        <f t="shared" si="7"/>
        <v>		0x38000C00,	/* STRB      	strbpre	 */</v>
      </c>
    </row>
    <row r="198" ht="12.75" customHeight="1">
      <c r="A198" s="15" t="s">
        <v>380</v>
      </c>
      <c r="B198" s="16"/>
      <c r="C198" s="16"/>
      <c r="D198" s="17"/>
      <c r="E198" s="28" t="s">
        <v>326</v>
      </c>
      <c r="F198" s="18" t="str">
        <f t="shared" si="8"/>
        <v/>
      </c>
      <c r="G198" s="18" t="str">
        <f t="shared" si="2"/>
        <v>pre</v>
      </c>
      <c r="H198" s="18" t="s">
        <v>274</v>
      </c>
      <c r="I198" s="76"/>
      <c r="J198" s="30"/>
      <c r="K198" s="31"/>
      <c r="L198" s="32" t="s">
        <v>31</v>
      </c>
      <c r="M198" s="32" t="s">
        <v>31</v>
      </c>
      <c r="N198" s="45" t="s">
        <v>30</v>
      </c>
      <c r="O198" s="45" t="s">
        <v>30</v>
      </c>
      <c r="P198" s="78" t="s">
        <v>30</v>
      </c>
      <c r="Q198" s="32" t="s">
        <v>31</v>
      </c>
      <c r="R198" s="45" t="s">
        <v>31</v>
      </c>
      <c r="S198" s="45" t="s">
        <v>31</v>
      </c>
      <c r="T198" s="71" t="s">
        <v>31</v>
      </c>
      <c r="U198" s="71" t="s">
        <v>30</v>
      </c>
      <c r="V198" s="45" t="s">
        <v>31</v>
      </c>
      <c r="W198" s="71" t="s">
        <v>50</v>
      </c>
      <c r="AF198" s="45" t="s">
        <v>30</v>
      </c>
      <c r="AG198" s="45" t="s">
        <v>30</v>
      </c>
      <c r="AH198" s="62" t="s">
        <v>45</v>
      </c>
      <c r="AM198" s="32" t="s">
        <v>35</v>
      </c>
      <c r="AR198" s="23"/>
      <c r="AS198" s="24" t="str">
        <f t="shared" si="3"/>
        <v>-:-:-:-:-:-:-:-:-:-:-:imm9:::::::::-:-:Rn:::::Rt::::</v>
      </c>
      <c r="AT198" s="23"/>
      <c r="AU198" s="24" t="str">
        <f t="shared" si="4"/>
        <v>0x38400C00</v>
      </c>
      <c r="AV198" s="25"/>
      <c r="AW198" s="26" t="str">
        <f t="shared" si="5"/>
        <v>ldrbpre,                                                </v>
      </c>
      <c r="AX198" s="26" t="str">
        <f t="shared" si="6"/>
        <v>		ldrbpre,                                                	/* 0x38400C00	LDRB      	 */</v>
      </c>
      <c r="AY198" s="26" t="str">
        <f t="shared" si="7"/>
        <v>		0x38400C00,	/* LDRB      	ldrbpre	 */</v>
      </c>
    </row>
    <row r="199" ht="12.75" customHeight="1">
      <c r="A199" s="15" t="s">
        <v>381</v>
      </c>
      <c r="B199" s="16"/>
      <c r="C199" s="16"/>
      <c r="D199" s="17"/>
      <c r="E199" s="28" t="s">
        <v>328</v>
      </c>
      <c r="F199" s="18" t="str">
        <f t="shared" si="8"/>
        <v/>
      </c>
      <c r="G199" s="18" t="str">
        <f t="shared" si="2"/>
        <v>prex</v>
      </c>
      <c r="H199" s="18" t="s">
        <v>274</v>
      </c>
      <c r="I199" s="76" t="s">
        <v>99</v>
      </c>
      <c r="J199" s="30"/>
      <c r="K199" s="31"/>
      <c r="L199" s="32" t="s">
        <v>31</v>
      </c>
      <c r="M199" s="32" t="s">
        <v>31</v>
      </c>
      <c r="N199" s="45" t="s">
        <v>30</v>
      </c>
      <c r="O199" s="45" t="s">
        <v>30</v>
      </c>
      <c r="P199" s="78" t="s">
        <v>30</v>
      </c>
      <c r="Q199" s="32" t="s">
        <v>31</v>
      </c>
      <c r="R199" s="45" t="s">
        <v>31</v>
      </c>
      <c r="S199" s="45" t="s">
        <v>31</v>
      </c>
      <c r="T199" s="71" t="s">
        <v>30</v>
      </c>
      <c r="U199" s="71" t="s">
        <v>31</v>
      </c>
      <c r="V199" s="45" t="s">
        <v>31</v>
      </c>
      <c r="W199" s="71" t="s">
        <v>50</v>
      </c>
      <c r="AF199" s="45" t="s">
        <v>30</v>
      </c>
      <c r="AG199" s="45" t="s">
        <v>30</v>
      </c>
      <c r="AH199" s="62" t="s">
        <v>45</v>
      </c>
      <c r="AM199" s="32" t="s">
        <v>35</v>
      </c>
      <c r="AR199" s="23"/>
      <c r="AS199" s="24" t="str">
        <f t="shared" si="3"/>
        <v>-:-:-:-:-:-:-:-:-:-:-:imm9:::::::::-:-:Rn:::::Rt::::</v>
      </c>
      <c r="AT199" s="23"/>
      <c r="AU199" s="24" t="str">
        <f t="shared" si="4"/>
        <v>0x38800C00</v>
      </c>
      <c r="AV199" s="25"/>
      <c r="AW199" s="26" t="str">
        <f t="shared" si="5"/>
        <v>ldrsbprex,                                              </v>
      </c>
      <c r="AX199" s="26" t="str">
        <f t="shared" si="6"/>
        <v>		ldrsbprex,                                              	/* 0x38800C00	LDRSB     	 */</v>
      </c>
      <c r="AY199" s="26" t="str">
        <f t="shared" si="7"/>
        <v>		0x38800C00,	/* LDRSB     	ldrsbprex	 */</v>
      </c>
    </row>
    <row r="200" ht="12.75" customHeight="1">
      <c r="A200" s="9" t="s">
        <v>382</v>
      </c>
      <c r="B200" s="16"/>
      <c r="C200" s="16"/>
      <c r="D200" s="17"/>
      <c r="E200" s="28" t="s">
        <v>328</v>
      </c>
      <c r="F200" s="18" t="str">
        <f t="shared" si="8"/>
        <v/>
      </c>
      <c r="G200" s="18" t="str">
        <f t="shared" si="2"/>
        <v>prew</v>
      </c>
      <c r="H200" s="18" t="s">
        <v>274</v>
      </c>
      <c r="I200" s="76" t="s">
        <v>97</v>
      </c>
      <c r="J200" s="30"/>
      <c r="K200" s="31"/>
      <c r="L200" s="32" t="s">
        <v>31</v>
      </c>
      <c r="M200" s="32" t="s">
        <v>31</v>
      </c>
      <c r="N200" s="45" t="s">
        <v>30</v>
      </c>
      <c r="O200" s="45" t="s">
        <v>30</v>
      </c>
      <c r="P200" s="78" t="s">
        <v>30</v>
      </c>
      <c r="Q200" s="32" t="s">
        <v>31</v>
      </c>
      <c r="R200" s="45" t="s">
        <v>31</v>
      </c>
      <c r="S200" s="45" t="s">
        <v>31</v>
      </c>
      <c r="T200" s="71" t="s">
        <v>30</v>
      </c>
      <c r="U200" s="71" t="s">
        <v>30</v>
      </c>
      <c r="V200" s="45" t="s">
        <v>31</v>
      </c>
      <c r="W200" s="71" t="s">
        <v>50</v>
      </c>
      <c r="AF200" s="45" t="s">
        <v>30</v>
      </c>
      <c r="AG200" s="45" t="s">
        <v>30</v>
      </c>
      <c r="AH200" s="62" t="s">
        <v>45</v>
      </c>
      <c r="AM200" s="32" t="s">
        <v>35</v>
      </c>
      <c r="AR200" s="23"/>
      <c r="AS200" s="24" t="str">
        <f t="shared" si="3"/>
        <v>-:-:-:-:-:-:-:-:-:-:-:imm9:::::::::-:-:Rn:::::Rt::::</v>
      </c>
      <c r="AT200" s="23"/>
      <c r="AU200" s="24" t="str">
        <f t="shared" si="4"/>
        <v>0x38C00C00</v>
      </c>
      <c r="AV200" s="25"/>
      <c r="AW200" s="26" t="str">
        <f t="shared" si="5"/>
        <v>ldrsbprew,                                              </v>
      </c>
      <c r="AX200" s="26" t="str">
        <f t="shared" si="6"/>
        <v>		ldrsbprew,                                              	/* 0x38C00C00	LDRSB     	 */</v>
      </c>
      <c r="AY200" s="26" t="str">
        <f t="shared" si="7"/>
        <v>		0x38C00C00,	/* LDRSB     	ldrsbprew	 */</v>
      </c>
    </row>
    <row r="201" ht="12.75" customHeight="1">
      <c r="A201" s="15" t="s">
        <v>383</v>
      </c>
      <c r="B201" s="16"/>
      <c r="C201" s="16"/>
      <c r="D201" s="17"/>
      <c r="E201" s="28" t="s">
        <v>331</v>
      </c>
      <c r="F201" s="18" t="str">
        <f t="shared" si="8"/>
        <v>v</v>
      </c>
      <c r="G201" s="18" t="str">
        <f t="shared" si="2"/>
        <v>preb</v>
      </c>
      <c r="H201" s="18" t="s">
        <v>274</v>
      </c>
      <c r="I201" s="76" t="s">
        <v>151</v>
      </c>
      <c r="J201" s="30"/>
      <c r="K201" s="31"/>
      <c r="L201" s="32" t="s">
        <v>31</v>
      </c>
      <c r="M201" s="32" t="s">
        <v>31</v>
      </c>
      <c r="N201" s="45" t="s">
        <v>30</v>
      </c>
      <c r="O201" s="45" t="s">
        <v>30</v>
      </c>
      <c r="P201" s="78" t="s">
        <v>30</v>
      </c>
      <c r="Q201" s="32" t="s">
        <v>30</v>
      </c>
      <c r="R201" s="45" t="s">
        <v>31</v>
      </c>
      <c r="S201" s="45" t="s">
        <v>31</v>
      </c>
      <c r="T201" s="71" t="s">
        <v>31</v>
      </c>
      <c r="U201" s="71" t="s">
        <v>31</v>
      </c>
      <c r="V201" s="45" t="s">
        <v>31</v>
      </c>
      <c r="W201" s="71" t="s">
        <v>50</v>
      </c>
      <c r="AF201" s="45" t="s">
        <v>30</v>
      </c>
      <c r="AG201" s="45" t="s">
        <v>30</v>
      </c>
      <c r="AH201" s="62" t="s">
        <v>45</v>
      </c>
      <c r="AM201" s="32" t="s">
        <v>35</v>
      </c>
      <c r="AR201" s="23"/>
      <c r="AS201" s="24" t="str">
        <f t="shared" si="3"/>
        <v>-:-:-:-:-:-:-:-:-:-:-:imm9:::::::::-:-:Rn:::::Rt::::</v>
      </c>
      <c r="AT201" s="23"/>
      <c r="AU201" s="24" t="str">
        <f t="shared" si="4"/>
        <v>0x3C000C00</v>
      </c>
      <c r="AV201" s="25"/>
      <c r="AW201" s="26" t="str">
        <f t="shared" si="5"/>
        <v>vstrpreb,                                               </v>
      </c>
      <c r="AX201" s="26" t="str">
        <f t="shared" si="6"/>
        <v>		vstrpreb,                                               	/* 0x3C000C00	STR       	 */</v>
      </c>
      <c r="AY201" s="26" t="str">
        <f t="shared" si="7"/>
        <v>		0x3C000C00,	/* STR       	vstrpreb	 */</v>
      </c>
    </row>
    <row r="202" ht="12.75" customHeight="1">
      <c r="A202" s="15" t="s">
        <v>384</v>
      </c>
      <c r="B202" s="16"/>
      <c r="C202" s="16"/>
      <c r="D202" s="17"/>
      <c r="E202" s="28" t="s">
        <v>215</v>
      </c>
      <c r="F202" s="18" t="str">
        <f t="shared" si="8"/>
        <v>v</v>
      </c>
      <c r="G202" s="18" t="str">
        <f t="shared" si="2"/>
        <v>preb</v>
      </c>
      <c r="H202" s="18" t="s">
        <v>274</v>
      </c>
      <c r="I202" s="76" t="s">
        <v>151</v>
      </c>
      <c r="J202" s="30"/>
      <c r="K202" s="31"/>
      <c r="L202" s="32" t="s">
        <v>31</v>
      </c>
      <c r="M202" s="32" t="s">
        <v>31</v>
      </c>
      <c r="N202" s="45" t="s">
        <v>30</v>
      </c>
      <c r="O202" s="45" t="s">
        <v>30</v>
      </c>
      <c r="P202" s="78" t="s">
        <v>30</v>
      </c>
      <c r="Q202" s="32" t="s">
        <v>30</v>
      </c>
      <c r="R202" s="45" t="s">
        <v>31</v>
      </c>
      <c r="S202" s="45" t="s">
        <v>31</v>
      </c>
      <c r="T202" s="71" t="s">
        <v>31</v>
      </c>
      <c r="U202" s="71" t="s">
        <v>30</v>
      </c>
      <c r="V202" s="45" t="s">
        <v>31</v>
      </c>
      <c r="W202" s="71" t="s">
        <v>50</v>
      </c>
      <c r="AF202" s="45" t="s">
        <v>30</v>
      </c>
      <c r="AG202" s="45" t="s">
        <v>30</v>
      </c>
      <c r="AH202" s="62" t="s">
        <v>45</v>
      </c>
      <c r="AM202" s="32" t="s">
        <v>35</v>
      </c>
      <c r="AR202" s="23"/>
      <c r="AS202" s="24" t="str">
        <f t="shared" si="3"/>
        <v>-:-:-:-:-:-:-:-:-:-:-:imm9:::::::::-:-:Rn:::::Rt::::</v>
      </c>
      <c r="AT202" s="23"/>
      <c r="AU202" s="24" t="str">
        <f t="shared" si="4"/>
        <v>0x3C400C00</v>
      </c>
      <c r="AV202" s="25"/>
      <c r="AW202" s="26" t="str">
        <f t="shared" si="5"/>
        <v>vldrpreb,                                               </v>
      </c>
      <c r="AX202" s="26" t="str">
        <f t="shared" si="6"/>
        <v>		vldrpreb,                                               	/* 0x3C400C00	LDR       	 */</v>
      </c>
      <c r="AY202" s="26" t="str">
        <f t="shared" si="7"/>
        <v>		0x3C400C00,	/* LDR       	vldrpreb	 */</v>
      </c>
    </row>
    <row r="203" ht="12.75" customHeight="1">
      <c r="A203" s="9" t="s">
        <v>385</v>
      </c>
      <c r="B203" s="16"/>
      <c r="C203" s="16"/>
      <c r="D203" s="17"/>
      <c r="E203" s="28" t="s">
        <v>331</v>
      </c>
      <c r="F203" s="18" t="str">
        <f t="shared" si="8"/>
        <v>v</v>
      </c>
      <c r="G203" s="18" t="str">
        <f t="shared" si="2"/>
        <v>preq</v>
      </c>
      <c r="H203" s="18" t="s">
        <v>274</v>
      </c>
      <c r="I203" s="76" t="s">
        <v>71</v>
      </c>
      <c r="J203" s="30"/>
      <c r="K203" s="31"/>
      <c r="L203" s="32" t="s">
        <v>31</v>
      </c>
      <c r="M203" s="32" t="s">
        <v>31</v>
      </c>
      <c r="N203" s="45" t="s">
        <v>30</v>
      </c>
      <c r="O203" s="45" t="s">
        <v>30</v>
      </c>
      <c r="P203" s="78" t="s">
        <v>30</v>
      </c>
      <c r="Q203" s="32" t="s">
        <v>30</v>
      </c>
      <c r="R203" s="45" t="s">
        <v>31</v>
      </c>
      <c r="S203" s="45" t="s">
        <v>31</v>
      </c>
      <c r="T203" s="71" t="s">
        <v>30</v>
      </c>
      <c r="U203" s="71" t="s">
        <v>31</v>
      </c>
      <c r="V203" s="45" t="s">
        <v>31</v>
      </c>
      <c r="W203" s="71" t="s">
        <v>50</v>
      </c>
      <c r="AF203" s="45" t="s">
        <v>30</v>
      </c>
      <c r="AG203" s="45" t="s">
        <v>30</v>
      </c>
      <c r="AH203" s="62" t="s">
        <v>45</v>
      </c>
      <c r="AM203" s="32" t="s">
        <v>35</v>
      </c>
      <c r="AR203" s="23"/>
      <c r="AS203" s="24" t="str">
        <f t="shared" si="3"/>
        <v>-:-:-:-:-:-:-:-:-:-:-:imm9:::::::::-:-:Rn:::::Rt::::</v>
      </c>
      <c r="AT203" s="23"/>
      <c r="AU203" s="24" t="str">
        <f t="shared" si="4"/>
        <v>0x3C800C00</v>
      </c>
      <c r="AV203" s="25"/>
      <c r="AW203" s="26" t="str">
        <f t="shared" si="5"/>
        <v>vstrpreq,                                               </v>
      </c>
      <c r="AX203" s="26" t="str">
        <f t="shared" si="6"/>
        <v>		vstrpreq,                                               	/* 0x3C800C00	STR       	 */</v>
      </c>
      <c r="AY203" s="26" t="str">
        <f t="shared" si="7"/>
        <v>		0x3C800C00,	/* STR       	vstrpreq	 */</v>
      </c>
    </row>
    <row r="204" ht="12.75" customHeight="1">
      <c r="A204" s="9" t="s">
        <v>386</v>
      </c>
      <c r="B204" s="16"/>
      <c r="C204" s="16"/>
      <c r="D204" s="17"/>
      <c r="E204" s="28" t="s">
        <v>215</v>
      </c>
      <c r="F204" s="18" t="str">
        <f t="shared" si="8"/>
        <v>v</v>
      </c>
      <c r="G204" s="18" t="str">
        <f t="shared" si="2"/>
        <v>preq</v>
      </c>
      <c r="H204" s="18" t="s">
        <v>274</v>
      </c>
      <c r="I204" s="76" t="s">
        <v>71</v>
      </c>
      <c r="J204" s="30"/>
      <c r="K204" s="31"/>
      <c r="L204" s="32" t="s">
        <v>31</v>
      </c>
      <c r="M204" s="32" t="s">
        <v>31</v>
      </c>
      <c r="N204" s="45" t="s">
        <v>30</v>
      </c>
      <c r="O204" s="45" t="s">
        <v>30</v>
      </c>
      <c r="P204" s="78" t="s">
        <v>30</v>
      </c>
      <c r="Q204" s="32" t="s">
        <v>30</v>
      </c>
      <c r="R204" s="45" t="s">
        <v>31</v>
      </c>
      <c r="S204" s="45" t="s">
        <v>31</v>
      </c>
      <c r="T204" s="71" t="s">
        <v>30</v>
      </c>
      <c r="U204" s="71" t="s">
        <v>30</v>
      </c>
      <c r="V204" s="45" t="s">
        <v>31</v>
      </c>
      <c r="W204" s="71" t="s">
        <v>50</v>
      </c>
      <c r="AF204" s="45" t="s">
        <v>30</v>
      </c>
      <c r="AG204" s="45" t="s">
        <v>30</v>
      </c>
      <c r="AH204" s="62" t="s">
        <v>45</v>
      </c>
      <c r="AM204" s="32" t="s">
        <v>35</v>
      </c>
      <c r="AR204" s="23"/>
      <c r="AS204" s="24" t="str">
        <f t="shared" si="3"/>
        <v>-:-:-:-:-:-:-:-:-:-:-:imm9:::::::::-:-:Rn:::::Rt::::</v>
      </c>
      <c r="AT204" s="23"/>
      <c r="AU204" s="24" t="str">
        <f t="shared" si="4"/>
        <v>0x3CC00C00</v>
      </c>
      <c r="AV204" s="25"/>
      <c r="AW204" s="26" t="str">
        <f t="shared" si="5"/>
        <v>vldrpreq,                                               </v>
      </c>
      <c r="AX204" s="26" t="str">
        <f t="shared" si="6"/>
        <v>		vldrpreq,                                               	/* 0x3CC00C00	LDR       	 */</v>
      </c>
      <c r="AY204" s="26" t="str">
        <f t="shared" si="7"/>
        <v>		0x3CC00C00,	/* LDR       	vldrpreq	 */</v>
      </c>
    </row>
    <row r="205" ht="12.75" customHeight="1">
      <c r="A205" s="15" t="s">
        <v>387</v>
      </c>
      <c r="B205" s="16"/>
      <c r="C205" s="16"/>
      <c r="D205" s="17"/>
      <c r="E205" s="28" t="s">
        <v>336</v>
      </c>
      <c r="F205" s="18" t="str">
        <f t="shared" si="8"/>
        <v/>
      </c>
      <c r="G205" s="18" t="str">
        <f t="shared" si="2"/>
        <v>pre</v>
      </c>
      <c r="H205" s="18" t="s">
        <v>274</v>
      </c>
      <c r="I205" s="76"/>
      <c r="J205" s="30"/>
      <c r="K205" s="31"/>
      <c r="L205" s="32" t="s">
        <v>31</v>
      </c>
      <c r="M205" s="32" t="s">
        <v>30</v>
      </c>
      <c r="N205" s="45" t="s">
        <v>30</v>
      </c>
      <c r="O205" s="45" t="s">
        <v>30</v>
      </c>
      <c r="P205" s="78" t="s">
        <v>30</v>
      </c>
      <c r="Q205" s="32" t="s">
        <v>31</v>
      </c>
      <c r="R205" s="45" t="s">
        <v>31</v>
      </c>
      <c r="S205" s="45" t="s">
        <v>31</v>
      </c>
      <c r="T205" s="71" t="s">
        <v>31</v>
      </c>
      <c r="U205" s="71" t="s">
        <v>31</v>
      </c>
      <c r="V205" s="45" t="s">
        <v>31</v>
      </c>
      <c r="W205" s="71" t="s">
        <v>50</v>
      </c>
      <c r="AF205" s="45" t="s">
        <v>30</v>
      </c>
      <c r="AG205" s="45" t="s">
        <v>30</v>
      </c>
      <c r="AH205" s="62" t="s">
        <v>45</v>
      </c>
      <c r="AM205" s="32" t="s">
        <v>35</v>
      </c>
      <c r="AR205" s="23"/>
      <c r="AS205" s="24" t="str">
        <f t="shared" si="3"/>
        <v>-:-:-:-:-:-:-:-:-:-:-:imm9:::::::::-:-:Rn:::::Rt::::</v>
      </c>
      <c r="AT205" s="23"/>
      <c r="AU205" s="24" t="str">
        <f t="shared" si="4"/>
        <v>0x78000C00</v>
      </c>
      <c r="AV205" s="25"/>
      <c r="AW205" s="26" t="str">
        <f t="shared" si="5"/>
        <v>strhpre,                                                </v>
      </c>
      <c r="AX205" s="26" t="str">
        <f t="shared" si="6"/>
        <v>		strhpre,                                                	/* 0x78000C00	STRH      	 */</v>
      </c>
      <c r="AY205" s="26" t="str">
        <f t="shared" si="7"/>
        <v>		0x78000C00,	/* STRH      	strhpre	 */</v>
      </c>
    </row>
    <row r="206" ht="12.75" customHeight="1">
      <c r="A206" s="15" t="s">
        <v>388</v>
      </c>
      <c r="B206" s="16"/>
      <c r="C206" s="16"/>
      <c r="D206" s="17"/>
      <c r="E206" s="28" t="s">
        <v>338</v>
      </c>
      <c r="F206" s="18" t="str">
        <f t="shared" si="8"/>
        <v/>
      </c>
      <c r="G206" s="18" t="str">
        <f t="shared" si="2"/>
        <v>pre</v>
      </c>
      <c r="H206" s="18" t="s">
        <v>274</v>
      </c>
      <c r="I206" s="76"/>
      <c r="J206" s="30"/>
      <c r="K206" s="31"/>
      <c r="L206" s="32" t="s">
        <v>31</v>
      </c>
      <c r="M206" s="32" t="s">
        <v>30</v>
      </c>
      <c r="N206" s="45" t="s">
        <v>30</v>
      </c>
      <c r="O206" s="45" t="s">
        <v>30</v>
      </c>
      <c r="P206" s="78" t="s">
        <v>30</v>
      </c>
      <c r="Q206" s="32" t="s">
        <v>31</v>
      </c>
      <c r="R206" s="45" t="s">
        <v>31</v>
      </c>
      <c r="S206" s="45" t="s">
        <v>31</v>
      </c>
      <c r="T206" s="71" t="s">
        <v>31</v>
      </c>
      <c r="U206" s="71" t="s">
        <v>30</v>
      </c>
      <c r="V206" s="45" t="s">
        <v>31</v>
      </c>
      <c r="W206" s="71" t="s">
        <v>50</v>
      </c>
      <c r="AF206" s="45" t="s">
        <v>30</v>
      </c>
      <c r="AG206" s="45" t="s">
        <v>30</v>
      </c>
      <c r="AH206" s="62" t="s">
        <v>45</v>
      </c>
      <c r="AM206" s="32" t="s">
        <v>35</v>
      </c>
      <c r="AR206" s="23"/>
      <c r="AS206" s="24" t="str">
        <f t="shared" si="3"/>
        <v>-:-:-:-:-:-:-:-:-:-:-:imm9:::::::::-:-:Rn:::::Rt::::</v>
      </c>
      <c r="AT206" s="23"/>
      <c r="AU206" s="24" t="str">
        <f t="shared" si="4"/>
        <v>0x78400C00</v>
      </c>
      <c r="AV206" s="25"/>
      <c r="AW206" s="26" t="str">
        <f t="shared" si="5"/>
        <v>ldrhpre,                                                </v>
      </c>
      <c r="AX206" s="26" t="str">
        <f t="shared" si="6"/>
        <v>		ldrhpre,                                                	/* 0x78400C00	LDRH      	 */</v>
      </c>
      <c r="AY206" s="26" t="str">
        <f t="shared" si="7"/>
        <v>		0x78400C00,	/* LDRH      	ldrhpre	 */</v>
      </c>
    </row>
    <row r="207" ht="12.75" customHeight="1">
      <c r="A207" s="9" t="s">
        <v>389</v>
      </c>
      <c r="B207" s="16"/>
      <c r="C207" s="16"/>
      <c r="D207" s="17"/>
      <c r="E207" s="28" t="s">
        <v>340</v>
      </c>
      <c r="F207" s="18" t="str">
        <f t="shared" si="8"/>
        <v/>
      </c>
      <c r="G207" s="18" t="str">
        <f t="shared" si="2"/>
        <v>prex</v>
      </c>
      <c r="H207" s="18" t="s">
        <v>274</v>
      </c>
      <c r="I207" s="76" t="s">
        <v>99</v>
      </c>
      <c r="J207" s="30"/>
      <c r="K207" s="31"/>
      <c r="L207" s="32" t="s">
        <v>31</v>
      </c>
      <c r="M207" s="32" t="s">
        <v>30</v>
      </c>
      <c r="N207" s="45" t="s">
        <v>30</v>
      </c>
      <c r="O207" s="45" t="s">
        <v>30</v>
      </c>
      <c r="P207" s="78" t="s">
        <v>30</v>
      </c>
      <c r="Q207" s="32" t="s">
        <v>31</v>
      </c>
      <c r="R207" s="45" t="s">
        <v>31</v>
      </c>
      <c r="S207" s="45" t="s">
        <v>31</v>
      </c>
      <c r="T207" s="71" t="s">
        <v>30</v>
      </c>
      <c r="U207" s="71" t="s">
        <v>31</v>
      </c>
      <c r="V207" s="45" t="s">
        <v>31</v>
      </c>
      <c r="W207" s="71" t="s">
        <v>50</v>
      </c>
      <c r="AF207" s="45" t="s">
        <v>30</v>
      </c>
      <c r="AG207" s="45" t="s">
        <v>30</v>
      </c>
      <c r="AH207" s="62" t="s">
        <v>45</v>
      </c>
      <c r="AM207" s="32" t="s">
        <v>35</v>
      </c>
      <c r="AR207" s="23"/>
      <c r="AS207" s="24" t="str">
        <f t="shared" si="3"/>
        <v>-:-:-:-:-:-:-:-:-:-:-:imm9:::::::::-:-:Rn:::::Rt::::</v>
      </c>
      <c r="AT207" s="23"/>
      <c r="AU207" s="24" t="str">
        <f t="shared" si="4"/>
        <v>0x78800C00</v>
      </c>
      <c r="AV207" s="25"/>
      <c r="AW207" s="26" t="str">
        <f t="shared" si="5"/>
        <v>ldrshprex,                                              </v>
      </c>
      <c r="AX207" s="26" t="str">
        <f t="shared" si="6"/>
        <v>		ldrshprex,                                              	/* 0x78800C00	LDRSH     	 */</v>
      </c>
      <c r="AY207" s="26" t="str">
        <f t="shared" si="7"/>
        <v>		0x78800C00,	/* LDRSH     	ldrshprex	 */</v>
      </c>
    </row>
    <row r="208" ht="12.75" customHeight="1">
      <c r="A208" s="15" t="s">
        <v>390</v>
      </c>
      <c r="B208" s="16"/>
      <c r="C208" s="16"/>
      <c r="D208" s="17"/>
      <c r="E208" s="28" t="s">
        <v>340</v>
      </c>
      <c r="F208" s="18" t="str">
        <f t="shared" si="8"/>
        <v/>
      </c>
      <c r="G208" s="18" t="str">
        <f t="shared" si="2"/>
        <v>prew</v>
      </c>
      <c r="H208" s="18" t="s">
        <v>274</v>
      </c>
      <c r="I208" s="76" t="s">
        <v>97</v>
      </c>
      <c r="J208" s="30"/>
      <c r="K208" s="31"/>
      <c r="L208" s="32" t="s">
        <v>31</v>
      </c>
      <c r="M208" s="32" t="s">
        <v>30</v>
      </c>
      <c r="N208" s="45" t="s">
        <v>30</v>
      </c>
      <c r="O208" s="45" t="s">
        <v>30</v>
      </c>
      <c r="P208" s="78" t="s">
        <v>30</v>
      </c>
      <c r="Q208" s="32" t="s">
        <v>31</v>
      </c>
      <c r="R208" s="45" t="s">
        <v>31</v>
      </c>
      <c r="S208" s="45" t="s">
        <v>31</v>
      </c>
      <c r="T208" s="71" t="s">
        <v>30</v>
      </c>
      <c r="U208" s="71" t="s">
        <v>30</v>
      </c>
      <c r="V208" s="45" t="s">
        <v>31</v>
      </c>
      <c r="W208" s="71" t="s">
        <v>50</v>
      </c>
      <c r="AF208" s="45" t="s">
        <v>30</v>
      </c>
      <c r="AG208" s="45" t="s">
        <v>30</v>
      </c>
      <c r="AH208" s="62" t="s">
        <v>45</v>
      </c>
      <c r="AM208" s="32" t="s">
        <v>35</v>
      </c>
      <c r="AR208" s="23"/>
      <c r="AS208" s="24" t="str">
        <f t="shared" si="3"/>
        <v>-:-:-:-:-:-:-:-:-:-:-:imm9:::::::::-:-:Rn:::::Rt::::</v>
      </c>
      <c r="AT208" s="23"/>
      <c r="AU208" s="24" t="str">
        <f t="shared" si="4"/>
        <v>0x78C00C00</v>
      </c>
      <c r="AV208" s="25"/>
      <c r="AW208" s="26" t="str">
        <f t="shared" si="5"/>
        <v>ldrshprew,                                              </v>
      </c>
      <c r="AX208" s="26" t="str">
        <f t="shared" si="6"/>
        <v>		ldrshprew,                                              	/* 0x78C00C00	LDRSH     	 */</v>
      </c>
      <c r="AY208" s="26" t="str">
        <f t="shared" si="7"/>
        <v>		0x78C00C00,	/* LDRSH     	ldrshprew	 */</v>
      </c>
    </row>
    <row r="209" ht="12.75" customHeight="1">
      <c r="A209" s="15" t="s">
        <v>391</v>
      </c>
      <c r="B209" s="16"/>
      <c r="C209" s="16"/>
      <c r="D209" s="17"/>
      <c r="E209" s="28" t="s">
        <v>331</v>
      </c>
      <c r="F209" s="18" t="str">
        <f t="shared" si="8"/>
        <v>v</v>
      </c>
      <c r="G209" s="18" t="str">
        <f t="shared" si="2"/>
        <v>preh</v>
      </c>
      <c r="H209" s="18" t="s">
        <v>274</v>
      </c>
      <c r="I209" s="76" t="s">
        <v>68</v>
      </c>
      <c r="J209" s="30"/>
      <c r="K209" s="31"/>
      <c r="L209" s="32" t="s">
        <v>31</v>
      </c>
      <c r="M209" s="32" t="s">
        <v>30</v>
      </c>
      <c r="N209" s="45" t="s">
        <v>30</v>
      </c>
      <c r="O209" s="45" t="s">
        <v>30</v>
      </c>
      <c r="P209" s="78" t="s">
        <v>30</v>
      </c>
      <c r="Q209" s="32" t="s">
        <v>30</v>
      </c>
      <c r="R209" s="45" t="s">
        <v>31</v>
      </c>
      <c r="S209" s="45" t="s">
        <v>31</v>
      </c>
      <c r="T209" s="71" t="s">
        <v>31</v>
      </c>
      <c r="U209" s="71" t="s">
        <v>31</v>
      </c>
      <c r="V209" s="45" t="s">
        <v>31</v>
      </c>
      <c r="W209" s="71" t="s">
        <v>50</v>
      </c>
      <c r="AF209" s="45" t="s">
        <v>30</v>
      </c>
      <c r="AG209" s="45" t="s">
        <v>30</v>
      </c>
      <c r="AH209" s="62" t="s">
        <v>45</v>
      </c>
      <c r="AM209" s="32" t="s">
        <v>35</v>
      </c>
      <c r="AR209" s="23"/>
      <c r="AS209" s="24" t="str">
        <f t="shared" si="3"/>
        <v>-:-:-:-:-:-:-:-:-:-:-:imm9:::::::::-:-:Rn:::::Rt::::</v>
      </c>
      <c r="AT209" s="23"/>
      <c r="AU209" s="24" t="str">
        <f t="shared" si="4"/>
        <v>0x7C000C00</v>
      </c>
      <c r="AV209" s="25"/>
      <c r="AW209" s="26" t="str">
        <f t="shared" si="5"/>
        <v>vstrpreh,                                               </v>
      </c>
      <c r="AX209" s="26" t="str">
        <f t="shared" si="6"/>
        <v>		vstrpreh,                                               	/* 0x7C000C00	STR       	 */</v>
      </c>
      <c r="AY209" s="26" t="str">
        <f t="shared" si="7"/>
        <v>		0x7C000C00,	/* STR       	vstrpreh	 */</v>
      </c>
    </row>
    <row r="210" ht="12.75" customHeight="1">
      <c r="A210" s="9" t="s">
        <v>392</v>
      </c>
      <c r="B210" s="16"/>
      <c r="C210" s="16"/>
      <c r="D210" s="17"/>
      <c r="E210" s="28" t="s">
        <v>215</v>
      </c>
      <c r="F210" s="18" t="str">
        <f t="shared" si="8"/>
        <v>v</v>
      </c>
      <c r="G210" s="18" t="str">
        <f t="shared" si="2"/>
        <v>preh</v>
      </c>
      <c r="H210" s="18" t="s">
        <v>274</v>
      </c>
      <c r="I210" s="76" t="s">
        <v>68</v>
      </c>
      <c r="J210" s="30"/>
      <c r="K210" s="31"/>
      <c r="L210" s="32" t="s">
        <v>31</v>
      </c>
      <c r="M210" s="32" t="s">
        <v>30</v>
      </c>
      <c r="N210" s="45" t="s">
        <v>30</v>
      </c>
      <c r="O210" s="45" t="s">
        <v>30</v>
      </c>
      <c r="P210" s="78" t="s">
        <v>30</v>
      </c>
      <c r="Q210" s="32" t="s">
        <v>30</v>
      </c>
      <c r="R210" s="45" t="s">
        <v>31</v>
      </c>
      <c r="S210" s="45" t="s">
        <v>31</v>
      </c>
      <c r="T210" s="71" t="s">
        <v>31</v>
      </c>
      <c r="U210" s="71" t="s">
        <v>30</v>
      </c>
      <c r="V210" s="45" t="s">
        <v>31</v>
      </c>
      <c r="W210" s="71" t="s">
        <v>50</v>
      </c>
      <c r="AF210" s="45" t="s">
        <v>30</v>
      </c>
      <c r="AG210" s="45" t="s">
        <v>30</v>
      </c>
      <c r="AH210" s="62" t="s">
        <v>45</v>
      </c>
      <c r="AM210" s="32" t="s">
        <v>35</v>
      </c>
      <c r="AR210" s="23"/>
      <c r="AS210" s="24" t="str">
        <f t="shared" si="3"/>
        <v>-:-:-:-:-:-:-:-:-:-:-:imm9:::::::::-:-:Rn:::::Rt::::</v>
      </c>
      <c r="AT210" s="23"/>
      <c r="AU210" s="24" t="str">
        <f t="shared" si="4"/>
        <v>0x7C400C00</v>
      </c>
      <c r="AV210" s="25"/>
      <c r="AW210" s="26" t="str">
        <f t="shared" si="5"/>
        <v>vldrpreh,                                               </v>
      </c>
      <c r="AX210" s="26" t="str">
        <f t="shared" si="6"/>
        <v>		vldrpreh,                                               	/* 0x7C400C00	LDR       	 */</v>
      </c>
      <c r="AY210" s="26" t="str">
        <f t="shared" si="7"/>
        <v>		0x7C400C00,	/* LDR       	vldrpreh	 */</v>
      </c>
    </row>
    <row r="211" ht="12.75" customHeight="1">
      <c r="A211" s="9" t="s">
        <v>393</v>
      </c>
      <c r="B211" s="16"/>
      <c r="C211" s="16"/>
      <c r="D211" s="17"/>
      <c r="E211" s="28" t="s">
        <v>331</v>
      </c>
      <c r="F211" s="18" t="str">
        <f t="shared" si="8"/>
        <v/>
      </c>
      <c r="G211" s="18" t="str">
        <f t="shared" si="2"/>
        <v>prew</v>
      </c>
      <c r="H211" s="18" t="s">
        <v>274</v>
      </c>
      <c r="I211" s="76" t="s">
        <v>97</v>
      </c>
      <c r="J211" s="30"/>
      <c r="K211" s="31"/>
      <c r="L211" s="32" t="s">
        <v>30</v>
      </c>
      <c r="M211" s="32" t="s">
        <v>31</v>
      </c>
      <c r="N211" s="45" t="s">
        <v>30</v>
      </c>
      <c r="O211" s="45" t="s">
        <v>30</v>
      </c>
      <c r="P211" s="78" t="s">
        <v>30</v>
      </c>
      <c r="Q211" s="32" t="s">
        <v>31</v>
      </c>
      <c r="R211" s="45" t="s">
        <v>31</v>
      </c>
      <c r="S211" s="45" t="s">
        <v>31</v>
      </c>
      <c r="T211" s="71" t="s">
        <v>31</v>
      </c>
      <c r="U211" s="71" t="s">
        <v>31</v>
      </c>
      <c r="V211" s="45" t="s">
        <v>31</v>
      </c>
      <c r="W211" s="71" t="s">
        <v>50</v>
      </c>
      <c r="AF211" s="45" t="s">
        <v>30</v>
      </c>
      <c r="AG211" s="45" t="s">
        <v>30</v>
      </c>
      <c r="AH211" s="62" t="s">
        <v>45</v>
      </c>
      <c r="AM211" s="32" t="s">
        <v>35</v>
      </c>
      <c r="AR211" s="23"/>
      <c r="AS211" s="24" t="str">
        <f t="shared" si="3"/>
        <v>-:-:-:-:-:-:-:-:-:-:-:imm9:::::::::-:-:Rn:::::Rt::::</v>
      </c>
      <c r="AT211" s="23"/>
      <c r="AU211" s="24" t="str">
        <f t="shared" si="4"/>
        <v>0xB8000C00</v>
      </c>
      <c r="AV211" s="25"/>
      <c r="AW211" s="26" t="str">
        <f t="shared" si="5"/>
        <v>strprew,                                                </v>
      </c>
      <c r="AX211" s="26" t="str">
        <f t="shared" si="6"/>
        <v>		strprew,                                                	/* 0xB8000C00	STR       	 */</v>
      </c>
      <c r="AY211" s="26" t="str">
        <f t="shared" si="7"/>
        <v>		0xB8000C00,	/* STR       	strprew	 */</v>
      </c>
    </row>
    <row r="212" ht="12.75" customHeight="1">
      <c r="A212" s="15" t="s">
        <v>394</v>
      </c>
      <c r="B212" s="16"/>
      <c r="C212" s="16"/>
      <c r="D212" s="17"/>
      <c r="E212" s="28" t="s">
        <v>215</v>
      </c>
      <c r="F212" s="18" t="str">
        <f t="shared" si="8"/>
        <v/>
      </c>
      <c r="G212" s="18" t="str">
        <f t="shared" si="2"/>
        <v>prew</v>
      </c>
      <c r="H212" s="18" t="s">
        <v>274</v>
      </c>
      <c r="I212" s="76" t="s">
        <v>97</v>
      </c>
      <c r="J212" s="30"/>
      <c r="K212" s="31"/>
      <c r="L212" s="32" t="s">
        <v>30</v>
      </c>
      <c r="M212" s="32" t="s">
        <v>31</v>
      </c>
      <c r="N212" s="45" t="s">
        <v>30</v>
      </c>
      <c r="O212" s="45" t="s">
        <v>30</v>
      </c>
      <c r="P212" s="78" t="s">
        <v>30</v>
      </c>
      <c r="Q212" s="32" t="s">
        <v>31</v>
      </c>
      <c r="R212" s="45" t="s">
        <v>31</v>
      </c>
      <c r="S212" s="45" t="s">
        <v>31</v>
      </c>
      <c r="T212" s="71" t="s">
        <v>31</v>
      </c>
      <c r="U212" s="71" t="s">
        <v>30</v>
      </c>
      <c r="V212" s="45" t="s">
        <v>31</v>
      </c>
      <c r="W212" s="71" t="s">
        <v>50</v>
      </c>
      <c r="AF212" s="45" t="s">
        <v>30</v>
      </c>
      <c r="AG212" s="45" t="s">
        <v>30</v>
      </c>
      <c r="AH212" s="62" t="s">
        <v>45</v>
      </c>
      <c r="AM212" s="32" t="s">
        <v>35</v>
      </c>
      <c r="AR212" s="23"/>
      <c r="AS212" s="24" t="str">
        <f t="shared" si="3"/>
        <v>-:-:-:-:-:-:-:-:-:-:-:imm9:::::::::-:-:Rn:::::Rt::::</v>
      </c>
      <c r="AT212" s="23"/>
      <c r="AU212" s="24" t="str">
        <f t="shared" si="4"/>
        <v>0xB8400C00</v>
      </c>
      <c r="AV212" s="25"/>
      <c r="AW212" s="26" t="str">
        <f t="shared" si="5"/>
        <v>ldrprew,                                                </v>
      </c>
      <c r="AX212" s="26" t="str">
        <f t="shared" si="6"/>
        <v>		ldrprew,                                                	/* 0xB8400C00	LDR       	 */</v>
      </c>
      <c r="AY212" s="26" t="str">
        <f t="shared" si="7"/>
        <v>		0xB8400C00,	/* LDR       	ldrprew	 */</v>
      </c>
    </row>
    <row r="213" ht="12.75" customHeight="1">
      <c r="A213" s="15" t="s">
        <v>395</v>
      </c>
      <c r="B213" s="16"/>
      <c r="C213" s="16"/>
      <c r="D213" s="17"/>
      <c r="E213" s="28" t="s">
        <v>221</v>
      </c>
      <c r="F213" s="18" t="str">
        <f t="shared" si="8"/>
        <v/>
      </c>
      <c r="G213" s="18" t="str">
        <f t="shared" si="2"/>
        <v>pre</v>
      </c>
      <c r="H213" s="18" t="s">
        <v>274</v>
      </c>
      <c r="I213" s="76"/>
      <c r="J213" s="30"/>
      <c r="K213" s="31"/>
      <c r="L213" s="32" t="s">
        <v>30</v>
      </c>
      <c r="M213" s="32" t="s">
        <v>31</v>
      </c>
      <c r="N213" s="45" t="s">
        <v>30</v>
      </c>
      <c r="O213" s="45" t="s">
        <v>30</v>
      </c>
      <c r="P213" s="78" t="s">
        <v>30</v>
      </c>
      <c r="Q213" s="32" t="s">
        <v>31</v>
      </c>
      <c r="R213" s="45" t="s">
        <v>31</v>
      </c>
      <c r="S213" s="45" t="s">
        <v>31</v>
      </c>
      <c r="T213" s="71" t="s">
        <v>30</v>
      </c>
      <c r="U213" s="71" t="s">
        <v>31</v>
      </c>
      <c r="V213" s="45" t="s">
        <v>31</v>
      </c>
      <c r="W213" s="71" t="s">
        <v>50</v>
      </c>
      <c r="AF213" s="45" t="s">
        <v>30</v>
      </c>
      <c r="AG213" s="45" t="s">
        <v>30</v>
      </c>
      <c r="AH213" s="62" t="s">
        <v>45</v>
      </c>
      <c r="AM213" s="32" t="s">
        <v>35</v>
      </c>
      <c r="AR213" s="23"/>
      <c r="AS213" s="24" t="str">
        <f t="shared" si="3"/>
        <v>-:-:-:-:-:-:-:-:-:-:-:imm9:::::::::-:-:Rn:::::Rt::::</v>
      </c>
      <c r="AT213" s="23"/>
      <c r="AU213" s="24" t="str">
        <f t="shared" si="4"/>
        <v>0xB8800C00</v>
      </c>
      <c r="AV213" s="25"/>
      <c r="AW213" s="26" t="str">
        <f t="shared" si="5"/>
        <v>ldrswpre,                                               </v>
      </c>
      <c r="AX213" s="26" t="str">
        <f t="shared" si="6"/>
        <v>		ldrswpre,                                               	/* 0xB8800C00	LDRSW     	 */</v>
      </c>
      <c r="AY213" s="26" t="str">
        <f t="shared" si="7"/>
        <v>		0xB8800C00,	/* LDRSW     	ldrswpre	 */</v>
      </c>
    </row>
    <row r="214" ht="12.75" customHeight="1">
      <c r="A214" s="9" t="s">
        <v>396</v>
      </c>
      <c r="B214" s="16"/>
      <c r="C214" s="16"/>
      <c r="D214" s="17"/>
      <c r="E214" s="28" t="s">
        <v>331</v>
      </c>
      <c r="F214" s="18" t="str">
        <f t="shared" si="8"/>
        <v>v</v>
      </c>
      <c r="G214" s="18" t="str">
        <f t="shared" si="2"/>
        <v>pres</v>
      </c>
      <c r="H214" s="18" t="s">
        <v>274</v>
      </c>
      <c r="I214" s="76" t="s">
        <v>52</v>
      </c>
      <c r="J214" s="30"/>
      <c r="K214" s="31"/>
      <c r="L214" s="32" t="s">
        <v>30</v>
      </c>
      <c r="M214" s="32" t="s">
        <v>31</v>
      </c>
      <c r="N214" s="45" t="s">
        <v>30</v>
      </c>
      <c r="O214" s="45" t="s">
        <v>30</v>
      </c>
      <c r="P214" s="78" t="s">
        <v>30</v>
      </c>
      <c r="Q214" s="32" t="s">
        <v>30</v>
      </c>
      <c r="R214" s="45" t="s">
        <v>31</v>
      </c>
      <c r="S214" s="45" t="s">
        <v>31</v>
      </c>
      <c r="T214" s="71" t="s">
        <v>31</v>
      </c>
      <c r="U214" s="71" t="s">
        <v>31</v>
      </c>
      <c r="V214" s="45" t="s">
        <v>31</v>
      </c>
      <c r="W214" s="71" t="s">
        <v>50</v>
      </c>
      <c r="AF214" s="45" t="s">
        <v>30</v>
      </c>
      <c r="AG214" s="45" t="s">
        <v>30</v>
      </c>
      <c r="AH214" s="62" t="s">
        <v>45</v>
      </c>
      <c r="AM214" s="32" t="s">
        <v>35</v>
      </c>
      <c r="AR214" s="23"/>
      <c r="AS214" s="24" t="str">
        <f t="shared" si="3"/>
        <v>-:-:-:-:-:-:-:-:-:-:-:imm9:::::::::-:-:Rn:::::Rt::::</v>
      </c>
      <c r="AT214" s="23"/>
      <c r="AU214" s="24" t="str">
        <f t="shared" si="4"/>
        <v>0xBC000C00</v>
      </c>
      <c r="AV214" s="25"/>
      <c r="AW214" s="26" t="str">
        <f t="shared" si="5"/>
        <v>vstrpres,                                               </v>
      </c>
      <c r="AX214" s="26" t="str">
        <f t="shared" si="6"/>
        <v>		vstrpres,                                               	/* 0xBC000C00	STR       	 */</v>
      </c>
      <c r="AY214" s="26" t="str">
        <f t="shared" si="7"/>
        <v>		0xBC000C00,	/* STR       	vstrpres	 */</v>
      </c>
    </row>
    <row r="215" ht="12.75" customHeight="1">
      <c r="A215" s="15" t="s">
        <v>397</v>
      </c>
      <c r="B215" s="16"/>
      <c r="C215" s="16"/>
      <c r="D215" s="17"/>
      <c r="E215" s="28" t="s">
        <v>215</v>
      </c>
      <c r="F215" s="18" t="str">
        <f t="shared" si="8"/>
        <v>v</v>
      </c>
      <c r="G215" s="18" t="str">
        <f t="shared" si="2"/>
        <v>pres</v>
      </c>
      <c r="H215" s="18" t="s">
        <v>274</v>
      </c>
      <c r="I215" s="76" t="s">
        <v>52</v>
      </c>
      <c r="J215" s="30"/>
      <c r="K215" s="31"/>
      <c r="L215" s="32" t="s">
        <v>30</v>
      </c>
      <c r="M215" s="32" t="s">
        <v>31</v>
      </c>
      <c r="N215" s="45" t="s">
        <v>30</v>
      </c>
      <c r="O215" s="45" t="s">
        <v>30</v>
      </c>
      <c r="P215" s="78" t="s">
        <v>30</v>
      </c>
      <c r="Q215" s="32" t="s">
        <v>30</v>
      </c>
      <c r="R215" s="45" t="s">
        <v>31</v>
      </c>
      <c r="S215" s="45" t="s">
        <v>31</v>
      </c>
      <c r="T215" s="71" t="s">
        <v>31</v>
      </c>
      <c r="U215" s="71" t="s">
        <v>30</v>
      </c>
      <c r="V215" s="45" t="s">
        <v>31</v>
      </c>
      <c r="W215" s="71" t="s">
        <v>50</v>
      </c>
      <c r="AF215" s="45" t="s">
        <v>30</v>
      </c>
      <c r="AG215" s="45" t="s">
        <v>30</v>
      </c>
      <c r="AH215" s="62" t="s">
        <v>45</v>
      </c>
      <c r="AM215" s="32" t="s">
        <v>35</v>
      </c>
      <c r="AR215" s="23"/>
      <c r="AS215" s="24" t="str">
        <f t="shared" si="3"/>
        <v>-:-:-:-:-:-:-:-:-:-:-:imm9:::::::::-:-:Rn:::::Rt::::</v>
      </c>
      <c r="AT215" s="23"/>
      <c r="AU215" s="24" t="str">
        <f t="shared" si="4"/>
        <v>0xBC400C00</v>
      </c>
      <c r="AV215" s="25"/>
      <c r="AW215" s="26" t="str">
        <f t="shared" si="5"/>
        <v>vldrpres,                                               </v>
      </c>
      <c r="AX215" s="26" t="str">
        <f t="shared" si="6"/>
        <v>		vldrpres,                                               	/* 0xBC400C00	LDR       	 */</v>
      </c>
      <c r="AY215" s="26" t="str">
        <f t="shared" si="7"/>
        <v>		0xBC400C00,	/* LDR       	vldrpres	 */</v>
      </c>
    </row>
    <row r="216" ht="12.75" customHeight="1">
      <c r="A216" s="15" t="s">
        <v>398</v>
      </c>
      <c r="B216" s="16"/>
      <c r="C216" s="16"/>
      <c r="D216" s="17"/>
      <c r="E216" s="28" t="s">
        <v>331</v>
      </c>
      <c r="F216" s="18" t="str">
        <f t="shared" si="8"/>
        <v/>
      </c>
      <c r="G216" s="18" t="str">
        <f t="shared" si="2"/>
        <v>prex</v>
      </c>
      <c r="H216" s="18" t="s">
        <v>274</v>
      </c>
      <c r="I216" s="76" t="s">
        <v>99</v>
      </c>
      <c r="J216" s="30"/>
      <c r="K216" s="31"/>
      <c r="L216" s="32" t="s">
        <v>30</v>
      </c>
      <c r="M216" s="32" t="s">
        <v>30</v>
      </c>
      <c r="N216" s="45" t="s">
        <v>30</v>
      </c>
      <c r="O216" s="45" t="s">
        <v>30</v>
      </c>
      <c r="P216" s="78" t="s">
        <v>30</v>
      </c>
      <c r="Q216" s="32" t="s">
        <v>31</v>
      </c>
      <c r="R216" s="45" t="s">
        <v>31</v>
      </c>
      <c r="S216" s="45" t="s">
        <v>31</v>
      </c>
      <c r="T216" s="71" t="s">
        <v>31</v>
      </c>
      <c r="U216" s="71" t="s">
        <v>31</v>
      </c>
      <c r="V216" s="45" t="s">
        <v>31</v>
      </c>
      <c r="W216" s="71" t="s">
        <v>50</v>
      </c>
      <c r="AF216" s="45" t="s">
        <v>30</v>
      </c>
      <c r="AG216" s="45" t="s">
        <v>30</v>
      </c>
      <c r="AH216" s="62" t="s">
        <v>45</v>
      </c>
      <c r="AM216" s="32" t="s">
        <v>35</v>
      </c>
      <c r="AR216" s="23"/>
      <c r="AS216" s="24" t="str">
        <f t="shared" si="3"/>
        <v>-:-:-:-:-:-:-:-:-:-:-:imm9:::::::::-:-:Rn:::::Rt::::</v>
      </c>
      <c r="AT216" s="23"/>
      <c r="AU216" s="24" t="str">
        <f t="shared" si="4"/>
        <v>0xF8000C00</v>
      </c>
      <c r="AV216" s="25"/>
      <c r="AW216" s="26" t="str">
        <f t="shared" si="5"/>
        <v>strprex,                                                </v>
      </c>
      <c r="AX216" s="26" t="str">
        <f t="shared" si="6"/>
        <v>		strprex,                                                	/* 0xF8000C00	STR       	 */</v>
      </c>
      <c r="AY216" s="26" t="str">
        <f t="shared" si="7"/>
        <v>		0xF8000C00,	/* STR       	strprex	 */</v>
      </c>
    </row>
    <row r="217" ht="12.75" customHeight="1">
      <c r="A217" s="9" t="s">
        <v>399</v>
      </c>
      <c r="B217" s="16"/>
      <c r="C217" s="16"/>
      <c r="D217" s="17"/>
      <c r="E217" s="28" t="s">
        <v>215</v>
      </c>
      <c r="F217" s="18" t="str">
        <f t="shared" si="8"/>
        <v/>
      </c>
      <c r="G217" s="18" t="str">
        <f t="shared" si="2"/>
        <v>prex</v>
      </c>
      <c r="H217" s="18" t="s">
        <v>274</v>
      </c>
      <c r="I217" s="76" t="s">
        <v>99</v>
      </c>
      <c r="J217" s="30"/>
      <c r="K217" s="31"/>
      <c r="L217" s="32" t="s">
        <v>30</v>
      </c>
      <c r="M217" s="32" t="s">
        <v>30</v>
      </c>
      <c r="N217" s="45" t="s">
        <v>30</v>
      </c>
      <c r="O217" s="45" t="s">
        <v>30</v>
      </c>
      <c r="P217" s="78" t="s">
        <v>30</v>
      </c>
      <c r="Q217" s="32" t="s">
        <v>31</v>
      </c>
      <c r="R217" s="45" t="s">
        <v>31</v>
      </c>
      <c r="S217" s="45" t="s">
        <v>31</v>
      </c>
      <c r="T217" s="71" t="s">
        <v>31</v>
      </c>
      <c r="U217" s="71" t="s">
        <v>30</v>
      </c>
      <c r="V217" s="45" t="s">
        <v>31</v>
      </c>
      <c r="W217" s="71" t="s">
        <v>50</v>
      </c>
      <c r="AF217" s="45" t="s">
        <v>30</v>
      </c>
      <c r="AG217" s="45" t="s">
        <v>30</v>
      </c>
      <c r="AH217" s="62" t="s">
        <v>45</v>
      </c>
      <c r="AM217" s="32" t="s">
        <v>35</v>
      </c>
      <c r="AR217" s="23"/>
      <c r="AS217" s="24" t="str">
        <f t="shared" si="3"/>
        <v>-:-:-:-:-:-:-:-:-:-:-:imm9:::::::::-:-:Rn:::::Rt::::</v>
      </c>
      <c r="AT217" s="23"/>
      <c r="AU217" s="24" t="str">
        <f t="shared" si="4"/>
        <v>0xF8400C00</v>
      </c>
      <c r="AV217" s="25"/>
      <c r="AW217" s="26" t="str">
        <f t="shared" si="5"/>
        <v>ldrprex,                                                </v>
      </c>
      <c r="AX217" s="26" t="str">
        <f t="shared" si="6"/>
        <v>		ldrprex,                                                	/* 0xF8400C00	LDR       	 */</v>
      </c>
      <c r="AY217" s="26" t="str">
        <f t="shared" si="7"/>
        <v>		0xF8400C00,	/* LDR       	ldrprex	 */</v>
      </c>
    </row>
    <row r="218" ht="12.75" customHeight="1">
      <c r="A218" s="9" t="s">
        <v>400</v>
      </c>
      <c r="B218" s="16"/>
      <c r="C218" s="16"/>
      <c r="D218" s="17"/>
      <c r="E218" s="28" t="s">
        <v>331</v>
      </c>
      <c r="F218" s="18" t="str">
        <f t="shared" si="8"/>
        <v>v</v>
      </c>
      <c r="G218" s="18" t="str">
        <f t="shared" si="2"/>
        <v>pred</v>
      </c>
      <c r="H218" s="18" t="s">
        <v>274</v>
      </c>
      <c r="I218" s="76" t="s">
        <v>219</v>
      </c>
      <c r="J218" s="30"/>
      <c r="K218" s="31"/>
      <c r="L218" s="32" t="s">
        <v>30</v>
      </c>
      <c r="M218" s="32" t="s">
        <v>30</v>
      </c>
      <c r="N218" s="45" t="s">
        <v>30</v>
      </c>
      <c r="O218" s="45" t="s">
        <v>30</v>
      </c>
      <c r="P218" s="78" t="s">
        <v>30</v>
      </c>
      <c r="Q218" s="32" t="s">
        <v>30</v>
      </c>
      <c r="R218" s="45" t="s">
        <v>31</v>
      </c>
      <c r="S218" s="45" t="s">
        <v>31</v>
      </c>
      <c r="T218" s="71" t="s">
        <v>31</v>
      </c>
      <c r="U218" s="71" t="s">
        <v>31</v>
      </c>
      <c r="V218" s="45" t="s">
        <v>31</v>
      </c>
      <c r="W218" s="71" t="s">
        <v>50</v>
      </c>
      <c r="AF218" s="45" t="s">
        <v>30</v>
      </c>
      <c r="AG218" s="45" t="s">
        <v>30</v>
      </c>
      <c r="AH218" s="62" t="s">
        <v>45</v>
      </c>
      <c r="AM218" s="32" t="s">
        <v>35</v>
      </c>
      <c r="AR218" s="23"/>
      <c r="AS218" s="24" t="str">
        <f t="shared" si="3"/>
        <v>-:-:-:-:-:-:-:-:-:-:-:imm9:::::::::-:-:Rn:::::Rt::::</v>
      </c>
      <c r="AT218" s="23"/>
      <c r="AU218" s="24" t="str">
        <f t="shared" si="4"/>
        <v>0xFC000C00</v>
      </c>
      <c r="AV218" s="25"/>
      <c r="AW218" s="26" t="str">
        <f t="shared" si="5"/>
        <v>vstrpred,                                               </v>
      </c>
      <c r="AX218" s="26" t="str">
        <f t="shared" si="6"/>
        <v>		vstrpred,                                               	/* 0xFC000C00	STR       	 */</v>
      </c>
      <c r="AY218" s="26" t="str">
        <f t="shared" si="7"/>
        <v>		0xFC000C00,	/* STR       	vstrpred	 */</v>
      </c>
    </row>
    <row r="219" ht="12.75" customHeight="1">
      <c r="A219" s="15" t="s">
        <v>401</v>
      </c>
      <c r="B219" s="16"/>
      <c r="C219" s="16"/>
      <c r="D219" s="17"/>
      <c r="E219" s="28" t="s">
        <v>215</v>
      </c>
      <c r="F219" s="18" t="str">
        <f t="shared" si="8"/>
        <v>v</v>
      </c>
      <c r="G219" s="18" t="str">
        <f t="shared" si="2"/>
        <v>pred</v>
      </c>
      <c r="H219" s="18" t="s">
        <v>274</v>
      </c>
      <c r="I219" s="76" t="s">
        <v>219</v>
      </c>
      <c r="J219" s="30"/>
      <c r="K219" s="31"/>
      <c r="L219" s="32" t="s">
        <v>30</v>
      </c>
      <c r="M219" s="32" t="s">
        <v>30</v>
      </c>
      <c r="N219" s="45" t="s">
        <v>30</v>
      </c>
      <c r="O219" s="45" t="s">
        <v>30</v>
      </c>
      <c r="P219" s="78" t="s">
        <v>30</v>
      </c>
      <c r="Q219" s="32" t="s">
        <v>30</v>
      </c>
      <c r="R219" s="45" t="s">
        <v>31</v>
      </c>
      <c r="S219" s="45" t="s">
        <v>31</v>
      </c>
      <c r="T219" s="71" t="s">
        <v>31</v>
      </c>
      <c r="U219" s="71" t="s">
        <v>30</v>
      </c>
      <c r="V219" s="45" t="s">
        <v>31</v>
      </c>
      <c r="W219" s="71" t="s">
        <v>50</v>
      </c>
      <c r="AF219" s="45" t="s">
        <v>30</v>
      </c>
      <c r="AG219" s="45" t="s">
        <v>30</v>
      </c>
      <c r="AH219" s="62" t="s">
        <v>45</v>
      </c>
      <c r="AM219" s="32" t="s">
        <v>35</v>
      </c>
      <c r="AR219" s="23"/>
      <c r="AS219" s="24" t="str">
        <f t="shared" si="3"/>
        <v>-:-:-:-:-:-:-:-:-:-:-:imm9:::::::::-:-:Rn:::::Rt::::</v>
      </c>
      <c r="AT219" s="23"/>
      <c r="AU219" s="24" t="str">
        <f t="shared" si="4"/>
        <v>0xFC400C00</v>
      </c>
      <c r="AV219" s="25"/>
      <c r="AW219" s="26" t="str">
        <f t="shared" si="5"/>
        <v>vldrpred,                                               </v>
      </c>
      <c r="AX219" s="26" t="str">
        <f t="shared" si="6"/>
        <v>		vldrpred,                                               	/* 0xFC400C00	LDR       	 */</v>
      </c>
      <c r="AY219" s="26" t="str">
        <f t="shared" si="7"/>
        <v>		0xFC400C00,	/* LDR       	vldrpred	 */</v>
      </c>
    </row>
    <row r="220" ht="12.75" customHeight="1">
      <c r="A220" s="15" t="s">
        <v>402</v>
      </c>
      <c r="B220" s="16"/>
      <c r="C220" s="16"/>
      <c r="D220" s="17" t="s">
        <v>403</v>
      </c>
      <c r="F220" s="18" t="str">
        <f t="shared" si="8"/>
        <v/>
      </c>
      <c r="G220" s="18" t="str">
        <f t="shared" si="2"/>
        <v/>
      </c>
      <c r="H220" s="19"/>
      <c r="I220" s="20"/>
      <c r="J220" s="20"/>
      <c r="K220" s="37"/>
      <c r="L220" s="38" t="s">
        <v>65</v>
      </c>
      <c r="N220" s="22" t="s">
        <v>30</v>
      </c>
      <c r="O220" s="22" t="s">
        <v>30</v>
      </c>
      <c r="P220" s="39" t="s">
        <v>30</v>
      </c>
      <c r="Q220" s="38" t="s">
        <v>404</v>
      </c>
      <c r="R220" s="39" t="s">
        <v>31</v>
      </c>
      <c r="S220" s="22" t="s">
        <v>31</v>
      </c>
      <c r="T220" s="66" t="s">
        <v>135</v>
      </c>
      <c r="V220" s="22" t="s">
        <v>30</v>
      </c>
      <c r="W220" s="60" t="s">
        <v>51</v>
      </c>
      <c r="AB220" s="38" t="s">
        <v>60</v>
      </c>
      <c r="AE220" s="38" t="s">
        <v>52</v>
      </c>
      <c r="AF220" s="22" t="s">
        <v>30</v>
      </c>
      <c r="AG220" s="22" t="s">
        <v>31</v>
      </c>
      <c r="AH220" s="60" t="s">
        <v>45</v>
      </c>
      <c r="AM220" s="38" t="s">
        <v>35</v>
      </c>
      <c r="AR220" s="23"/>
      <c r="AS220" s="24" t="str">
        <f t="shared" si="3"/>
        <v/>
      </c>
      <c r="AT220" s="23"/>
      <c r="AU220" s="24" t="str">
        <f t="shared" si="4"/>
        <v/>
      </c>
      <c r="AV220" s="25"/>
      <c r="AW220" s="26" t="str">
        <f t="shared" si="5"/>
        <v/>
      </c>
      <c r="AX220" s="26" t="str">
        <f t="shared" si="6"/>
        <v>	/* Load/store register (register offset) */</v>
      </c>
      <c r="AY220" s="26" t="str">
        <f t="shared" si="7"/>
        <v>	/* Load/store register (register offset) */</v>
      </c>
    </row>
    <row r="221" ht="12.75" customHeight="1">
      <c r="A221" s="9" t="s">
        <v>405</v>
      </c>
      <c r="B221" s="16"/>
      <c r="C221" s="16"/>
      <c r="D221" s="17"/>
      <c r="E221" s="28" t="s">
        <v>324</v>
      </c>
      <c r="F221" s="18" t="str">
        <f t="shared" si="8"/>
        <v/>
      </c>
      <c r="G221" s="18" t="str">
        <f t="shared" si="2"/>
        <v>off</v>
      </c>
      <c r="H221" s="18" t="s">
        <v>260</v>
      </c>
      <c r="I221" s="30"/>
      <c r="J221" s="29"/>
      <c r="K221" s="31"/>
      <c r="L221" s="32" t="s">
        <v>31</v>
      </c>
      <c r="M221" s="32" t="s">
        <v>31</v>
      </c>
      <c r="N221" s="45" t="s">
        <v>30</v>
      </c>
      <c r="O221" s="45" t="s">
        <v>30</v>
      </c>
      <c r="P221" s="45" t="s">
        <v>30</v>
      </c>
      <c r="Q221" s="32" t="s">
        <v>31</v>
      </c>
      <c r="R221" s="45" t="s">
        <v>31</v>
      </c>
      <c r="S221" s="45" t="s">
        <v>31</v>
      </c>
      <c r="T221" s="79" t="s">
        <v>31</v>
      </c>
      <c r="U221" s="79" t="s">
        <v>31</v>
      </c>
      <c r="V221" s="45" t="s">
        <v>30</v>
      </c>
      <c r="W221" s="62" t="s">
        <v>51</v>
      </c>
      <c r="AB221" s="32" t="s">
        <v>33</v>
      </c>
      <c r="AC221" s="32" t="s">
        <v>33</v>
      </c>
      <c r="AD221" s="32" t="s">
        <v>33</v>
      </c>
      <c r="AE221" s="32" t="s">
        <v>52</v>
      </c>
      <c r="AF221" s="45" t="s">
        <v>30</v>
      </c>
      <c r="AG221" s="45" t="s">
        <v>31</v>
      </c>
      <c r="AH221" s="62" t="s">
        <v>45</v>
      </c>
      <c r="AM221" s="32" t="s">
        <v>35</v>
      </c>
      <c r="AR221" s="23"/>
      <c r="AS221" s="24" t="str">
        <f t="shared" si="3"/>
        <v>-:-:-:-:-:-:-:-:-:-:-:Rm:::::-:-:-:S:-:-:Rn:::::Rt::::</v>
      </c>
      <c r="AT221" s="23"/>
      <c r="AU221" s="24" t="str">
        <f t="shared" si="4"/>
        <v>0x38200800</v>
      </c>
      <c r="AV221" s="25"/>
      <c r="AW221" s="26" t="str">
        <f t="shared" si="5"/>
        <v>strboff,                                                </v>
      </c>
      <c r="AX221" s="26" t="str">
        <f t="shared" si="6"/>
        <v>		strboff,                                                	/* 0x38200800	STRB      	 */</v>
      </c>
      <c r="AY221" s="26" t="str">
        <f t="shared" si="7"/>
        <v>		0x38200800,	/* STRB      	strboff	 */</v>
      </c>
    </row>
    <row r="222" ht="12.75" customHeight="1">
      <c r="A222" s="15" t="s">
        <v>406</v>
      </c>
      <c r="B222" s="16"/>
      <c r="C222" s="16"/>
      <c r="D222" s="17"/>
      <c r="E222" s="28" t="s">
        <v>326</v>
      </c>
      <c r="F222" s="18" t="str">
        <f t="shared" si="8"/>
        <v/>
      </c>
      <c r="G222" s="18" t="str">
        <f t="shared" si="2"/>
        <v>off</v>
      </c>
      <c r="H222" s="18" t="s">
        <v>260</v>
      </c>
      <c r="I222" s="30"/>
      <c r="J222" s="29"/>
      <c r="K222" s="31"/>
      <c r="L222" s="32" t="s">
        <v>31</v>
      </c>
      <c r="M222" s="32" t="s">
        <v>31</v>
      </c>
      <c r="N222" s="45" t="s">
        <v>30</v>
      </c>
      <c r="O222" s="45" t="s">
        <v>30</v>
      </c>
      <c r="P222" s="45" t="s">
        <v>30</v>
      </c>
      <c r="Q222" s="32" t="s">
        <v>31</v>
      </c>
      <c r="R222" s="45" t="s">
        <v>31</v>
      </c>
      <c r="S222" s="45" t="s">
        <v>31</v>
      </c>
      <c r="T222" s="79" t="s">
        <v>31</v>
      </c>
      <c r="U222" s="79" t="s">
        <v>30</v>
      </c>
      <c r="V222" s="45" t="s">
        <v>30</v>
      </c>
      <c r="W222" s="62" t="s">
        <v>51</v>
      </c>
      <c r="AB222" s="32" t="s">
        <v>33</v>
      </c>
      <c r="AC222" s="32" t="s">
        <v>33</v>
      </c>
      <c r="AD222" s="32" t="s">
        <v>33</v>
      </c>
      <c r="AE222" s="32" t="s">
        <v>52</v>
      </c>
      <c r="AF222" s="45" t="s">
        <v>30</v>
      </c>
      <c r="AG222" s="45" t="s">
        <v>31</v>
      </c>
      <c r="AH222" s="62" t="s">
        <v>45</v>
      </c>
      <c r="AM222" s="32" t="s">
        <v>35</v>
      </c>
      <c r="AR222" s="23"/>
      <c r="AS222" s="24" t="str">
        <f t="shared" si="3"/>
        <v>-:-:-:-:-:-:-:-:-:-:-:Rm:::::-:-:-:S:-:-:Rn:::::Rt::::</v>
      </c>
      <c r="AT222" s="23"/>
      <c r="AU222" s="24" t="str">
        <f t="shared" si="4"/>
        <v>0x38600800</v>
      </c>
      <c r="AV222" s="25"/>
      <c r="AW222" s="26" t="str">
        <f t="shared" si="5"/>
        <v>ldrboff,                                                </v>
      </c>
      <c r="AX222" s="26" t="str">
        <f t="shared" si="6"/>
        <v>		ldrboff,                                                	/* 0x38600800	LDRB      	 */</v>
      </c>
      <c r="AY222" s="26" t="str">
        <f t="shared" si="7"/>
        <v>		0x38600800,	/* LDRB      	ldrboff	 */</v>
      </c>
    </row>
    <row r="223" ht="12.75" customHeight="1">
      <c r="A223" s="15" t="s">
        <v>407</v>
      </c>
      <c r="B223" s="16"/>
      <c r="C223" s="16"/>
      <c r="D223" s="17"/>
      <c r="E223" s="28" t="s">
        <v>328</v>
      </c>
      <c r="F223" s="18" t="str">
        <f t="shared" si="8"/>
        <v/>
      </c>
      <c r="G223" s="18" t="str">
        <f t="shared" si="2"/>
        <v>offx</v>
      </c>
      <c r="H223" s="18" t="s">
        <v>260</v>
      </c>
      <c r="I223" s="30" t="s">
        <v>99</v>
      </c>
      <c r="J223" s="30"/>
      <c r="K223" s="31"/>
      <c r="L223" s="32" t="s">
        <v>31</v>
      </c>
      <c r="M223" s="32" t="s">
        <v>31</v>
      </c>
      <c r="N223" s="45" t="s">
        <v>30</v>
      </c>
      <c r="O223" s="45" t="s">
        <v>30</v>
      </c>
      <c r="P223" s="45" t="s">
        <v>30</v>
      </c>
      <c r="Q223" s="32" t="s">
        <v>31</v>
      </c>
      <c r="R223" s="45" t="s">
        <v>31</v>
      </c>
      <c r="S223" s="45" t="s">
        <v>31</v>
      </c>
      <c r="T223" s="79" t="s">
        <v>30</v>
      </c>
      <c r="U223" s="79" t="s">
        <v>31</v>
      </c>
      <c r="V223" s="45" t="s">
        <v>30</v>
      </c>
      <c r="W223" s="62" t="s">
        <v>51</v>
      </c>
      <c r="AB223" s="32" t="s">
        <v>33</v>
      </c>
      <c r="AC223" s="32" t="s">
        <v>33</v>
      </c>
      <c r="AD223" s="32" t="s">
        <v>33</v>
      </c>
      <c r="AE223" s="32" t="s">
        <v>52</v>
      </c>
      <c r="AF223" s="45" t="s">
        <v>30</v>
      </c>
      <c r="AG223" s="45" t="s">
        <v>31</v>
      </c>
      <c r="AH223" s="62" t="s">
        <v>45</v>
      </c>
      <c r="AM223" s="32" t="s">
        <v>35</v>
      </c>
      <c r="AR223" s="23"/>
      <c r="AS223" s="24" t="str">
        <f t="shared" si="3"/>
        <v>-:-:-:-:-:-:-:-:-:-:-:Rm:::::-:-:-:S:-:-:Rn:::::Rt::::</v>
      </c>
      <c r="AT223" s="23"/>
      <c r="AU223" s="24" t="str">
        <f t="shared" si="4"/>
        <v>0x38A00800</v>
      </c>
      <c r="AV223" s="25"/>
      <c r="AW223" s="26" t="str">
        <f t="shared" si="5"/>
        <v>ldrsboffx,                                              </v>
      </c>
      <c r="AX223" s="26" t="str">
        <f t="shared" si="6"/>
        <v>		ldrsboffx,                                              	/* 0x38A00800	LDRSB     	 */</v>
      </c>
      <c r="AY223" s="26" t="str">
        <f t="shared" si="7"/>
        <v>		0x38A00800,	/* LDRSB     	ldrsboffx	 */</v>
      </c>
    </row>
    <row r="224" ht="12.75" customHeight="1">
      <c r="A224" s="9" t="s">
        <v>408</v>
      </c>
      <c r="B224" s="16"/>
      <c r="C224" s="16"/>
      <c r="D224" s="17"/>
      <c r="E224" s="28" t="s">
        <v>328</v>
      </c>
      <c r="F224" s="18" t="str">
        <f t="shared" si="8"/>
        <v/>
      </c>
      <c r="G224" s="18" t="str">
        <f t="shared" si="2"/>
        <v>offw</v>
      </c>
      <c r="H224" s="18" t="s">
        <v>260</v>
      </c>
      <c r="I224" s="30" t="s">
        <v>97</v>
      </c>
      <c r="J224" s="30"/>
      <c r="K224" s="31"/>
      <c r="L224" s="32" t="s">
        <v>31</v>
      </c>
      <c r="M224" s="32" t="s">
        <v>31</v>
      </c>
      <c r="N224" s="45" t="s">
        <v>30</v>
      </c>
      <c r="O224" s="45" t="s">
        <v>30</v>
      </c>
      <c r="P224" s="45" t="s">
        <v>30</v>
      </c>
      <c r="Q224" s="32" t="s">
        <v>31</v>
      </c>
      <c r="R224" s="45" t="s">
        <v>31</v>
      </c>
      <c r="S224" s="45" t="s">
        <v>31</v>
      </c>
      <c r="T224" s="79" t="s">
        <v>30</v>
      </c>
      <c r="U224" s="79" t="s">
        <v>30</v>
      </c>
      <c r="V224" s="45" t="s">
        <v>30</v>
      </c>
      <c r="W224" s="62" t="s">
        <v>51</v>
      </c>
      <c r="AB224" s="32" t="s">
        <v>33</v>
      </c>
      <c r="AC224" s="32" t="s">
        <v>33</v>
      </c>
      <c r="AD224" s="32" t="s">
        <v>33</v>
      </c>
      <c r="AE224" s="32" t="s">
        <v>52</v>
      </c>
      <c r="AF224" s="45" t="s">
        <v>30</v>
      </c>
      <c r="AG224" s="45" t="s">
        <v>31</v>
      </c>
      <c r="AH224" s="62" t="s">
        <v>45</v>
      </c>
      <c r="AM224" s="32" t="s">
        <v>35</v>
      </c>
      <c r="AR224" s="23"/>
      <c r="AS224" s="24" t="str">
        <f t="shared" si="3"/>
        <v>-:-:-:-:-:-:-:-:-:-:-:Rm:::::-:-:-:S:-:-:Rn:::::Rt::::</v>
      </c>
      <c r="AT224" s="23"/>
      <c r="AU224" s="24" t="str">
        <f t="shared" si="4"/>
        <v>0x38E00800</v>
      </c>
      <c r="AV224" s="25"/>
      <c r="AW224" s="26" t="str">
        <f t="shared" si="5"/>
        <v>ldrsboffw,                                              </v>
      </c>
      <c r="AX224" s="26" t="str">
        <f t="shared" si="6"/>
        <v>		ldrsboffw,                                              	/* 0x38E00800	LDRSB     	 */</v>
      </c>
      <c r="AY224" s="26" t="str">
        <f t="shared" si="7"/>
        <v>		0x38E00800,	/* LDRSB     	ldrsboffw	 */</v>
      </c>
    </row>
    <row r="225" ht="12.75" customHeight="1">
      <c r="A225" s="9" t="s">
        <v>409</v>
      </c>
      <c r="B225" s="16"/>
      <c r="C225" s="16"/>
      <c r="D225" s="17"/>
      <c r="E225" s="28" t="s">
        <v>331</v>
      </c>
      <c r="F225" s="18" t="str">
        <f t="shared" si="8"/>
        <v>v</v>
      </c>
      <c r="G225" s="18" t="str">
        <f t="shared" si="2"/>
        <v>offb</v>
      </c>
      <c r="H225" s="18" t="s">
        <v>260</v>
      </c>
      <c r="I225" s="30" t="s">
        <v>151</v>
      </c>
      <c r="J225" s="30"/>
      <c r="K225" s="31"/>
      <c r="L225" s="32" t="s">
        <v>31</v>
      </c>
      <c r="M225" s="32" t="s">
        <v>31</v>
      </c>
      <c r="N225" s="45" t="s">
        <v>30</v>
      </c>
      <c r="O225" s="45" t="s">
        <v>30</v>
      </c>
      <c r="P225" s="45" t="s">
        <v>30</v>
      </c>
      <c r="Q225" s="32" t="s">
        <v>30</v>
      </c>
      <c r="R225" s="45" t="s">
        <v>31</v>
      </c>
      <c r="S225" s="45" t="s">
        <v>31</v>
      </c>
      <c r="T225" s="79" t="s">
        <v>31</v>
      </c>
      <c r="U225" s="79" t="s">
        <v>31</v>
      </c>
      <c r="V225" s="45" t="s">
        <v>30</v>
      </c>
      <c r="W225" s="62" t="s">
        <v>51</v>
      </c>
      <c r="AB225" s="32" t="s">
        <v>33</v>
      </c>
      <c r="AC225" s="32" t="s">
        <v>33</v>
      </c>
      <c r="AD225" s="32" t="s">
        <v>33</v>
      </c>
      <c r="AE225" s="32" t="s">
        <v>52</v>
      </c>
      <c r="AF225" s="45" t="s">
        <v>30</v>
      </c>
      <c r="AG225" s="45" t="s">
        <v>31</v>
      </c>
      <c r="AH225" s="62" t="s">
        <v>45</v>
      </c>
      <c r="AM225" s="32" t="s">
        <v>35</v>
      </c>
      <c r="AR225" s="23"/>
      <c r="AS225" s="24" t="str">
        <f t="shared" si="3"/>
        <v>-:-:-:-:-:-:-:-:-:-:-:Rm:::::-:-:-:S:-:-:Rn:::::Rt::::</v>
      </c>
      <c r="AT225" s="23"/>
      <c r="AU225" s="24" t="str">
        <f t="shared" si="4"/>
        <v>0x3C200800</v>
      </c>
      <c r="AV225" s="25"/>
      <c r="AW225" s="26" t="str">
        <f t="shared" si="5"/>
        <v>vstroffb,                                               </v>
      </c>
      <c r="AX225" s="26" t="str">
        <f t="shared" si="6"/>
        <v>		vstroffb,                                               	/* 0x3C200800	STR       	 */</v>
      </c>
      <c r="AY225" s="26" t="str">
        <f t="shared" si="7"/>
        <v>		0x3C200800,	/* STR       	vstroffb	 */</v>
      </c>
    </row>
    <row r="226" ht="12.75" customHeight="1">
      <c r="A226" s="15" t="s">
        <v>410</v>
      </c>
      <c r="B226" s="16"/>
      <c r="C226" s="16"/>
      <c r="D226" s="17"/>
      <c r="E226" s="28" t="s">
        <v>215</v>
      </c>
      <c r="F226" s="18" t="str">
        <f t="shared" si="8"/>
        <v>v</v>
      </c>
      <c r="G226" s="18" t="str">
        <f t="shared" si="2"/>
        <v>offb</v>
      </c>
      <c r="H226" s="18" t="s">
        <v>260</v>
      </c>
      <c r="I226" s="30" t="s">
        <v>151</v>
      </c>
      <c r="J226" s="30"/>
      <c r="K226" s="31"/>
      <c r="L226" s="32" t="s">
        <v>31</v>
      </c>
      <c r="M226" s="32" t="s">
        <v>31</v>
      </c>
      <c r="N226" s="45" t="s">
        <v>30</v>
      </c>
      <c r="O226" s="45" t="s">
        <v>30</v>
      </c>
      <c r="P226" s="45" t="s">
        <v>30</v>
      </c>
      <c r="Q226" s="32" t="s">
        <v>30</v>
      </c>
      <c r="R226" s="45" t="s">
        <v>31</v>
      </c>
      <c r="S226" s="45" t="s">
        <v>31</v>
      </c>
      <c r="T226" s="79" t="s">
        <v>31</v>
      </c>
      <c r="U226" s="79" t="s">
        <v>30</v>
      </c>
      <c r="V226" s="45" t="s">
        <v>30</v>
      </c>
      <c r="W226" s="62" t="s">
        <v>51</v>
      </c>
      <c r="AB226" s="32" t="s">
        <v>33</v>
      </c>
      <c r="AC226" s="32" t="s">
        <v>33</v>
      </c>
      <c r="AD226" s="32" t="s">
        <v>33</v>
      </c>
      <c r="AE226" s="32" t="s">
        <v>52</v>
      </c>
      <c r="AF226" s="45" t="s">
        <v>30</v>
      </c>
      <c r="AG226" s="45" t="s">
        <v>31</v>
      </c>
      <c r="AH226" s="62" t="s">
        <v>45</v>
      </c>
      <c r="AM226" s="32" t="s">
        <v>35</v>
      </c>
      <c r="AR226" s="23"/>
      <c r="AS226" s="24" t="str">
        <f t="shared" si="3"/>
        <v>-:-:-:-:-:-:-:-:-:-:-:Rm:::::-:-:-:S:-:-:Rn:::::Rt::::</v>
      </c>
      <c r="AT226" s="23"/>
      <c r="AU226" s="24" t="str">
        <f t="shared" si="4"/>
        <v>0x3C600800</v>
      </c>
      <c r="AV226" s="25"/>
      <c r="AW226" s="26" t="str">
        <f t="shared" si="5"/>
        <v>vldroffb,                                               </v>
      </c>
      <c r="AX226" s="26" t="str">
        <f t="shared" si="6"/>
        <v>		vldroffb,                                               	/* 0x3C600800	LDR       	 */</v>
      </c>
      <c r="AY226" s="26" t="str">
        <f t="shared" si="7"/>
        <v>		0x3C600800,	/* LDR       	vldroffb	 */</v>
      </c>
    </row>
    <row r="227" ht="12.75" customHeight="1">
      <c r="A227" s="15" t="s">
        <v>411</v>
      </c>
      <c r="B227" s="16"/>
      <c r="C227" s="16"/>
      <c r="D227" s="17"/>
      <c r="E227" s="28" t="s">
        <v>331</v>
      </c>
      <c r="F227" s="18" t="str">
        <f t="shared" si="8"/>
        <v>v</v>
      </c>
      <c r="G227" s="18" t="str">
        <f t="shared" si="2"/>
        <v>offq</v>
      </c>
      <c r="H227" s="18" t="s">
        <v>260</v>
      </c>
      <c r="I227" s="30" t="s">
        <v>71</v>
      </c>
      <c r="J227" s="30"/>
      <c r="K227" s="31"/>
      <c r="L227" s="32" t="s">
        <v>31</v>
      </c>
      <c r="M227" s="32" t="s">
        <v>31</v>
      </c>
      <c r="N227" s="45" t="s">
        <v>30</v>
      </c>
      <c r="O227" s="45" t="s">
        <v>30</v>
      </c>
      <c r="P227" s="45" t="s">
        <v>30</v>
      </c>
      <c r="Q227" s="32" t="s">
        <v>30</v>
      </c>
      <c r="R227" s="45" t="s">
        <v>31</v>
      </c>
      <c r="S227" s="45" t="s">
        <v>31</v>
      </c>
      <c r="T227" s="79" t="s">
        <v>30</v>
      </c>
      <c r="U227" s="79" t="s">
        <v>31</v>
      </c>
      <c r="V227" s="45" t="s">
        <v>30</v>
      </c>
      <c r="W227" s="62" t="s">
        <v>51</v>
      </c>
      <c r="AB227" s="32" t="s">
        <v>33</v>
      </c>
      <c r="AC227" s="32" t="s">
        <v>33</v>
      </c>
      <c r="AD227" s="32" t="s">
        <v>33</v>
      </c>
      <c r="AE227" s="32" t="s">
        <v>52</v>
      </c>
      <c r="AF227" s="45" t="s">
        <v>30</v>
      </c>
      <c r="AG227" s="45" t="s">
        <v>31</v>
      </c>
      <c r="AH227" s="62" t="s">
        <v>45</v>
      </c>
      <c r="AM227" s="32" t="s">
        <v>35</v>
      </c>
      <c r="AR227" s="23"/>
      <c r="AS227" s="24" t="str">
        <f t="shared" si="3"/>
        <v>-:-:-:-:-:-:-:-:-:-:-:Rm:::::-:-:-:S:-:-:Rn:::::Rt::::</v>
      </c>
      <c r="AT227" s="23"/>
      <c r="AU227" s="24" t="str">
        <f t="shared" si="4"/>
        <v>0x3CA00800</v>
      </c>
      <c r="AV227" s="25"/>
      <c r="AW227" s="26" t="str">
        <f t="shared" si="5"/>
        <v>vstroffq,                                               </v>
      </c>
      <c r="AX227" s="26" t="str">
        <f t="shared" si="6"/>
        <v>		vstroffq,                                               	/* 0x3CA00800	STR       	 */</v>
      </c>
      <c r="AY227" s="26" t="str">
        <f t="shared" si="7"/>
        <v>		0x3CA00800,	/* STR       	vstroffq	 */</v>
      </c>
    </row>
    <row r="228" ht="12.75" customHeight="1">
      <c r="A228" s="9" t="s">
        <v>412</v>
      </c>
      <c r="B228" s="16"/>
      <c r="C228" s="16"/>
      <c r="D228" s="17"/>
      <c r="E228" s="28" t="s">
        <v>215</v>
      </c>
      <c r="F228" s="18" t="str">
        <f t="shared" si="8"/>
        <v>v</v>
      </c>
      <c r="G228" s="18" t="str">
        <f t="shared" si="2"/>
        <v>offq</v>
      </c>
      <c r="H228" s="18" t="s">
        <v>260</v>
      </c>
      <c r="I228" s="30" t="s">
        <v>71</v>
      </c>
      <c r="J228" s="30"/>
      <c r="K228" s="31"/>
      <c r="L228" s="32" t="s">
        <v>31</v>
      </c>
      <c r="M228" s="32" t="s">
        <v>31</v>
      </c>
      <c r="N228" s="45" t="s">
        <v>30</v>
      </c>
      <c r="O228" s="45" t="s">
        <v>30</v>
      </c>
      <c r="P228" s="45" t="s">
        <v>30</v>
      </c>
      <c r="Q228" s="32" t="s">
        <v>30</v>
      </c>
      <c r="R228" s="45" t="s">
        <v>31</v>
      </c>
      <c r="S228" s="45" t="s">
        <v>31</v>
      </c>
      <c r="T228" s="79" t="s">
        <v>30</v>
      </c>
      <c r="U228" s="79" t="s">
        <v>30</v>
      </c>
      <c r="V228" s="45" t="s">
        <v>30</v>
      </c>
      <c r="W228" s="62" t="s">
        <v>51</v>
      </c>
      <c r="AB228" s="32" t="s">
        <v>33</v>
      </c>
      <c r="AC228" s="32" t="s">
        <v>33</v>
      </c>
      <c r="AD228" s="32" t="s">
        <v>33</v>
      </c>
      <c r="AE228" s="32" t="s">
        <v>52</v>
      </c>
      <c r="AF228" s="45" t="s">
        <v>30</v>
      </c>
      <c r="AG228" s="45" t="s">
        <v>31</v>
      </c>
      <c r="AH228" s="62" t="s">
        <v>45</v>
      </c>
      <c r="AM228" s="32" t="s">
        <v>35</v>
      </c>
      <c r="AR228" s="23"/>
      <c r="AS228" s="24" t="str">
        <f t="shared" si="3"/>
        <v>-:-:-:-:-:-:-:-:-:-:-:Rm:::::-:-:-:S:-:-:Rn:::::Rt::::</v>
      </c>
      <c r="AT228" s="23"/>
      <c r="AU228" s="24" t="str">
        <f t="shared" si="4"/>
        <v>0x3CE00800</v>
      </c>
      <c r="AV228" s="25"/>
      <c r="AW228" s="26" t="str">
        <f t="shared" si="5"/>
        <v>vldroffq,                                               </v>
      </c>
      <c r="AX228" s="26" t="str">
        <f t="shared" si="6"/>
        <v>		vldroffq,                                               	/* 0x3CE00800	LDR       	 */</v>
      </c>
      <c r="AY228" s="26" t="str">
        <f t="shared" si="7"/>
        <v>		0x3CE00800,	/* LDR       	vldroffq	 */</v>
      </c>
    </row>
    <row r="229" ht="12.75" customHeight="1">
      <c r="A229" s="15" t="s">
        <v>413</v>
      </c>
      <c r="B229" s="16"/>
      <c r="C229" s="16"/>
      <c r="D229" s="17"/>
      <c r="E229" s="28" t="s">
        <v>336</v>
      </c>
      <c r="F229" s="18" t="str">
        <f t="shared" si="8"/>
        <v/>
      </c>
      <c r="G229" s="18" t="str">
        <f t="shared" si="2"/>
        <v>off</v>
      </c>
      <c r="H229" s="18" t="s">
        <v>260</v>
      </c>
      <c r="I229" s="30"/>
      <c r="J229" s="29"/>
      <c r="K229" s="31"/>
      <c r="L229" s="32" t="s">
        <v>31</v>
      </c>
      <c r="M229" s="32" t="s">
        <v>30</v>
      </c>
      <c r="N229" s="45" t="s">
        <v>30</v>
      </c>
      <c r="O229" s="45" t="s">
        <v>30</v>
      </c>
      <c r="P229" s="45" t="s">
        <v>30</v>
      </c>
      <c r="Q229" s="32" t="s">
        <v>31</v>
      </c>
      <c r="R229" s="45" t="s">
        <v>31</v>
      </c>
      <c r="S229" s="45" t="s">
        <v>31</v>
      </c>
      <c r="T229" s="79" t="s">
        <v>31</v>
      </c>
      <c r="U229" s="79" t="s">
        <v>31</v>
      </c>
      <c r="V229" s="45" t="s">
        <v>30</v>
      </c>
      <c r="W229" s="62" t="s">
        <v>51</v>
      </c>
      <c r="AB229" s="32" t="s">
        <v>33</v>
      </c>
      <c r="AC229" s="32" t="s">
        <v>33</v>
      </c>
      <c r="AD229" s="32" t="s">
        <v>33</v>
      </c>
      <c r="AE229" s="32" t="s">
        <v>52</v>
      </c>
      <c r="AF229" s="45" t="s">
        <v>30</v>
      </c>
      <c r="AG229" s="45" t="s">
        <v>31</v>
      </c>
      <c r="AH229" s="62" t="s">
        <v>45</v>
      </c>
      <c r="AM229" s="32" t="s">
        <v>35</v>
      </c>
      <c r="AR229" s="23"/>
      <c r="AS229" s="24" t="str">
        <f t="shared" si="3"/>
        <v>-:-:-:-:-:-:-:-:-:-:-:Rm:::::-:-:-:S:-:-:Rn:::::Rt::::</v>
      </c>
      <c r="AT229" s="23"/>
      <c r="AU229" s="24" t="str">
        <f t="shared" si="4"/>
        <v>0x78200800</v>
      </c>
      <c r="AV229" s="25"/>
      <c r="AW229" s="26" t="str">
        <f t="shared" si="5"/>
        <v>strhoff,                                                </v>
      </c>
      <c r="AX229" s="26" t="str">
        <f t="shared" si="6"/>
        <v>		strhoff,                                                	/* 0x78200800	STRH      	 */</v>
      </c>
      <c r="AY229" s="26" t="str">
        <f t="shared" si="7"/>
        <v>		0x78200800,	/* STRH      	strhoff	 */</v>
      </c>
    </row>
    <row r="230" ht="12.75" customHeight="1">
      <c r="A230" s="15" t="s">
        <v>414</v>
      </c>
      <c r="B230" s="16"/>
      <c r="C230" s="16"/>
      <c r="D230" s="17"/>
      <c r="E230" s="28" t="s">
        <v>338</v>
      </c>
      <c r="F230" s="18" t="str">
        <f t="shared" si="8"/>
        <v/>
      </c>
      <c r="G230" s="18" t="str">
        <f t="shared" si="2"/>
        <v>off</v>
      </c>
      <c r="H230" s="18" t="s">
        <v>260</v>
      </c>
      <c r="I230" s="30"/>
      <c r="J230" s="29"/>
      <c r="K230" s="31"/>
      <c r="L230" s="32" t="s">
        <v>31</v>
      </c>
      <c r="M230" s="32" t="s">
        <v>30</v>
      </c>
      <c r="N230" s="45" t="s">
        <v>30</v>
      </c>
      <c r="O230" s="45" t="s">
        <v>30</v>
      </c>
      <c r="P230" s="45" t="s">
        <v>30</v>
      </c>
      <c r="Q230" s="32" t="s">
        <v>31</v>
      </c>
      <c r="R230" s="45" t="s">
        <v>31</v>
      </c>
      <c r="S230" s="45" t="s">
        <v>31</v>
      </c>
      <c r="T230" s="79" t="s">
        <v>31</v>
      </c>
      <c r="U230" s="79" t="s">
        <v>30</v>
      </c>
      <c r="V230" s="45" t="s">
        <v>30</v>
      </c>
      <c r="W230" s="62" t="s">
        <v>51</v>
      </c>
      <c r="AB230" s="32" t="s">
        <v>33</v>
      </c>
      <c r="AC230" s="32" t="s">
        <v>33</v>
      </c>
      <c r="AD230" s="32" t="s">
        <v>33</v>
      </c>
      <c r="AE230" s="32" t="s">
        <v>52</v>
      </c>
      <c r="AF230" s="45" t="s">
        <v>30</v>
      </c>
      <c r="AG230" s="45" t="s">
        <v>31</v>
      </c>
      <c r="AH230" s="62" t="s">
        <v>45</v>
      </c>
      <c r="AM230" s="32" t="s">
        <v>35</v>
      </c>
      <c r="AR230" s="23"/>
      <c r="AS230" s="24" t="str">
        <f t="shared" si="3"/>
        <v>-:-:-:-:-:-:-:-:-:-:-:Rm:::::-:-:-:S:-:-:Rn:::::Rt::::</v>
      </c>
      <c r="AT230" s="23"/>
      <c r="AU230" s="24" t="str">
        <f t="shared" si="4"/>
        <v>0x78600800</v>
      </c>
      <c r="AV230" s="25"/>
      <c r="AW230" s="26" t="str">
        <f t="shared" si="5"/>
        <v>ldrhoff,                                                </v>
      </c>
      <c r="AX230" s="26" t="str">
        <f t="shared" si="6"/>
        <v>		ldrhoff,                                                	/* 0x78600800	LDRH      	 */</v>
      </c>
      <c r="AY230" s="26" t="str">
        <f t="shared" si="7"/>
        <v>		0x78600800,	/* LDRH      	ldrhoff	 */</v>
      </c>
    </row>
    <row r="231" ht="12.75" customHeight="1">
      <c r="A231" s="9" t="s">
        <v>415</v>
      </c>
      <c r="B231" s="16"/>
      <c r="C231" s="16"/>
      <c r="D231" s="17"/>
      <c r="E231" s="28" t="s">
        <v>340</v>
      </c>
      <c r="F231" s="18" t="str">
        <f t="shared" si="8"/>
        <v/>
      </c>
      <c r="G231" s="18" t="str">
        <f t="shared" si="2"/>
        <v>offx</v>
      </c>
      <c r="H231" s="18" t="s">
        <v>260</v>
      </c>
      <c r="I231" s="30" t="s">
        <v>99</v>
      </c>
      <c r="J231" s="30"/>
      <c r="K231" s="31"/>
      <c r="L231" s="32" t="s">
        <v>31</v>
      </c>
      <c r="M231" s="32" t="s">
        <v>30</v>
      </c>
      <c r="N231" s="45" t="s">
        <v>30</v>
      </c>
      <c r="O231" s="45" t="s">
        <v>30</v>
      </c>
      <c r="P231" s="45" t="s">
        <v>30</v>
      </c>
      <c r="Q231" s="32" t="s">
        <v>31</v>
      </c>
      <c r="R231" s="45" t="s">
        <v>31</v>
      </c>
      <c r="S231" s="45" t="s">
        <v>31</v>
      </c>
      <c r="T231" s="79" t="s">
        <v>30</v>
      </c>
      <c r="U231" s="79" t="s">
        <v>31</v>
      </c>
      <c r="V231" s="45" t="s">
        <v>30</v>
      </c>
      <c r="W231" s="62" t="s">
        <v>51</v>
      </c>
      <c r="AB231" s="32" t="s">
        <v>33</v>
      </c>
      <c r="AC231" s="32" t="s">
        <v>33</v>
      </c>
      <c r="AD231" s="32" t="s">
        <v>33</v>
      </c>
      <c r="AE231" s="32" t="s">
        <v>52</v>
      </c>
      <c r="AF231" s="45" t="s">
        <v>30</v>
      </c>
      <c r="AG231" s="45" t="s">
        <v>31</v>
      </c>
      <c r="AH231" s="62" t="s">
        <v>45</v>
      </c>
      <c r="AM231" s="32" t="s">
        <v>35</v>
      </c>
      <c r="AR231" s="23"/>
      <c r="AS231" s="24" t="str">
        <f t="shared" si="3"/>
        <v>-:-:-:-:-:-:-:-:-:-:-:Rm:::::-:-:-:S:-:-:Rn:::::Rt::::</v>
      </c>
      <c r="AT231" s="23"/>
      <c r="AU231" s="24" t="str">
        <f t="shared" si="4"/>
        <v>0x78A00800</v>
      </c>
      <c r="AV231" s="25"/>
      <c r="AW231" s="26" t="str">
        <f t="shared" si="5"/>
        <v>ldrshoffx,                                              </v>
      </c>
      <c r="AX231" s="26" t="str">
        <f t="shared" si="6"/>
        <v>		ldrshoffx,                                              	/* 0x78A00800	LDRSH     	 */</v>
      </c>
      <c r="AY231" s="26" t="str">
        <f t="shared" si="7"/>
        <v>		0x78A00800,	/* LDRSH     	ldrshoffx	 */</v>
      </c>
    </row>
    <row r="232" ht="12.75" customHeight="1">
      <c r="A232" s="9" t="s">
        <v>416</v>
      </c>
      <c r="B232" s="16"/>
      <c r="C232" s="16"/>
      <c r="D232" s="17"/>
      <c r="E232" s="28" t="s">
        <v>340</v>
      </c>
      <c r="F232" s="18" t="str">
        <f t="shared" si="8"/>
        <v/>
      </c>
      <c r="G232" s="18" t="str">
        <f t="shared" si="2"/>
        <v>offw</v>
      </c>
      <c r="H232" s="18" t="s">
        <v>260</v>
      </c>
      <c r="I232" s="30" t="s">
        <v>97</v>
      </c>
      <c r="J232" s="30"/>
      <c r="K232" s="31"/>
      <c r="L232" s="32" t="s">
        <v>31</v>
      </c>
      <c r="M232" s="32" t="s">
        <v>30</v>
      </c>
      <c r="N232" s="45" t="s">
        <v>30</v>
      </c>
      <c r="O232" s="45" t="s">
        <v>30</v>
      </c>
      <c r="P232" s="45" t="s">
        <v>30</v>
      </c>
      <c r="Q232" s="32" t="s">
        <v>31</v>
      </c>
      <c r="R232" s="45" t="s">
        <v>31</v>
      </c>
      <c r="S232" s="45" t="s">
        <v>31</v>
      </c>
      <c r="T232" s="79" t="s">
        <v>30</v>
      </c>
      <c r="U232" s="79" t="s">
        <v>30</v>
      </c>
      <c r="V232" s="45" t="s">
        <v>30</v>
      </c>
      <c r="W232" s="62" t="s">
        <v>51</v>
      </c>
      <c r="AB232" s="32" t="s">
        <v>33</v>
      </c>
      <c r="AC232" s="32" t="s">
        <v>33</v>
      </c>
      <c r="AD232" s="32" t="s">
        <v>33</v>
      </c>
      <c r="AE232" s="32" t="s">
        <v>52</v>
      </c>
      <c r="AF232" s="45" t="s">
        <v>30</v>
      </c>
      <c r="AG232" s="45" t="s">
        <v>31</v>
      </c>
      <c r="AH232" s="62" t="s">
        <v>45</v>
      </c>
      <c r="AM232" s="32" t="s">
        <v>35</v>
      </c>
      <c r="AR232" s="23"/>
      <c r="AS232" s="24" t="str">
        <f t="shared" si="3"/>
        <v>-:-:-:-:-:-:-:-:-:-:-:Rm:::::-:-:-:S:-:-:Rn:::::Rt::::</v>
      </c>
      <c r="AT232" s="23"/>
      <c r="AU232" s="24" t="str">
        <f t="shared" si="4"/>
        <v>0x78E00800</v>
      </c>
      <c r="AV232" s="25"/>
      <c r="AW232" s="26" t="str">
        <f t="shared" si="5"/>
        <v>ldrshoffw,                                              </v>
      </c>
      <c r="AX232" s="26" t="str">
        <f t="shared" si="6"/>
        <v>		ldrshoffw,                                              	/* 0x78E00800	LDRSH     	 */</v>
      </c>
      <c r="AY232" s="26" t="str">
        <f t="shared" si="7"/>
        <v>		0x78E00800,	/* LDRSH     	ldrshoffw	 */</v>
      </c>
    </row>
    <row r="233" ht="12.75" customHeight="1">
      <c r="A233" s="15" t="s">
        <v>417</v>
      </c>
      <c r="B233" s="16"/>
      <c r="C233" s="16"/>
      <c r="D233" s="17"/>
      <c r="E233" s="28" t="s">
        <v>331</v>
      </c>
      <c r="F233" s="18" t="str">
        <f t="shared" si="8"/>
        <v>v</v>
      </c>
      <c r="G233" s="18" t="str">
        <f t="shared" si="2"/>
        <v>offh</v>
      </c>
      <c r="H233" s="18" t="s">
        <v>260</v>
      </c>
      <c r="I233" s="30" t="s">
        <v>68</v>
      </c>
      <c r="J233" s="30"/>
      <c r="K233" s="31"/>
      <c r="L233" s="32" t="s">
        <v>31</v>
      </c>
      <c r="M233" s="32" t="s">
        <v>30</v>
      </c>
      <c r="N233" s="45" t="s">
        <v>30</v>
      </c>
      <c r="O233" s="45" t="s">
        <v>30</v>
      </c>
      <c r="P233" s="45" t="s">
        <v>30</v>
      </c>
      <c r="Q233" s="32" t="s">
        <v>30</v>
      </c>
      <c r="R233" s="45" t="s">
        <v>31</v>
      </c>
      <c r="S233" s="45" t="s">
        <v>31</v>
      </c>
      <c r="T233" s="79" t="s">
        <v>31</v>
      </c>
      <c r="U233" s="79" t="s">
        <v>31</v>
      </c>
      <c r="V233" s="45" t="s">
        <v>30</v>
      </c>
      <c r="W233" s="62" t="s">
        <v>51</v>
      </c>
      <c r="AB233" s="32" t="s">
        <v>33</v>
      </c>
      <c r="AC233" s="32" t="s">
        <v>33</v>
      </c>
      <c r="AD233" s="32" t="s">
        <v>33</v>
      </c>
      <c r="AE233" s="32" t="s">
        <v>52</v>
      </c>
      <c r="AF233" s="45" t="s">
        <v>30</v>
      </c>
      <c r="AG233" s="45" t="s">
        <v>31</v>
      </c>
      <c r="AH233" s="62" t="s">
        <v>45</v>
      </c>
      <c r="AM233" s="32" t="s">
        <v>35</v>
      </c>
      <c r="AR233" s="23"/>
      <c r="AS233" s="24" t="str">
        <f t="shared" si="3"/>
        <v>-:-:-:-:-:-:-:-:-:-:-:Rm:::::-:-:-:S:-:-:Rn:::::Rt::::</v>
      </c>
      <c r="AT233" s="23"/>
      <c r="AU233" s="24" t="str">
        <f t="shared" si="4"/>
        <v>0x7C200800</v>
      </c>
      <c r="AV233" s="25"/>
      <c r="AW233" s="26" t="str">
        <f t="shared" si="5"/>
        <v>vstroffh,                                               </v>
      </c>
      <c r="AX233" s="26" t="str">
        <f t="shared" si="6"/>
        <v>		vstroffh,                                               	/* 0x7C200800	STR       	 */</v>
      </c>
      <c r="AY233" s="26" t="str">
        <f t="shared" si="7"/>
        <v>		0x7C200800,	/* STR       	vstroffh	 */</v>
      </c>
    </row>
    <row r="234" ht="12.75" customHeight="1">
      <c r="A234" s="15" t="s">
        <v>418</v>
      </c>
      <c r="B234" s="16"/>
      <c r="C234" s="16"/>
      <c r="D234" s="17"/>
      <c r="E234" s="28" t="s">
        <v>215</v>
      </c>
      <c r="F234" s="18" t="str">
        <f t="shared" si="8"/>
        <v>v</v>
      </c>
      <c r="G234" s="18" t="str">
        <f t="shared" si="2"/>
        <v>offh</v>
      </c>
      <c r="H234" s="18" t="s">
        <v>260</v>
      </c>
      <c r="I234" s="30" t="s">
        <v>68</v>
      </c>
      <c r="J234" s="30"/>
      <c r="K234" s="31"/>
      <c r="L234" s="32" t="s">
        <v>31</v>
      </c>
      <c r="M234" s="32" t="s">
        <v>30</v>
      </c>
      <c r="N234" s="45" t="s">
        <v>30</v>
      </c>
      <c r="O234" s="45" t="s">
        <v>30</v>
      </c>
      <c r="P234" s="45" t="s">
        <v>30</v>
      </c>
      <c r="Q234" s="32" t="s">
        <v>30</v>
      </c>
      <c r="R234" s="45" t="s">
        <v>31</v>
      </c>
      <c r="S234" s="45" t="s">
        <v>31</v>
      </c>
      <c r="T234" s="79" t="s">
        <v>31</v>
      </c>
      <c r="U234" s="79" t="s">
        <v>30</v>
      </c>
      <c r="V234" s="45" t="s">
        <v>30</v>
      </c>
      <c r="W234" s="62" t="s">
        <v>51</v>
      </c>
      <c r="AB234" s="32" t="s">
        <v>33</v>
      </c>
      <c r="AC234" s="32" t="s">
        <v>33</v>
      </c>
      <c r="AD234" s="32" t="s">
        <v>33</v>
      </c>
      <c r="AE234" s="32" t="s">
        <v>52</v>
      </c>
      <c r="AF234" s="45" t="s">
        <v>30</v>
      </c>
      <c r="AG234" s="45" t="s">
        <v>31</v>
      </c>
      <c r="AH234" s="62" t="s">
        <v>45</v>
      </c>
      <c r="AM234" s="32" t="s">
        <v>35</v>
      </c>
      <c r="AR234" s="23"/>
      <c r="AS234" s="24" t="str">
        <f t="shared" si="3"/>
        <v>-:-:-:-:-:-:-:-:-:-:-:Rm:::::-:-:-:S:-:-:Rn:::::Rt::::</v>
      </c>
      <c r="AT234" s="23"/>
      <c r="AU234" s="24" t="str">
        <f t="shared" si="4"/>
        <v>0x7C600800</v>
      </c>
      <c r="AV234" s="25"/>
      <c r="AW234" s="26" t="str">
        <f t="shared" si="5"/>
        <v>vldroffh,                                               </v>
      </c>
      <c r="AX234" s="26" t="str">
        <f t="shared" si="6"/>
        <v>		vldroffh,                                               	/* 0x7C600800	LDR       	 */</v>
      </c>
      <c r="AY234" s="26" t="str">
        <f t="shared" si="7"/>
        <v>		0x7C600800,	/* LDR       	vldroffh	 */</v>
      </c>
    </row>
    <row r="235" ht="12.75" customHeight="1">
      <c r="A235" s="9" t="s">
        <v>419</v>
      </c>
      <c r="B235" s="16"/>
      <c r="C235" s="16"/>
      <c r="D235" s="17"/>
      <c r="E235" s="28" t="s">
        <v>331</v>
      </c>
      <c r="F235" s="18" t="str">
        <f t="shared" si="8"/>
        <v/>
      </c>
      <c r="G235" s="18" t="str">
        <f t="shared" si="2"/>
        <v>offw</v>
      </c>
      <c r="H235" s="18" t="s">
        <v>260</v>
      </c>
      <c r="I235" s="30" t="s">
        <v>97</v>
      </c>
      <c r="J235" s="30"/>
      <c r="K235" s="31"/>
      <c r="L235" s="32" t="s">
        <v>30</v>
      </c>
      <c r="M235" s="32" t="s">
        <v>31</v>
      </c>
      <c r="N235" s="45" t="s">
        <v>30</v>
      </c>
      <c r="O235" s="45" t="s">
        <v>30</v>
      </c>
      <c r="P235" s="45" t="s">
        <v>30</v>
      </c>
      <c r="Q235" s="32" t="s">
        <v>31</v>
      </c>
      <c r="R235" s="45" t="s">
        <v>31</v>
      </c>
      <c r="S235" s="45" t="s">
        <v>31</v>
      </c>
      <c r="T235" s="79" t="s">
        <v>31</v>
      </c>
      <c r="U235" s="79" t="s">
        <v>31</v>
      </c>
      <c r="V235" s="45" t="s">
        <v>30</v>
      </c>
      <c r="W235" s="62" t="s">
        <v>51</v>
      </c>
      <c r="AB235" s="32" t="s">
        <v>33</v>
      </c>
      <c r="AC235" s="32" t="s">
        <v>33</v>
      </c>
      <c r="AD235" s="32" t="s">
        <v>33</v>
      </c>
      <c r="AE235" s="32" t="s">
        <v>52</v>
      </c>
      <c r="AF235" s="45" t="s">
        <v>30</v>
      </c>
      <c r="AG235" s="45" t="s">
        <v>31</v>
      </c>
      <c r="AH235" s="62" t="s">
        <v>45</v>
      </c>
      <c r="AM235" s="32" t="s">
        <v>35</v>
      </c>
      <c r="AR235" s="23"/>
      <c r="AS235" s="24" t="str">
        <f t="shared" si="3"/>
        <v>-:-:-:-:-:-:-:-:-:-:-:Rm:::::-:-:-:S:-:-:Rn:::::Rt::::</v>
      </c>
      <c r="AT235" s="23"/>
      <c r="AU235" s="24" t="str">
        <f t="shared" si="4"/>
        <v>0xB8200800</v>
      </c>
      <c r="AV235" s="25"/>
      <c r="AW235" s="26" t="str">
        <f t="shared" si="5"/>
        <v>stroffw,                                                </v>
      </c>
      <c r="AX235" s="26" t="str">
        <f t="shared" si="6"/>
        <v>		stroffw,                                                	/* 0xB8200800	STR       	 */</v>
      </c>
      <c r="AY235" s="26" t="str">
        <f t="shared" si="7"/>
        <v>		0xB8200800,	/* STR       	stroffw	 */</v>
      </c>
    </row>
    <row r="236" ht="12.75" customHeight="1">
      <c r="A236" s="15" t="s">
        <v>420</v>
      </c>
      <c r="B236" s="16"/>
      <c r="C236" s="16"/>
      <c r="D236" s="17"/>
      <c r="E236" s="28" t="s">
        <v>215</v>
      </c>
      <c r="F236" s="18" t="str">
        <f t="shared" si="8"/>
        <v/>
      </c>
      <c r="G236" s="18" t="str">
        <f t="shared" si="2"/>
        <v>offw</v>
      </c>
      <c r="H236" s="18" t="s">
        <v>260</v>
      </c>
      <c r="I236" s="30" t="s">
        <v>97</v>
      </c>
      <c r="J236" s="30"/>
      <c r="K236" s="31"/>
      <c r="L236" s="32" t="s">
        <v>30</v>
      </c>
      <c r="M236" s="32" t="s">
        <v>31</v>
      </c>
      <c r="N236" s="45" t="s">
        <v>30</v>
      </c>
      <c r="O236" s="45" t="s">
        <v>30</v>
      </c>
      <c r="P236" s="45" t="s">
        <v>30</v>
      </c>
      <c r="Q236" s="32" t="s">
        <v>31</v>
      </c>
      <c r="R236" s="45" t="s">
        <v>31</v>
      </c>
      <c r="S236" s="45" t="s">
        <v>31</v>
      </c>
      <c r="T236" s="79" t="s">
        <v>31</v>
      </c>
      <c r="U236" s="79" t="s">
        <v>30</v>
      </c>
      <c r="V236" s="45" t="s">
        <v>30</v>
      </c>
      <c r="W236" s="62" t="s">
        <v>51</v>
      </c>
      <c r="AB236" s="32" t="s">
        <v>33</v>
      </c>
      <c r="AC236" s="32" t="s">
        <v>33</v>
      </c>
      <c r="AD236" s="32" t="s">
        <v>33</v>
      </c>
      <c r="AE236" s="32" t="s">
        <v>52</v>
      </c>
      <c r="AF236" s="45" t="s">
        <v>30</v>
      </c>
      <c r="AG236" s="45" t="s">
        <v>31</v>
      </c>
      <c r="AH236" s="62" t="s">
        <v>45</v>
      </c>
      <c r="AM236" s="32" t="s">
        <v>35</v>
      </c>
      <c r="AR236" s="23"/>
      <c r="AS236" s="24" t="str">
        <f t="shared" si="3"/>
        <v>-:-:-:-:-:-:-:-:-:-:-:Rm:::::-:-:-:S:-:-:Rn:::::Rt::::</v>
      </c>
      <c r="AT236" s="23"/>
      <c r="AU236" s="24" t="str">
        <f t="shared" si="4"/>
        <v>0xB8600800</v>
      </c>
      <c r="AV236" s="25"/>
      <c r="AW236" s="26" t="str">
        <f t="shared" si="5"/>
        <v>ldroffw,                                                </v>
      </c>
      <c r="AX236" s="26" t="str">
        <f t="shared" si="6"/>
        <v>		ldroffw,                                                	/* 0xB8600800	LDR       	 */</v>
      </c>
      <c r="AY236" s="26" t="str">
        <f t="shared" si="7"/>
        <v>		0xB8600800,	/* LDR       	ldroffw	 */</v>
      </c>
    </row>
    <row r="237" ht="12.75" customHeight="1">
      <c r="A237" s="15" t="s">
        <v>421</v>
      </c>
      <c r="B237" s="16"/>
      <c r="C237" s="16"/>
      <c r="D237" s="17"/>
      <c r="E237" s="28" t="s">
        <v>221</v>
      </c>
      <c r="F237" s="18" t="str">
        <f t="shared" si="8"/>
        <v/>
      </c>
      <c r="G237" s="18" t="str">
        <f t="shared" si="2"/>
        <v>off</v>
      </c>
      <c r="H237" s="18" t="s">
        <v>260</v>
      </c>
      <c r="I237" s="30"/>
      <c r="J237" s="29"/>
      <c r="K237" s="31"/>
      <c r="L237" s="32" t="s">
        <v>30</v>
      </c>
      <c r="M237" s="32" t="s">
        <v>31</v>
      </c>
      <c r="N237" s="45" t="s">
        <v>30</v>
      </c>
      <c r="O237" s="45" t="s">
        <v>30</v>
      </c>
      <c r="P237" s="45" t="s">
        <v>30</v>
      </c>
      <c r="Q237" s="32" t="s">
        <v>31</v>
      </c>
      <c r="R237" s="45" t="s">
        <v>31</v>
      </c>
      <c r="S237" s="45" t="s">
        <v>31</v>
      </c>
      <c r="T237" s="79" t="s">
        <v>30</v>
      </c>
      <c r="U237" s="79" t="s">
        <v>31</v>
      </c>
      <c r="V237" s="45" t="s">
        <v>30</v>
      </c>
      <c r="W237" s="62" t="s">
        <v>51</v>
      </c>
      <c r="AB237" s="32" t="s">
        <v>33</v>
      </c>
      <c r="AC237" s="32" t="s">
        <v>33</v>
      </c>
      <c r="AD237" s="32" t="s">
        <v>33</v>
      </c>
      <c r="AE237" s="32" t="s">
        <v>52</v>
      </c>
      <c r="AF237" s="45" t="s">
        <v>30</v>
      </c>
      <c r="AG237" s="45" t="s">
        <v>31</v>
      </c>
      <c r="AH237" s="62" t="s">
        <v>45</v>
      </c>
      <c r="AM237" s="32" t="s">
        <v>35</v>
      </c>
      <c r="AR237" s="23"/>
      <c r="AS237" s="24" t="str">
        <f t="shared" si="3"/>
        <v>-:-:-:-:-:-:-:-:-:-:-:Rm:::::-:-:-:S:-:-:Rn:::::Rt::::</v>
      </c>
      <c r="AT237" s="23"/>
      <c r="AU237" s="24" t="str">
        <f t="shared" si="4"/>
        <v>0xB8A00800</v>
      </c>
      <c r="AV237" s="25"/>
      <c r="AW237" s="26" t="str">
        <f t="shared" si="5"/>
        <v>ldrswoff,                                               </v>
      </c>
      <c r="AX237" s="26" t="str">
        <f t="shared" si="6"/>
        <v>		ldrswoff,                                               	/* 0xB8A00800	LDRSW     	 */</v>
      </c>
      <c r="AY237" s="26" t="str">
        <f t="shared" si="7"/>
        <v>		0xB8A00800,	/* LDRSW     	ldrswoff	 */</v>
      </c>
    </row>
    <row r="238" ht="12.75" customHeight="1">
      <c r="A238" s="9" t="s">
        <v>422</v>
      </c>
      <c r="B238" s="16"/>
      <c r="C238" s="16"/>
      <c r="D238" s="17"/>
      <c r="E238" s="28" t="s">
        <v>331</v>
      </c>
      <c r="F238" s="18" t="str">
        <f t="shared" si="8"/>
        <v>v</v>
      </c>
      <c r="G238" s="18" t="str">
        <f t="shared" si="2"/>
        <v>offs</v>
      </c>
      <c r="H238" s="18" t="s">
        <v>260</v>
      </c>
      <c r="I238" s="30" t="s">
        <v>52</v>
      </c>
      <c r="J238" s="30"/>
      <c r="K238" s="31"/>
      <c r="L238" s="32" t="s">
        <v>30</v>
      </c>
      <c r="M238" s="32" t="s">
        <v>31</v>
      </c>
      <c r="N238" s="45" t="s">
        <v>30</v>
      </c>
      <c r="O238" s="45" t="s">
        <v>30</v>
      </c>
      <c r="P238" s="45" t="s">
        <v>30</v>
      </c>
      <c r="Q238" s="32" t="s">
        <v>30</v>
      </c>
      <c r="R238" s="45" t="s">
        <v>31</v>
      </c>
      <c r="S238" s="45" t="s">
        <v>31</v>
      </c>
      <c r="T238" s="79" t="s">
        <v>31</v>
      </c>
      <c r="U238" s="79" t="s">
        <v>31</v>
      </c>
      <c r="V238" s="45" t="s">
        <v>30</v>
      </c>
      <c r="W238" s="62" t="s">
        <v>51</v>
      </c>
      <c r="AB238" s="32" t="s">
        <v>33</v>
      </c>
      <c r="AC238" s="32" t="s">
        <v>33</v>
      </c>
      <c r="AD238" s="32" t="s">
        <v>33</v>
      </c>
      <c r="AE238" s="32" t="s">
        <v>52</v>
      </c>
      <c r="AF238" s="45" t="s">
        <v>30</v>
      </c>
      <c r="AG238" s="45" t="s">
        <v>31</v>
      </c>
      <c r="AH238" s="62" t="s">
        <v>45</v>
      </c>
      <c r="AM238" s="32" t="s">
        <v>35</v>
      </c>
      <c r="AR238" s="23"/>
      <c r="AS238" s="24" t="str">
        <f t="shared" si="3"/>
        <v>-:-:-:-:-:-:-:-:-:-:-:Rm:::::-:-:-:S:-:-:Rn:::::Rt::::</v>
      </c>
      <c r="AT238" s="23"/>
      <c r="AU238" s="24" t="str">
        <f t="shared" si="4"/>
        <v>0xBC200800</v>
      </c>
      <c r="AV238" s="25"/>
      <c r="AW238" s="26" t="str">
        <f t="shared" si="5"/>
        <v>vstroffs,                                               </v>
      </c>
      <c r="AX238" s="26" t="str">
        <f t="shared" si="6"/>
        <v>		vstroffs,                                               	/* 0xBC200800	STR       	 */</v>
      </c>
      <c r="AY238" s="26" t="str">
        <f t="shared" si="7"/>
        <v>		0xBC200800,	/* STR       	vstroffs	 */</v>
      </c>
    </row>
    <row r="239" ht="12.75" customHeight="1">
      <c r="A239" s="9" t="s">
        <v>423</v>
      </c>
      <c r="B239" s="16"/>
      <c r="C239" s="16"/>
      <c r="D239" s="17"/>
      <c r="E239" s="28" t="s">
        <v>215</v>
      </c>
      <c r="F239" s="18" t="str">
        <f t="shared" si="8"/>
        <v>v</v>
      </c>
      <c r="G239" s="18" t="str">
        <f t="shared" si="2"/>
        <v>offs</v>
      </c>
      <c r="H239" s="18" t="s">
        <v>260</v>
      </c>
      <c r="I239" s="30" t="s">
        <v>52</v>
      </c>
      <c r="J239" s="30"/>
      <c r="K239" s="31"/>
      <c r="L239" s="32" t="s">
        <v>30</v>
      </c>
      <c r="M239" s="32" t="s">
        <v>31</v>
      </c>
      <c r="N239" s="45" t="s">
        <v>30</v>
      </c>
      <c r="O239" s="45" t="s">
        <v>30</v>
      </c>
      <c r="P239" s="45" t="s">
        <v>30</v>
      </c>
      <c r="Q239" s="32" t="s">
        <v>30</v>
      </c>
      <c r="R239" s="45" t="s">
        <v>31</v>
      </c>
      <c r="S239" s="45" t="s">
        <v>31</v>
      </c>
      <c r="T239" s="79" t="s">
        <v>31</v>
      </c>
      <c r="U239" s="79" t="s">
        <v>30</v>
      </c>
      <c r="V239" s="78" t="s">
        <v>30</v>
      </c>
      <c r="W239" s="62" t="s">
        <v>51</v>
      </c>
      <c r="AB239" s="32" t="s">
        <v>33</v>
      </c>
      <c r="AC239" s="32" t="s">
        <v>33</v>
      </c>
      <c r="AD239" s="32" t="s">
        <v>33</v>
      </c>
      <c r="AE239" s="32" t="s">
        <v>52</v>
      </c>
      <c r="AF239" s="45" t="s">
        <v>30</v>
      </c>
      <c r="AG239" s="45" t="s">
        <v>31</v>
      </c>
      <c r="AH239" s="62" t="s">
        <v>45</v>
      </c>
      <c r="AM239" s="32" t="s">
        <v>35</v>
      </c>
      <c r="AR239" s="23"/>
      <c r="AS239" s="24" t="str">
        <f t="shared" si="3"/>
        <v>-:-:-:-:-:-:-:-:-:-:-:Rm:::::-:-:-:S:-:-:Rn:::::Rt::::</v>
      </c>
      <c r="AT239" s="23"/>
      <c r="AU239" s="24" t="str">
        <f t="shared" si="4"/>
        <v>0xBC600800</v>
      </c>
      <c r="AV239" s="25"/>
      <c r="AW239" s="26" t="str">
        <f t="shared" si="5"/>
        <v>vldroffs,                                               </v>
      </c>
      <c r="AX239" s="26" t="str">
        <f t="shared" si="6"/>
        <v>		vldroffs,                                               	/* 0xBC600800	LDR       	 */</v>
      </c>
      <c r="AY239" s="26" t="str">
        <f t="shared" si="7"/>
        <v>		0xBC600800,	/* LDR       	vldroffs	 */</v>
      </c>
    </row>
    <row r="240" ht="12.75" customHeight="1">
      <c r="A240" s="15" t="s">
        <v>424</v>
      </c>
      <c r="B240" s="16"/>
      <c r="C240" s="16"/>
      <c r="D240" s="17"/>
      <c r="E240" s="28" t="s">
        <v>331</v>
      </c>
      <c r="F240" s="18" t="str">
        <f t="shared" si="8"/>
        <v/>
      </c>
      <c r="G240" s="18" t="str">
        <f t="shared" si="2"/>
        <v>offx</v>
      </c>
      <c r="H240" s="18" t="s">
        <v>260</v>
      </c>
      <c r="I240" s="30" t="s">
        <v>99</v>
      </c>
      <c r="J240" s="30"/>
      <c r="K240" s="31"/>
      <c r="L240" s="32" t="s">
        <v>30</v>
      </c>
      <c r="M240" s="32" t="s">
        <v>30</v>
      </c>
      <c r="N240" s="45" t="s">
        <v>30</v>
      </c>
      <c r="O240" s="45" t="s">
        <v>30</v>
      </c>
      <c r="P240" s="45" t="s">
        <v>30</v>
      </c>
      <c r="Q240" s="32" t="s">
        <v>31</v>
      </c>
      <c r="R240" s="45" t="s">
        <v>31</v>
      </c>
      <c r="S240" s="45" t="s">
        <v>31</v>
      </c>
      <c r="T240" s="79" t="s">
        <v>31</v>
      </c>
      <c r="U240" s="79" t="s">
        <v>31</v>
      </c>
      <c r="V240" s="45" t="s">
        <v>30</v>
      </c>
      <c r="W240" s="62" t="s">
        <v>51</v>
      </c>
      <c r="AB240" s="32" t="s">
        <v>33</v>
      </c>
      <c r="AC240" s="32" t="s">
        <v>33</v>
      </c>
      <c r="AD240" s="32" t="s">
        <v>33</v>
      </c>
      <c r="AE240" s="32" t="s">
        <v>52</v>
      </c>
      <c r="AF240" s="45" t="s">
        <v>30</v>
      </c>
      <c r="AG240" s="45" t="s">
        <v>31</v>
      </c>
      <c r="AH240" s="62" t="s">
        <v>45</v>
      </c>
      <c r="AM240" s="32" t="s">
        <v>35</v>
      </c>
      <c r="AR240" s="23"/>
      <c r="AS240" s="24" t="str">
        <f t="shared" si="3"/>
        <v>-:-:-:-:-:-:-:-:-:-:-:Rm:::::-:-:-:S:-:-:Rn:::::Rt::::</v>
      </c>
      <c r="AT240" s="23"/>
      <c r="AU240" s="24" t="str">
        <f t="shared" si="4"/>
        <v>0xF8200800</v>
      </c>
      <c r="AV240" s="25"/>
      <c r="AW240" s="26" t="str">
        <f t="shared" si="5"/>
        <v>stroffx,                                                </v>
      </c>
      <c r="AX240" s="26" t="str">
        <f t="shared" si="6"/>
        <v>		stroffx,                                                	/* 0xF8200800	STR       	 */</v>
      </c>
      <c r="AY240" s="26" t="str">
        <f t="shared" si="7"/>
        <v>		0xF8200800,	/* STR       	stroffx	 */</v>
      </c>
    </row>
    <row r="241" ht="12.75" customHeight="1">
      <c r="A241" s="15" t="s">
        <v>425</v>
      </c>
      <c r="B241" s="16"/>
      <c r="C241" s="16"/>
      <c r="D241" s="17"/>
      <c r="E241" s="28" t="s">
        <v>215</v>
      </c>
      <c r="F241" s="18" t="str">
        <f t="shared" si="8"/>
        <v/>
      </c>
      <c r="G241" s="18" t="str">
        <f t="shared" si="2"/>
        <v>offx</v>
      </c>
      <c r="H241" s="18" t="s">
        <v>260</v>
      </c>
      <c r="I241" s="30" t="s">
        <v>99</v>
      </c>
      <c r="J241" s="30"/>
      <c r="K241" s="31"/>
      <c r="L241" s="32" t="s">
        <v>30</v>
      </c>
      <c r="M241" s="32" t="s">
        <v>30</v>
      </c>
      <c r="N241" s="45" t="s">
        <v>30</v>
      </c>
      <c r="O241" s="45" t="s">
        <v>30</v>
      </c>
      <c r="P241" s="45" t="s">
        <v>30</v>
      </c>
      <c r="Q241" s="32" t="s">
        <v>31</v>
      </c>
      <c r="R241" s="45" t="s">
        <v>31</v>
      </c>
      <c r="S241" s="45" t="s">
        <v>31</v>
      </c>
      <c r="T241" s="79" t="s">
        <v>31</v>
      </c>
      <c r="U241" s="79" t="s">
        <v>30</v>
      </c>
      <c r="V241" s="45" t="s">
        <v>30</v>
      </c>
      <c r="W241" s="62" t="s">
        <v>51</v>
      </c>
      <c r="AB241" s="32" t="s">
        <v>33</v>
      </c>
      <c r="AC241" s="32" t="s">
        <v>33</v>
      </c>
      <c r="AD241" s="32" t="s">
        <v>33</v>
      </c>
      <c r="AE241" s="32" t="s">
        <v>52</v>
      </c>
      <c r="AF241" s="45" t="s">
        <v>30</v>
      </c>
      <c r="AG241" s="45" t="s">
        <v>31</v>
      </c>
      <c r="AH241" s="62" t="s">
        <v>45</v>
      </c>
      <c r="AM241" s="32" t="s">
        <v>35</v>
      </c>
      <c r="AR241" s="23"/>
      <c r="AS241" s="24" t="str">
        <f t="shared" si="3"/>
        <v>-:-:-:-:-:-:-:-:-:-:-:Rm:::::-:-:-:S:-:-:Rn:::::Rt::::</v>
      </c>
      <c r="AT241" s="23"/>
      <c r="AU241" s="24" t="str">
        <f t="shared" si="4"/>
        <v>0xF8600800</v>
      </c>
      <c r="AV241" s="25"/>
      <c r="AW241" s="26" t="str">
        <f t="shared" si="5"/>
        <v>ldroffx,                                                </v>
      </c>
      <c r="AX241" s="26" t="str">
        <f t="shared" si="6"/>
        <v>		ldroffx,                                                	/* 0xF8600800	LDR       	 */</v>
      </c>
      <c r="AY241" s="26" t="str">
        <f t="shared" si="7"/>
        <v>		0xF8600800,	/* LDR       	ldroffx	 */</v>
      </c>
    </row>
    <row r="242" ht="12.75" customHeight="1">
      <c r="A242" s="15" t="s">
        <v>426</v>
      </c>
      <c r="B242" s="16"/>
      <c r="C242" s="16"/>
      <c r="D242" s="17"/>
      <c r="E242" s="28" t="s">
        <v>331</v>
      </c>
      <c r="F242" s="18" t="str">
        <f t="shared" si="8"/>
        <v>v</v>
      </c>
      <c r="G242" s="18" t="str">
        <f t="shared" si="2"/>
        <v>offd</v>
      </c>
      <c r="H242" s="18" t="s">
        <v>260</v>
      </c>
      <c r="I242" s="30" t="s">
        <v>219</v>
      </c>
      <c r="J242" s="30"/>
      <c r="K242" s="31"/>
      <c r="L242" s="32" t="s">
        <v>30</v>
      </c>
      <c r="M242" s="32" t="s">
        <v>30</v>
      </c>
      <c r="N242" s="45" t="s">
        <v>30</v>
      </c>
      <c r="O242" s="45" t="s">
        <v>30</v>
      </c>
      <c r="P242" s="45" t="s">
        <v>30</v>
      </c>
      <c r="Q242" s="32" t="s">
        <v>30</v>
      </c>
      <c r="R242" s="45" t="s">
        <v>31</v>
      </c>
      <c r="S242" s="45" t="s">
        <v>31</v>
      </c>
      <c r="T242" s="79" t="s">
        <v>31</v>
      </c>
      <c r="U242" s="79" t="s">
        <v>31</v>
      </c>
      <c r="V242" s="45" t="s">
        <v>30</v>
      </c>
      <c r="W242" s="62" t="s">
        <v>51</v>
      </c>
      <c r="AB242" s="32" t="s">
        <v>33</v>
      </c>
      <c r="AC242" s="32" t="s">
        <v>33</v>
      </c>
      <c r="AD242" s="32" t="s">
        <v>33</v>
      </c>
      <c r="AE242" s="32" t="s">
        <v>52</v>
      </c>
      <c r="AF242" s="45" t="s">
        <v>30</v>
      </c>
      <c r="AG242" s="45" t="s">
        <v>31</v>
      </c>
      <c r="AH242" s="62" t="s">
        <v>45</v>
      </c>
      <c r="AM242" s="32" t="s">
        <v>35</v>
      </c>
      <c r="AR242" s="23"/>
      <c r="AS242" s="24" t="str">
        <f t="shared" si="3"/>
        <v>-:-:-:-:-:-:-:-:-:-:-:Rm:::::-:-:-:S:-:-:Rn:::::Rt::::</v>
      </c>
      <c r="AT242" s="23"/>
      <c r="AU242" s="24" t="str">
        <f t="shared" si="4"/>
        <v>0xFC200800</v>
      </c>
      <c r="AV242" s="25"/>
      <c r="AW242" s="26" t="str">
        <f t="shared" si="5"/>
        <v>vstroffd,                                               </v>
      </c>
      <c r="AX242" s="26" t="str">
        <f t="shared" si="6"/>
        <v>		vstroffd,                                               	/* 0xFC200800	STR       	 */</v>
      </c>
      <c r="AY242" s="26" t="str">
        <f t="shared" si="7"/>
        <v>		0xFC200800,	/* STR       	vstroffd	 */</v>
      </c>
    </row>
    <row r="243" ht="12.75" customHeight="1">
      <c r="A243" s="15" t="s">
        <v>427</v>
      </c>
      <c r="B243" s="16"/>
      <c r="C243" s="16"/>
      <c r="D243" s="17"/>
      <c r="E243" s="28" t="s">
        <v>215</v>
      </c>
      <c r="F243" s="18" t="str">
        <f t="shared" si="8"/>
        <v>v</v>
      </c>
      <c r="G243" s="18" t="str">
        <f t="shared" si="2"/>
        <v>offd</v>
      </c>
      <c r="H243" s="18" t="s">
        <v>260</v>
      </c>
      <c r="I243" s="30" t="s">
        <v>219</v>
      </c>
      <c r="J243" s="30"/>
      <c r="K243" s="31"/>
      <c r="L243" s="32" t="s">
        <v>30</v>
      </c>
      <c r="M243" s="32" t="s">
        <v>30</v>
      </c>
      <c r="N243" s="45" t="s">
        <v>30</v>
      </c>
      <c r="O243" s="45" t="s">
        <v>30</v>
      </c>
      <c r="P243" s="45" t="s">
        <v>30</v>
      </c>
      <c r="Q243" s="32" t="s">
        <v>30</v>
      </c>
      <c r="R243" s="45" t="s">
        <v>31</v>
      </c>
      <c r="S243" s="45" t="s">
        <v>31</v>
      </c>
      <c r="T243" s="79" t="s">
        <v>31</v>
      </c>
      <c r="U243" s="79" t="s">
        <v>30</v>
      </c>
      <c r="V243" s="45" t="s">
        <v>30</v>
      </c>
      <c r="W243" s="62" t="s">
        <v>51</v>
      </c>
      <c r="AB243" s="32" t="s">
        <v>33</v>
      </c>
      <c r="AC243" s="32" t="s">
        <v>33</v>
      </c>
      <c r="AD243" s="32" t="s">
        <v>33</v>
      </c>
      <c r="AE243" s="32" t="s">
        <v>52</v>
      </c>
      <c r="AF243" s="45" t="s">
        <v>30</v>
      </c>
      <c r="AG243" s="45" t="s">
        <v>31</v>
      </c>
      <c r="AH243" s="62" t="s">
        <v>45</v>
      </c>
      <c r="AM243" s="32" t="s">
        <v>35</v>
      </c>
      <c r="AR243" s="23"/>
      <c r="AS243" s="24" t="str">
        <f t="shared" si="3"/>
        <v>-:-:-:-:-:-:-:-:-:-:-:Rm:::::-:-:-:S:-:-:Rn:::::Rt::::</v>
      </c>
      <c r="AT243" s="23"/>
      <c r="AU243" s="24" t="str">
        <f t="shared" si="4"/>
        <v>0xFC600800</v>
      </c>
      <c r="AV243" s="25"/>
      <c r="AW243" s="26" t="str">
        <f t="shared" si="5"/>
        <v>vldroffd,                                               </v>
      </c>
      <c r="AX243" s="26" t="str">
        <f t="shared" si="6"/>
        <v>		vldroffd,                                               	/* 0xFC600800	LDR       	 */</v>
      </c>
      <c r="AY243" s="26" t="str">
        <f t="shared" si="7"/>
        <v>		0xFC600800,	/* LDR       	vldroffd	 */</v>
      </c>
    </row>
    <row r="244" ht="12.75" customHeight="1">
      <c r="A244" s="9" t="s">
        <v>428</v>
      </c>
      <c r="B244" s="16"/>
      <c r="C244" s="16"/>
      <c r="D244" s="17"/>
      <c r="E244" s="28" t="s">
        <v>224</v>
      </c>
      <c r="F244" s="18" t="str">
        <f t="shared" si="8"/>
        <v/>
      </c>
      <c r="G244" s="18" t="str">
        <f t="shared" si="2"/>
        <v>off</v>
      </c>
      <c r="H244" s="18" t="s">
        <v>260</v>
      </c>
      <c r="I244" s="29"/>
      <c r="J244" s="29"/>
      <c r="K244" s="31"/>
      <c r="L244" s="32" t="s">
        <v>30</v>
      </c>
      <c r="M244" s="32" t="s">
        <v>30</v>
      </c>
      <c r="N244" s="45" t="s">
        <v>30</v>
      </c>
      <c r="O244" s="45" t="s">
        <v>30</v>
      </c>
      <c r="P244" s="45" t="s">
        <v>30</v>
      </c>
      <c r="Q244" s="32" t="s">
        <v>31</v>
      </c>
      <c r="R244" s="45" t="s">
        <v>31</v>
      </c>
      <c r="S244" s="45" t="s">
        <v>31</v>
      </c>
      <c r="T244" s="79" t="s">
        <v>30</v>
      </c>
      <c r="U244" s="79" t="s">
        <v>31</v>
      </c>
      <c r="V244" s="45" t="s">
        <v>30</v>
      </c>
      <c r="W244" s="62" t="s">
        <v>51</v>
      </c>
      <c r="AB244" s="32" t="s">
        <v>33</v>
      </c>
      <c r="AC244" s="32" t="s">
        <v>33</v>
      </c>
      <c r="AD244" s="32" t="s">
        <v>33</v>
      </c>
      <c r="AE244" s="32" t="s">
        <v>52</v>
      </c>
      <c r="AF244" s="45" t="s">
        <v>30</v>
      </c>
      <c r="AG244" s="45" t="s">
        <v>31</v>
      </c>
      <c r="AH244" s="62" t="s">
        <v>45</v>
      </c>
      <c r="AM244" s="32" t="s">
        <v>35</v>
      </c>
      <c r="AR244" s="23"/>
      <c r="AS244" s="24" t="str">
        <f t="shared" si="3"/>
        <v>-:-:-:-:-:-:-:-:-:-:-:Rm:::::-:-:-:S:-:-:Rn:::::Rt::::</v>
      </c>
      <c r="AT244" s="23"/>
      <c r="AU244" s="24" t="str">
        <f t="shared" si="4"/>
        <v>0xF8A00800</v>
      </c>
      <c r="AV244" s="25"/>
      <c r="AW244" s="26" t="str">
        <f t="shared" si="5"/>
        <v>prfmoff,                                                </v>
      </c>
      <c r="AX244" s="26" t="str">
        <f t="shared" si="6"/>
        <v>		prfmoff,                                                	/* 0xF8A00800	PRFM      	 */</v>
      </c>
      <c r="AY244" s="26" t="str">
        <f t="shared" si="7"/>
        <v>		0xF8A00800,	/* PRFM      	prfmoff	 */</v>
      </c>
    </row>
    <row r="245" ht="12.75" customHeight="1">
      <c r="A245" s="9" t="s">
        <v>429</v>
      </c>
      <c r="B245" s="16"/>
      <c r="C245" s="16"/>
      <c r="D245" s="17" t="s">
        <v>430</v>
      </c>
      <c r="F245" s="18" t="str">
        <f t="shared" si="8"/>
        <v/>
      </c>
      <c r="G245" s="18" t="str">
        <f t="shared" si="2"/>
        <v/>
      </c>
      <c r="H245" s="19"/>
      <c r="I245" s="20"/>
      <c r="J245" s="20"/>
      <c r="K245" s="37"/>
      <c r="L245" s="38" t="s">
        <v>65</v>
      </c>
      <c r="N245" s="22" t="s">
        <v>30</v>
      </c>
      <c r="O245" s="22" t="s">
        <v>30</v>
      </c>
      <c r="P245" s="39" t="s">
        <v>30</v>
      </c>
      <c r="Q245" s="38" t="s">
        <v>404</v>
      </c>
      <c r="R245" s="39" t="s">
        <v>31</v>
      </c>
      <c r="S245" s="22" t="s">
        <v>30</v>
      </c>
      <c r="T245" s="66" t="s">
        <v>135</v>
      </c>
      <c r="V245" s="66" t="s">
        <v>53</v>
      </c>
      <c r="AH245" s="60" t="s">
        <v>45</v>
      </c>
      <c r="AM245" s="38" t="s">
        <v>35</v>
      </c>
      <c r="AR245" s="23"/>
      <c r="AS245" s="24" t="str">
        <f t="shared" si="3"/>
        <v/>
      </c>
      <c r="AT245" s="23"/>
      <c r="AU245" s="24" t="str">
        <f t="shared" si="4"/>
        <v/>
      </c>
      <c r="AV245" s="25"/>
      <c r="AW245" s="26" t="str">
        <f t="shared" si="5"/>
        <v/>
      </c>
      <c r="AX245" s="26" t="str">
        <f t="shared" si="6"/>
        <v>	/* Load/store register (unsigned immediate) */</v>
      </c>
      <c r="AY245" s="26" t="str">
        <f t="shared" si="7"/>
        <v>	/* Load/store register (unsigned immediate) */</v>
      </c>
    </row>
    <row r="246" ht="12.75" customHeight="1">
      <c r="A246" s="9" t="s">
        <v>431</v>
      </c>
      <c r="B246" s="16"/>
      <c r="C246" s="16"/>
      <c r="D246" s="17"/>
      <c r="E246" s="28" t="s">
        <v>324</v>
      </c>
      <c r="F246" s="18" t="str">
        <f t="shared" si="8"/>
        <v/>
      </c>
      <c r="G246" s="18" t="str">
        <f t="shared" si="2"/>
        <v>imm</v>
      </c>
      <c r="H246" s="18" t="s">
        <v>121</v>
      </c>
      <c r="I246" s="76"/>
      <c r="J246" s="30"/>
      <c r="K246" s="31"/>
      <c r="L246" s="32" t="s">
        <v>31</v>
      </c>
      <c r="M246" s="32" t="s">
        <v>31</v>
      </c>
      <c r="N246" s="61" t="s">
        <v>30</v>
      </c>
      <c r="O246" s="61" t="s">
        <v>30</v>
      </c>
      <c r="P246" s="45" t="s">
        <v>30</v>
      </c>
      <c r="Q246" s="32" t="s">
        <v>31</v>
      </c>
      <c r="R246" s="45" t="s">
        <v>31</v>
      </c>
      <c r="S246" s="61" t="s">
        <v>30</v>
      </c>
      <c r="T246" s="71" t="s">
        <v>31</v>
      </c>
      <c r="U246" s="71" t="s">
        <v>31</v>
      </c>
      <c r="V246" s="71" t="s">
        <v>53</v>
      </c>
      <c r="AH246" s="62" t="s">
        <v>45</v>
      </c>
      <c r="AM246" s="32" t="s">
        <v>35</v>
      </c>
      <c r="AR246" s="23"/>
      <c r="AS246" s="24" t="str">
        <f t="shared" si="3"/>
        <v>-:-:-:-:-:-:-:-:-:-:imm12::::::::::::Rn:::::Rt::::</v>
      </c>
      <c r="AT246" s="23"/>
      <c r="AU246" s="24" t="str">
        <f t="shared" si="4"/>
        <v>0x39000000</v>
      </c>
      <c r="AV246" s="25"/>
      <c r="AW246" s="26" t="str">
        <f t="shared" si="5"/>
        <v>strbimm,                                                </v>
      </c>
      <c r="AX246" s="26" t="str">
        <f t="shared" si="6"/>
        <v>		strbimm,                                                	/* 0x39000000	STRB      	 */</v>
      </c>
      <c r="AY246" s="26" t="str">
        <f t="shared" si="7"/>
        <v>		0x39000000,	/* STRB      	strbimm	 */</v>
      </c>
    </row>
    <row r="247" ht="12.75" customHeight="1">
      <c r="A247" s="15" t="s">
        <v>432</v>
      </c>
      <c r="B247" s="16"/>
      <c r="C247" s="16"/>
      <c r="D247" s="17"/>
      <c r="E247" s="28" t="s">
        <v>326</v>
      </c>
      <c r="F247" s="18" t="str">
        <f t="shared" si="8"/>
        <v/>
      </c>
      <c r="G247" s="18" t="str">
        <f t="shared" si="2"/>
        <v>imm</v>
      </c>
      <c r="H247" s="18" t="s">
        <v>121</v>
      </c>
      <c r="I247" s="76"/>
      <c r="J247" s="30"/>
      <c r="K247" s="31"/>
      <c r="L247" s="32" t="s">
        <v>31</v>
      </c>
      <c r="M247" s="32" t="s">
        <v>31</v>
      </c>
      <c r="N247" s="61" t="s">
        <v>30</v>
      </c>
      <c r="O247" s="61" t="s">
        <v>30</v>
      </c>
      <c r="P247" s="45" t="s">
        <v>30</v>
      </c>
      <c r="Q247" s="32" t="s">
        <v>31</v>
      </c>
      <c r="R247" s="45" t="s">
        <v>31</v>
      </c>
      <c r="S247" s="61" t="s">
        <v>30</v>
      </c>
      <c r="T247" s="71" t="s">
        <v>31</v>
      </c>
      <c r="U247" s="71" t="s">
        <v>30</v>
      </c>
      <c r="V247" s="71" t="s">
        <v>53</v>
      </c>
      <c r="AH247" s="62" t="s">
        <v>45</v>
      </c>
      <c r="AM247" s="32" t="s">
        <v>35</v>
      </c>
      <c r="AR247" s="23"/>
      <c r="AS247" s="24" t="str">
        <f t="shared" si="3"/>
        <v>-:-:-:-:-:-:-:-:-:-:imm12::::::::::::Rn:::::Rt::::</v>
      </c>
      <c r="AT247" s="23"/>
      <c r="AU247" s="24" t="str">
        <f t="shared" si="4"/>
        <v>0x39400000</v>
      </c>
      <c r="AV247" s="25"/>
      <c r="AW247" s="26" t="str">
        <f t="shared" si="5"/>
        <v>ldrbimm,                                                </v>
      </c>
      <c r="AX247" s="26" t="str">
        <f t="shared" si="6"/>
        <v>		ldrbimm,                                                	/* 0x39400000	LDRB      	 */</v>
      </c>
      <c r="AY247" s="26" t="str">
        <f t="shared" si="7"/>
        <v>		0x39400000,	/* LDRB      	ldrbimm	 */</v>
      </c>
    </row>
    <row r="248" ht="12.75" customHeight="1">
      <c r="A248" s="15" t="s">
        <v>433</v>
      </c>
      <c r="B248" s="16"/>
      <c r="C248" s="16"/>
      <c r="D248" s="17"/>
      <c r="E248" s="28" t="s">
        <v>328</v>
      </c>
      <c r="F248" s="18" t="str">
        <f t="shared" si="8"/>
        <v/>
      </c>
      <c r="G248" s="18" t="str">
        <f t="shared" si="2"/>
        <v>immx</v>
      </c>
      <c r="H248" s="18" t="s">
        <v>121</v>
      </c>
      <c r="I248" s="76" t="s">
        <v>99</v>
      </c>
      <c r="J248" s="30"/>
      <c r="K248" s="80"/>
      <c r="L248" s="81" t="s">
        <v>31</v>
      </c>
      <c r="M248" s="81" t="s">
        <v>31</v>
      </c>
      <c r="N248" s="61" t="s">
        <v>30</v>
      </c>
      <c r="O248" s="61" t="s">
        <v>30</v>
      </c>
      <c r="P248" s="45" t="s">
        <v>30</v>
      </c>
      <c r="Q248" s="32" t="s">
        <v>31</v>
      </c>
      <c r="R248" s="45" t="s">
        <v>31</v>
      </c>
      <c r="S248" s="61" t="s">
        <v>30</v>
      </c>
      <c r="T248" s="71" t="s">
        <v>30</v>
      </c>
      <c r="U248" s="71" t="s">
        <v>31</v>
      </c>
      <c r="V248" s="71" t="s">
        <v>53</v>
      </c>
      <c r="AH248" s="62" t="s">
        <v>45</v>
      </c>
      <c r="AM248" s="32" t="s">
        <v>35</v>
      </c>
      <c r="AR248" s="23"/>
      <c r="AS248" s="24" t="str">
        <f t="shared" si="3"/>
        <v>-:-:-:-:-:-:-:-:-:-:imm12::::::::::::Rn:::::Rt::::</v>
      </c>
      <c r="AT248" s="23"/>
      <c r="AU248" s="24" t="str">
        <f t="shared" si="4"/>
        <v>0x39800000</v>
      </c>
      <c r="AV248" s="25"/>
      <c r="AW248" s="26" t="str">
        <f t="shared" si="5"/>
        <v>ldrsbimmx,                                              </v>
      </c>
      <c r="AX248" s="26" t="str">
        <f t="shared" si="6"/>
        <v>		ldrsbimmx,                                              	/* 0x39800000	LDRSB     	 */</v>
      </c>
      <c r="AY248" s="26" t="str">
        <f t="shared" si="7"/>
        <v>		0x39800000,	/* LDRSB     	ldrsbimmx	 */</v>
      </c>
    </row>
    <row r="249" ht="12.75" customHeight="1">
      <c r="A249" s="9" t="s">
        <v>434</v>
      </c>
      <c r="B249" s="16"/>
      <c r="C249" s="16"/>
      <c r="D249" s="17"/>
      <c r="E249" s="28" t="s">
        <v>328</v>
      </c>
      <c r="F249" s="18" t="str">
        <f t="shared" si="8"/>
        <v/>
      </c>
      <c r="G249" s="18" t="str">
        <f t="shared" si="2"/>
        <v>immw</v>
      </c>
      <c r="H249" s="18" t="s">
        <v>121</v>
      </c>
      <c r="I249" s="76" t="s">
        <v>97</v>
      </c>
      <c r="J249" s="30"/>
      <c r="K249" s="80"/>
      <c r="L249" s="81" t="s">
        <v>31</v>
      </c>
      <c r="M249" s="81" t="s">
        <v>31</v>
      </c>
      <c r="N249" s="61" t="s">
        <v>30</v>
      </c>
      <c r="O249" s="61" t="s">
        <v>30</v>
      </c>
      <c r="P249" s="45" t="s">
        <v>30</v>
      </c>
      <c r="Q249" s="32" t="s">
        <v>31</v>
      </c>
      <c r="R249" s="45" t="s">
        <v>31</v>
      </c>
      <c r="S249" s="61" t="s">
        <v>30</v>
      </c>
      <c r="T249" s="71" t="s">
        <v>30</v>
      </c>
      <c r="U249" s="71" t="s">
        <v>30</v>
      </c>
      <c r="V249" s="71" t="s">
        <v>53</v>
      </c>
      <c r="AH249" s="62" t="s">
        <v>45</v>
      </c>
      <c r="AM249" s="32" t="s">
        <v>35</v>
      </c>
      <c r="AR249" s="23"/>
      <c r="AS249" s="24" t="str">
        <f t="shared" si="3"/>
        <v>-:-:-:-:-:-:-:-:-:-:imm12::::::::::::Rn:::::Rt::::</v>
      </c>
      <c r="AT249" s="23"/>
      <c r="AU249" s="24" t="str">
        <f t="shared" si="4"/>
        <v>0x39C00000</v>
      </c>
      <c r="AV249" s="25"/>
      <c r="AW249" s="26" t="str">
        <f t="shared" si="5"/>
        <v>ldrsbimmw,                                              </v>
      </c>
      <c r="AX249" s="26" t="str">
        <f t="shared" si="6"/>
        <v>		ldrsbimmw,                                              	/* 0x39C00000	LDRSB     	 */</v>
      </c>
      <c r="AY249" s="26" t="str">
        <f t="shared" si="7"/>
        <v>		0x39C00000,	/* LDRSB     	ldrsbimmw	 */</v>
      </c>
    </row>
    <row r="250" ht="12.75" customHeight="1">
      <c r="A250" s="15" t="s">
        <v>435</v>
      </c>
      <c r="B250" s="16"/>
      <c r="C250" s="16"/>
      <c r="D250" s="17"/>
      <c r="E250" s="28" t="s">
        <v>331</v>
      </c>
      <c r="F250" s="18" t="str">
        <f t="shared" si="8"/>
        <v>v</v>
      </c>
      <c r="G250" s="18" t="str">
        <f t="shared" si="2"/>
        <v>immb</v>
      </c>
      <c r="H250" s="18" t="s">
        <v>121</v>
      </c>
      <c r="I250" s="76" t="s">
        <v>151</v>
      </c>
      <c r="J250" s="30"/>
      <c r="K250" s="80"/>
      <c r="L250" s="81" t="s">
        <v>31</v>
      </c>
      <c r="M250" s="81" t="s">
        <v>31</v>
      </c>
      <c r="N250" s="61" t="s">
        <v>30</v>
      </c>
      <c r="O250" s="61" t="s">
        <v>30</v>
      </c>
      <c r="P250" s="45" t="s">
        <v>30</v>
      </c>
      <c r="Q250" s="32" t="s">
        <v>30</v>
      </c>
      <c r="R250" s="45" t="s">
        <v>31</v>
      </c>
      <c r="S250" s="61" t="s">
        <v>30</v>
      </c>
      <c r="T250" s="71" t="s">
        <v>31</v>
      </c>
      <c r="U250" s="71" t="s">
        <v>31</v>
      </c>
      <c r="V250" s="71" t="s">
        <v>53</v>
      </c>
      <c r="AH250" s="62" t="s">
        <v>45</v>
      </c>
      <c r="AM250" s="32" t="s">
        <v>35</v>
      </c>
      <c r="AR250" s="23"/>
      <c r="AS250" s="24" t="str">
        <f t="shared" si="3"/>
        <v>-:-:-:-:-:-:-:-:-:-:imm12::::::::::::Rn:::::Rt::::</v>
      </c>
      <c r="AT250" s="23"/>
      <c r="AU250" s="24" t="str">
        <f t="shared" si="4"/>
        <v>0x3D000000</v>
      </c>
      <c r="AV250" s="25"/>
      <c r="AW250" s="26" t="str">
        <f t="shared" si="5"/>
        <v>vstrimmb,                                               </v>
      </c>
      <c r="AX250" s="26" t="str">
        <f t="shared" si="6"/>
        <v>		vstrimmb,                                               	/* 0x3D000000	STR       	 */</v>
      </c>
      <c r="AY250" s="26" t="str">
        <f t="shared" si="7"/>
        <v>		0x3D000000,	/* STR       	vstrimmb	 */</v>
      </c>
    </row>
    <row r="251" ht="12.75" customHeight="1">
      <c r="A251" s="15" t="s">
        <v>436</v>
      </c>
      <c r="B251" s="16"/>
      <c r="C251" s="16"/>
      <c r="D251" s="17"/>
      <c r="E251" s="28" t="s">
        <v>215</v>
      </c>
      <c r="F251" s="18" t="str">
        <f t="shared" si="8"/>
        <v>v</v>
      </c>
      <c r="G251" s="18" t="str">
        <f t="shared" si="2"/>
        <v>immb</v>
      </c>
      <c r="H251" s="18" t="s">
        <v>121</v>
      </c>
      <c r="I251" s="76" t="s">
        <v>151</v>
      </c>
      <c r="J251" s="30"/>
      <c r="K251" s="80"/>
      <c r="L251" s="81" t="s">
        <v>31</v>
      </c>
      <c r="M251" s="81" t="s">
        <v>31</v>
      </c>
      <c r="N251" s="61" t="s">
        <v>30</v>
      </c>
      <c r="O251" s="61" t="s">
        <v>30</v>
      </c>
      <c r="P251" s="45" t="s">
        <v>30</v>
      </c>
      <c r="Q251" s="32" t="s">
        <v>30</v>
      </c>
      <c r="R251" s="45" t="s">
        <v>31</v>
      </c>
      <c r="S251" s="61" t="s">
        <v>30</v>
      </c>
      <c r="T251" s="71" t="s">
        <v>31</v>
      </c>
      <c r="U251" s="71" t="s">
        <v>30</v>
      </c>
      <c r="V251" s="71" t="s">
        <v>53</v>
      </c>
      <c r="AH251" s="62" t="s">
        <v>45</v>
      </c>
      <c r="AM251" s="32" t="s">
        <v>35</v>
      </c>
      <c r="AR251" s="23"/>
      <c r="AS251" s="24" t="str">
        <f t="shared" si="3"/>
        <v>-:-:-:-:-:-:-:-:-:-:imm12::::::::::::Rn:::::Rt::::</v>
      </c>
      <c r="AT251" s="23"/>
      <c r="AU251" s="24" t="str">
        <f t="shared" si="4"/>
        <v>0x3D400000</v>
      </c>
      <c r="AV251" s="25"/>
      <c r="AW251" s="26" t="str">
        <f t="shared" si="5"/>
        <v>vldrimmb,                                               </v>
      </c>
      <c r="AX251" s="26" t="str">
        <f t="shared" si="6"/>
        <v>		vldrimmb,                                               	/* 0x3D400000	LDR       	 */</v>
      </c>
      <c r="AY251" s="26" t="str">
        <f t="shared" si="7"/>
        <v>		0x3D400000,	/* LDR       	vldrimmb	 */</v>
      </c>
    </row>
    <row r="252" ht="12.75" customHeight="1">
      <c r="A252" s="9" t="s">
        <v>437</v>
      </c>
      <c r="B252" s="16"/>
      <c r="C252" s="16"/>
      <c r="D252" s="17"/>
      <c r="E252" s="28" t="s">
        <v>331</v>
      </c>
      <c r="F252" s="18" t="str">
        <f t="shared" si="8"/>
        <v>v</v>
      </c>
      <c r="G252" s="18" t="str">
        <f t="shared" si="2"/>
        <v>immq</v>
      </c>
      <c r="H252" s="18" t="s">
        <v>121</v>
      </c>
      <c r="I252" s="76" t="s">
        <v>71</v>
      </c>
      <c r="J252" s="30"/>
      <c r="K252" s="80"/>
      <c r="L252" s="81" t="s">
        <v>31</v>
      </c>
      <c r="M252" s="81" t="s">
        <v>31</v>
      </c>
      <c r="N252" s="61" t="s">
        <v>30</v>
      </c>
      <c r="O252" s="61" t="s">
        <v>30</v>
      </c>
      <c r="P252" s="45" t="s">
        <v>30</v>
      </c>
      <c r="Q252" s="32" t="s">
        <v>30</v>
      </c>
      <c r="R252" s="45" t="s">
        <v>31</v>
      </c>
      <c r="S252" s="61" t="s">
        <v>30</v>
      </c>
      <c r="T252" s="71" t="s">
        <v>30</v>
      </c>
      <c r="U252" s="71" t="s">
        <v>31</v>
      </c>
      <c r="V252" s="71" t="s">
        <v>53</v>
      </c>
      <c r="AH252" s="62" t="s">
        <v>45</v>
      </c>
      <c r="AM252" s="32" t="s">
        <v>35</v>
      </c>
      <c r="AR252" s="23"/>
      <c r="AS252" s="24" t="str">
        <f t="shared" si="3"/>
        <v>-:-:-:-:-:-:-:-:-:-:imm12::::::::::::Rn:::::Rt::::</v>
      </c>
      <c r="AT252" s="23"/>
      <c r="AU252" s="24" t="str">
        <f t="shared" si="4"/>
        <v>0x3D800000</v>
      </c>
      <c r="AV252" s="25"/>
      <c r="AW252" s="26" t="str">
        <f t="shared" si="5"/>
        <v>vstrimmq,                                               </v>
      </c>
      <c r="AX252" s="26" t="str">
        <f t="shared" si="6"/>
        <v>		vstrimmq,                                               	/* 0x3D800000	STR       	 */</v>
      </c>
      <c r="AY252" s="26" t="str">
        <f t="shared" si="7"/>
        <v>		0x3D800000,	/* STR       	vstrimmq	 */</v>
      </c>
    </row>
    <row r="253" ht="12.75" customHeight="1">
      <c r="A253" s="9" t="s">
        <v>438</v>
      </c>
      <c r="B253" s="16"/>
      <c r="C253" s="16"/>
      <c r="D253" s="17"/>
      <c r="E253" s="28" t="s">
        <v>215</v>
      </c>
      <c r="F253" s="18" t="str">
        <f t="shared" si="8"/>
        <v>v</v>
      </c>
      <c r="G253" s="18" t="str">
        <f t="shared" si="2"/>
        <v>immq</v>
      </c>
      <c r="H253" s="18" t="s">
        <v>121</v>
      </c>
      <c r="I253" s="76" t="s">
        <v>71</v>
      </c>
      <c r="J253" s="30"/>
      <c r="K253" s="80"/>
      <c r="L253" s="81" t="s">
        <v>31</v>
      </c>
      <c r="M253" s="81" t="s">
        <v>31</v>
      </c>
      <c r="N253" s="61" t="s">
        <v>30</v>
      </c>
      <c r="O253" s="61" t="s">
        <v>30</v>
      </c>
      <c r="P253" s="45" t="s">
        <v>30</v>
      </c>
      <c r="Q253" s="32" t="s">
        <v>30</v>
      </c>
      <c r="R253" s="45" t="s">
        <v>31</v>
      </c>
      <c r="S253" s="61" t="s">
        <v>30</v>
      </c>
      <c r="T253" s="71" t="s">
        <v>30</v>
      </c>
      <c r="U253" s="71" t="s">
        <v>30</v>
      </c>
      <c r="V253" s="71" t="s">
        <v>53</v>
      </c>
      <c r="AH253" s="62" t="s">
        <v>45</v>
      </c>
      <c r="AM253" s="32" t="s">
        <v>35</v>
      </c>
      <c r="AR253" s="23"/>
      <c r="AS253" s="24" t="str">
        <f t="shared" si="3"/>
        <v>-:-:-:-:-:-:-:-:-:-:imm12::::::::::::Rn:::::Rt::::</v>
      </c>
      <c r="AT253" s="23"/>
      <c r="AU253" s="24" t="str">
        <f t="shared" si="4"/>
        <v>0x3DC00000</v>
      </c>
      <c r="AV253" s="25"/>
      <c r="AW253" s="26" t="str">
        <f t="shared" si="5"/>
        <v>vldrimmq,                                               </v>
      </c>
      <c r="AX253" s="26" t="str">
        <f t="shared" si="6"/>
        <v>		vldrimmq,                                               	/* 0x3DC00000	LDR       	 */</v>
      </c>
      <c r="AY253" s="26" t="str">
        <f t="shared" si="7"/>
        <v>		0x3DC00000,	/* LDR       	vldrimmq	 */</v>
      </c>
    </row>
    <row r="254" ht="12.75" customHeight="1">
      <c r="A254" s="15" t="s">
        <v>439</v>
      </c>
      <c r="B254" s="16"/>
      <c r="C254" s="16"/>
      <c r="D254" s="17"/>
      <c r="E254" s="28" t="s">
        <v>336</v>
      </c>
      <c r="F254" s="18" t="str">
        <f t="shared" si="8"/>
        <v/>
      </c>
      <c r="G254" s="18" t="str">
        <f t="shared" si="2"/>
        <v>imm</v>
      </c>
      <c r="H254" s="18" t="s">
        <v>121</v>
      </c>
      <c r="I254" s="76"/>
      <c r="J254" s="30"/>
      <c r="K254" s="31"/>
      <c r="L254" s="32" t="s">
        <v>31</v>
      </c>
      <c r="M254" s="32" t="s">
        <v>30</v>
      </c>
      <c r="N254" s="61" t="s">
        <v>30</v>
      </c>
      <c r="O254" s="61" t="s">
        <v>30</v>
      </c>
      <c r="P254" s="45" t="s">
        <v>30</v>
      </c>
      <c r="Q254" s="32" t="s">
        <v>31</v>
      </c>
      <c r="R254" s="45" t="s">
        <v>31</v>
      </c>
      <c r="S254" s="61" t="s">
        <v>30</v>
      </c>
      <c r="T254" s="71" t="s">
        <v>31</v>
      </c>
      <c r="U254" s="71" t="s">
        <v>31</v>
      </c>
      <c r="V254" s="71" t="s">
        <v>53</v>
      </c>
      <c r="AH254" s="62" t="s">
        <v>45</v>
      </c>
      <c r="AM254" s="32" t="s">
        <v>35</v>
      </c>
      <c r="AR254" s="23"/>
      <c r="AS254" s="24" t="str">
        <f t="shared" si="3"/>
        <v>-:-:-:-:-:-:-:-:-:-:imm12::::::::::::Rn:::::Rt::::</v>
      </c>
      <c r="AT254" s="23"/>
      <c r="AU254" s="24" t="str">
        <f t="shared" si="4"/>
        <v>0x79000000</v>
      </c>
      <c r="AV254" s="25"/>
      <c r="AW254" s="26" t="str">
        <f t="shared" si="5"/>
        <v>strhimm,                                                </v>
      </c>
      <c r="AX254" s="26" t="str">
        <f t="shared" si="6"/>
        <v>		strhimm,                                                	/* 0x79000000	STRH      	 */</v>
      </c>
      <c r="AY254" s="26" t="str">
        <f t="shared" si="7"/>
        <v>		0x79000000,	/* STRH      	strhimm	 */</v>
      </c>
    </row>
    <row r="255" ht="12.75" customHeight="1">
      <c r="A255" s="15" t="s">
        <v>440</v>
      </c>
      <c r="B255" s="16"/>
      <c r="C255" s="16"/>
      <c r="D255" s="17"/>
      <c r="E255" s="28" t="s">
        <v>338</v>
      </c>
      <c r="F255" s="18" t="str">
        <f t="shared" si="8"/>
        <v/>
      </c>
      <c r="G255" s="18" t="str">
        <f t="shared" si="2"/>
        <v>imm</v>
      </c>
      <c r="H255" s="18" t="s">
        <v>121</v>
      </c>
      <c r="I255" s="76"/>
      <c r="J255" s="30"/>
      <c r="K255" s="31"/>
      <c r="L255" s="32" t="s">
        <v>31</v>
      </c>
      <c r="M255" s="32" t="s">
        <v>30</v>
      </c>
      <c r="N255" s="61" t="s">
        <v>30</v>
      </c>
      <c r="O255" s="61" t="s">
        <v>30</v>
      </c>
      <c r="P255" s="45" t="s">
        <v>30</v>
      </c>
      <c r="Q255" s="32" t="s">
        <v>31</v>
      </c>
      <c r="R255" s="45" t="s">
        <v>31</v>
      </c>
      <c r="S255" s="61" t="s">
        <v>30</v>
      </c>
      <c r="T255" s="71" t="s">
        <v>31</v>
      </c>
      <c r="U255" s="71" t="s">
        <v>30</v>
      </c>
      <c r="V255" s="71" t="s">
        <v>53</v>
      </c>
      <c r="AH255" s="62" t="s">
        <v>45</v>
      </c>
      <c r="AM255" s="32" t="s">
        <v>35</v>
      </c>
      <c r="AR255" s="23"/>
      <c r="AS255" s="24" t="str">
        <f t="shared" si="3"/>
        <v>-:-:-:-:-:-:-:-:-:-:imm12::::::::::::Rn:::::Rt::::</v>
      </c>
      <c r="AT255" s="23"/>
      <c r="AU255" s="24" t="str">
        <f t="shared" si="4"/>
        <v>0x79400000</v>
      </c>
      <c r="AV255" s="25"/>
      <c r="AW255" s="26" t="str">
        <f t="shared" si="5"/>
        <v>ldrhimm,                                                </v>
      </c>
      <c r="AX255" s="26" t="str">
        <f t="shared" si="6"/>
        <v>		ldrhimm,                                                	/* 0x79400000	LDRH      	 */</v>
      </c>
      <c r="AY255" s="26" t="str">
        <f t="shared" si="7"/>
        <v>		0x79400000,	/* LDRH      	ldrhimm	 */</v>
      </c>
    </row>
    <row r="256" ht="12.75" customHeight="1">
      <c r="A256" s="9" t="s">
        <v>441</v>
      </c>
      <c r="B256" s="16"/>
      <c r="C256" s="16"/>
      <c r="D256" s="17"/>
      <c r="E256" s="28" t="s">
        <v>340</v>
      </c>
      <c r="F256" s="18" t="str">
        <f t="shared" si="8"/>
        <v/>
      </c>
      <c r="G256" s="18" t="str">
        <f t="shared" si="2"/>
        <v>immx</v>
      </c>
      <c r="H256" s="18" t="s">
        <v>121</v>
      </c>
      <c r="I256" s="76" t="s">
        <v>99</v>
      </c>
      <c r="J256" s="30"/>
      <c r="K256" s="31"/>
      <c r="L256" s="32" t="s">
        <v>31</v>
      </c>
      <c r="M256" s="32" t="s">
        <v>30</v>
      </c>
      <c r="N256" s="61" t="s">
        <v>30</v>
      </c>
      <c r="O256" s="61" t="s">
        <v>30</v>
      </c>
      <c r="P256" s="45" t="s">
        <v>30</v>
      </c>
      <c r="Q256" s="32" t="s">
        <v>31</v>
      </c>
      <c r="R256" s="45" t="s">
        <v>31</v>
      </c>
      <c r="S256" s="61" t="s">
        <v>30</v>
      </c>
      <c r="T256" s="71" t="s">
        <v>30</v>
      </c>
      <c r="U256" s="71" t="s">
        <v>31</v>
      </c>
      <c r="V256" s="71" t="s">
        <v>53</v>
      </c>
      <c r="AH256" s="62" t="s">
        <v>45</v>
      </c>
      <c r="AM256" s="32" t="s">
        <v>35</v>
      </c>
      <c r="AR256" s="23"/>
      <c r="AS256" s="24" t="str">
        <f t="shared" si="3"/>
        <v>-:-:-:-:-:-:-:-:-:-:imm12::::::::::::Rn:::::Rt::::</v>
      </c>
      <c r="AT256" s="23"/>
      <c r="AU256" s="24" t="str">
        <f t="shared" si="4"/>
        <v>0x79800000</v>
      </c>
      <c r="AV256" s="25"/>
      <c r="AW256" s="26" t="str">
        <f t="shared" si="5"/>
        <v>ldrshimmx,                                              </v>
      </c>
      <c r="AX256" s="26" t="str">
        <f t="shared" si="6"/>
        <v>		ldrshimmx,                                              	/* 0x79800000	LDRSH     	 */</v>
      </c>
      <c r="AY256" s="26" t="str">
        <f t="shared" si="7"/>
        <v>		0x79800000,	/* LDRSH     	ldrshimmx	 */</v>
      </c>
    </row>
    <row r="257" ht="12.75" customHeight="1">
      <c r="A257" s="15" t="s">
        <v>442</v>
      </c>
      <c r="B257" s="16"/>
      <c r="C257" s="16"/>
      <c r="D257" s="17"/>
      <c r="E257" s="28" t="s">
        <v>340</v>
      </c>
      <c r="F257" s="18" t="str">
        <f t="shared" si="8"/>
        <v/>
      </c>
      <c r="G257" s="18" t="str">
        <f t="shared" si="2"/>
        <v>immw</v>
      </c>
      <c r="H257" s="18" t="s">
        <v>121</v>
      </c>
      <c r="I257" s="76" t="s">
        <v>97</v>
      </c>
      <c r="J257" s="30"/>
      <c r="K257" s="31"/>
      <c r="L257" s="32" t="s">
        <v>31</v>
      </c>
      <c r="M257" s="32" t="s">
        <v>30</v>
      </c>
      <c r="N257" s="61" t="s">
        <v>30</v>
      </c>
      <c r="O257" s="61" t="s">
        <v>30</v>
      </c>
      <c r="P257" s="45" t="s">
        <v>30</v>
      </c>
      <c r="Q257" s="32" t="s">
        <v>31</v>
      </c>
      <c r="R257" s="45" t="s">
        <v>31</v>
      </c>
      <c r="S257" s="61" t="s">
        <v>30</v>
      </c>
      <c r="T257" s="71" t="s">
        <v>30</v>
      </c>
      <c r="U257" s="71" t="s">
        <v>30</v>
      </c>
      <c r="V257" s="71" t="s">
        <v>53</v>
      </c>
      <c r="AH257" s="62" t="s">
        <v>45</v>
      </c>
      <c r="AM257" s="32" t="s">
        <v>35</v>
      </c>
      <c r="AR257" s="23"/>
      <c r="AS257" s="24" t="str">
        <f t="shared" si="3"/>
        <v>-:-:-:-:-:-:-:-:-:-:imm12::::::::::::Rn:::::Rt::::</v>
      </c>
      <c r="AT257" s="23"/>
      <c r="AU257" s="24" t="str">
        <f t="shared" si="4"/>
        <v>0x79C00000</v>
      </c>
      <c r="AV257" s="25"/>
      <c r="AW257" s="26" t="str">
        <f t="shared" si="5"/>
        <v>ldrshimmw,                                              </v>
      </c>
      <c r="AX257" s="26" t="str">
        <f t="shared" si="6"/>
        <v>		ldrshimmw,                                              	/* 0x79C00000	LDRSH     	 */</v>
      </c>
      <c r="AY257" s="26" t="str">
        <f t="shared" si="7"/>
        <v>		0x79C00000,	/* LDRSH     	ldrshimmw	 */</v>
      </c>
    </row>
    <row r="258" ht="12.75" customHeight="1">
      <c r="A258" s="15" t="s">
        <v>443</v>
      </c>
      <c r="B258" s="16"/>
      <c r="C258" s="16"/>
      <c r="D258" s="17"/>
      <c r="E258" s="28" t="s">
        <v>331</v>
      </c>
      <c r="F258" s="18" t="str">
        <f t="shared" si="8"/>
        <v>v</v>
      </c>
      <c r="G258" s="18" t="str">
        <f t="shared" si="2"/>
        <v>immh</v>
      </c>
      <c r="H258" s="18" t="s">
        <v>121</v>
      </c>
      <c r="I258" s="76" t="s">
        <v>68</v>
      </c>
      <c r="J258" s="30"/>
      <c r="K258" s="31"/>
      <c r="L258" s="32" t="s">
        <v>31</v>
      </c>
      <c r="M258" s="32" t="s">
        <v>30</v>
      </c>
      <c r="N258" s="61" t="s">
        <v>30</v>
      </c>
      <c r="O258" s="61" t="s">
        <v>30</v>
      </c>
      <c r="P258" s="45" t="s">
        <v>30</v>
      </c>
      <c r="Q258" s="32" t="s">
        <v>30</v>
      </c>
      <c r="R258" s="45" t="s">
        <v>31</v>
      </c>
      <c r="S258" s="61" t="s">
        <v>30</v>
      </c>
      <c r="T258" s="71" t="s">
        <v>31</v>
      </c>
      <c r="U258" s="71" t="s">
        <v>31</v>
      </c>
      <c r="V258" s="71" t="s">
        <v>53</v>
      </c>
      <c r="AH258" s="62" t="s">
        <v>45</v>
      </c>
      <c r="AM258" s="32" t="s">
        <v>35</v>
      </c>
      <c r="AR258" s="23"/>
      <c r="AS258" s="24" t="str">
        <f t="shared" si="3"/>
        <v>-:-:-:-:-:-:-:-:-:-:imm12::::::::::::Rn:::::Rt::::</v>
      </c>
      <c r="AT258" s="23"/>
      <c r="AU258" s="24" t="str">
        <f t="shared" si="4"/>
        <v>0x7D000000</v>
      </c>
      <c r="AV258" s="25"/>
      <c r="AW258" s="26" t="str">
        <f t="shared" si="5"/>
        <v>vstrimmh,                                               </v>
      </c>
      <c r="AX258" s="26" t="str">
        <f t="shared" si="6"/>
        <v>		vstrimmh,                                               	/* 0x7D000000	STR       	 */</v>
      </c>
      <c r="AY258" s="26" t="str">
        <f t="shared" si="7"/>
        <v>		0x7D000000,	/* STR       	vstrimmh	 */</v>
      </c>
    </row>
    <row r="259" ht="12.75" customHeight="1">
      <c r="A259" s="9" t="s">
        <v>444</v>
      </c>
      <c r="B259" s="16"/>
      <c r="C259" s="16"/>
      <c r="D259" s="17"/>
      <c r="E259" s="28" t="s">
        <v>215</v>
      </c>
      <c r="F259" s="18" t="str">
        <f t="shared" si="8"/>
        <v>v</v>
      </c>
      <c r="G259" s="18" t="str">
        <f t="shared" si="2"/>
        <v>immh</v>
      </c>
      <c r="H259" s="18" t="s">
        <v>121</v>
      </c>
      <c r="I259" s="76" t="s">
        <v>68</v>
      </c>
      <c r="J259" s="30"/>
      <c r="K259" s="31"/>
      <c r="L259" s="32" t="s">
        <v>31</v>
      </c>
      <c r="M259" s="32" t="s">
        <v>30</v>
      </c>
      <c r="N259" s="61" t="s">
        <v>30</v>
      </c>
      <c r="O259" s="61" t="s">
        <v>30</v>
      </c>
      <c r="P259" s="45" t="s">
        <v>30</v>
      </c>
      <c r="Q259" s="32" t="s">
        <v>30</v>
      </c>
      <c r="R259" s="45" t="s">
        <v>31</v>
      </c>
      <c r="S259" s="61" t="s">
        <v>30</v>
      </c>
      <c r="T259" s="71" t="s">
        <v>31</v>
      </c>
      <c r="U259" s="71" t="s">
        <v>30</v>
      </c>
      <c r="V259" s="71" t="s">
        <v>53</v>
      </c>
      <c r="AH259" s="62" t="s">
        <v>45</v>
      </c>
      <c r="AM259" s="32" t="s">
        <v>35</v>
      </c>
      <c r="AR259" s="23"/>
      <c r="AS259" s="24" t="str">
        <f t="shared" si="3"/>
        <v>-:-:-:-:-:-:-:-:-:-:imm12::::::::::::Rn:::::Rt::::</v>
      </c>
      <c r="AT259" s="23"/>
      <c r="AU259" s="24" t="str">
        <f t="shared" si="4"/>
        <v>0x7D400000</v>
      </c>
      <c r="AV259" s="25"/>
      <c r="AW259" s="26" t="str">
        <f t="shared" si="5"/>
        <v>vldrimmh,                                               </v>
      </c>
      <c r="AX259" s="26" t="str">
        <f t="shared" si="6"/>
        <v>		vldrimmh,                                               	/* 0x7D400000	LDR       	 */</v>
      </c>
      <c r="AY259" s="26" t="str">
        <f t="shared" si="7"/>
        <v>		0x7D400000,	/* LDR       	vldrimmh	 */</v>
      </c>
    </row>
    <row r="260" ht="12.75" customHeight="1">
      <c r="A260" s="9" t="s">
        <v>445</v>
      </c>
      <c r="B260" s="16"/>
      <c r="C260" s="16"/>
      <c r="D260" s="17"/>
      <c r="E260" s="28" t="s">
        <v>331</v>
      </c>
      <c r="F260" s="18" t="str">
        <f t="shared" si="8"/>
        <v/>
      </c>
      <c r="G260" s="18" t="str">
        <f t="shared" si="2"/>
        <v>immw</v>
      </c>
      <c r="H260" s="18" t="s">
        <v>121</v>
      </c>
      <c r="I260" s="76" t="s">
        <v>97</v>
      </c>
      <c r="J260" s="30"/>
      <c r="K260" s="31"/>
      <c r="L260" s="32" t="s">
        <v>30</v>
      </c>
      <c r="M260" s="32" t="s">
        <v>31</v>
      </c>
      <c r="N260" s="61" t="s">
        <v>30</v>
      </c>
      <c r="O260" s="61" t="s">
        <v>30</v>
      </c>
      <c r="P260" s="45" t="s">
        <v>30</v>
      </c>
      <c r="Q260" s="32" t="s">
        <v>31</v>
      </c>
      <c r="R260" s="45" t="s">
        <v>31</v>
      </c>
      <c r="S260" s="61" t="s">
        <v>30</v>
      </c>
      <c r="T260" s="71" t="s">
        <v>31</v>
      </c>
      <c r="U260" s="71" t="s">
        <v>31</v>
      </c>
      <c r="V260" s="71" t="s">
        <v>53</v>
      </c>
      <c r="AH260" s="62" t="s">
        <v>45</v>
      </c>
      <c r="AM260" s="32" t="s">
        <v>35</v>
      </c>
      <c r="AR260" s="23"/>
      <c r="AS260" s="24" t="str">
        <f t="shared" si="3"/>
        <v>-:-:-:-:-:-:-:-:-:-:imm12::::::::::::Rn:::::Rt::::</v>
      </c>
      <c r="AT260" s="23"/>
      <c r="AU260" s="24" t="str">
        <f t="shared" si="4"/>
        <v>0xB9000000</v>
      </c>
      <c r="AV260" s="25"/>
      <c r="AW260" s="26" t="str">
        <f t="shared" si="5"/>
        <v>strimmw,                                                </v>
      </c>
      <c r="AX260" s="26" t="str">
        <f t="shared" si="6"/>
        <v>		strimmw,                                                	/* 0xB9000000	STR       	 */</v>
      </c>
      <c r="AY260" s="26" t="str">
        <f t="shared" si="7"/>
        <v>		0xB9000000,	/* STR       	strimmw	 */</v>
      </c>
    </row>
    <row r="261" ht="12.75" customHeight="1">
      <c r="A261" s="15" t="s">
        <v>446</v>
      </c>
      <c r="B261" s="16"/>
      <c r="C261" s="16"/>
      <c r="D261" s="17"/>
      <c r="E261" s="28" t="s">
        <v>215</v>
      </c>
      <c r="F261" s="18" t="str">
        <f t="shared" si="8"/>
        <v/>
      </c>
      <c r="G261" s="18" t="str">
        <f t="shared" si="2"/>
        <v>immw</v>
      </c>
      <c r="H261" s="18" t="s">
        <v>121</v>
      </c>
      <c r="I261" s="76" t="s">
        <v>97</v>
      </c>
      <c r="J261" s="30"/>
      <c r="K261" s="31"/>
      <c r="L261" s="32" t="s">
        <v>30</v>
      </c>
      <c r="M261" s="32" t="s">
        <v>31</v>
      </c>
      <c r="N261" s="61" t="s">
        <v>30</v>
      </c>
      <c r="O261" s="61" t="s">
        <v>30</v>
      </c>
      <c r="P261" s="45" t="s">
        <v>30</v>
      </c>
      <c r="Q261" s="32" t="s">
        <v>31</v>
      </c>
      <c r="R261" s="45" t="s">
        <v>31</v>
      </c>
      <c r="S261" s="61" t="s">
        <v>30</v>
      </c>
      <c r="T261" s="71" t="s">
        <v>31</v>
      </c>
      <c r="U261" s="71" t="s">
        <v>30</v>
      </c>
      <c r="V261" s="71" t="s">
        <v>53</v>
      </c>
      <c r="AH261" s="62" t="s">
        <v>45</v>
      </c>
      <c r="AM261" s="32" t="s">
        <v>35</v>
      </c>
      <c r="AR261" s="23"/>
      <c r="AS261" s="24" t="str">
        <f t="shared" si="3"/>
        <v>-:-:-:-:-:-:-:-:-:-:imm12::::::::::::Rn:::::Rt::::</v>
      </c>
      <c r="AT261" s="23"/>
      <c r="AU261" s="24" t="str">
        <f t="shared" si="4"/>
        <v>0xB9400000</v>
      </c>
      <c r="AV261" s="25"/>
      <c r="AW261" s="26" t="str">
        <f t="shared" si="5"/>
        <v>ldrimmw,                                                </v>
      </c>
      <c r="AX261" s="26" t="str">
        <f t="shared" si="6"/>
        <v>		ldrimmw,                                                	/* 0xB9400000	LDR       	 */</v>
      </c>
      <c r="AY261" s="26" t="str">
        <f t="shared" si="7"/>
        <v>		0xB9400000,	/* LDR       	ldrimmw	 */</v>
      </c>
    </row>
    <row r="262" ht="12.75" customHeight="1">
      <c r="A262" s="15" t="s">
        <v>447</v>
      </c>
      <c r="B262" s="16"/>
      <c r="C262" s="16"/>
      <c r="D262" s="17"/>
      <c r="E262" s="28" t="s">
        <v>221</v>
      </c>
      <c r="F262" s="18" t="str">
        <f t="shared" si="8"/>
        <v/>
      </c>
      <c r="G262" s="18" t="str">
        <f t="shared" si="2"/>
        <v>imm</v>
      </c>
      <c r="H262" s="18" t="s">
        <v>121</v>
      </c>
      <c r="I262" s="76"/>
      <c r="J262" s="30"/>
      <c r="K262" s="31"/>
      <c r="L262" s="32" t="s">
        <v>30</v>
      </c>
      <c r="M262" s="32" t="s">
        <v>31</v>
      </c>
      <c r="N262" s="61" t="s">
        <v>30</v>
      </c>
      <c r="O262" s="61" t="s">
        <v>30</v>
      </c>
      <c r="P262" s="45" t="s">
        <v>30</v>
      </c>
      <c r="Q262" s="32" t="s">
        <v>31</v>
      </c>
      <c r="R262" s="45" t="s">
        <v>31</v>
      </c>
      <c r="S262" s="61" t="s">
        <v>30</v>
      </c>
      <c r="T262" s="71" t="s">
        <v>30</v>
      </c>
      <c r="U262" s="71" t="s">
        <v>31</v>
      </c>
      <c r="V262" s="71" t="s">
        <v>53</v>
      </c>
      <c r="AH262" s="62" t="s">
        <v>45</v>
      </c>
      <c r="AM262" s="32" t="s">
        <v>35</v>
      </c>
      <c r="AR262" s="23"/>
      <c r="AS262" s="24" t="str">
        <f t="shared" si="3"/>
        <v>-:-:-:-:-:-:-:-:-:-:imm12::::::::::::Rn:::::Rt::::</v>
      </c>
      <c r="AT262" s="23"/>
      <c r="AU262" s="24" t="str">
        <f t="shared" si="4"/>
        <v>0xB9800000</v>
      </c>
      <c r="AV262" s="25"/>
      <c r="AW262" s="26" t="str">
        <f t="shared" si="5"/>
        <v>ldrswimm,                                               </v>
      </c>
      <c r="AX262" s="26" t="str">
        <f t="shared" si="6"/>
        <v>		ldrswimm,                                               	/* 0xB9800000	LDRSW     	 */</v>
      </c>
      <c r="AY262" s="26" t="str">
        <f t="shared" si="7"/>
        <v>		0xB9800000,	/* LDRSW     	ldrswimm	 */</v>
      </c>
    </row>
    <row r="263" ht="12.75" customHeight="1">
      <c r="A263" s="9" t="s">
        <v>448</v>
      </c>
      <c r="B263" s="16"/>
      <c r="C263" s="16"/>
      <c r="D263" s="17"/>
      <c r="E263" s="28" t="s">
        <v>331</v>
      </c>
      <c r="F263" s="18" t="str">
        <f t="shared" si="8"/>
        <v>v</v>
      </c>
      <c r="G263" s="18" t="str">
        <f t="shared" si="2"/>
        <v>imms</v>
      </c>
      <c r="H263" s="18" t="s">
        <v>121</v>
      </c>
      <c r="I263" s="76" t="s">
        <v>52</v>
      </c>
      <c r="J263" s="30"/>
      <c r="K263" s="31"/>
      <c r="L263" s="32" t="s">
        <v>30</v>
      </c>
      <c r="M263" s="32" t="s">
        <v>31</v>
      </c>
      <c r="N263" s="61" t="s">
        <v>30</v>
      </c>
      <c r="O263" s="61" t="s">
        <v>30</v>
      </c>
      <c r="P263" s="45" t="s">
        <v>30</v>
      </c>
      <c r="Q263" s="32" t="s">
        <v>30</v>
      </c>
      <c r="R263" s="45" t="s">
        <v>31</v>
      </c>
      <c r="S263" s="61" t="s">
        <v>30</v>
      </c>
      <c r="T263" s="71" t="s">
        <v>31</v>
      </c>
      <c r="U263" s="71" t="s">
        <v>31</v>
      </c>
      <c r="V263" s="71" t="s">
        <v>53</v>
      </c>
      <c r="AH263" s="62" t="s">
        <v>45</v>
      </c>
      <c r="AM263" s="32" t="s">
        <v>35</v>
      </c>
      <c r="AR263" s="23"/>
      <c r="AS263" s="24" t="str">
        <f t="shared" si="3"/>
        <v>-:-:-:-:-:-:-:-:-:-:imm12::::::::::::Rn:::::Rt::::</v>
      </c>
      <c r="AT263" s="23"/>
      <c r="AU263" s="24" t="str">
        <f t="shared" si="4"/>
        <v>0xBD000000</v>
      </c>
      <c r="AV263" s="25"/>
      <c r="AW263" s="26" t="str">
        <f t="shared" si="5"/>
        <v>vstrimms,                                               </v>
      </c>
      <c r="AX263" s="26" t="str">
        <f t="shared" si="6"/>
        <v>		vstrimms,                                               	/* 0xBD000000	STR       	 */</v>
      </c>
      <c r="AY263" s="26" t="str">
        <f t="shared" si="7"/>
        <v>		0xBD000000,	/* STR       	vstrimms	 */</v>
      </c>
    </row>
    <row r="264" ht="12.75" customHeight="1">
      <c r="A264" s="15" t="s">
        <v>449</v>
      </c>
      <c r="B264" s="16"/>
      <c r="C264" s="16"/>
      <c r="D264" s="17"/>
      <c r="E264" s="28" t="s">
        <v>215</v>
      </c>
      <c r="F264" s="18" t="str">
        <f t="shared" si="8"/>
        <v>v</v>
      </c>
      <c r="G264" s="18" t="str">
        <f t="shared" si="2"/>
        <v>imms</v>
      </c>
      <c r="H264" s="18" t="s">
        <v>121</v>
      </c>
      <c r="I264" s="76" t="s">
        <v>52</v>
      </c>
      <c r="J264" s="30"/>
      <c r="K264" s="31"/>
      <c r="L264" s="32" t="s">
        <v>30</v>
      </c>
      <c r="M264" s="32" t="s">
        <v>31</v>
      </c>
      <c r="N264" s="61" t="s">
        <v>30</v>
      </c>
      <c r="O264" s="61" t="s">
        <v>30</v>
      </c>
      <c r="P264" s="45" t="s">
        <v>30</v>
      </c>
      <c r="Q264" s="32" t="s">
        <v>30</v>
      </c>
      <c r="R264" s="45" t="s">
        <v>31</v>
      </c>
      <c r="S264" s="61" t="s">
        <v>30</v>
      </c>
      <c r="T264" s="71" t="s">
        <v>31</v>
      </c>
      <c r="U264" s="71" t="s">
        <v>30</v>
      </c>
      <c r="V264" s="71" t="s">
        <v>53</v>
      </c>
      <c r="AH264" s="62" t="s">
        <v>45</v>
      </c>
      <c r="AM264" s="32" t="s">
        <v>35</v>
      </c>
      <c r="AR264" s="23"/>
      <c r="AS264" s="24" t="str">
        <f t="shared" si="3"/>
        <v>-:-:-:-:-:-:-:-:-:-:imm12::::::::::::Rn:::::Rt::::</v>
      </c>
      <c r="AT264" s="23"/>
      <c r="AU264" s="24" t="str">
        <f t="shared" si="4"/>
        <v>0xBD400000</v>
      </c>
      <c r="AV264" s="25"/>
      <c r="AW264" s="26" t="str">
        <f t="shared" si="5"/>
        <v>vldrimms,                                               </v>
      </c>
      <c r="AX264" s="26" t="str">
        <f t="shared" si="6"/>
        <v>		vldrimms,                                               	/* 0xBD400000	LDR       	 */</v>
      </c>
      <c r="AY264" s="26" t="str">
        <f t="shared" si="7"/>
        <v>		0xBD400000,	/* LDR       	vldrimms	 */</v>
      </c>
    </row>
    <row r="265" ht="12.75" customHeight="1">
      <c r="A265" s="15" t="s">
        <v>450</v>
      </c>
      <c r="B265" s="16"/>
      <c r="C265" s="16"/>
      <c r="D265" s="17"/>
      <c r="E265" s="28" t="s">
        <v>331</v>
      </c>
      <c r="F265" s="18" t="str">
        <f t="shared" si="8"/>
        <v/>
      </c>
      <c r="G265" s="18" t="str">
        <f t="shared" si="2"/>
        <v>immx</v>
      </c>
      <c r="H265" s="18" t="s">
        <v>121</v>
      </c>
      <c r="I265" s="76" t="s">
        <v>99</v>
      </c>
      <c r="J265" s="30"/>
      <c r="K265" s="31"/>
      <c r="L265" s="32" t="s">
        <v>30</v>
      </c>
      <c r="M265" s="32" t="s">
        <v>30</v>
      </c>
      <c r="N265" s="61" t="s">
        <v>30</v>
      </c>
      <c r="O265" s="61" t="s">
        <v>30</v>
      </c>
      <c r="P265" s="45" t="s">
        <v>30</v>
      </c>
      <c r="Q265" s="32" t="s">
        <v>31</v>
      </c>
      <c r="R265" s="45" t="s">
        <v>31</v>
      </c>
      <c r="S265" s="61" t="s">
        <v>30</v>
      </c>
      <c r="T265" s="71" t="s">
        <v>31</v>
      </c>
      <c r="U265" s="71" t="s">
        <v>31</v>
      </c>
      <c r="V265" s="71" t="s">
        <v>53</v>
      </c>
      <c r="AH265" s="62" t="s">
        <v>45</v>
      </c>
      <c r="AM265" s="32" t="s">
        <v>35</v>
      </c>
      <c r="AR265" s="23"/>
      <c r="AS265" s="24" t="str">
        <f t="shared" si="3"/>
        <v>-:-:-:-:-:-:-:-:-:-:imm12::::::::::::Rn:::::Rt::::</v>
      </c>
      <c r="AT265" s="23"/>
      <c r="AU265" s="24" t="str">
        <f t="shared" si="4"/>
        <v>0xF9000000</v>
      </c>
      <c r="AV265" s="25"/>
      <c r="AW265" s="26" t="str">
        <f t="shared" si="5"/>
        <v>strimmx,                                                </v>
      </c>
      <c r="AX265" s="26" t="str">
        <f t="shared" si="6"/>
        <v>		strimmx,                                                	/* 0xF9000000	STR       	 */</v>
      </c>
      <c r="AY265" s="26" t="str">
        <f t="shared" si="7"/>
        <v>		0xF9000000,	/* STR       	strimmx	 */</v>
      </c>
    </row>
    <row r="266" ht="12.75" customHeight="1">
      <c r="A266" s="9" t="s">
        <v>451</v>
      </c>
      <c r="B266" s="16"/>
      <c r="C266" s="16"/>
      <c r="D266" s="17"/>
      <c r="E266" s="28" t="s">
        <v>215</v>
      </c>
      <c r="F266" s="18" t="str">
        <f t="shared" si="8"/>
        <v/>
      </c>
      <c r="G266" s="18" t="str">
        <f t="shared" si="2"/>
        <v>immx</v>
      </c>
      <c r="H266" s="18" t="s">
        <v>121</v>
      </c>
      <c r="I266" s="76" t="s">
        <v>99</v>
      </c>
      <c r="J266" s="30"/>
      <c r="K266" s="31"/>
      <c r="L266" s="32" t="s">
        <v>30</v>
      </c>
      <c r="M266" s="32" t="s">
        <v>30</v>
      </c>
      <c r="N266" s="61" t="s">
        <v>30</v>
      </c>
      <c r="O266" s="61" t="s">
        <v>30</v>
      </c>
      <c r="P266" s="45" t="s">
        <v>30</v>
      </c>
      <c r="Q266" s="32" t="s">
        <v>31</v>
      </c>
      <c r="R266" s="45" t="s">
        <v>31</v>
      </c>
      <c r="S266" s="61" t="s">
        <v>30</v>
      </c>
      <c r="T266" s="71" t="s">
        <v>31</v>
      </c>
      <c r="U266" s="71" t="s">
        <v>30</v>
      </c>
      <c r="V266" s="71" t="s">
        <v>53</v>
      </c>
      <c r="AH266" s="62" t="s">
        <v>45</v>
      </c>
      <c r="AM266" s="32" t="s">
        <v>35</v>
      </c>
      <c r="AR266" s="23"/>
      <c r="AS266" s="24" t="str">
        <f t="shared" si="3"/>
        <v>-:-:-:-:-:-:-:-:-:-:imm12::::::::::::Rn:::::Rt::::</v>
      </c>
      <c r="AT266" s="23"/>
      <c r="AU266" s="24" t="str">
        <f t="shared" si="4"/>
        <v>0xF9400000</v>
      </c>
      <c r="AV266" s="25"/>
      <c r="AW266" s="26" t="str">
        <f t="shared" si="5"/>
        <v>ldrimmx,                                                </v>
      </c>
      <c r="AX266" s="26" t="str">
        <f t="shared" si="6"/>
        <v>		ldrimmx,                                                	/* 0xF9400000	LDR       	 */</v>
      </c>
      <c r="AY266" s="26" t="str">
        <f t="shared" si="7"/>
        <v>		0xF9400000,	/* LDR       	ldrimmx	 */</v>
      </c>
    </row>
    <row r="267" ht="12.75" customHeight="1">
      <c r="A267" s="15" t="s">
        <v>452</v>
      </c>
      <c r="B267" s="16"/>
      <c r="C267" s="16"/>
      <c r="D267" s="17"/>
      <c r="E267" s="28" t="s">
        <v>331</v>
      </c>
      <c r="F267" s="18" t="str">
        <f t="shared" si="8"/>
        <v>v</v>
      </c>
      <c r="G267" s="18" t="str">
        <f t="shared" si="2"/>
        <v>immd</v>
      </c>
      <c r="H267" s="18" t="s">
        <v>121</v>
      </c>
      <c r="I267" s="76" t="s">
        <v>219</v>
      </c>
      <c r="J267" s="30"/>
      <c r="K267" s="31"/>
      <c r="L267" s="32" t="s">
        <v>30</v>
      </c>
      <c r="M267" s="32" t="s">
        <v>30</v>
      </c>
      <c r="N267" s="61" t="s">
        <v>30</v>
      </c>
      <c r="O267" s="61" t="s">
        <v>30</v>
      </c>
      <c r="P267" s="45" t="s">
        <v>30</v>
      </c>
      <c r="Q267" s="32" t="s">
        <v>30</v>
      </c>
      <c r="R267" s="45" t="s">
        <v>31</v>
      </c>
      <c r="S267" s="61" t="s">
        <v>30</v>
      </c>
      <c r="T267" s="71" t="s">
        <v>31</v>
      </c>
      <c r="U267" s="71" t="s">
        <v>31</v>
      </c>
      <c r="V267" s="71" t="s">
        <v>53</v>
      </c>
      <c r="AH267" s="62" t="s">
        <v>45</v>
      </c>
      <c r="AM267" s="32" t="s">
        <v>35</v>
      </c>
      <c r="AR267" s="23"/>
      <c r="AS267" s="24" t="str">
        <f t="shared" si="3"/>
        <v>-:-:-:-:-:-:-:-:-:-:imm12::::::::::::Rn:::::Rt::::</v>
      </c>
      <c r="AT267" s="23"/>
      <c r="AU267" s="24" t="str">
        <f t="shared" si="4"/>
        <v>0xFD000000</v>
      </c>
      <c r="AV267" s="25"/>
      <c r="AW267" s="26" t="str">
        <f t="shared" si="5"/>
        <v>vstrimmd,                                               </v>
      </c>
      <c r="AX267" s="26" t="str">
        <f t="shared" si="6"/>
        <v>		vstrimmd,                                               	/* 0xFD000000	STR       	 */</v>
      </c>
      <c r="AY267" s="26" t="str">
        <f t="shared" si="7"/>
        <v>		0xFD000000,	/* STR       	vstrimmd	 */</v>
      </c>
    </row>
    <row r="268" ht="12.75" customHeight="1">
      <c r="A268" s="15" t="s">
        <v>453</v>
      </c>
      <c r="B268" s="16"/>
      <c r="C268" s="16"/>
      <c r="D268" s="17"/>
      <c r="E268" s="28" t="s">
        <v>215</v>
      </c>
      <c r="F268" s="18" t="str">
        <f t="shared" si="8"/>
        <v>v</v>
      </c>
      <c r="G268" s="18" t="str">
        <f t="shared" si="2"/>
        <v>immd</v>
      </c>
      <c r="H268" s="18" t="s">
        <v>121</v>
      </c>
      <c r="I268" s="76" t="s">
        <v>219</v>
      </c>
      <c r="J268" s="30"/>
      <c r="K268" s="31"/>
      <c r="L268" s="32" t="s">
        <v>30</v>
      </c>
      <c r="M268" s="32" t="s">
        <v>30</v>
      </c>
      <c r="N268" s="61" t="s">
        <v>30</v>
      </c>
      <c r="O268" s="61" t="s">
        <v>30</v>
      </c>
      <c r="P268" s="45" t="s">
        <v>30</v>
      </c>
      <c r="Q268" s="32" t="s">
        <v>30</v>
      </c>
      <c r="R268" s="45" t="s">
        <v>31</v>
      </c>
      <c r="S268" s="61" t="s">
        <v>30</v>
      </c>
      <c r="T268" s="71" t="s">
        <v>31</v>
      </c>
      <c r="U268" s="71" t="s">
        <v>30</v>
      </c>
      <c r="V268" s="71" t="s">
        <v>53</v>
      </c>
      <c r="AH268" s="62" t="s">
        <v>45</v>
      </c>
      <c r="AM268" s="32" t="s">
        <v>35</v>
      </c>
      <c r="AR268" s="23"/>
      <c r="AS268" s="24" t="str">
        <f t="shared" si="3"/>
        <v>-:-:-:-:-:-:-:-:-:-:imm12::::::::::::Rn:::::Rt::::</v>
      </c>
      <c r="AT268" s="23"/>
      <c r="AU268" s="24" t="str">
        <f t="shared" si="4"/>
        <v>0xFD400000</v>
      </c>
      <c r="AV268" s="25"/>
      <c r="AW268" s="26" t="str">
        <f t="shared" si="5"/>
        <v>vldrimmd,                                               </v>
      </c>
      <c r="AX268" s="26" t="str">
        <f t="shared" si="6"/>
        <v>		vldrimmd,                                               	/* 0xFD400000	LDR       	 */</v>
      </c>
      <c r="AY268" s="26" t="str">
        <f t="shared" si="7"/>
        <v>		0xFD400000,	/* LDR       	vldrimmd	 */</v>
      </c>
    </row>
    <row r="269" ht="12.75" customHeight="1">
      <c r="A269" s="9" t="s">
        <v>454</v>
      </c>
      <c r="B269" s="16"/>
      <c r="C269" s="16"/>
      <c r="D269" s="17"/>
      <c r="E269" s="28" t="s">
        <v>224</v>
      </c>
      <c r="F269" s="18" t="str">
        <f t="shared" si="8"/>
        <v/>
      </c>
      <c r="G269" s="18" t="str">
        <f t="shared" si="2"/>
        <v>imm</v>
      </c>
      <c r="H269" s="18" t="s">
        <v>121</v>
      </c>
      <c r="I269" s="29"/>
      <c r="J269" s="30"/>
      <c r="K269" s="31"/>
      <c r="L269" s="32" t="s">
        <v>30</v>
      </c>
      <c r="M269" s="32" t="s">
        <v>30</v>
      </c>
      <c r="N269" s="61" t="s">
        <v>30</v>
      </c>
      <c r="O269" s="61" t="s">
        <v>30</v>
      </c>
      <c r="P269" s="45" t="s">
        <v>30</v>
      </c>
      <c r="Q269" s="32" t="s">
        <v>31</v>
      </c>
      <c r="R269" s="45" t="s">
        <v>31</v>
      </c>
      <c r="S269" s="61" t="s">
        <v>30</v>
      </c>
      <c r="T269" s="71" t="s">
        <v>30</v>
      </c>
      <c r="U269" s="71" t="s">
        <v>31</v>
      </c>
      <c r="V269" s="71" t="s">
        <v>53</v>
      </c>
      <c r="AH269" s="62" t="s">
        <v>45</v>
      </c>
      <c r="AM269" s="32" t="s">
        <v>35</v>
      </c>
      <c r="AR269" s="23"/>
      <c r="AS269" s="24" t="str">
        <f t="shared" si="3"/>
        <v>-:-:-:-:-:-:-:-:-:-:imm12::::::::::::Rn:::::Rt::::</v>
      </c>
      <c r="AT269" s="23"/>
      <c r="AU269" s="24" t="str">
        <f t="shared" si="4"/>
        <v>0xF9800000</v>
      </c>
      <c r="AV269" s="25"/>
      <c r="AW269" s="26" t="str">
        <f t="shared" si="5"/>
        <v>prfmimm,                                                </v>
      </c>
      <c r="AX269" s="26" t="str">
        <f t="shared" si="6"/>
        <v>		prfmimm,                                                	/* 0xF9800000	PRFM      	 */</v>
      </c>
      <c r="AY269" s="26" t="str">
        <f t="shared" si="7"/>
        <v>		0xF9800000,	/* PRFM      	prfmimm	 */</v>
      </c>
    </row>
    <row r="270" ht="12.75" customHeight="1">
      <c r="A270" s="9" t="s">
        <v>455</v>
      </c>
      <c r="B270" s="16"/>
      <c r="C270" s="16" t="s">
        <v>456</v>
      </c>
      <c r="F270" s="18" t="str">
        <f t="shared" si="8"/>
        <v/>
      </c>
      <c r="G270" s="18" t="str">
        <f t="shared" si="2"/>
        <v/>
      </c>
      <c r="H270" s="19"/>
      <c r="I270" s="20"/>
      <c r="J270" s="20"/>
      <c r="K270" s="21"/>
      <c r="L270" s="22"/>
      <c r="M270" s="22"/>
      <c r="N270" s="22"/>
      <c r="O270" s="22" t="s">
        <v>30</v>
      </c>
      <c r="P270" s="22" t="s">
        <v>31</v>
      </c>
      <c r="Q270" s="22" t="s">
        <v>31</v>
      </c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3"/>
      <c r="AS270" s="24" t="str">
        <f t="shared" si="3"/>
        <v/>
      </c>
      <c r="AT270" s="23"/>
      <c r="AU270" s="24" t="str">
        <f t="shared" si="4"/>
        <v/>
      </c>
      <c r="AV270" s="25"/>
      <c r="AW270" s="26" t="str">
        <f t="shared" si="5"/>
        <v/>
      </c>
      <c r="AX270" s="26" t="str">
        <f t="shared" si="6"/>
        <v>/* Data processing – Immediate */</v>
      </c>
      <c r="AY270" s="26" t="str">
        <f t="shared" si="7"/>
        <v>/* Data processing – Immediate */</v>
      </c>
    </row>
    <row r="271" ht="12.75" customHeight="1">
      <c r="A271" s="15" t="s">
        <v>457</v>
      </c>
      <c r="B271" s="16"/>
      <c r="C271" s="16"/>
      <c r="D271" s="17" t="s">
        <v>458</v>
      </c>
      <c r="F271" s="18" t="str">
        <f t="shared" si="8"/>
        <v/>
      </c>
      <c r="G271" s="18" t="str">
        <f t="shared" si="2"/>
        <v/>
      </c>
      <c r="H271" s="19"/>
      <c r="I271" s="20"/>
      <c r="J271" s="20"/>
      <c r="K271" s="37"/>
      <c r="L271" s="38" t="s">
        <v>459</v>
      </c>
      <c r="M271" s="38" t="s">
        <v>54</v>
      </c>
      <c r="O271" s="39" t="s">
        <v>30</v>
      </c>
      <c r="P271" s="39" t="s">
        <v>31</v>
      </c>
      <c r="Q271" s="39" t="s">
        <v>31</v>
      </c>
      <c r="R271" s="22" t="s">
        <v>31</v>
      </c>
      <c r="S271" s="22" t="s">
        <v>31</v>
      </c>
      <c r="T271" s="66" t="s">
        <v>55</v>
      </c>
      <c r="AM271" s="38" t="s">
        <v>56</v>
      </c>
      <c r="AR271" s="23"/>
      <c r="AS271" s="24" t="str">
        <f t="shared" si="3"/>
        <v/>
      </c>
      <c r="AT271" s="23"/>
      <c r="AU271" s="24" t="str">
        <f t="shared" si="4"/>
        <v/>
      </c>
      <c r="AV271" s="25"/>
      <c r="AW271" s="26" t="str">
        <f t="shared" si="5"/>
        <v/>
      </c>
      <c r="AX271" s="26" t="str">
        <f t="shared" si="6"/>
        <v>	/* PC-rel. addressing */</v>
      </c>
      <c r="AY271" s="26" t="str">
        <f t="shared" si="7"/>
        <v>	/* PC-rel. addressing */</v>
      </c>
    </row>
    <row r="272" ht="12.75" customHeight="1">
      <c r="A272" s="15" t="s">
        <v>460</v>
      </c>
      <c r="B272" s="27"/>
      <c r="C272" s="27"/>
      <c r="D272" s="26"/>
      <c r="E272" s="28" t="s">
        <v>461</v>
      </c>
      <c r="F272" s="18" t="str">
        <f t="shared" si="8"/>
        <v/>
      </c>
      <c r="G272" s="18" t="str">
        <f t="shared" si="2"/>
        <v/>
      </c>
      <c r="H272" s="19"/>
      <c r="I272" s="30"/>
      <c r="J272" s="30"/>
      <c r="K272" s="31"/>
      <c r="L272" s="32" t="s">
        <v>31</v>
      </c>
      <c r="M272" s="32" t="s">
        <v>54</v>
      </c>
      <c r="O272" s="45" t="s">
        <v>30</v>
      </c>
      <c r="P272" s="45" t="s">
        <v>31</v>
      </c>
      <c r="Q272" s="45" t="s">
        <v>31</v>
      </c>
      <c r="R272" s="45" t="s">
        <v>31</v>
      </c>
      <c r="S272" s="45" t="s">
        <v>31</v>
      </c>
      <c r="T272" s="71" t="s">
        <v>55</v>
      </c>
      <c r="AM272" s="32" t="s">
        <v>56</v>
      </c>
      <c r="AR272" s="23"/>
      <c r="AS272" s="24" t="str">
        <f t="shared" si="3"/>
        <v>-:immlo::-:-:-:-:-:immhi:::::::::::::::::::Rd::::</v>
      </c>
      <c r="AT272" s="23"/>
      <c r="AU272" s="24" t="str">
        <f t="shared" si="4"/>
        <v>0x10000000</v>
      </c>
      <c r="AV272" s="25"/>
      <c r="AW272" s="26" t="str">
        <f t="shared" si="5"/>
        <v>adr,                                                    </v>
      </c>
      <c r="AX272" s="26" t="str">
        <f t="shared" si="6"/>
        <v>		adr,                                                    	/* 0x10000000	ADR       	 */</v>
      </c>
      <c r="AY272" s="26" t="str">
        <f t="shared" si="7"/>
        <v>		0x10000000,	/* ADR       	adr	 */</v>
      </c>
    </row>
    <row r="273" ht="12.75" customHeight="1">
      <c r="A273" s="9" t="s">
        <v>462</v>
      </c>
      <c r="B273" s="27"/>
      <c r="C273" s="27"/>
      <c r="D273" s="26"/>
      <c r="E273" s="28" t="s">
        <v>463</v>
      </c>
      <c r="F273" s="18" t="str">
        <f t="shared" si="8"/>
        <v/>
      </c>
      <c r="G273" s="18" t="str">
        <f t="shared" si="2"/>
        <v/>
      </c>
      <c r="H273" s="19"/>
      <c r="I273" s="30"/>
      <c r="J273" s="30"/>
      <c r="K273" s="31"/>
      <c r="L273" s="32" t="s">
        <v>30</v>
      </c>
      <c r="M273" s="32" t="s">
        <v>54</v>
      </c>
      <c r="O273" s="45" t="s">
        <v>30</v>
      </c>
      <c r="P273" s="45" t="s">
        <v>31</v>
      </c>
      <c r="Q273" s="45" t="s">
        <v>31</v>
      </c>
      <c r="R273" s="45" t="s">
        <v>31</v>
      </c>
      <c r="S273" s="45" t="s">
        <v>31</v>
      </c>
      <c r="T273" s="71" t="s">
        <v>55</v>
      </c>
      <c r="AM273" s="32" t="s">
        <v>56</v>
      </c>
      <c r="AR273" s="23"/>
      <c r="AS273" s="24" t="str">
        <f t="shared" si="3"/>
        <v>-:immlo::-:-:-:-:-:immhi:::::::::::::::::::Rd::::</v>
      </c>
      <c r="AT273" s="23"/>
      <c r="AU273" s="24" t="str">
        <f t="shared" si="4"/>
        <v>0x90000000</v>
      </c>
      <c r="AV273" s="25"/>
      <c r="AW273" s="26" t="str">
        <f t="shared" si="5"/>
        <v>adrp,                                                   </v>
      </c>
      <c r="AX273" s="26" t="str">
        <f t="shared" si="6"/>
        <v>		adrp,                                                   	/* 0x90000000	ADRP      	 */</v>
      </c>
      <c r="AY273" s="26" t="str">
        <f t="shared" si="7"/>
        <v>		0x90000000,	/* ADRP      	adrp	 */</v>
      </c>
    </row>
    <row r="274" ht="12.75" customHeight="1">
      <c r="A274" s="9" t="s">
        <v>464</v>
      </c>
      <c r="B274" s="16"/>
      <c r="C274" s="16"/>
      <c r="D274" s="17" t="s">
        <v>465</v>
      </c>
      <c r="F274" s="18" t="str">
        <f t="shared" si="8"/>
        <v/>
      </c>
      <c r="G274" s="18" t="str">
        <f t="shared" si="2"/>
        <v/>
      </c>
      <c r="H274" s="19"/>
      <c r="I274" s="20"/>
      <c r="J274" s="20"/>
      <c r="K274" s="37"/>
      <c r="L274" s="38" t="s">
        <v>466</v>
      </c>
      <c r="M274" s="38" t="s">
        <v>459</v>
      </c>
      <c r="N274" s="38" t="s">
        <v>52</v>
      </c>
      <c r="O274" s="39" t="s">
        <v>30</v>
      </c>
      <c r="P274" s="39" t="s">
        <v>31</v>
      </c>
      <c r="Q274" s="39" t="s">
        <v>31</v>
      </c>
      <c r="R274" s="22" t="s">
        <v>31</v>
      </c>
      <c r="S274" s="22" t="s">
        <v>30</v>
      </c>
      <c r="T274" s="38" t="s">
        <v>59</v>
      </c>
      <c r="V274" s="66" t="s">
        <v>53</v>
      </c>
      <c r="AH274" s="40" t="s">
        <v>45</v>
      </c>
      <c r="AM274" s="38" t="s">
        <v>56</v>
      </c>
      <c r="AR274" s="23"/>
      <c r="AS274" s="24" t="str">
        <f t="shared" si="3"/>
        <v/>
      </c>
      <c r="AT274" s="23"/>
      <c r="AU274" s="24" t="str">
        <f t="shared" si="4"/>
        <v/>
      </c>
      <c r="AV274" s="25"/>
      <c r="AW274" s="26" t="str">
        <f t="shared" si="5"/>
        <v/>
      </c>
      <c r="AX274" s="26" t="str">
        <f t="shared" si="6"/>
        <v>	/* Add/subtract (immediate) */</v>
      </c>
      <c r="AY274" s="26" t="str">
        <f t="shared" si="7"/>
        <v>	/* Add/subtract (immediate) */</v>
      </c>
    </row>
    <row r="275" ht="12.75" customHeight="1">
      <c r="A275" s="15" t="s">
        <v>467</v>
      </c>
      <c r="B275" s="16"/>
      <c r="C275" s="16"/>
      <c r="D275" s="17"/>
      <c r="E275" s="28" t="s">
        <v>468</v>
      </c>
      <c r="F275" s="18" t="str">
        <f t="shared" si="8"/>
        <v/>
      </c>
      <c r="G275" s="18" t="str">
        <f t="shared" si="2"/>
        <v>immw</v>
      </c>
      <c r="H275" s="18" t="s">
        <v>121</v>
      </c>
      <c r="I275" s="30" t="s">
        <v>97</v>
      </c>
      <c r="J275" s="30"/>
      <c r="K275" s="31"/>
      <c r="L275" s="32" t="s">
        <v>31</v>
      </c>
      <c r="M275" s="32" t="s">
        <v>31</v>
      </c>
      <c r="N275" s="32" t="s">
        <v>31</v>
      </c>
      <c r="O275" s="45" t="s">
        <v>30</v>
      </c>
      <c r="P275" s="45" t="s">
        <v>31</v>
      </c>
      <c r="Q275" s="45" t="s">
        <v>31</v>
      </c>
      <c r="R275" s="45" t="s">
        <v>31</v>
      </c>
      <c r="S275" s="45" t="s">
        <v>30</v>
      </c>
      <c r="T275" s="32" t="s">
        <v>33</v>
      </c>
      <c r="U275" s="32" t="s">
        <v>33</v>
      </c>
      <c r="V275" s="71" t="s">
        <v>53</v>
      </c>
      <c r="AH275" s="46" t="s">
        <v>45</v>
      </c>
      <c r="AM275" s="32" t="s">
        <v>56</v>
      </c>
      <c r="AR275" s="23"/>
      <c r="AS275" s="24" t="str">
        <f t="shared" si="3"/>
        <v>-:-:-:-:-:-:-:-:-:-:imm12::::::::::::Rn:::::Rd::::</v>
      </c>
      <c r="AT275" s="23"/>
      <c r="AU275" s="24" t="str">
        <f t="shared" si="4"/>
        <v>0x11000000</v>
      </c>
      <c r="AV275" s="25"/>
      <c r="AW275" s="26" t="str">
        <f t="shared" si="5"/>
        <v>addimmw,                                                </v>
      </c>
      <c r="AX275" s="26" t="str">
        <f t="shared" si="6"/>
        <v>		addimmw,                                                	/* 0x11000000	ADD       	 */</v>
      </c>
      <c r="AY275" s="26" t="str">
        <f t="shared" si="7"/>
        <v>		0x11000000,	/* ADD       	addimmw	 */</v>
      </c>
    </row>
    <row r="276" ht="12.75" customHeight="1">
      <c r="A276" s="15" t="s">
        <v>469</v>
      </c>
      <c r="B276" s="16"/>
      <c r="C276" s="16"/>
      <c r="D276" s="17"/>
      <c r="E276" s="28" t="s">
        <v>470</v>
      </c>
      <c r="F276" s="18" t="str">
        <f t="shared" si="8"/>
        <v/>
      </c>
      <c r="G276" s="18" t="str">
        <f t="shared" si="2"/>
        <v>immw</v>
      </c>
      <c r="H276" s="18" t="s">
        <v>121</v>
      </c>
      <c r="I276" s="30" t="s">
        <v>97</v>
      </c>
      <c r="J276" s="30"/>
      <c r="K276" s="31"/>
      <c r="L276" s="32" t="s">
        <v>31</v>
      </c>
      <c r="M276" s="32" t="s">
        <v>31</v>
      </c>
      <c r="N276" s="32" t="s">
        <v>30</v>
      </c>
      <c r="O276" s="45" t="s">
        <v>30</v>
      </c>
      <c r="P276" s="45" t="s">
        <v>31</v>
      </c>
      <c r="Q276" s="45" t="s">
        <v>31</v>
      </c>
      <c r="R276" s="45" t="s">
        <v>31</v>
      </c>
      <c r="S276" s="45" t="s">
        <v>30</v>
      </c>
      <c r="T276" s="32" t="s">
        <v>33</v>
      </c>
      <c r="U276" s="32" t="s">
        <v>33</v>
      </c>
      <c r="V276" s="71" t="s">
        <v>53</v>
      </c>
      <c r="AH276" s="46" t="s">
        <v>45</v>
      </c>
      <c r="AM276" s="32" t="s">
        <v>56</v>
      </c>
      <c r="AR276" s="23"/>
      <c r="AS276" s="24" t="str">
        <f t="shared" si="3"/>
        <v>-:-:-:-:-:-:-:-:-:-:imm12::::::::::::Rn:::::Rd::::</v>
      </c>
      <c r="AT276" s="23"/>
      <c r="AU276" s="24" t="str">
        <f t="shared" si="4"/>
        <v>0x31000000</v>
      </c>
      <c r="AV276" s="25"/>
      <c r="AW276" s="26" t="str">
        <f t="shared" si="5"/>
        <v>addsimmw,                                               </v>
      </c>
      <c r="AX276" s="26" t="str">
        <f t="shared" si="6"/>
        <v>		addsimmw,                                               	/* 0x31000000	ADDS      	 */</v>
      </c>
      <c r="AY276" s="26" t="str">
        <f t="shared" si="7"/>
        <v>		0x31000000,	/* ADDS      	addsimmw	 */</v>
      </c>
    </row>
    <row r="277" ht="12.75" customHeight="1">
      <c r="A277" s="9" t="s">
        <v>471</v>
      </c>
      <c r="B277" s="16"/>
      <c r="C277" s="16"/>
      <c r="D277" s="17"/>
      <c r="E277" s="28" t="s">
        <v>472</v>
      </c>
      <c r="F277" s="18" t="str">
        <f t="shared" si="8"/>
        <v/>
      </c>
      <c r="G277" s="18" t="str">
        <f t="shared" si="2"/>
        <v>immw</v>
      </c>
      <c r="H277" s="18" t="s">
        <v>121</v>
      </c>
      <c r="I277" s="30" t="s">
        <v>97</v>
      </c>
      <c r="J277" s="30"/>
      <c r="K277" s="31"/>
      <c r="L277" s="32" t="s">
        <v>31</v>
      </c>
      <c r="M277" s="32" t="s">
        <v>30</v>
      </c>
      <c r="N277" s="32" t="s">
        <v>31</v>
      </c>
      <c r="O277" s="45" t="s">
        <v>30</v>
      </c>
      <c r="P277" s="45" t="s">
        <v>31</v>
      </c>
      <c r="Q277" s="45" t="s">
        <v>31</v>
      </c>
      <c r="R277" s="45" t="s">
        <v>31</v>
      </c>
      <c r="S277" s="45" t="s">
        <v>30</v>
      </c>
      <c r="T277" s="32" t="s">
        <v>33</v>
      </c>
      <c r="U277" s="32" t="s">
        <v>33</v>
      </c>
      <c r="V277" s="71" t="s">
        <v>53</v>
      </c>
      <c r="AH277" s="46" t="s">
        <v>45</v>
      </c>
      <c r="AM277" s="32" t="s">
        <v>56</v>
      </c>
      <c r="AR277" s="23"/>
      <c r="AS277" s="24" t="str">
        <f t="shared" si="3"/>
        <v>-:-:-:-:-:-:-:-:-:-:imm12::::::::::::Rn:::::Rd::::</v>
      </c>
      <c r="AT277" s="23"/>
      <c r="AU277" s="24" t="str">
        <f t="shared" si="4"/>
        <v>0x51000000</v>
      </c>
      <c r="AV277" s="25"/>
      <c r="AW277" s="26" t="str">
        <f t="shared" si="5"/>
        <v>subimmw,                                                </v>
      </c>
      <c r="AX277" s="26" t="str">
        <f t="shared" si="6"/>
        <v>		subimmw,                                                	/* 0x51000000	SUB       	 */</v>
      </c>
      <c r="AY277" s="26" t="str">
        <f t="shared" si="7"/>
        <v>		0x51000000,	/* SUB       	subimmw	 */</v>
      </c>
    </row>
    <row r="278" ht="12.75" customHeight="1">
      <c r="A278" s="15" t="s">
        <v>473</v>
      </c>
      <c r="B278" s="16"/>
      <c r="C278" s="16"/>
      <c r="D278" s="17"/>
      <c r="E278" s="28" t="s">
        <v>474</v>
      </c>
      <c r="F278" s="18" t="str">
        <f t="shared" si="8"/>
        <v/>
      </c>
      <c r="G278" s="18" t="str">
        <f t="shared" si="2"/>
        <v>immw</v>
      </c>
      <c r="H278" s="18" t="s">
        <v>121</v>
      </c>
      <c r="I278" s="30" t="s">
        <v>97</v>
      </c>
      <c r="J278" s="30"/>
      <c r="K278" s="31"/>
      <c r="L278" s="32" t="s">
        <v>31</v>
      </c>
      <c r="M278" s="32" t="s">
        <v>30</v>
      </c>
      <c r="N278" s="32" t="s">
        <v>30</v>
      </c>
      <c r="O278" s="45" t="s">
        <v>30</v>
      </c>
      <c r="P278" s="45" t="s">
        <v>31</v>
      </c>
      <c r="Q278" s="45" t="s">
        <v>31</v>
      </c>
      <c r="R278" s="45" t="s">
        <v>31</v>
      </c>
      <c r="S278" s="45" t="s">
        <v>30</v>
      </c>
      <c r="T278" s="32" t="s">
        <v>33</v>
      </c>
      <c r="U278" s="32" t="s">
        <v>33</v>
      </c>
      <c r="V278" s="71" t="s">
        <v>53</v>
      </c>
      <c r="AH278" s="46" t="s">
        <v>45</v>
      </c>
      <c r="AM278" s="32" t="s">
        <v>56</v>
      </c>
      <c r="AR278" s="23"/>
      <c r="AS278" s="24" t="str">
        <f t="shared" si="3"/>
        <v>-:-:-:-:-:-:-:-:-:-:imm12::::::::::::Rn:::::Rd::::</v>
      </c>
      <c r="AT278" s="23"/>
      <c r="AU278" s="24" t="str">
        <f t="shared" si="4"/>
        <v>0x71000000</v>
      </c>
      <c r="AV278" s="25"/>
      <c r="AW278" s="26" t="str">
        <f t="shared" si="5"/>
        <v>subsimmw,                                               </v>
      </c>
      <c r="AX278" s="26" t="str">
        <f t="shared" si="6"/>
        <v>		subsimmw,                                               	/* 0x71000000	SUBS      	 */</v>
      </c>
      <c r="AY278" s="26" t="str">
        <f t="shared" si="7"/>
        <v>		0x71000000,	/* SUBS      	subsimmw	 */</v>
      </c>
    </row>
    <row r="279" ht="12.75" customHeight="1">
      <c r="A279" s="15" t="s">
        <v>475</v>
      </c>
      <c r="B279" s="16"/>
      <c r="C279" s="16"/>
      <c r="D279" s="17"/>
      <c r="E279" s="28" t="s">
        <v>468</v>
      </c>
      <c r="F279" s="18" t="str">
        <f t="shared" si="8"/>
        <v/>
      </c>
      <c r="G279" s="18" t="str">
        <f t="shared" si="2"/>
        <v>immx</v>
      </c>
      <c r="H279" s="18" t="s">
        <v>121</v>
      </c>
      <c r="I279" s="30" t="s">
        <v>99</v>
      </c>
      <c r="J279" s="30"/>
      <c r="K279" s="31"/>
      <c r="L279" s="32" t="s">
        <v>30</v>
      </c>
      <c r="M279" s="32" t="s">
        <v>31</v>
      </c>
      <c r="N279" s="32" t="s">
        <v>31</v>
      </c>
      <c r="O279" s="45" t="s">
        <v>30</v>
      </c>
      <c r="P279" s="45" t="s">
        <v>31</v>
      </c>
      <c r="Q279" s="45" t="s">
        <v>31</v>
      </c>
      <c r="R279" s="45" t="s">
        <v>31</v>
      </c>
      <c r="S279" s="45" t="s">
        <v>30</v>
      </c>
      <c r="T279" s="32" t="s">
        <v>33</v>
      </c>
      <c r="U279" s="32" t="s">
        <v>33</v>
      </c>
      <c r="V279" s="71" t="s">
        <v>53</v>
      </c>
      <c r="AH279" s="46" t="s">
        <v>45</v>
      </c>
      <c r="AM279" s="32" t="s">
        <v>56</v>
      </c>
      <c r="AR279" s="23"/>
      <c r="AS279" s="24" t="str">
        <f t="shared" si="3"/>
        <v>-:-:-:-:-:-:-:-:-:-:imm12::::::::::::Rn:::::Rd::::</v>
      </c>
      <c r="AT279" s="23"/>
      <c r="AU279" s="24" t="str">
        <f t="shared" si="4"/>
        <v>0x91000000</v>
      </c>
      <c r="AV279" s="25"/>
      <c r="AW279" s="26" t="str">
        <f t="shared" si="5"/>
        <v>addimmx,                                                </v>
      </c>
      <c r="AX279" s="26" t="str">
        <f t="shared" si="6"/>
        <v>		addimmx,                                                	/* 0x91000000	ADD       	 */</v>
      </c>
      <c r="AY279" s="26" t="str">
        <f t="shared" si="7"/>
        <v>		0x91000000,	/* ADD       	addimmx	 */</v>
      </c>
    </row>
    <row r="280" ht="12.75" customHeight="1">
      <c r="A280" s="9" t="s">
        <v>476</v>
      </c>
      <c r="B280" s="16"/>
      <c r="C280" s="16"/>
      <c r="D280" s="17"/>
      <c r="E280" s="28" t="s">
        <v>470</v>
      </c>
      <c r="F280" s="18" t="str">
        <f t="shared" si="8"/>
        <v/>
      </c>
      <c r="G280" s="18" t="str">
        <f t="shared" si="2"/>
        <v>immx</v>
      </c>
      <c r="H280" s="18" t="s">
        <v>121</v>
      </c>
      <c r="I280" s="30" t="s">
        <v>99</v>
      </c>
      <c r="J280" s="30"/>
      <c r="K280" s="31"/>
      <c r="L280" s="32" t="s">
        <v>30</v>
      </c>
      <c r="M280" s="32" t="s">
        <v>31</v>
      </c>
      <c r="N280" s="32" t="s">
        <v>30</v>
      </c>
      <c r="O280" s="45" t="s">
        <v>30</v>
      </c>
      <c r="P280" s="45" t="s">
        <v>31</v>
      </c>
      <c r="Q280" s="45" t="s">
        <v>31</v>
      </c>
      <c r="R280" s="45" t="s">
        <v>31</v>
      </c>
      <c r="S280" s="45" t="s">
        <v>30</v>
      </c>
      <c r="T280" s="32" t="s">
        <v>33</v>
      </c>
      <c r="U280" s="32" t="s">
        <v>33</v>
      </c>
      <c r="V280" s="71" t="s">
        <v>53</v>
      </c>
      <c r="AH280" s="46" t="s">
        <v>45</v>
      </c>
      <c r="AM280" s="32" t="s">
        <v>56</v>
      </c>
      <c r="AR280" s="23"/>
      <c r="AS280" s="24" t="str">
        <f t="shared" si="3"/>
        <v>-:-:-:-:-:-:-:-:-:-:imm12::::::::::::Rn:::::Rd::::</v>
      </c>
      <c r="AT280" s="23"/>
      <c r="AU280" s="24" t="str">
        <f t="shared" si="4"/>
        <v>0xB1000000</v>
      </c>
      <c r="AV280" s="25"/>
      <c r="AW280" s="26" t="str">
        <f t="shared" si="5"/>
        <v>addsimmx,                                               </v>
      </c>
      <c r="AX280" s="26" t="str">
        <f t="shared" si="6"/>
        <v>		addsimmx,                                               	/* 0xB1000000	ADDS      	 */</v>
      </c>
      <c r="AY280" s="26" t="str">
        <f t="shared" si="7"/>
        <v>		0xB1000000,	/* ADDS      	addsimmx	 */</v>
      </c>
    </row>
    <row r="281" ht="12.75" customHeight="1">
      <c r="A281" s="9" t="s">
        <v>477</v>
      </c>
      <c r="B281" s="16"/>
      <c r="C281" s="16"/>
      <c r="D281" s="17"/>
      <c r="E281" s="28" t="s">
        <v>472</v>
      </c>
      <c r="F281" s="18" t="str">
        <f t="shared" si="8"/>
        <v/>
      </c>
      <c r="G281" s="18" t="str">
        <f t="shared" si="2"/>
        <v>immx</v>
      </c>
      <c r="H281" s="18" t="s">
        <v>121</v>
      </c>
      <c r="I281" s="30" t="s">
        <v>99</v>
      </c>
      <c r="J281" s="30"/>
      <c r="K281" s="31"/>
      <c r="L281" s="32" t="s">
        <v>30</v>
      </c>
      <c r="M281" s="32" t="s">
        <v>30</v>
      </c>
      <c r="N281" s="32" t="s">
        <v>31</v>
      </c>
      <c r="O281" s="45" t="s">
        <v>30</v>
      </c>
      <c r="P281" s="45" t="s">
        <v>31</v>
      </c>
      <c r="Q281" s="45" t="s">
        <v>31</v>
      </c>
      <c r="R281" s="45" t="s">
        <v>31</v>
      </c>
      <c r="S281" s="45" t="s">
        <v>30</v>
      </c>
      <c r="T281" s="32" t="s">
        <v>33</v>
      </c>
      <c r="U281" s="32" t="s">
        <v>33</v>
      </c>
      <c r="V281" s="71" t="s">
        <v>53</v>
      </c>
      <c r="AH281" s="46" t="s">
        <v>45</v>
      </c>
      <c r="AM281" s="32" t="s">
        <v>56</v>
      </c>
      <c r="AR281" s="23"/>
      <c r="AS281" s="24" t="str">
        <f t="shared" si="3"/>
        <v>-:-:-:-:-:-:-:-:-:-:imm12::::::::::::Rn:::::Rd::::</v>
      </c>
      <c r="AT281" s="23"/>
      <c r="AU281" s="24" t="str">
        <f t="shared" si="4"/>
        <v>0xD1000000</v>
      </c>
      <c r="AV281" s="25"/>
      <c r="AW281" s="26" t="str">
        <f t="shared" si="5"/>
        <v>subimmx,                                                </v>
      </c>
      <c r="AX281" s="26" t="str">
        <f t="shared" si="6"/>
        <v>		subimmx,                                                	/* 0xD1000000	SUB       	 */</v>
      </c>
      <c r="AY281" s="26" t="str">
        <f t="shared" si="7"/>
        <v>		0xD1000000,	/* SUB       	subimmx	 */</v>
      </c>
    </row>
    <row r="282" ht="12.75" customHeight="1">
      <c r="A282" s="15" t="s">
        <v>478</v>
      </c>
      <c r="B282" s="16"/>
      <c r="C282" s="16"/>
      <c r="D282" s="17"/>
      <c r="E282" s="28" t="s">
        <v>474</v>
      </c>
      <c r="F282" s="18" t="str">
        <f t="shared" si="8"/>
        <v/>
      </c>
      <c r="G282" s="18" t="str">
        <f t="shared" si="2"/>
        <v>immx</v>
      </c>
      <c r="H282" s="18" t="s">
        <v>121</v>
      </c>
      <c r="I282" s="30" t="s">
        <v>99</v>
      </c>
      <c r="J282" s="30"/>
      <c r="K282" s="31"/>
      <c r="L282" s="32" t="s">
        <v>30</v>
      </c>
      <c r="M282" s="32" t="s">
        <v>30</v>
      </c>
      <c r="N282" s="32" t="s">
        <v>30</v>
      </c>
      <c r="O282" s="45" t="s">
        <v>30</v>
      </c>
      <c r="P282" s="45" t="s">
        <v>31</v>
      </c>
      <c r="Q282" s="45" t="s">
        <v>31</v>
      </c>
      <c r="R282" s="45" t="s">
        <v>31</v>
      </c>
      <c r="S282" s="45" t="s">
        <v>30</v>
      </c>
      <c r="T282" s="32" t="s">
        <v>33</v>
      </c>
      <c r="U282" s="32" t="s">
        <v>33</v>
      </c>
      <c r="V282" s="71" t="s">
        <v>53</v>
      </c>
      <c r="AH282" s="46" t="s">
        <v>45</v>
      </c>
      <c r="AM282" s="32" t="s">
        <v>56</v>
      </c>
      <c r="AR282" s="23"/>
      <c r="AS282" s="24" t="str">
        <f t="shared" si="3"/>
        <v>-:-:-:-:-:-:-:-:-:-:imm12::::::::::::Rn:::::Rd::::</v>
      </c>
      <c r="AT282" s="23"/>
      <c r="AU282" s="24" t="str">
        <f t="shared" si="4"/>
        <v>0xF1000000</v>
      </c>
      <c r="AV282" s="25"/>
      <c r="AW282" s="26" t="str">
        <f t="shared" si="5"/>
        <v>subsimmx,                                               </v>
      </c>
      <c r="AX282" s="26" t="str">
        <f t="shared" si="6"/>
        <v>		subsimmx,                                               	/* 0xF1000000	SUBS      	 */</v>
      </c>
      <c r="AY282" s="26" t="str">
        <f t="shared" si="7"/>
        <v>		0xF1000000,	/* SUBS      	subsimmx	 */</v>
      </c>
    </row>
    <row r="283" ht="12.75" customHeight="1">
      <c r="A283" s="15" t="s">
        <v>479</v>
      </c>
      <c r="B283" s="16"/>
      <c r="C283" s="16"/>
      <c r="D283" s="17" t="s">
        <v>480</v>
      </c>
      <c r="F283" s="18" t="str">
        <f t="shared" si="8"/>
        <v/>
      </c>
      <c r="G283" s="18" t="str">
        <f t="shared" si="2"/>
        <v>imm</v>
      </c>
      <c r="H283" s="18" t="s">
        <v>121</v>
      </c>
      <c r="I283" s="20"/>
      <c r="J283" s="20"/>
      <c r="K283" s="37"/>
      <c r="L283" s="38" t="s">
        <v>466</v>
      </c>
      <c r="M283" s="38" t="s">
        <v>135</v>
      </c>
      <c r="O283" s="39" t="s">
        <v>30</v>
      </c>
      <c r="P283" s="39" t="s">
        <v>31</v>
      </c>
      <c r="Q283" s="39" t="s">
        <v>31</v>
      </c>
      <c r="R283" s="22" t="s">
        <v>30</v>
      </c>
      <c r="S283" s="22" t="s">
        <v>31</v>
      </c>
      <c r="T283" s="22" t="s">
        <v>31</v>
      </c>
      <c r="U283" s="38" t="s">
        <v>481</v>
      </c>
      <c r="V283" s="38" t="s">
        <v>57</v>
      </c>
      <c r="AB283" s="38" t="s">
        <v>58</v>
      </c>
      <c r="AH283" s="40" t="s">
        <v>45</v>
      </c>
      <c r="AM283" s="38" t="s">
        <v>56</v>
      </c>
      <c r="AR283" s="23"/>
      <c r="AS283" s="24" t="str">
        <f t="shared" si="3"/>
        <v/>
      </c>
      <c r="AT283" s="23"/>
      <c r="AU283" s="24" t="str">
        <f t="shared" si="4"/>
        <v/>
      </c>
      <c r="AV283" s="25"/>
      <c r="AW283" s="26" t="str">
        <f t="shared" si="5"/>
        <v/>
      </c>
      <c r="AX283" s="26" t="str">
        <f t="shared" si="6"/>
        <v>	/* Logical (immediate) */</v>
      </c>
      <c r="AY283" s="26" t="str">
        <f t="shared" si="7"/>
        <v>	/* Logical (immediate) */</v>
      </c>
    </row>
    <row r="284" ht="12.75" customHeight="1">
      <c r="A284" s="9" t="s">
        <v>482</v>
      </c>
      <c r="B284" s="16"/>
      <c r="C284" s="16"/>
      <c r="D284" s="17"/>
      <c r="E284" s="28" t="s">
        <v>483</v>
      </c>
      <c r="F284" s="18" t="str">
        <f t="shared" si="8"/>
        <v/>
      </c>
      <c r="G284" s="18" t="str">
        <f t="shared" si="2"/>
        <v>immw</v>
      </c>
      <c r="H284" s="18" t="s">
        <v>121</v>
      </c>
      <c r="I284" s="30" t="s">
        <v>97</v>
      </c>
      <c r="J284" s="30"/>
      <c r="K284" s="31"/>
      <c r="L284" s="32" t="s">
        <v>31</v>
      </c>
      <c r="M284" s="32" t="s">
        <v>31</v>
      </c>
      <c r="N284" s="32" t="s">
        <v>31</v>
      </c>
      <c r="O284" s="45" t="s">
        <v>30</v>
      </c>
      <c r="P284" s="45" t="s">
        <v>31</v>
      </c>
      <c r="Q284" s="45" t="s">
        <v>31</v>
      </c>
      <c r="R284" s="61" t="s">
        <v>30</v>
      </c>
      <c r="S284" s="61" t="s">
        <v>31</v>
      </c>
      <c r="T284" s="61" t="s">
        <v>31</v>
      </c>
      <c r="U284" s="32" t="s">
        <v>31</v>
      </c>
      <c r="V284" s="32" t="s">
        <v>57</v>
      </c>
      <c r="AB284" s="32" t="s">
        <v>58</v>
      </c>
      <c r="AH284" s="46" t="s">
        <v>45</v>
      </c>
      <c r="AM284" s="32" t="s">
        <v>56</v>
      </c>
      <c r="AR284" s="23"/>
      <c r="AS284" s="24" t="str">
        <f t="shared" si="3"/>
        <v>-:-:-:-:-:-:-:-:-:-:immr::::::imms::::::Rn:::::Rd::::</v>
      </c>
      <c r="AT284" s="23"/>
      <c r="AU284" s="24" t="str">
        <f t="shared" si="4"/>
        <v>0x12000000</v>
      </c>
      <c r="AV284" s="25"/>
      <c r="AW284" s="26" t="str">
        <f t="shared" si="5"/>
        <v>andimmw,                                                </v>
      </c>
      <c r="AX284" s="26" t="str">
        <f t="shared" si="6"/>
        <v>		andimmw,                                                	/* 0x12000000	AND       	 */</v>
      </c>
      <c r="AY284" s="26" t="str">
        <f t="shared" si="7"/>
        <v>		0x12000000,	/* AND       	andimmw	 */</v>
      </c>
    </row>
    <row r="285" ht="12.75" customHeight="1">
      <c r="A285" s="15" t="s">
        <v>484</v>
      </c>
      <c r="B285" s="16"/>
      <c r="C285" s="16"/>
      <c r="D285" s="17"/>
      <c r="E285" s="28" t="s">
        <v>485</v>
      </c>
      <c r="F285" s="18" t="str">
        <f t="shared" si="8"/>
        <v/>
      </c>
      <c r="G285" s="18" t="str">
        <f t="shared" si="2"/>
        <v>immw</v>
      </c>
      <c r="H285" s="18" t="s">
        <v>121</v>
      </c>
      <c r="I285" s="30" t="s">
        <v>97</v>
      </c>
      <c r="J285" s="30"/>
      <c r="K285" s="31"/>
      <c r="L285" s="32" t="s">
        <v>31</v>
      </c>
      <c r="M285" s="32" t="s">
        <v>31</v>
      </c>
      <c r="N285" s="32" t="s">
        <v>30</v>
      </c>
      <c r="O285" s="45" t="s">
        <v>30</v>
      </c>
      <c r="P285" s="45" t="s">
        <v>31</v>
      </c>
      <c r="Q285" s="45" t="s">
        <v>31</v>
      </c>
      <c r="R285" s="61" t="s">
        <v>30</v>
      </c>
      <c r="S285" s="61" t="s">
        <v>31</v>
      </c>
      <c r="T285" s="61" t="s">
        <v>31</v>
      </c>
      <c r="U285" s="32" t="s">
        <v>31</v>
      </c>
      <c r="V285" s="32" t="s">
        <v>57</v>
      </c>
      <c r="AB285" s="32" t="s">
        <v>58</v>
      </c>
      <c r="AH285" s="46" t="s">
        <v>45</v>
      </c>
      <c r="AM285" s="32" t="s">
        <v>56</v>
      </c>
      <c r="AR285" s="23"/>
      <c r="AS285" s="24" t="str">
        <f t="shared" si="3"/>
        <v>-:-:-:-:-:-:-:-:-:-:immr::::::imms::::::Rn:::::Rd::::</v>
      </c>
      <c r="AT285" s="23"/>
      <c r="AU285" s="24" t="str">
        <f t="shared" si="4"/>
        <v>0x32000000</v>
      </c>
      <c r="AV285" s="25"/>
      <c r="AW285" s="26" t="str">
        <f t="shared" si="5"/>
        <v>orrimmw,                                                </v>
      </c>
      <c r="AX285" s="26" t="str">
        <f t="shared" si="6"/>
        <v>		orrimmw,                                                	/* 0x32000000	ORR       	 */</v>
      </c>
      <c r="AY285" s="26" t="str">
        <f t="shared" si="7"/>
        <v>		0x32000000,	/* ORR       	orrimmw	 */</v>
      </c>
    </row>
    <row r="286" ht="12.75" customHeight="1">
      <c r="A286" s="15" t="s">
        <v>486</v>
      </c>
      <c r="B286" s="16"/>
      <c r="C286" s="16"/>
      <c r="D286" s="17"/>
      <c r="E286" s="28" t="s">
        <v>487</v>
      </c>
      <c r="F286" s="18" t="str">
        <f t="shared" si="8"/>
        <v/>
      </c>
      <c r="G286" s="18" t="str">
        <f t="shared" si="2"/>
        <v>immw</v>
      </c>
      <c r="H286" s="18" t="s">
        <v>121</v>
      </c>
      <c r="I286" s="30" t="s">
        <v>97</v>
      </c>
      <c r="J286" s="30"/>
      <c r="K286" s="31"/>
      <c r="L286" s="32" t="s">
        <v>31</v>
      </c>
      <c r="M286" s="32" t="s">
        <v>30</v>
      </c>
      <c r="N286" s="32" t="s">
        <v>31</v>
      </c>
      <c r="O286" s="45" t="s">
        <v>30</v>
      </c>
      <c r="P286" s="45" t="s">
        <v>31</v>
      </c>
      <c r="Q286" s="45" t="s">
        <v>31</v>
      </c>
      <c r="R286" s="61" t="s">
        <v>30</v>
      </c>
      <c r="S286" s="61" t="s">
        <v>31</v>
      </c>
      <c r="T286" s="61" t="s">
        <v>31</v>
      </c>
      <c r="U286" s="32" t="s">
        <v>31</v>
      </c>
      <c r="V286" s="32" t="s">
        <v>57</v>
      </c>
      <c r="AB286" s="32" t="s">
        <v>58</v>
      </c>
      <c r="AH286" s="46" t="s">
        <v>45</v>
      </c>
      <c r="AM286" s="32" t="s">
        <v>56</v>
      </c>
      <c r="AR286" s="23"/>
      <c r="AS286" s="24" t="str">
        <f t="shared" si="3"/>
        <v>-:-:-:-:-:-:-:-:-:-:immr::::::imms::::::Rn:::::Rd::::</v>
      </c>
      <c r="AT286" s="23"/>
      <c r="AU286" s="24" t="str">
        <f t="shared" si="4"/>
        <v>0x52000000</v>
      </c>
      <c r="AV286" s="25"/>
      <c r="AW286" s="26" t="str">
        <f t="shared" si="5"/>
        <v>eorimmw,                                                </v>
      </c>
      <c r="AX286" s="26" t="str">
        <f t="shared" si="6"/>
        <v>		eorimmw,                                                	/* 0x52000000	EOR       	 */</v>
      </c>
      <c r="AY286" s="26" t="str">
        <f t="shared" si="7"/>
        <v>		0x52000000,	/* EOR       	eorimmw	 */</v>
      </c>
    </row>
    <row r="287" ht="12.75" customHeight="1">
      <c r="A287" s="9" t="s">
        <v>488</v>
      </c>
      <c r="B287" s="16"/>
      <c r="C287" s="16"/>
      <c r="D287" s="17"/>
      <c r="E287" s="28" t="s">
        <v>489</v>
      </c>
      <c r="F287" s="18" t="str">
        <f t="shared" si="8"/>
        <v/>
      </c>
      <c r="G287" s="18" t="str">
        <f t="shared" si="2"/>
        <v>immw</v>
      </c>
      <c r="H287" s="18" t="s">
        <v>121</v>
      </c>
      <c r="I287" s="30" t="s">
        <v>97</v>
      </c>
      <c r="J287" s="30"/>
      <c r="K287" s="31"/>
      <c r="L287" s="32" t="s">
        <v>31</v>
      </c>
      <c r="M287" s="32" t="s">
        <v>30</v>
      </c>
      <c r="N287" s="32" t="s">
        <v>30</v>
      </c>
      <c r="O287" s="45" t="s">
        <v>30</v>
      </c>
      <c r="P287" s="45" t="s">
        <v>31</v>
      </c>
      <c r="Q287" s="45" t="s">
        <v>31</v>
      </c>
      <c r="R287" s="61" t="s">
        <v>30</v>
      </c>
      <c r="S287" s="61" t="s">
        <v>31</v>
      </c>
      <c r="T287" s="61" t="s">
        <v>31</v>
      </c>
      <c r="U287" s="32" t="s">
        <v>31</v>
      </c>
      <c r="V287" s="32" t="s">
        <v>57</v>
      </c>
      <c r="AB287" s="32" t="s">
        <v>58</v>
      </c>
      <c r="AH287" s="46" t="s">
        <v>45</v>
      </c>
      <c r="AM287" s="32" t="s">
        <v>56</v>
      </c>
      <c r="AR287" s="23"/>
      <c r="AS287" s="24" t="str">
        <f t="shared" si="3"/>
        <v>-:-:-:-:-:-:-:-:-:-:immr::::::imms::::::Rn:::::Rd::::</v>
      </c>
      <c r="AT287" s="23"/>
      <c r="AU287" s="24" t="str">
        <f t="shared" si="4"/>
        <v>0x72000000</v>
      </c>
      <c r="AV287" s="25"/>
      <c r="AW287" s="26" t="str">
        <f t="shared" si="5"/>
        <v>andsimmw,                                               </v>
      </c>
      <c r="AX287" s="26" t="str">
        <f t="shared" si="6"/>
        <v>		andsimmw,                                               	/* 0x72000000	ANDS      	 */</v>
      </c>
      <c r="AY287" s="26" t="str">
        <f t="shared" si="7"/>
        <v>		0x72000000,	/* ANDS      	andsimmw	 */</v>
      </c>
    </row>
    <row r="288" ht="12.75" customHeight="1">
      <c r="A288" s="9" t="s">
        <v>490</v>
      </c>
      <c r="B288" s="16"/>
      <c r="C288" s="16"/>
      <c r="D288" s="17"/>
      <c r="E288" s="28" t="s">
        <v>483</v>
      </c>
      <c r="F288" s="18" t="str">
        <f t="shared" si="8"/>
        <v/>
      </c>
      <c r="G288" s="18" t="str">
        <f t="shared" si="2"/>
        <v>immx</v>
      </c>
      <c r="H288" s="18" t="s">
        <v>121</v>
      </c>
      <c r="I288" s="30" t="s">
        <v>99</v>
      </c>
      <c r="J288" s="30"/>
      <c r="K288" s="31"/>
      <c r="L288" s="32" t="s">
        <v>30</v>
      </c>
      <c r="M288" s="32" t="s">
        <v>31</v>
      </c>
      <c r="N288" s="32" t="s">
        <v>31</v>
      </c>
      <c r="O288" s="45" t="s">
        <v>30</v>
      </c>
      <c r="P288" s="45" t="s">
        <v>31</v>
      </c>
      <c r="Q288" s="45" t="s">
        <v>31</v>
      </c>
      <c r="R288" s="61" t="s">
        <v>30</v>
      </c>
      <c r="S288" s="61" t="s">
        <v>31</v>
      </c>
      <c r="T288" s="61" t="s">
        <v>31</v>
      </c>
      <c r="U288" s="32" t="s">
        <v>33</v>
      </c>
      <c r="V288" s="32" t="s">
        <v>57</v>
      </c>
      <c r="AB288" s="32" t="s">
        <v>58</v>
      </c>
      <c r="AH288" s="46" t="s">
        <v>45</v>
      </c>
      <c r="AM288" s="32" t="s">
        <v>56</v>
      </c>
      <c r="AR288" s="23"/>
      <c r="AS288" s="24" t="str">
        <f t="shared" si="3"/>
        <v>-:-:-:-:-:-:-:-:-:-:immr::::::imms::::::Rn:::::Rd::::</v>
      </c>
      <c r="AT288" s="23"/>
      <c r="AU288" s="24" t="str">
        <f t="shared" si="4"/>
        <v>0x92000000</v>
      </c>
      <c r="AV288" s="25"/>
      <c r="AW288" s="26" t="str">
        <f t="shared" si="5"/>
        <v>andimmx,                                                </v>
      </c>
      <c r="AX288" s="26" t="str">
        <f t="shared" si="6"/>
        <v>		andimmx,                                                	/* 0x92000000	AND       	 */</v>
      </c>
      <c r="AY288" s="26" t="str">
        <f t="shared" si="7"/>
        <v>		0x92000000,	/* AND       	andimmx	 */</v>
      </c>
    </row>
    <row r="289" ht="12.75" customHeight="1">
      <c r="A289" s="15" t="s">
        <v>491</v>
      </c>
      <c r="B289" s="16"/>
      <c r="C289" s="16"/>
      <c r="D289" s="17"/>
      <c r="E289" s="28" t="s">
        <v>485</v>
      </c>
      <c r="F289" s="18" t="str">
        <f t="shared" si="8"/>
        <v/>
      </c>
      <c r="G289" s="18" t="str">
        <f t="shared" si="2"/>
        <v>immx</v>
      </c>
      <c r="H289" s="18" t="s">
        <v>121</v>
      </c>
      <c r="I289" s="30" t="s">
        <v>99</v>
      </c>
      <c r="J289" s="30"/>
      <c r="K289" s="31"/>
      <c r="L289" s="32" t="s">
        <v>30</v>
      </c>
      <c r="M289" s="32" t="s">
        <v>31</v>
      </c>
      <c r="N289" s="32" t="s">
        <v>30</v>
      </c>
      <c r="O289" s="45" t="s">
        <v>30</v>
      </c>
      <c r="P289" s="45" t="s">
        <v>31</v>
      </c>
      <c r="Q289" s="45" t="s">
        <v>31</v>
      </c>
      <c r="R289" s="61" t="s">
        <v>30</v>
      </c>
      <c r="S289" s="61" t="s">
        <v>31</v>
      </c>
      <c r="T289" s="61" t="s">
        <v>31</v>
      </c>
      <c r="U289" s="32" t="s">
        <v>33</v>
      </c>
      <c r="V289" s="32" t="s">
        <v>57</v>
      </c>
      <c r="AB289" s="32" t="s">
        <v>58</v>
      </c>
      <c r="AH289" s="46" t="s">
        <v>45</v>
      </c>
      <c r="AM289" s="32" t="s">
        <v>56</v>
      </c>
      <c r="AR289" s="23"/>
      <c r="AS289" s="24" t="str">
        <f t="shared" si="3"/>
        <v>-:-:-:-:-:-:-:-:-:-:immr::::::imms::::::Rn:::::Rd::::</v>
      </c>
      <c r="AT289" s="23"/>
      <c r="AU289" s="24" t="str">
        <f t="shared" si="4"/>
        <v>0xB2000000</v>
      </c>
      <c r="AV289" s="25"/>
      <c r="AW289" s="26" t="str">
        <f t="shared" si="5"/>
        <v>orrimmx,                                                </v>
      </c>
      <c r="AX289" s="26" t="str">
        <f t="shared" si="6"/>
        <v>		orrimmx,                                                	/* 0xB2000000	ORR       	 */</v>
      </c>
      <c r="AY289" s="26" t="str">
        <f t="shared" si="7"/>
        <v>		0xB2000000,	/* ORR       	orrimmx	 */</v>
      </c>
    </row>
    <row r="290" ht="12.75" customHeight="1">
      <c r="A290" s="15" t="s">
        <v>492</v>
      </c>
      <c r="B290" s="16"/>
      <c r="C290" s="16"/>
      <c r="D290" s="17"/>
      <c r="E290" s="28" t="s">
        <v>487</v>
      </c>
      <c r="F290" s="18" t="str">
        <f t="shared" si="8"/>
        <v/>
      </c>
      <c r="G290" s="18" t="str">
        <f t="shared" si="2"/>
        <v>immx</v>
      </c>
      <c r="H290" s="18" t="s">
        <v>121</v>
      </c>
      <c r="I290" s="30" t="s">
        <v>99</v>
      </c>
      <c r="J290" s="30"/>
      <c r="K290" s="31"/>
      <c r="L290" s="32" t="s">
        <v>30</v>
      </c>
      <c r="M290" s="32" t="s">
        <v>30</v>
      </c>
      <c r="N290" s="32" t="s">
        <v>31</v>
      </c>
      <c r="O290" s="45" t="s">
        <v>30</v>
      </c>
      <c r="P290" s="45" t="s">
        <v>31</v>
      </c>
      <c r="Q290" s="45" t="s">
        <v>31</v>
      </c>
      <c r="R290" s="61" t="s">
        <v>30</v>
      </c>
      <c r="S290" s="61" t="s">
        <v>31</v>
      </c>
      <c r="T290" s="61" t="s">
        <v>31</v>
      </c>
      <c r="U290" s="32" t="s">
        <v>33</v>
      </c>
      <c r="V290" s="32" t="s">
        <v>57</v>
      </c>
      <c r="AB290" s="32" t="s">
        <v>58</v>
      </c>
      <c r="AH290" s="46" t="s">
        <v>45</v>
      </c>
      <c r="AM290" s="32" t="s">
        <v>56</v>
      </c>
      <c r="AR290" s="23"/>
      <c r="AS290" s="24" t="str">
        <f t="shared" si="3"/>
        <v>-:-:-:-:-:-:-:-:-:-:immr::::::imms::::::Rn:::::Rd::::</v>
      </c>
      <c r="AT290" s="23"/>
      <c r="AU290" s="24" t="str">
        <f t="shared" si="4"/>
        <v>0xD2000000</v>
      </c>
      <c r="AV290" s="25"/>
      <c r="AW290" s="26" t="str">
        <f t="shared" si="5"/>
        <v>eorimmx,                                                </v>
      </c>
      <c r="AX290" s="26" t="str">
        <f t="shared" si="6"/>
        <v>		eorimmx,                                                	/* 0xD2000000	EOR       	 */</v>
      </c>
      <c r="AY290" s="26" t="str">
        <f t="shared" si="7"/>
        <v>		0xD2000000,	/* EOR       	eorimmx	 */</v>
      </c>
    </row>
    <row r="291" ht="12.75" customHeight="1">
      <c r="A291" s="9" t="s">
        <v>493</v>
      </c>
      <c r="B291" s="16"/>
      <c r="C291" s="16"/>
      <c r="D291" s="17"/>
      <c r="E291" s="28" t="s">
        <v>489</v>
      </c>
      <c r="F291" s="18" t="str">
        <f t="shared" si="8"/>
        <v/>
      </c>
      <c r="G291" s="18" t="str">
        <f t="shared" si="2"/>
        <v>immx</v>
      </c>
      <c r="H291" s="18" t="s">
        <v>121</v>
      </c>
      <c r="I291" s="30" t="s">
        <v>99</v>
      </c>
      <c r="J291" s="30"/>
      <c r="K291" s="31"/>
      <c r="L291" s="32" t="s">
        <v>30</v>
      </c>
      <c r="M291" s="32" t="s">
        <v>30</v>
      </c>
      <c r="N291" s="32" t="s">
        <v>30</v>
      </c>
      <c r="O291" s="45" t="s">
        <v>30</v>
      </c>
      <c r="P291" s="45" t="s">
        <v>31</v>
      </c>
      <c r="Q291" s="45" t="s">
        <v>31</v>
      </c>
      <c r="R291" s="61" t="s">
        <v>30</v>
      </c>
      <c r="S291" s="61" t="s">
        <v>31</v>
      </c>
      <c r="T291" s="61" t="s">
        <v>31</v>
      </c>
      <c r="U291" s="32" t="s">
        <v>33</v>
      </c>
      <c r="V291" s="32" t="s">
        <v>57</v>
      </c>
      <c r="AB291" s="32" t="s">
        <v>58</v>
      </c>
      <c r="AH291" s="46" t="s">
        <v>45</v>
      </c>
      <c r="AM291" s="32" t="s">
        <v>56</v>
      </c>
      <c r="AR291" s="23"/>
      <c r="AS291" s="24" t="str">
        <f t="shared" si="3"/>
        <v>-:-:-:-:-:-:-:-:-:-:immr::::::imms::::::Rn:::::Rd::::</v>
      </c>
      <c r="AT291" s="23"/>
      <c r="AU291" s="24" t="str">
        <f t="shared" si="4"/>
        <v>0xF2000000</v>
      </c>
      <c r="AV291" s="25"/>
      <c r="AW291" s="26" t="str">
        <f t="shared" si="5"/>
        <v>andsimmx,                                               </v>
      </c>
      <c r="AX291" s="26" t="str">
        <f t="shared" si="6"/>
        <v>		andsimmx,                                               	/* 0xF2000000	ANDS      	 */</v>
      </c>
      <c r="AY291" s="26" t="str">
        <f t="shared" si="7"/>
        <v>		0xF2000000,	/* ANDS      	andsimmx	 */</v>
      </c>
    </row>
    <row r="292" ht="12.75" customHeight="1">
      <c r="A292" s="15" t="s">
        <v>494</v>
      </c>
      <c r="B292" s="16"/>
      <c r="C292" s="16"/>
      <c r="D292" s="17" t="s">
        <v>495</v>
      </c>
      <c r="F292" s="18" t="str">
        <f t="shared" si="8"/>
        <v/>
      </c>
      <c r="G292" s="18" t="str">
        <f t="shared" si="2"/>
        <v/>
      </c>
      <c r="H292" s="19"/>
      <c r="I292" s="20"/>
      <c r="J292" s="20"/>
      <c r="K292" s="37"/>
      <c r="L292" s="38" t="s">
        <v>466</v>
      </c>
      <c r="M292" s="38" t="s">
        <v>135</v>
      </c>
      <c r="O292" s="39" t="s">
        <v>30</v>
      </c>
      <c r="P292" s="39" t="s">
        <v>31</v>
      </c>
      <c r="Q292" s="39" t="s">
        <v>31</v>
      </c>
      <c r="R292" s="22" t="s">
        <v>30</v>
      </c>
      <c r="S292" s="22" t="s">
        <v>31</v>
      </c>
      <c r="T292" s="22" t="s">
        <v>30</v>
      </c>
      <c r="U292" s="38" t="s">
        <v>496</v>
      </c>
      <c r="W292" s="66" t="s">
        <v>40</v>
      </c>
      <c r="AM292" s="38" t="s">
        <v>56</v>
      </c>
      <c r="AR292" s="23"/>
      <c r="AS292" s="24" t="str">
        <f t="shared" si="3"/>
        <v/>
      </c>
      <c r="AT292" s="23"/>
      <c r="AU292" s="24" t="str">
        <f t="shared" si="4"/>
        <v/>
      </c>
      <c r="AV292" s="25"/>
      <c r="AW292" s="26" t="str">
        <f t="shared" si="5"/>
        <v/>
      </c>
      <c r="AX292" s="26" t="str">
        <f t="shared" si="6"/>
        <v>	/* Move wide (immediate) */</v>
      </c>
      <c r="AY292" s="26" t="str">
        <f t="shared" si="7"/>
        <v>	/* Move wide (immediate) */</v>
      </c>
    </row>
    <row r="293" ht="12.75" customHeight="1">
      <c r="A293" s="15" t="s">
        <v>497</v>
      </c>
      <c r="B293" s="16"/>
      <c r="C293" s="16"/>
      <c r="D293" s="17"/>
      <c r="E293" s="28" t="s">
        <v>498</v>
      </c>
      <c r="F293" s="18" t="str">
        <f t="shared" si="8"/>
        <v/>
      </c>
      <c r="G293" s="18" t="str">
        <f t="shared" si="2"/>
        <v>w</v>
      </c>
      <c r="H293" s="19"/>
      <c r="I293" s="30" t="s">
        <v>97</v>
      </c>
      <c r="J293" s="77"/>
      <c r="K293" s="31"/>
      <c r="L293" s="32" t="s">
        <v>31</v>
      </c>
      <c r="M293" s="32" t="s">
        <v>31</v>
      </c>
      <c r="N293" s="32" t="s">
        <v>31</v>
      </c>
      <c r="O293" s="45" t="s">
        <v>30</v>
      </c>
      <c r="P293" s="45" t="s">
        <v>31</v>
      </c>
      <c r="Q293" s="45" t="s">
        <v>31</v>
      </c>
      <c r="R293" s="45" t="s">
        <v>30</v>
      </c>
      <c r="S293" s="45" t="s">
        <v>31</v>
      </c>
      <c r="T293" s="45" t="s">
        <v>30</v>
      </c>
      <c r="U293" s="32" t="s">
        <v>33</v>
      </c>
      <c r="V293" s="32" t="s">
        <v>33</v>
      </c>
      <c r="W293" s="71" t="s">
        <v>40</v>
      </c>
      <c r="AM293" s="32" t="s">
        <v>56</v>
      </c>
      <c r="AR293" s="23"/>
      <c r="AS293" s="24" t="str">
        <f t="shared" si="3"/>
        <v>-:-:-:-:-:-:-:-:-:-:-:imm16::::::::::::::::Rd::::</v>
      </c>
      <c r="AT293" s="23"/>
      <c r="AU293" s="24" t="str">
        <f t="shared" si="4"/>
        <v>0x12800000</v>
      </c>
      <c r="AV293" s="25"/>
      <c r="AW293" s="26" t="str">
        <f t="shared" si="5"/>
        <v>movnw,                                                  </v>
      </c>
      <c r="AX293" s="26" t="str">
        <f t="shared" si="6"/>
        <v>		movnw,                                                  	/* 0x12800000	MOVN      	 */</v>
      </c>
      <c r="AY293" s="26" t="str">
        <f t="shared" si="7"/>
        <v>		0x12800000,	/* MOVN      	movnw	 */</v>
      </c>
    </row>
    <row r="294" ht="12.75" customHeight="1">
      <c r="A294" s="9" t="s">
        <v>499</v>
      </c>
      <c r="B294" s="16"/>
      <c r="C294" s="16"/>
      <c r="D294" s="17"/>
      <c r="E294" s="28" t="s">
        <v>500</v>
      </c>
      <c r="F294" s="18" t="str">
        <f t="shared" si="8"/>
        <v/>
      </c>
      <c r="G294" s="18" t="str">
        <f t="shared" si="2"/>
        <v>w</v>
      </c>
      <c r="H294" s="19"/>
      <c r="I294" s="30" t="s">
        <v>97</v>
      </c>
      <c r="J294" s="77"/>
      <c r="K294" s="31"/>
      <c r="L294" s="32" t="s">
        <v>31</v>
      </c>
      <c r="M294" s="32" t="s">
        <v>30</v>
      </c>
      <c r="N294" s="32" t="s">
        <v>31</v>
      </c>
      <c r="O294" s="45" t="s">
        <v>30</v>
      </c>
      <c r="P294" s="45" t="s">
        <v>31</v>
      </c>
      <c r="Q294" s="45" t="s">
        <v>31</v>
      </c>
      <c r="R294" s="45" t="s">
        <v>30</v>
      </c>
      <c r="S294" s="45" t="s">
        <v>31</v>
      </c>
      <c r="T294" s="45" t="s">
        <v>30</v>
      </c>
      <c r="U294" s="32" t="s">
        <v>33</v>
      </c>
      <c r="V294" s="32" t="s">
        <v>33</v>
      </c>
      <c r="W294" s="71" t="s">
        <v>40</v>
      </c>
      <c r="AM294" s="32" t="s">
        <v>56</v>
      </c>
      <c r="AR294" s="23"/>
      <c r="AS294" s="24" t="str">
        <f t="shared" si="3"/>
        <v>-:-:-:-:-:-:-:-:-:-:-:imm16::::::::::::::::Rd::::</v>
      </c>
      <c r="AT294" s="23"/>
      <c r="AU294" s="24" t="str">
        <f t="shared" si="4"/>
        <v>0x52800000</v>
      </c>
      <c r="AV294" s="25"/>
      <c r="AW294" s="26" t="str">
        <f t="shared" si="5"/>
        <v>movzw,                                                  </v>
      </c>
      <c r="AX294" s="26" t="str">
        <f t="shared" si="6"/>
        <v>		movzw,                                                  	/* 0x52800000	MOVZ      	 */</v>
      </c>
      <c r="AY294" s="26" t="str">
        <f t="shared" si="7"/>
        <v>		0x52800000,	/* MOVZ      	movzw	 */</v>
      </c>
    </row>
    <row r="295" ht="12.75" customHeight="1">
      <c r="A295" s="9" t="s">
        <v>501</v>
      </c>
      <c r="B295" s="16"/>
      <c r="C295" s="16"/>
      <c r="D295" s="17"/>
      <c r="E295" s="28" t="s">
        <v>502</v>
      </c>
      <c r="F295" s="18" t="str">
        <f t="shared" si="8"/>
        <v/>
      </c>
      <c r="G295" s="18" t="str">
        <f t="shared" si="2"/>
        <v>w</v>
      </c>
      <c r="H295" s="19"/>
      <c r="I295" s="30" t="s">
        <v>97</v>
      </c>
      <c r="J295" s="77"/>
      <c r="K295" s="31"/>
      <c r="L295" s="32" t="s">
        <v>31</v>
      </c>
      <c r="M295" s="32" t="s">
        <v>30</v>
      </c>
      <c r="N295" s="32" t="s">
        <v>30</v>
      </c>
      <c r="O295" s="45" t="s">
        <v>30</v>
      </c>
      <c r="P295" s="45" t="s">
        <v>31</v>
      </c>
      <c r="Q295" s="45" t="s">
        <v>31</v>
      </c>
      <c r="R295" s="45" t="s">
        <v>30</v>
      </c>
      <c r="S295" s="45" t="s">
        <v>31</v>
      </c>
      <c r="T295" s="45" t="s">
        <v>30</v>
      </c>
      <c r="U295" s="32" t="s">
        <v>33</v>
      </c>
      <c r="V295" s="32" t="s">
        <v>33</v>
      </c>
      <c r="W295" s="71" t="s">
        <v>40</v>
      </c>
      <c r="AM295" s="32" t="s">
        <v>56</v>
      </c>
      <c r="AR295" s="23"/>
      <c r="AS295" s="24" t="str">
        <f t="shared" si="3"/>
        <v>-:-:-:-:-:-:-:-:-:-:-:imm16::::::::::::::::Rd::::</v>
      </c>
      <c r="AT295" s="23"/>
      <c r="AU295" s="24" t="str">
        <f t="shared" si="4"/>
        <v>0x72800000</v>
      </c>
      <c r="AV295" s="25"/>
      <c r="AW295" s="26" t="str">
        <f t="shared" si="5"/>
        <v>movkw,                                                  </v>
      </c>
      <c r="AX295" s="26" t="str">
        <f t="shared" si="6"/>
        <v>		movkw,                                                  	/* 0x72800000	MOVK      	 */</v>
      </c>
      <c r="AY295" s="26" t="str">
        <f t="shared" si="7"/>
        <v>		0x72800000,	/* MOVK      	movkw	 */</v>
      </c>
    </row>
    <row r="296" ht="12.75" customHeight="1">
      <c r="A296" s="15" t="s">
        <v>503</v>
      </c>
      <c r="B296" s="16"/>
      <c r="C296" s="16"/>
      <c r="D296" s="17"/>
      <c r="E296" s="28" t="s">
        <v>498</v>
      </c>
      <c r="F296" s="18" t="str">
        <f t="shared" si="8"/>
        <v/>
      </c>
      <c r="G296" s="18" t="str">
        <f t="shared" si="2"/>
        <v>x</v>
      </c>
      <c r="H296" s="19"/>
      <c r="I296" s="30" t="s">
        <v>99</v>
      </c>
      <c r="J296" s="77"/>
      <c r="K296" s="31"/>
      <c r="L296" s="32" t="s">
        <v>30</v>
      </c>
      <c r="M296" s="32" t="s">
        <v>31</v>
      </c>
      <c r="N296" s="32" t="s">
        <v>31</v>
      </c>
      <c r="O296" s="45" t="s">
        <v>30</v>
      </c>
      <c r="P296" s="45" t="s">
        <v>31</v>
      </c>
      <c r="Q296" s="45" t="s">
        <v>31</v>
      </c>
      <c r="R296" s="45" t="s">
        <v>30</v>
      </c>
      <c r="S296" s="45" t="s">
        <v>31</v>
      </c>
      <c r="T296" s="45" t="s">
        <v>30</v>
      </c>
      <c r="U296" s="32" t="s">
        <v>33</v>
      </c>
      <c r="V296" s="32" t="s">
        <v>33</v>
      </c>
      <c r="W296" s="71" t="s">
        <v>40</v>
      </c>
      <c r="AM296" s="32" t="s">
        <v>56</v>
      </c>
      <c r="AR296" s="23"/>
      <c r="AS296" s="24" t="str">
        <f t="shared" si="3"/>
        <v>-:-:-:-:-:-:-:-:-:-:-:imm16::::::::::::::::Rd::::</v>
      </c>
      <c r="AT296" s="23"/>
      <c r="AU296" s="24" t="str">
        <f t="shared" si="4"/>
        <v>0x92800000</v>
      </c>
      <c r="AV296" s="25"/>
      <c r="AW296" s="26" t="str">
        <f t="shared" si="5"/>
        <v>movnx,                                                  </v>
      </c>
      <c r="AX296" s="26" t="str">
        <f t="shared" si="6"/>
        <v>		movnx,                                                  	/* 0x92800000	MOVN      	 */</v>
      </c>
      <c r="AY296" s="26" t="str">
        <f t="shared" si="7"/>
        <v>		0x92800000,	/* MOVN      	movnx	 */</v>
      </c>
    </row>
    <row r="297" ht="12.75" customHeight="1">
      <c r="A297" s="15" t="s">
        <v>504</v>
      </c>
      <c r="B297" s="16"/>
      <c r="C297" s="16"/>
      <c r="D297" s="17"/>
      <c r="E297" s="28" t="s">
        <v>500</v>
      </c>
      <c r="F297" s="18" t="str">
        <f t="shared" si="8"/>
        <v/>
      </c>
      <c r="G297" s="18" t="str">
        <f t="shared" si="2"/>
        <v>x</v>
      </c>
      <c r="H297" s="19"/>
      <c r="I297" s="30" t="s">
        <v>99</v>
      </c>
      <c r="J297" s="77"/>
      <c r="K297" s="31"/>
      <c r="L297" s="32" t="s">
        <v>30</v>
      </c>
      <c r="M297" s="32" t="s">
        <v>30</v>
      </c>
      <c r="N297" s="32" t="s">
        <v>31</v>
      </c>
      <c r="O297" s="45" t="s">
        <v>30</v>
      </c>
      <c r="P297" s="45" t="s">
        <v>31</v>
      </c>
      <c r="Q297" s="45" t="s">
        <v>31</v>
      </c>
      <c r="R297" s="45" t="s">
        <v>30</v>
      </c>
      <c r="S297" s="45" t="s">
        <v>31</v>
      </c>
      <c r="T297" s="45" t="s">
        <v>30</v>
      </c>
      <c r="U297" s="32" t="s">
        <v>33</v>
      </c>
      <c r="V297" s="32" t="s">
        <v>33</v>
      </c>
      <c r="W297" s="71" t="s">
        <v>40</v>
      </c>
      <c r="AM297" s="32" t="s">
        <v>56</v>
      </c>
      <c r="AR297" s="23"/>
      <c r="AS297" s="24" t="str">
        <f t="shared" si="3"/>
        <v>-:-:-:-:-:-:-:-:-:-:-:imm16::::::::::::::::Rd::::</v>
      </c>
      <c r="AT297" s="23"/>
      <c r="AU297" s="24" t="str">
        <f t="shared" si="4"/>
        <v>0xD2800000</v>
      </c>
      <c r="AV297" s="25"/>
      <c r="AW297" s="26" t="str">
        <f t="shared" si="5"/>
        <v>movzx,                                                  </v>
      </c>
      <c r="AX297" s="26" t="str">
        <f t="shared" si="6"/>
        <v>		movzx,                                                  	/* 0xD2800000	MOVZ      	 */</v>
      </c>
      <c r="AY297" s="26" t="str">
        <f t="shared" si="7"/>
        <v>		0xD2800000,	/* MOVZ      	movzx	 */</v>
      </c>
    </row>
    <row r="298" ht="12.75" customHeight="1">
      <c r="A298" s="9" t="s">
        <v>505</v>
      </c>
      <c r="B298" s="16"/>
      <c r="C298" s="16"/>
      <c r="D298" s="17"/>
      <c r="E298" s="28" t="s">
        <v>502</v>
      </c>
      <c r="F298" s="18" t="str">
        <f t="shared" si="8"/>
        <v/>
      </c>
      <c r="G298" s="18" t="str">
        <f t="shared" si="2"/>
        <v>x</v>
      </c>
      <c r="H298" s="19"/>
      <c r="I298" s="30" t="s">
        <v>99</v>
      </c>
      <c r="J298" s="77"/>
      <c r="K298" s="31"/>
      <c r="L298" s="32" t="s">
        <v>30</v>
      </c>
      <c r="M298" s="32" t="s">
        <v>30</v>
      </c>
      <c r="N298" s="32" t="s">
        <v>30</v>
      </c>
      <c r="O298" s="45" t="s">
        <v>30</v>
      </c>
      <c r="P298" s="45" t="s">
        <v>31</v>
      </c>
      <c r="Q298" s="45" t="s">
        <v>31</v>
      </c>
      <c r="R298" s="45" t="s">
        <v>30</v>
      </c>
      <c r="S298" s="45" t="s">
        <v>31</v>
      </c>
      <c r="T298" s="45" t="s">
        <v>30</v>
      </c>
      <c r="U298" s="32" t="s">
        <v>33</v>
      </c>
      <c r="V298" s="32" t="s">
        <v>33</v>
      </c>
      <c r="W298" s="71" t="s">
        <v>40</v>
      </c>
      <c r="AM298" s="32" t="s">
        <v>56</v>
      </c>
      <c r="AR298" s="23"/>
      <c r="AS298" s="24" t="str">
        <f t="shared" si="3"/>
        <v>-:-:-:-:-:-:-:-:-:-:-:imm16::::::::::::::::Rd::::</v>
      </c>
      <c r="AT298" s="23"/>
      <c r="AU298" s="24" t="str">
        <f t="shared" si="4"/>
        <v>0xF2800000</v>
      </c>
      <c r="AV298" s="25"/>
      <c r="AW298" s="26" t="str">
        <f t="shared" si="5"/>
        <v>movkx,                                                  </v>
      </c>
      <c r="AX298" s="26" t="str">
        <f t="shared" si="6"/>
        <v>		movkx,                                                  	/* 0xF2800000	MOVK      	 */</v>
      </c>
      <c r="AY298" s="26" t="str">
        <f t="shared" si="7"/>
        <v>		0xF2800000,	/* MOVK      	movkx	 */</v>
      </c>
    </row>
    <row r="299" ht="12.75" customHeight="1">
      <c r="A299" s="15" t="s">
        <v>506</v>
      </c>
      <c r="B299" s="16"/>
      <c r="C299" s="16"/>
      <c r="D299" s="17" t="s">
        <v>507</v>
      </c>
      <c r="F299" s="18" t="str">
        <f t="shared" si="8"/>
        <v/>
      </c>
      <c r="G299" s="18" t="str">
        <f t="shared" si="2"/>
        <v/>
      </c>
      <c r="H299" s="19"/>
      <c r="I299" s="20"/>
      <c r="J299" s="20"/>
      <c r="K299" s="37"/>
      <c r="L299" s="38" t="s">
        <v>466</v>
      </c>
      <c r="M299" s="38" t="s">
        <v>135</v>
      </c>
      <c r="O299" s="39" t="s">
        <v>30</v>
      </c>
      <c r="P299" s="39" t="s">
        <v>31</v>
      </c>
      <c r="Q299" s="39" t="s">
        <v>31</v>
      </c>
      <c r="R299" s="22" t="s">
        <v>30</v>
      </c>
      <c r="S299" s="22" t="s">
        <v>30</v>
      </c>
      <c r="T299" s="22" t="s">
        <v>31</v>
      </c>
      <c r="U299" s="38" t="s">
        <v>481</v>
      </c>
      <c r="V299" s="38" t="s">
        <v>57</v>
      </c>
      <c r="AB299" s="38" t="s">
        <v>58</v>
      </c>
      <c r="AH299" s="40" t="s">
        <v>45</v>
      </c>
      <c r="AM299" s="38" t="s">
        <v>56</v>
      </c>
      <c r="AR299" s="23"/>
      <c r="AS299" s="24" t="str">
        <f t="shared" si="3"/>
        <v/>
      </c>
      <c r="AT299" s="23"/>
      <c r="AU299" s="24" t="str">
        <f t="shared" si="4"/>
        <v/>
      </c>
      <c r="AV299" s="25"/>
      <c r="AW299" s="26" t="str">
        <f t="shared" si="5"/>
        <v/>
      </c>
      <c r="AX299" s="26" t="str">
        <f t="shared" si="6"/>
        <v>	/* Bitfield */</v>
      </c>
      <c r="AY299" s="26" t="str">
        <f t="shared" si="7"/>
        <v>	/* Bitfield */</v>
      </c>
    </row>
    <row r="300" ht="12.75" customHeight="1">
      <c r="A300" s="15" t="s">
        <v>508</v>
      </c>
      <c r="B300" s="16"/>
      <c r="C300" s="16"/>
      <c r="D300" s="17"/>
      <c r="E300" s="28" t="s">
        <v>509</v>
      </c>
      <c r="F300" s="18" t="str">
        <f t="shared" si="8"/>
        <v/>
      </c>
      <c r="G300" s="18" t="str">
        <f t="shared" si="2"/>
        <v>w</v>
      </c>
      <c r="H300" s="19"/>
      <c r="I300" s="30" t="s">
        <v>97</v>
      </c>
      <c r="J300" s="77"/>
      <c r="K300" s="31"/>
      <c r="L300" s="32" t="s">
        <v>31</v>
      </c>
      <c r="M300" s="32" t="s">
        <v>31</v>
      </c>
      <c r="N300" s="32" t="s">
        <v>31</v>
      </c>
      <c r="O300" s="45" t="s">
        <v>30</v>
      </c>
      <c r="P300" s="45" t="s">
        <v>31</v>
      </c>
      <c r="Q300" s="45" t="s">
        <v>31</v>
      </c>
      <c r="R300" s="45" t="s">
        <v>30</v>
      </c>
      <c r="S300" s="45" t="s">
        <v>30</v>
      </c>
      <c r="T300" s="45" t="s">
        <v>31</v>
      </c>
      <c r="U300" s="32" t="s">
        <v>31</v>
      </c>
      <c r="V300" s="32" t="s">
        <v>57</v>
      </c>
      <c r="AB300" s="32" t="s">
        <v>58</v>
      </c>
      <c r="AH300" s="46" t="s">
        <v>45</v>
      </c>
      <c r="AM300" s="32" t="s">
        <v>56</v>
      </c>
      <c r="AR300" s="23"/>
      <c r="AS300" s="24" t="str">
        <f t="shared" si="3"/>
        <v>-:-:-:-:-:-:-:-:-:-:immr::::::imms::::::Rn:::::Rd::::</v>
      </c>
      <c r="AT300" s="23"/>
      <c r="AU300" s="24" t="str">
        <f t="shared" si="4"/>
        <v>0x13000000</v>
      </c>
      <c r="AV300" s="25"/>
      <c r="AW300" s="26" t="str">
        <f t="shared" si="5"/>
        <v>sbfmw,                                                  </v>
      </c>
      <c r="AX300" s="26" t="str">
        <f t="shared" si="6"/>
        <v>		sbfmw,                                                  	/* 0x13000000	SBFM      	 */</v>
      </c>
      <c r="AY300" s="26" t="str">
        <f t="shared" si="7"/>
        <v>		0x13000000,	/* SBFM      	sbfmw	 */</v>
      </c>
    </row>
    <row r="301" ht="12.75" customHeight="1">
      <c r="A301" s="9" t="s">
        <v>510</v>
      </c>
      <c r="B301" s="16"/>
      <c r="C301" s="16"/>
      <c r="D301" s="17"/>
      <c r="E301" s="28" t="s">
        <v>511</v>
      </c>
      <c r="F301" s="18" t="str">
        <f t="shared" si="8"/>
        <v/>
      </c>
      <c r="G301" s="18" t="str">
        <f t="shared" si="2"/>
        <v>w</v>
      </c>
      <c r="H301" s="19"/>
      <c r="I301" s="30" t="s">
        <v>97</v>
      </c>
      <c r="J301" s="77"/>
      <c r="K301" s="31"/>
      <c r="L301" s="32" t="s">
        <v>31</v>
      </c>
      <c r="M301" s="32" t="s">
        <v>31</v>
      </c>
      <c r="N301" s="32" t="s">
        <v>30</v>
      </c>
      <c r="O301" s="45" t="s">
        <v>30</v>
      </c>
      <c r="P301" s="45" t="s">
        <v>31</v>
      </c>
      <c r="Q301" s="45" t="s">
        <v>31</v>
      </c>
      <c r="R301" s="45" t="s">
        <v>30</v>
      </c>
      <c r="S301" s="45" t="s">
        <v>30</v>
      </c>
      <c r="T301" s="45" t="s">
        <v>31</v>
      </c>
      <c r="U301" s="32" t="s">
        <v>31</v>
      </c>
      <c r="V301" s="32" t="s">
        <v>57</v>
      </c>
      <c r="AB301" s="32" t="s">
        <v>58</v>
      </c>
      <c r="AH301" s="46" t="s">
        <v>45</v>
      </c>
      <c r="AM301" s="32" t="s">
        <v>56</v>
      </c>
      <c r="AR301" s="23"/>
      <c r="AS301" s="24" t="str">
        <f t="shared" si="3"/>
        <v>-:-:-:-:-:-:-:-:-:-:immr::::::imms::::::Rn:::::Rd::::</v>
      </c>
      <c r="AT301" s="23"/>
      <c r="AU301" s="24" t="str">
        <f t="shared" si="4"/>
        <v>0x33000000</v>
      </c>
      <c r="AV301" s="25"/>
      <c r="AW301" s="26" t="str">
        <f t="shared" si="5"/>
        <v>bfmw,                                                   </v>
      </c>
      <c r="AX301" s="26" t="str">
        <f t="shared" si="6"/>
        <v>		bfmw,                                                   	/* 0x33000000	BFM       	 */</v>
      </c>
      <c r="AY301" s="26" t="str">
        <f t="shared" si="7"/>
        <v>		0x33000000,	/* BFM       	bfmw	 */</v>
      </c>
    </row>
    <row r="302" ht="12.75" customHeight="1">
      <c r="A302" s="9" t="s">
        <v>512</v>
      </c>
      <c r="B302" s="16"/>
      <c r="C302" s="16"/>
      <c r="D302" s="17"/>
      <c r="E302" s="28" t="s">
        <v>513</v>
      </c>
      <c r="F302" s="18" t="str">
        <f t="shared" si="8"/>
        <v/>
      </c>
      <c r="G302" s="18" t="str">
        <f t="shared" si="2"/>
        <v>w</v>
      </c>
      <c r="H302" s="19"/>
      <c r="I302" s="30" t="s">
        <v>97</v>
      </c>
      <c r="J302" s="77"/>
      <c r="K302" s="31"/>
      <c r="L302" s="32" t="s">
        <v>31</v>
      </c>
      <c r="M302" s="32" t="s">
        <v>30</v>
      </c>
      <c r="N302" s="32" t="s">
        <v>31</v>
      </c>
      <c r="O302" s="45" t="s">
        <v>30</v>
      </c>
      <c r="P302" s="45" t="s">
        <v>31</v>
      </c>
      <c r="Q302" s="45" t="s">
        <v>31</v>
      </c>
      <c r="R302" s="45" t="s">
        <v>30</v>
      </c>
      <c r="S302" s="45" t="s">
        <v>30</v>
      </c>
      <c r="T302" s="45" t="s">
        <v>31</v>
      </c>
      <c r="U302" s="32" t="s">
        <v>31</v>
      </c>
      <c r="V302" s="32" t="s">
        <v>57</v>
      </c>
      <c r="AB302" s="32" t="s">
        <v>58</v>
      </c>
      <c r="AH302" s="46" t="s">
        <v>45</v>
      </c>
      <c r="AM302" s="32" t="s">
        <v>56</v>
      </c>
      <c r="AR302" s="23"/>
      <c r="AS302" s="24" t="str">
        <f t="shared" si="3"/>
        <v>-:-:-:-:-:-:-:-:-:-:immr::::::imms::::::Rn:::::Rd::::</v>
      </c>
      <c r="AT302" s="23"/>
      <c r="AU302" s="24" t="str">
        <f t="shared" si="4"/>
        <v>0x53000000</v>
      </c>
      <c r="AV302" s="25"/>
      <c r="AW302" s="26" t="str">
        <f t="shared" si="5"/>
        <v>ubfmw,                                                  </v>
      </c>
      <c r="AX302" s="26" t="str">
        <f t="shared" si="6"/>
        <v>		ubfmw,                                                  	/* 0x53000000	UBFM      	 */</v>
      </c>
      <c r="AY302" s="26" t="str">
        <f t="shared" si="7"/>
        <v>		0x53000000,	/* UBFM      	ubfmw	 */</v>
      </c>
    </row>
    <row r="303" ht="12.75" customHeight="1">
      <c r="A303" s="15" t="s">
        <v>514</v>
      </c>
      <c r="B303" s="16"/>
      <c r="C303" s="16"/>
      <c r="D303" s="17"/>
      <c r="E303" s="28" t="s">
        <v>509</v>
      </c>
      <c r="F303" s="18" t="str">
        <f t="shared" si="8"/>
        <v/>
      </c>
      <c r="G303" s="18" t="str">
        <f t="shared" si="2"/>
        <v>x</v>
      </c>
      <c r="H303" s="19"/>
      <c r="I303" s="30" t="s">
        <v>99</v>
      </c>
      <c r="J303" s="77"/>
      <c r="K303" s="31"/>
      <c r="L303" s="32" t="s">
        <v>30</v>
      </c>
      <c r="M303" s="32" t="s">
        <v>31</v>
      </c>
      <c r="N303" s="32" t="s">
        <v>31</v>
      </c>
      <c r="O303" s="45" t="s">
        <v>30</v>
      </c>
      <c r="P303" s="45" t="s">
        <v>31</v>
      </c>
      <c r="Q303" s="45" t="s">
        <v>31</v>
      </c>
      <c r="R303" s="45" t="s">
        <v>30</v>
      </c>
      <c r="S303" s="45" t="s">
        <v>30</v>
      </c>
      <c r="T303" s="45" t="s">
        <v>31</v>
      </c>
      <c r="U303" s="32" t="s">
        <v>30</v>
      </c>
      <c r="V303" s="32" t="s">
        <v>57</v>
      </c>
      <c r="AB303" s="32" t="s">
        <v>58</v>
      </c>
      <c r="AH303" s="46" t="s">
        <v>45</v>
      </c>
      <c r="AM303" s="32" t="s">
        <v>56</v>
      </c>
      <c r="AR303" s="23"/>
      <c r="AS303" s="24" t="str">
        <f t="shared" si="3"/>
        <v>-:-:-:-:-:-:-:-:-:-:immr::::::imms::::::Rn:::::Rd::::</v>
      </c>
      <c r="AT303" s="23"/>
      <c r="AU303" s="24" t="str">
        <f t="shared" si="4"/>
        <v>0x93400000</v>
      </c>
      <c r="AV303" s="25"/>
      <c r="AW303" s="26" t="str">
        <f t="shared" si="5"/>
        <v>sbfmx,                                                  </v>
      </c>
      <c r="AX303" s="26" t="str">
        <f t="shared" si="6"/>
        <v>		sbfmx,                                                  	/* 0x93400000	SBFM      	 */</v>
      </c>
      <c r="AY303" s="26" t="str">
        <f t="shared" si="7"/>
        <v>		0x93400000,	/* SBFM      	sbfmx	 */</v>
      </c>
    </row>
    <row r="304" ht="12.75" customHeight="1">
      <c r="A304" s="15" t="s">
        <v>515</v>
      </c>
      <c r="B304" s="16"/>
      <c r="C304" s="16"/>
      <c r="D304" s="17"/>
      <c r="E304" s="28" t="s">
        <v>511</v>
      </c>
      <c r="F304" s="18" t="str">
        <f t="shared" si="8"/>
        <v/>
      </c>
      <c r="G304" s="18" t="str">
        <f t="shared" si="2"/>
        <v>x</v>
      </c>
      <c r="H304" s="19"/>
      <c r="I304" s="30" t="s">
        <v>99</v>
      </c>
      <c r="J304" s="77"/>
      <c r="K304" s="31"/>
      <c r="L304" s="32" t="s">
        <v>30</v>
      </c>
      <c r="M304" s="32" t="s">
        <v>31</v>
      </c>
      <c r="N304" s="32" t="s">
        <v>30</v>
      </c>
      <c r="O304" s="45" t="s">
        <v>30</v>
      </c>
      <c r="P304" s="45" t="s">
        <v>31</v>
      </c>
      <c r="Q304" s="45" t="s">
        <v>31</v>
      </c>
      <c r="R304" s="45" t="s">
        <v>30</v>
      </c>
      <c r="S304" s="45" t="s">
        <v>30</v>
      </c>
      <c r="T304" s="45" t="s">
        <v>31</v>
      </c>
      <c r="U304" s="32" t="s">
        <v>30</v>
      </c>
      <c r="V304" s="32" t="s">
        <v>57</v>
      </c>
      <c r="AB304" s="32" t="s">
        <v>58</v>
      </c>
      <c r="AH304" s="46" t="s">
        <v>45</v>
      </c>
      <c r="AM304" s="32" t="s">
        <v>56</v>
      </c>
      <c r="AR304" s="23"/>
      <c r="AS304" s="24" t="str">
        <f t="shared" si="3"/>
        <v>-:-:-:-:-:-:-:-:-:-:immr::::::imms::::::Rn:::::Rd::::</v>
      </c>
      <c r="AT304" s="23"/>
      <c r="AU304" s="24" t="str">
        <f t="shared" si="4"/>
        <v>0xB3400000</v>
      </c>
      <c r="AV304" s="25"/>
      <c r="AW304" s="26" t="str">
        <f t="shared" si="5"/>
        <v>bfmx,                                                   </v>
      </c>
      <c r="AX304" s="26" t="str">
        <f t="shared" si="6"/>
        <v>		bfmx,                                                   	/* 0xB3400000	BFM       	 */</v>
      </c>
      <c r="AY304" s="26" t="str">
        <f t="shared" si="7"/>
        <v>		0xB3400000,	/* BFM       	bfmx	 */</v>
      </c>
    </row>
    <row r="305" ht="12.75" customHeight="1">
      <c r="A305" s="9" t="s">
        <v>516</v>
      </c>
      <c r="B305" s="16"/>
      <c r="C305" s="16"/>
      <c r="D305" s="17"/>
      <c r="E305" s="28" t="s">
        <v>513</v>
      </c>
      <c r="F305" s="18" t="str">
        <f t="shared" si="8"/>
        <v/>
      </c>
      <c r="G305" s="18" t="str">
        <f t="shared" si="2"/>
        <v>x</v>
      </c>
      <c r="H305" s="19"/>
      <c r="I305" s="30" t="s">
        <v>99</v>
      </c>
      <c r="J305" s="77"/>
      <c r="K305" s="31"/>
      <c r="L305" s="32" t="s">
        <v>30</v>
      </c>
      <c r="M305" s="32" t="s">
        <v>30</v>
      </c>
      <c r="N305" s="32" t="s">
        <v>31</v>
      </c>
      <c r="O305" s="45" t="s">
        <v>30</v>
      </c>
      <c r="P305" s="45" t="s">
        <v>31</v>
      </c>
      <c r="Q305" s="45" t="s">
        <v>31</v>
      </c>
      <c r="R305" s="45" t="s">
        <v>30</v>
      </c>
      <c r="S305" s="45" t="s">
        <v>30</v>
      </c>
      <c r="T305" s="45" t="s">
        <v>31</v>
      </c>
      <c r="U305" s="32" t="s">
        <v>30</v>
      </c>
      <c r="V305" s="32" t="s">
        <v>57</v>
      </c>
      <c r="AB305" s="32" t="s">
        <v>58</v>
      </c>
      <c r="AH305" s="46" t="s">
        <v>45</v>
      </c>
      <c r="AM305" s="32" t="s">
        <v>56</v>
      </c>
      <c r="AR305" s="23"/>
      <c r="AS305" s="24" t="str">
        <f t="shared" si="3"/>
        <v>-:-:-:-:-:-:-:-:-:-:immr::::::imms::::::Rn:::::Rd::::</v>
      </c>
      <c r="AT305" s="23"/>
      <c r="AU305" s="24" t="str">
        <f t="shared" si="4"/>
        <v>0xD3400000</v>
      </c>
      <c r="AV305" s="25"/>
      <c r="AW305" s="26" t="str">
        <f t="shared" si="5"/>
        <v>ubfmx,                                                  </v>
      </c>
      <c r="AX305" s="26" t="str">
        <f t="shared" si="6"/>
        <v>		ubfmx,                                                  	/* 0xD3400000	UBFM      	 */</v>
      </c>
      <c r="AY305" s="26" t="str">
        <f t="shared" si="7"/>
        <v>		0xD3400000,	/* UBFM      	ubfmx	 */</v>
      </c>
    </row>
    <row r="306" ht="12.75" customHeight="1">
      <c r="A306" s="15" t="s">
        <v>517</v>
      </c>
      <c r="B306" s="16"/>
      <c r="C306" s="16"/>
      <c r="D306" s="47" t="s">
        <v>518</v>
      </c>
      <c r="F306" s="18" t="str">
        <f t="shared" si="8"/>
        <v/>
      </c>
      <c r="G306" s="18" t="str">
        <f t="shared" si="2"/>
        <v/>
      </c>
      <c r="H306" s="19"/>
      <c r="I306" s="82"/>
      <c r="J306" s="82"/>
      <c r="K306" s="37"/>
      <c r="L306" s="38" t="s">
        <v>466</v>
      </c>
      <c r="M306" s="38" t="s">
        <v>519</v>
      </c>
      <c r="O306" s="39" t="s">
        <v>30</v>
      </c>
      <c r="P306" s="39" t="s">
        <v>31</v>
      </c>
      <c r="Q306" s="39" t="s">
        <v>31</v>
      </c>
      <c r="R306" s="22" t="s">
        <v>30</v>
      </c>
      <c r="S306" s="22" t="s">
        <v>30</v>
      </c>
      <c r="T306" s="22" t="s">
        <v>30</v>
      </c>
      <c r="U306" s="38" t="s">
        <v>481</v>
      </c>
      <c r="V306" s="38" t="s">
        <v>520</v>
      </c>
      <c r="W306" s="60" t="s">
        <v>51</v>
      </c>
      <c r="AB306" s="38" t="s">
        <v>58</v>
      </c>
      <c r="AH306" s="40" t="s">
        <v>45</v>
      </c>
      <c r="AM306" s="38" t="s">
        <v>56</v>
      </c>
      <c r="AR306" s="23"/>
      <c r="AS306" s="24" t="str">
        <f t="shared" si="3"/>
        <v/>
      </c>
      <c r="AT306" s="23"/>
      <c r="AU306" s="24" t="str">
        <f t="shared" si="4"/>
        <v/>
      </c>
      <c r="AV306" s="25"/>
      <c r="AW306" s="26" t="str">
        <f t="shared" si="5"/>
        <v/>
      </c>
      <c r="AX306" s="26" t="str">
        <f t="shared" si="6"/>
        <v>	/* Extract */</v>
      </c>
      <c r="AY306" s="26" t="str">
        <f t="shared" si="7"/>
        <v>	/* Extract */</v>
      </c>
    </row>
    <row r="307" ht="12.75" customHeight="1">
      <c r="A307" s="15" t="s">
        <v>521</v>
      </c>
      <c r="B307" s="16"/>
      <c r="C307" s="16"/>
      <c r="D307" s="47"/>
      <c r="E307" s="28" t="s">
        <v>522</v>
      </c>
      <c r="F307" s="18" t="str">
        <f t="shared" si="8"/>
        <v/>
      </c>
      <c r="G307" s="18" t="str">
        <f t="shared" si="2"/>
        <v>w</v>
      </c>
      <c r="H307" s="19"/>
      <c r="I307" s="30" t="s">
        <v>97</v>
      </c>
      <c r="J307" s="30"/>
      <c r="K307" s="31"/>
      <c r="L307" s="32" t="s">
        <v>31</v>
      </c>
      <c r="M307" s="32" t="s">
        <v>31</v>
      </c>
      <c r="N307" s="32" t="s">
        <v>31</v>
      </c>
      <c r="O307" s="45" t="s">
        <v>30</v>
      </c>
      <c r="P307" s="45" t="s">
        <v>31</v>
      </c>
      <c r="Q307" s="45" t="s">
        <v>31</v>
      </c>
      <c r="R307" s="45" t="s">
        <v>30</v>
      </c>
      <c r="S307" s="45" t="s">
        <v>30</v>
      </c>
      <c r="T307" s="45" t="s">
        <v>30</v>
      </c>
      <c r="U307" s="32" t="s">
        <v>31</v>
      </c>
      <c r="V307" s="32" t="s">
        <v>31</v>
      </c>
      <c r="W307" s="62" t="s">
        <v>51</v>
      </c>
      <c r="AB307" s="32" t="s">
        <v>31</v>
      </c>
      <c r="AC307" s="32" t="s">
        <v>33</v>
      </c>
      <c r="AD307" s="32" t="s">
        <v>33</v>
      </c>
      <c r="AE307" s="32" t="s">
        <v>33</v>
      </c>
      <c r="AF307" s="32" t="s">
        <v>33</v>
      </c>
      <c r="AG307" s="32" t="s">
        <v>33</v>
      </c>
      <c r="AH307" s="46" t="s">
        <v>45</v>
      </c>
      <c r="AM307" s="32" t="s">
        <v>56</v>
      </c>
      <c r="AR307" s="23"/>
      <c r="AS307" s="24" t="str">
        <f t="shared" si="3"/>
        <v>-:-:-:-:-:-:-:-:-:-:-:Rm:::::-:-:-:-:-:-:Rn:::::Rd::::</v>
      </c>
      <c r="AT307" s="23"/>
      <c r="AU307" s="24" t="str">
        <f t="shared" si="4"/>
        <v>0x13800000</v>
      </c>
      <c r="AV307" s="25"/>
      <c r="AW307" s="26" t="str">
        <f t="shared" si="5"/>
        <v>extrw,                                                  </v>
      </c>
      <c r="AX307" s="26" t="str">
        <f t="shared" si="6"/>
        <v>		extrw,                                                  	/* 0x13800000	EXTR      	 */</v>
      </c>
      <c r="AY307" s="26" t="str">
        <f t="shared" si="7"/>
        <v>		0x13800000,	/* EXTR      	extrw	 */</v>
      </c>
    </row>
    <row r="308" ht="12.75" customHeight="1">
      <c r="A308" s="9" t="s">
        <v>523</v>
      </c>
      <c r="B308" s="16"/>
      <c r="C308" s="16"/>
      <c r="D308" s="47"/>
      <c r="E308" s="28" t="s">
        <v>522</v>
      </c>
      <c r="F308" s="18" t="str">
        <f t="shared" si="8"/>
        <v/>
      </c>
      <c r="G308" s="18" t="str">
        <f t="shared" si="2"/>
        <v>x</v>
      </c>
      <c r="H308" s="19"/>
      <c r="I308" s="30" t="s">
        <v>99</v>
      </c>
      <c r="J308" s="30"/>
      <c r="K308" s="31"/>
      <c r="L308" s="32" t="s">
        <v>30</v>
      </c>
      <c r="M308" s="32" t="s">
        <v>31</v>
      </c>
      <c r="N308" s="32" t="s">
        <v>31</v>
      </c>
      <c r="O308" s="45" t="s">
        <v>30</v>
      </c>
      <c r="P308" s="45" t="s">
        <v>31</v>
      </c>
      <c r="Q308" s="45" t="s">
        <v>31</v>
      </c>
      <c r="R308" s="45" t="s">
        <v>30</v>
      </c>
      <c r="S308" s="45" t="s">
        <v>30</v>
      </c>
      <c r="T308" s="45" t="s">
        <v>30</v>
      </c>
      <c r="U308" s="32" t="s">
        <v>30</v>
      </c>
      <c r="V308" s="32" t="s">
        <v>31</v>
      </c>
      <c r="W308" s="62" t="s">
        <v>51</v>
      </c>
      <c r="AB308" s="32" t="s">
        <v>30</v>
      </c>
      <c r="AC308" s="32" t="s">
        <v>33</v>
      </c>
      <c r="AD308" s="32" t="s">
        <v>33</v>
      </c>
      <c r="AE308" s="32" t="s">
        <v>33</v>
      </c>
      <c r="AF308" s="32" t="s">
        <v>33</v>
      </c>
      <c r="AG308" s="32" t="s">
        <v>33</v>
      </c>
      <c r="AH308" s="46" t="s">
        <v>45</v>
      </c>
      <c r="AM308" s="32" t="s">
        <v>56</v>
      </c>
      <c r="AR308" s="23"/>
      <c r="AS308" s="24" t="str">
        <f t="shared" si="3"/>
        <v>-:-:-:-:-:-:-:-:-:-:-:Rm:::::-:-:-:-:-:-:Rn:::::Rd::::</v>
      </c>
      <c r="AT308" s="23"/>
      <c r="AU308" s="24" t="str">
        <f t="shared" si="4"/>
        <v>0x93C08000</v>
      </c>
      <c r="AV308" s="25"/>
      <c r="AW308" s="26" t="str">
        <f t="shared" si="5"/>
        <v>extrx,                                                  </v>
      </c>
      <c r="AX308" s="26" t="str">
        <f t="shared" si="6"/>
        <v>		extrx,                                                  	/* 0x93C08000	EXTR      	 */</v>
      </c>
      <c r="AY308" s="26" t="str">
        <f t="shared" si="7"/>
        <v>		0x93C08000,	/* EXTR      	extrx	 */</v>
      </c>
    </row>
    <row r="309" ht="12.75" customHeight="1">
      <c r="A309" s="9" t="s">
        <v>524</v>
      </c>
      <c r="B309" s="16"/>
      <c r="C309" s="16" t="s">
        <v>525</v>
      </c>
      <c r="F309" s="18" t="str">
        <f t="shared" si="8"/>
        <v/>
      </c>
      <c r="G309" s="18" t="str">
        <f t="shared" si="2"/>
        <v/>
      </c>
      <c r="H309" s="19"/>
      <c r="I309" s="20"/>
      <c r="J309" s="20"/>
      <c r="K309" s="21"/>
      <c r="L309" s="22"/>
      <c r="M309" s="22"/>
      <c r="N309" s="22"/>
      <c r="O309" s="22"/>
      <c r="P309" s="22" t="s">
        <v>30</v>
      </c>
      <c r="Q309" s="22" t="s">
        <v>31</v>
      </c>
      <c r="R309" s="22" t="s">
        <v>30</v>
      </c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3"/>
      <c r="AS309" s="24" t="str">
        <f t="shared" si="3"/>
        <v/>
      </c>
      <c r="AT309" s="23"/>
      <c r="AU309" s="24" t="str">
        <f t="shared" si="4"/>
        <v/>
      </c>
      <c r="AV309" s="25"/>
      <c r="AW309" s="26" t="str">
        <f t="shared" si="5"/>
        <v/>
      </c>
      <c r="AX309" s="26" t="str">
        <f t="shared" si="6"/>
        <v>/* Data Processing – register */</v>
      </c>
      <c r="AY309" s="26" t="str">
        <f t="shared" si="7"/>
        <v>/* Data Processing – register */</v>
      </c>
    </row>
    <row r="310" ht="12.75" customHeight="1">
      <c r="A310" s="15" t="s">
        <v>526</v>
      </c>
      <c r="B310" s="16"/>
      <c r="C310" s="16"/>
      <c r="D310" s="17" t="s">
        <v>527</v>
      </c>
      <c r="F310" s="18" t="str">
        <f t="shared" si="8"/>
        <v/>
      </c>
      <c r="G310" s="18" t="str">
        <f t="shared" si="2"/>
        <v/>
      </c>
      <c r="H310" s="19"/>
      <c r="I310" s="20"/>
      <c r="J310" s="20"/>
      <c r="K310" s="37"/>
      <c r="L310" s="38" t="s">
        <v>466</v>
      </c>
      <c r="M310" s="38" t="s">
        <v>135</v>
      </c>
      <c r="O310" s="22" t="s">
        <v>31</v>
      </c>
      <c r="P310" s="39" t="s">
        <v>30</v>
      </c>
      <c r="Q310" s="39" t="s">
        <v>31</v>
      </c>
      <c r="R310" s="39" t="s">
        <v>30</v>
      </c>
      <c r="S310" s="22" t="s">
        <v>31</v>
      </c>
      <c r="T310" s="38" t="s">
        <v>59</v>
      </c>
      <c r="V310" s="38" t="s">
        <v>481</v>
      </c>
      <c r="W310" s="60" t="s">
        <v>51</v>
      </c>
      <c r="AB310" s="38" t="s">
        <v>528</v>
      </c>
      <c r="AH310" s="40" t="s">
        <v>45</v>
      </c>
      <c r="AM310" s="38" t="s">
        <v>56</v>
      </c>
      <c r="AR310" s="23"/>
      <c r="AS310" s="24" t="str">
        <f t="shared" si="3"/>
        <v/>
      </c>
      <c r="AT310" s="23"/>
      <c r="AU310" s="24" t="str">
        <f t="shared" si="4"/>
        <v/>
      </c>
      <c r="AV310" s="25"/>
      <c r="AW310" s="26" t="str">
        <f t="shared" si="5"/>
        <v/>
      </c>
      <c r="AX310" s="26" t="str">
        <f t="shared" si="6"/>
        <v>	/* Logical (shifted register) */</v>
      </c>
      <c r="AY310" s="26" t="str">
        <f t="shared" si="7"/>
        <v>	/* Logical (shifted register) */</v>
      </c>
    </row>
    <row r="311" ht="12.75" customHeight="1">
      <c r="A311" s="15" t="s">
        <v>529</v>
      </c>
      <c r="B311" s="16"/>
      <c r="C311" s="16"/>
      <c r="D311" s="17"/>
      <c r="E311" s="28" t="s">
        <v>483</v>
      </c>
      <c r="F311" s="18" t="str">
        <f t="shared" si="8"/>
        <v/>
      </c>
      <c r="G311" s="18" t="str">
        <f t="shared" si="2"/>
        <v>w</v>
      </c>
      <c r="H311" s="18"/>
      <c r="I311" s="30" t="s">
        <v>97</v>
      </c>
      <c r="J311" s="30"/>
      <c r="K311" s="31"/>
      <c r="L311" s="32" t="s">
        <v>31</v>
      </c>
      <c r="M311" s="32" t="s">
        <v>31</v>
      </c>
      <c r="N311" s="32" t="s">
        <v>31</v>
      </c>
      <c r="O311" s="45" t="s">
        <v>31</v>
      </c>
      <c r="P311" s="45" t="s">
        <v>30</v>
      </c>
      <c r="Q311" s="45" t="s">
        <v>31</v>
      </c>
      <c r="R311" s="45" t="s">
        <v>30</v>
      </c>
      <c r="S311" s="45" t="s">
        <v>31</v>
      </c>
      <c r="T311" s="32" t="s">
        <v>59</v>
      </c>
      <c r="V311" s="32" t="s">
        <v>31</v>
      </c>
      <c r="W311" s="62" t="s">
        <v>51</v>
      </c>
      <c r="AB311" s="32" t="s">
        <v>33</v>
      </c>
      <c r="AC311" s="32" t="s">
        <v>33</v>
      </c>
      <c r="AD311" s="32" t="s">
        <v>33</v>
      </c>
      <c r="AE311" s="32" t="s">
        <v>33</v>
      </c>
      <c r="AF311" s="32" t="s">
        <v>33</v>
      </c>
      <c r="AG311" s="32" t="s">
        <v>33</v>
      </c>
      <c r="AH311" s="46" t="s">
        <v>45</v>
      </c>
      <c r="AM311" s="32" t="s">
        <v>56</v>
      </c>
      <c r="AR311" s="23"/>
      <c r="AS311" s="24" t="str">
        <f t="shared" si="3"/>
        <v>-:-:-:-:-:-:-:-:shift::-:Rm:::::-:-:-:-:-:-:Rn:::::Rd::::</v>
      </c>
      <c r="AT311" s="23"/>
      <c r="AU311" s="24" t="str">
        <f t="shared" si="4"/>
        <v>0x0A000000</v>
      </c>
      <c r="AV311" s="25"/>
      <c r="AW311" s="26" t="str">
        <f t="shared" si="5"/>
        <v>andw,                                                   </v>
      </c>
      <c r="AX311" s="26" t="str">
        <f t="shared" si="6"/>
        <v>		andw,                                                   	/* 0x0A000000	AND       	 */</v>
      </c>
      <c r="AY311" s="26" t="str">
        <f t="shared" si="7"/>
        <v>		0x0A000000,	/* AND       	andw	 */</v>
      </c>
    </row>
    <row r="312" ht="12.75" customHeight="1">
      <c r="A312" s="9" t="s">
        <v>530</v>
      </c>
      <c r="B312" s="16"/>
      <c r="C312" s="16"/>
      <c r="D312" s="17"/>
      <c r="E312" s="28" t="s">
        <v>531</v>
      </c>
      <c r="F312" s="18" t="str">
        <f t="shared" si="8"/>
        <v/>
      </c>
      <c r="G312" s="18" t="str">
        <f t="shared" si="2"/>
        <v>w</v>
      </c>
      <c r="H312" s="18"/>
      <c r="I312" s="30" t="s">
        <v>97</v>
      </c>
      <c r="J312" s="30"/>
      <c r="K312" s="31"/>
      <c r="L312" s="32" t="s">
        <v>31</v>
      </c>
      <c r="M312" s="32" t="s">
        <v>31</v>
      </c>
      <c r="N312" s="32" t="s">
        <v>31</v>
      </c>
      <c r="O312" s="45" t="s">
        <v>31</v>
      </c>
      <c r="P312" s="45" t="s">
        <v>30</v>
      </c>
      <c r="Q312" s="45" t="s">
        <v>31</v>
      </c>
      <c r="R312" s="45" t="s">
        <v>30</v>
      </c>
      <c r="S312" s="45" t="s">
        <v>31</v>
      </c>
      <c r="T312" s="32" t="s">
        <v>59</v>
      </c>
      <c r="V312" s="32" t="s">
        <v>30</v>
      </c>
      <c r="W312" s="62" t="s">
        <v>51</v>
      </c>
      <c r="AB312" s="32" t="s">
        <v>33</v>
      </c>
      <c r="AC312" s="32" t="s">
        <v>33</v>
      </c>
      <c r="AD312" s="32" t="s">
        <v>33</v>
      </c>
      <c r="AE312" s="32" t="s">
        <v>33</v>
      </c>
      <c r="AF312" s="32" t="s">
        <v>33</v>
      </c>
      <c r="AG312" s="32" t="s">
        <v>33</v>
      </c>
      <c r="AH312" s="46" t="s">
        <v>45</v>
      </c>
      <c r="AM312" s="32" t="s">
        <v>56</v>
      </c>
      <c r="AR312" s="23"/>
      <c r="AS312" s="24" t="str">
        <f t="shared" si="3"/>
        <v>-:-:-:-:-:-:-:-:shift::-:Rm:::::-:-:-:-:-:-:Rn:::::Rd::::</v>
      </c>
      <c r="AT312" s="23"/>
      <c r="AU312" s="24" t="str">
        <f t="shared" si="4"/>
        <v>0x0A200000</v>
      </c>
      <c r="AV312" s="25"/>
      <c r="AW312" s="26" t="str">
        <f t="shared" si="5"/>
        <v>bicw,                                                   </v>
      </c>
      <c r="AX312" s="26" t="str">
        <f t="shared" si="6"/>
        <v>		bicw,                                                   	/* 0x0A200000	BIC       	 */</v>
      </c>
      <c r="AY312" s="26" t="str">
        <f t="shared" si="7"/>
        <v>		0x0A200000,	/* BIC       	bicw	 */</v>
      </c>
    </row>
    <row r="313" ht="12.75" customHeight="1">
      <c r="A313" s="15" t="s">
        <v>532</v>
      </c>
      <c r="B313" s="16"/>
      <c r="C313" s="16"/>
      <c r="D313" s="17"/>
      <c r="E313" s="28" t="s">
        <v>485</v>
      </c>
      <c r="F313" s="18" t="str">
        <f t="shared" si="8"/>
        <v/>
      </c>
      <c r="G313" s="18" t="str">
        <f t="shared" si="2"/>
        <v>w</v>
      </c>
      <c r="H313" s="18"/>
      <c r="I313" s="30" t="s">
        <v>97</v>
      </c>
      <c r="J313" s="30"/>
      <c r="K313" s="31"/>
      <c r="L313" s="32" t="s">
        <v>31</v>
      </c>
      <c r="M313" s="32" t="s">
        <v>31</v>
      </c>
      <c r="N313" s="32" t="s">
        <v>30</v>
      </c>
      <c r="O313" s="45" t="s">
        <v>31</v>
      </c>
      <c r="P313" s="45" t="s">
        <v>30</v>
      </c>
      <c r="Q313" s="45" t="s">
        <v>31</v>
      </c>
      <c r="R313" s="45" t="s">
        <v>30</v>
      </c>
      <c r="S313" s="45" t="s">
        <v>31</v>
      </c>
      <c r="T313" s="32" t="s">
        <v>59</v>
      </c>
      <c r="V313" s="32" t="s">
        <v>31</v>
      </c>
      <c r="W313" s="62" t="s">
        <v>51</v>
      </c>
      <c r="AB313" s="32" t="s">
        <v>33</v>
      </c>
      <c r="AC313" s="32" t="s">
        <v>33</v>
      </c>
      <c r="AD313" s="32" t="s">
        <v>33</v>
      </c>
      <c r="AE313" s="32" t="s">
        <v>33</v>
      </c>
      <c r="AF313" s="32" t="s">
        <v>33</v>
      </c>
      <c r="AG313" s="32" t="s">
        <v>33</v>
      </c>
      <c r="AH313" s="46" t="s">
        <v>45</v>
      </c>
      <c r="AM313" s="32" t="s">
        <v>56</v>
      </c>
      <c r="AR313" s="23"/>
      <c r="AS313" s="24" t="str">
        <f t="shared" si="3"/>
        <v>-:-:-:-:-:-:-:-:shift::-:Rm:::::-:-:-:-:-:-:Rn:::::Rd::::</v>
      </c>
      <c r="AT313" s="23"/>
      <c r="AU313" s="24" t="str">
        <f t="shared" si="4"/>
        <v>0x2A000000</v>
      </c>
      <c r="AV313" s="25"/>
      <c r="AW313" s="26" t="str">
        <f t="shared" si="5"/>
        <v>orrw,                                                   </v>
      </c>
      <c r="AX313" s="26" t="str">
        <f t="shared" si="6"/>
        <v>		orrw,                                                   	/* 0x2A000000	ORR       	 */</v>
      </c>
      <c r="AY313" s="26" t="str">
        <f t="shared" si="7"/>
        <v>		0x2A000000,	/* ORR       	orrw	 */</v>
      </c>
    </row>
    <row r="314" ht="12.75" customHeight="1">
      <c r="A314" s="15" t="s">
        <v>533</v>
      </c>
      <c r="B314" s="16"/>
      <c r="C314" s="16"/>
      <c r="D314" s="17"/>
      <c r="E314" s="28" t="s">
        <v>534</v>
      </c>
      <c r="F314" s="18" t="str">
        <f t="shared" si="8"/>
        <v/>
      </c>
      <c r="G314" s="18" t="str">
        <f t="shared" si="2"/>
        <v>w</v>
      </c>
      <c r="H314" s="18"/>
      <c r="I314" s="30" t="s">
        <v>97</v>
      </c>
      <c r="J314" s="30"/>
      <c r="K314" s="31"/>
      <c r="L314" s="32" t="s">
        <v>31</v>
      </c>
      <c r="M314" s="32" t="s">
        <v>31</v>
      </c>
      <c r="N314" s="32" t="s">
        <v>30</v>
      </c>
      <c r="O314" s="45" t="s">
        <v>31</v>
      </c>
      <c r="P314" s="45" t="s">
        <v>30</v>
      </c>
      <c r="Q314" s="45" t="s">
        <v>31</v>
      </c>
      <c r="R314" s="45" t="s">
        <v>30</v>
      </c>
      <c r="S314" s="45" t="s">
        <v>31</v>
      </c>
      <c r="T314" s="32" t="s">
        <v>59</v>
      </c>
      <c r="V314" s="32" t="s">
        <v>30</v>
      </c>
      <c r="W314" s="62" t="s">
        <v>51</v>
      </c>
      <c r="AB314" s="32" t="s">
        <v>33</v>
      </c>
      <c r="AC314" s="32" t="s">
        <v>33</v>
      </c>
      <c r="AD314" s="32" t="s">
        <v>33</v>
      </c>
      <c r="AE314" s="32" t="s">
        <v>33</v>
      </c>
      <c r="AF314" s="32" t="s">
        <v>33</v>
      </c>
      <c r="AG314" s="32" t="s">
        <v>33</v>
      </c>
      <c r="AH314" s="46" t="s">
        <v>45</v>
      </c>
      <c r="AM314" s="32" t="s">
        <v>56</v>
      </c>
      <c r="AR314" s="23"/>
      <c r="AS314" s="24" t="str">
        <f t="shared" si="3"/>
        <v>-:-:-:-:-:-:-:-:shift::-:Rm:::::-:-:-:-:-:-:Rn:::::Rd::::</v>
      </c>
      <c r="AT314" s="23"/>
      <c r="AU314" s="24" t="str">
        <f t="shared" si="4"/>
        <v>0x2A200000</v>
      </c>
      <c r="AV314" s="25"/>
      <c r="AW314" s="26" t="str">
        <f t="shared" si="5"/>
        <v>ornw,                                                   </v>
      </c>
      <c r="AX314" s="26" t="str">
        <f t="shared" si="6"/>
        <v>		ornw,                                                   	/* 0x2A200000	ORN       	 */</v>
      </c>
      <c r="AY314" s="26" t="str">
        <f t="shared" si="7"/>
        <v>		0x2A200000,	/* ORN       	ornw	 */</v>
      </c>
    </row>
    <row r="315" ht="12.75" customHeight="1">
      <c r="A315" s="9" t="s">
        <v>535</v>
      </c>
      <c r="B315" s="16"/>
      <c r="C315" s="16"/>
      <c r="D315" s="17"/>
      <c r="E315" s="28" t="s">
        <v>487</v>
      </c>
      <c r="F315" s="18" t="str">
        <f t="shared" si="8"/>
        <v/>
      </c>
      <c r="G315" s="18" t="str">
        <f t="shared" si="2"/>
        <v>w</v>
      </c>
      <c r="H315" s="18"/>
      <c r="I315" s="30" t="s">
        <v>97</v>
      </c>
      <c r="J315" s="30"/>
      <c r="K315" s="31"/>
      <c r="L315" s="32" t="s">
        <v>31</v>
      </c>
      <c r="M315" s="32" t="s">
        <v>30</v>
      </c>
      <c r="N315" s="32" t="s">
        <v>31</v>
      </c>
      <c r="O315" s="45" t="s">
        <v>31</v>
      </c>
      <c r="P315" s="45" t="s">
        <v>30</v>
      </c>
      <c r="Q315" s="45" t="s">
        <v>31</v>
      </c>
      <c r="R315" s="45" t="s">
        <v>30</v>
      </c>
      <c r="S315" s="45" t="s">
        <v>31</v>
      </c>
      <c r="T315" s="32" t="s">
        <v>59</v>
      </c>
      <c r="V315" s="32" t="s">
        <v>31</v>
      </c>
      <c r="W315" s="62" t="s">
        <v>51</v>
      </c>
      <c r="AB315" s="32" t="s">
        <v>33</v>
      </c>
      <c r="AC315" s="32" t="s">
        <v>33</v>
      </c>
      <c r="AD315" s="32" t="s">
        <v>33</v>
      </c>
      <c r="AE315" s="32" t="s">
        <v>33</v>
      </c>
      <c r="AF315" s="32" t="s">
        <v>33</v>
      </c>
      <c r="AG315" s="32" t="s">
        <v>33</v>
      </c>
      <c r="AH315" s="46" t="s">
        <v>45</v>
      </c>
      <c r="AM315" s="32" t="s">
        <v>56</v>
      </c>
      <c r="AR315" s="23"/>
      <c r="AS315" s="24" t="str">
        <f t="shared" si="3"/>
        <v>-:-:-:-:-:-:-:-:shift::-:Rm:::::-:-:-:-:-:-:Rn:::::Rd::::</v>
      </c>
      <c r="AT315" s="23"/>
      <c r="AU315" s="24" t="str">
        <f t="shared" si="4"/>
        <v>0x4A000000</v>
      </c>
      <c r="AV315" s="25"/>
      <c r="AW315" s="26" t="str">
        <f t="shared" si="5"/>
        <v>eorw,                                                   </v>
      </c>
      <c r="AX315" s="26" t="str">
        <f t="shared" si="6"/>
        <v>		eorw,                                                   	/* 0x4A000000	EOR       	 */</v>
      </c>
      <c r="AY315" s="26" t="str">
        <f t="shared" si="7"/>
        <v>		0x4A000000,	/* EOR       	eorw	 */</v>
      </c>
    </row>
    <row r="316" ht="12.75" customHeight="1">
      <c r="A316" s="9" t="s">
        <v>536</v>
      </c>
      <c r="B316" s="16"/>
      <c r="C316" s="16"/>
      <c r="D316" s="17"/>
      <c r="E316" s="28" t="s">
        <v>537</v>
      </c>
      <c r="F316" s="18" t="str">
        <f t="shared" si="8"/>
        <v/>
      </c>
      <c r="G316" s="18" t="str">
        <f t="shared" si="2"/>
        <v>w</v>
      </c>
      <c r="H316" s="18"/>
      <c r="I316" s="30" t="s">
        <v>97</v>
      </c>
      <c r="J316" s="30"/>
      <c r="K316" s="31"/>
      <c r="L316" s="32" t="s">
        <v>31</v>
      </c>
      <c r="M316" s="32" t="s">
        <v>30</v>
      </c>
      <c r="N316" s="32" t="s">
        <v>31</v>
      </c>
      <c r="O316" s="45" t="s">
        <v>31</v>
      </c>
      <c r="P316" s="45" t="s">
        <v>30</v>
      </c>
      <c r="Q316" s="45" t="s">
        <v>31</v>
      </c>
      <c r="R316" s="45" t="s">
        <v>30</v>
      </c>
      <c r="S316" s="45" t="s">
        <v>31</v>
      </c>
      <c r="T316" s="32" t="s">
        <v>59</v>
      </c>
      <c r="V316" s="32" t="s">
        <v>30</v>
      </c>
      <c r="W316" s="62" t="s">
        <v>51</v>
      </c>
      <c r="AB316" s="32" t="s">
        <v>33</v>
      </c>
      <c r="AC316" s="32" t="s">
        <v>33</v>
      </c>
      <c r="AD316" s="32" t="s">
        <v>33</v>
      </c>
      <c r="AE316" s="32" t="s">
        <v>33</v>
      </c>
      <c r="AF316" s="32" t="s">
        <v>33</v>
      </c>
      <c r="AG316" s="32" t="s">
        <v>33</v>
      </c>
      <c r="AH316" s="46" t="s">
        <v>45</v>
      </c>
      <c r="AM316" s="32" t="s">
        <v>56</v>
      </c>
      <c r="AR316" s="23"/>
      <c r="AS316" s="24" t="str">
        <f t="shared" si="3"/>
        <v>-:-:-:-:-:-:-:-:shift::-:Rm:::::-:-:-:-:-:-:Rn:::::Rd::::</v>
      </c>
      <c r="AT316" s="23"/>
      <c r="AU316" s="24" t="str">
        <f t="shared" si="4"/>
        <v>0x4A200000</v>
      </c>
      <c r="AV316" s="25"/>
      <c r="AW316" s="26" t="str">
        <f t="shared" si="5"/>
        <v>eonw,                                                   </v>
      </c>
      <c r="AX316" s="26" t="str">
        <f t="shared" si="6"/>
        <v>		eonw,                                                   	/* 0x4A200000	EON       	 */</v>
      </c>
      <c r="AY316" s="26" t="str">
        <f t="shared" si="7"/>
        <v>		0x4A200000,	/* EON       	eonw	 */</v>
      </c>
    </row>
    <row r="317" ht="12.75" customHeight="1">
      <c r="A317" s="15" t="s">
        <v>538</v>
      </c>
      <c r="B317" s="16"/>
      <c r="C317" s="16"/>
      <c r="D317" s="17"/>
      <c r="E317" s="28" t="s">
        <v>489</v>
      </c>
      <c r="F317" s="18" t="str">
        <f t="shared" si="8"/>
        <v/>
      </c>
      <c r="G317" s="18" t="str">
        <f t="shared" si="2"/>
        <v>w</v>
      </c>
      <c r="H317" s="18"/>
      <c r="I317" s="30" t="s">
        <v>97</v>
      </c>
      <c r="J317" s="30"/>
      <c r="K317" s="31"/>
      <c r="L317" s="32" t="s">
        <v>31</v>
      </c>
      <c r="M317" s="32" t="s">
        <v>30</v>
      </c>
      <c r="N317" s="32" t="s">
        <v>30</v>
      </c>
      <c r="O317" s="45" t="s">
        <v>31</v>
      </c>
      <c r="P317" s="45" t="s">
        <v>30</v>
      </c>
      <c r="Q317" s="45" t="s">
        <v>31</v>
      </c>
      <c r="R317" s="45" t="s">
        <v>30</v>
      </c>
      <c r="S317" s="45" t="s">
        <v>31</v>
      </c>
      <c r="T317" s="32" t="s">
        <v>59</v>
      </c>
      <c r="V317" s="32" t="s">
        <v>31</v>
      </c>
      <c r="W317" s="62" t="s">
        <v>51</v>
      </c>
      <c r="AB317" s="32" t="s">
        <v>33</v>
      </c>
      <c r="AC317" s="32" t="s">
        <v>33</v>
      </c>
      <c r="AD317" s="32" t="s">
        <v>33</v>
      </c>
      <c r="AE317" s="32" t="s">
        <v>33</v>
      </c>
      <c r="AF317" s="32" t="s">
        <v>33</v>
      </c>
      <c r="AG317" s="32" t="s">
        <v>33</v>
      </c>
      <c r="AH317" s="46" t="s">
        <v>45</v>
      </c>
      <c r="AM317" s="32" t="s">
        <v>56</v>
      </c>
      <c r="AR317" s="23"/>
      <c r="AS317" s="24" t="str">
        <f t="shared" si="3"/>
        <v>-:-:-:-:-:-:-:-:shift::-:Rm:::::-:-:-:-:-:-:Rn:::::Rd::::</v>
      </c>
      <c r="AT317" s="23"/>
      <c r="AU317" s="24" t="str">
        <f t="shared" si="4"/>
        <v>0x6A000000</v>
      </c>
      <c r="AV317" s="25"/>
      <c r="AW317" s="26" t="str">
        <f t="shared" si="5"/>
        <v>andsw,                                                  </v>
      </c>
      <c r="AX317" s="26" t="str">
        <f t="shared" si="6"/>
        <v>		andsw,                                                  	/* 0x6A000000	ANDS      	 */</v>
      </c>
      <c r="AY317" s="26" t="str">
        <f t="shared" si="7"/>
        <v>		0x6A000000,	/* ANDS      	andsw	 */</v>
      </c>
    </row>
    <row r="318" ht="12.75" customHeight="1">
      <c r="A318" s="15" t="s">
        <v>539</v>
      </c>
      <c r="B318" s="16"/>
      <c r="C318" s="16"/>
      <c r="D318" s="17"/>
      <c r="E318" s="28" t="s">
        <v>540</v>
      </c>
      <c r="F318" s="18" t="str">
        <f t="shared" si="8"/>
        <v/>
      </c>
      <c r="G318" s="18" t="str">
        <f t="shared" si="2"/>
        <v>w</v>
      </c>
      <c r="H318" s="18"/>
      <c r="I318" s="30" t="s">
        <v>97</v>
      </c>
      <c r="J318" s="30"/>
      <c r="K318" s="31"/>
      <c r="L318" s="32" t="s">
        <v>31</v>
      </c>
      <c r="M318" s="32" t="s">
        <v>30</v>
      </c>
      <c r="N318" s="32" t="s">
        <v>30</v>
      </c>
      <c r="O318" s="45" t="s">
        <v>31</v>
      </c>
      <c r="P318" s="45" t="s">
        <v>30</v>
      </c>
      <c r="Q318" s="45" t="s">
        <v>31</v>
      </c>
      <c r="R318" s="45" t="s">
        <v>30</v>
      </c>
      <c r="S318" s="45" t="s">
        <v>31</v>
      </c>
      <c r="T318" s="32" t="s">
        <v>59</v>
      </c>
      <c r="V318" s="32" t="s">
        <v>30</v>
      </c>
      <c r="W318" s="62" t="s">
        <v>51</v>
      </c>
      <c r="AB318" s="32" t="s">
        <v>33</v>
      </c>
      <c r="AC318" s="32" t="s">
        <v>33</v>
      </c>
      <c r="AD318" s="32" t="s">
        <v>33</v>
      </c>
      <c r="AE318" s="32" t="s">
        <v>33</v>
      </c>
      <c r="AF318" s="32" t="s">
        <v>33</v>
      </c>
      <c r="AG318" s="32" t="s">
        <v>33</v>
      </c>
      <c r="AH318" s="46" t="s">
        <v>45</v>
      </c>
      <c r="AM318" s="32" t="s">
        <v>56</v>
      </c>
      <c r="AR318" s="23"/>
      <c r="AS318" s="24" t="str">
        <f t="shared" si="3"/>
        <v>-:-:-:-:-:-:-:-:shift::-:Rm:::::-:-:-:-:-:-:Rn:::::Rd::::</v>
      </c>
      <c r="AT318" s="23"/>
      <c r="AU318" s="24" t="str">
        <f t="shared" si="4"/>
        <v>0x6A200000</v>
      </c>
      <c r="AV318" s="25"/>
      <c r="AW318" s="26" t="str">
        <f t="shared" si="5"/>
        <v>bicsw,                                                  </v>
      </c>
      <c r="AX318" s="26" t="str">
        <f t="shared" si="6"/>
        <v>		bicsw,                                                  	/* 0x6A200000	BICS      	 */</v>
      </c>
      <c r="AY318" s="26" t="str">
        <f t="shared" si="7"/>
        <v>		0x6A200000,	/* BICS      	bicsw	 */</v>
      </c>
    </row>
    <row r="319" ht="12.75" customHeight="1">
      <c r="A319" s="9" t="s">
        <v>541</v>
      </c>
      <c r="B319" s="16"/>
      <c r="C319" s="16"/>
      <c r="D319" s="17"/>
      <c r="E319" s="28" t="s">
        <v>483</v>
      </c>
      <c r="F319" s="18" t="str">
        <f t="shared" si="8"/>
        <v/>
      </c>
      <c r="G319" s="18" t="str">
        <f t="shared" si="2"/>
        <v>x</v>
      </c>
      <c r="H319" s="18"/>
      <c r="I319" s="30" t="s">
        <v>99</v>
      </c>
      <c r="J319" s="30"/>
      <c r="K319" s="31"/>
      <c r="L319" s="32" t="s">
        <v>30</v>
      </c>
      <c r="M319" s="32" t="s">
        <v>31</v>
      </c>
      <c r="N319" s="32" t="s">
        <v>31</v>
      </c>
      <c r="O319" s="45" t="s">
        <v>31</v>
      </c>
      <c r="P319" s="45" t="s">
        <v>30</v>
      </c>
      <c r="Q319" s="45" t="s">
        <v>31</v>
      </c>
      <c r="R319" s="45" t="s">
        <v>30</v>
      </c>
      <c r="S319" s="45" t="s">
        <v>31</v>
      </c>
      <c r="T319" s="32" t="s">
        <v>59</v>
      </c>
      <c r="V319" s="32" t="s">
        <v>31</v>
      </c>
      <c r="W319" s="62" t="s">
        <v>51</v>
      </c>
      <c r="AB319" s="32" t="s">
        <v>33</v>
      </c>
      <c r="AC319" s="32" t="s">
        <v>33</v>
      </c>
      <c r="AD319" s="32" t="s">
        <v>33</v>
      </c>
      <c r="AE319" s="32" t="s">
        <v>33</v>
      </c>
      <c r="AF319" s="32" t="s">
        <v>33</v>
      </c>
      <c r="AG319" s="32" t="s">
        <v>33</v>
      </c>
      <c r="AH319" s="46" t="s">
        <v>45</v>
      </c>
      <c r="AM319" s="32" t="s">
        <v>56</v>
      </c>
      <c r="AR319" s="23"/>
      <c r="AS319" s="24" t="str">
        <f t="shared" si="3"/>
        <v>-:-:-:-:-:-:-:-:shift::-:Rm:::::-:-:-:-:-:-:Rn:::::Rd::::</v>
      </c>
      <c r="AT319" s="23"/>
      <c r="AU319" s="24" t="str">
        <f t="shared" si="4"/>
        <v>0x8A000000</v>
      </c>
      <c r="AV319" s="25"/>
      <c r="AW319" s="26" t="str">
        <f t="shared" si="5"/>
        <v>andx,                                                   </v>
      </c>
      <c r="AX319" s="26" t="str">
        <f t="shared" si="6"/>
        <v>		andx,                                                   	/* 0x8A000000	AND       	 */</v>
      </c>
      <c r="AY319" s="26" t="str">
        <f t="shared" si="7"/>
        <v>		0x8A000000,	/* AND       	andx	 */</v>
      </c>
    </row>
    <row r="320" ht="12.75" customHeight="1">
      <c r="A320" s="15" t="s">
        <v>542</v>
      </c>
      <c r="B320" s="16"/>
      <c r="C320" s="16"/>
      <c r="D320" s="17"/>
      <c r="E320" s="28" t="s">
        <v>531</v>
      </c>
      <c r="F320" s="18" t="str">
        <f t="shared" si="8"/>
        <v/>
      </c>
      <c r="G320" s="18" t="str">
        <f t="shared" si="2"/>
        <v>x</v>
      </c>
      <c r="H320" s="18"/>
      <c r="I320" s="30" t="s">
        <v>99</v>
      </c>
      <c r="J320" s="30"/>
      <c r="K320" s="31"/>
      <c r="L320" s="32" t="s">
        <v>30</v>
      </c>
      <c r="M320" s="32" t="s">
        <v>31</v>
      </c>
      <c r="N320" s="32" t="s">
        <v>31</v>
      </c>
      <c r="O320" s="45" t="s">
        <v>31</v>
      </c>
      <c r="P320" s="45" t="s">
        <v>30</v>
      </c>
      <c r="Q320" s="45" t="s">
        <v>31</v>
      </c>
      <c r="R320" s="45" t="s">
        <v>30</v>
      </c>
      <c r="S320" s="45" t="s">
        <v>31</v>
      </c>
      <c r="T320" s="32" t="s">
        <v>59</v>
      </c>
      <c r="V320" s="32" t="s">
        <v>30</v>
      </c>
      <c r="W320" s="62" t="s">
        <v>51</v>
      </c>
      <c r="AB320" s="32" t="s">
        <v>33</v>
      </c>
      <c r="AC320" s="32" t="s">
        <v>33</v>
      </c>
      <c r="AD320" s="32" t="s">
        <v>33</v>
      </c>
      <c r="AE320" s="32" t="s">
        <v>33</v>
      </c>
      <c r="AF320" s="32" t="s">
        <v>33</v>
      </c>
      <c r="AG320" s="32" t="s">
        <v>33</v>
      </c>
      <c r="AH320" s="46" t="s">
        <v>45</v>
      </c>
      <c r="AM320" s="32" t="s">
        <v>56</v>
      </c>
      <c r="AR320" s="23"/>
      <c r="AS320" s="24" t="str">
        <f t="shared" si="3"/>
        <v>-:-:-:-:-:-:-:-:shift::-:Rm:::::-:-:-:-:-:-:Rn:::::Rd::::</v>
      </c>
      <c r="AT320" s="23"/>
      <c r="AU320" s="24" t="str">
        <f t="shared" si="4"/>
        <v>0x8A200000</v>
      </c>
      <c r="AV320" s="25"/>
      <c r="AW320" s="26" t="str">
        <f t="shared" si="5"/>
        <v>bicx,                                                   </v>
      </c>
      <c r="AX320" s="26" t="str">
        <f t="shared" si="6"/>
        <v>		bicx,                                                   	/* 0x8A200000	BIC       	 */</v>
      </c>
      <c r="AY320" s="26" t="str">
        <f t="shared" si="7"/>
        <v>		0x8A200000,	/* BIC       	bicx	 */</v>
      </c>
    </row>
    <row r="321" ht="12.75" customHeight="1">
      <c r="A321" s="15" t="s">
        <v>543</v>
      </c>
      <c r="B321" s="16"/>
      <c r="C321" s="16"/>
      <c r="D321" s="17"/>
      <c r="E321" s="28" t="s">
        <v>485</v>
      </c>
      <c r="F321" s="18" t="str">
        <f t="shared" si="8"/>
        <v/>
      </c>
      <c r="G321" s="18" t="str">
        <f t="shared" si="2"/>
        <v>x</v>
      </c>
      <c r="H321" s="18"/>
      <c r="I321" s="30" t="s">
        <v>99</v>
      </c>
      <c r="J321" s="30"/>
      <c r="K321" s="31"/>
      <c r="L321" s="32" t="s">
        <v>30</v>
      </c>
      <c r="M321" s="32" t="s">
        <v>31</v>
      </c>
      <c r="N321" s="32" t="s">
        <v>30</v>
      </c>
      <c r="O321" s="45" t="s">
        <v>31</v>
      </c>
      <c r="P321" s="45" t="s">
        <v>30</v>
      </c>
      <c r="Q321" s="45" t="s">
        <v>31</v>
      </c>
      <c r="R321" s="45" t="s">
        <v>30</v>
      </c>
      <c r="S321" s="45" t="s">
        <v>31</v>
      </c>
      <c r="T321" s="32" t="s">
        <v>59</v>
      </c>
      <c r="V321" s="32" t="s">
        <v>31</v>
      </c>
      <c r="W321" s="62" t="s">
        <v>51</v>
      </c>
      <c r="AB321" s="32" t="s">
        <v>33</v>
      </c>
      <c r="AC321" s="32" t="s">
        <v>33</v>
      </c>
      <c r="AD321" s="32" t="s">
        <v>33</v>
      </c>
      <c r="AE321" s="32" t="s">
        <v>33</v>
      </c>
      <c r="AF321" s="32" t="s">
        <v>33</v>
      </c>
      <c r="AG321" s="32" t="s">
        <v>33</v>
      </c>
      <c r="AH321" s="46" t="s">
        <v>45</v>
      </c>
      <c r="AM321" s="32" t="s">
        <v>56</v>
      </c>
      <c r="AR321" s="23"/>
      <c r="AS321" s="24" t="str">
        <f t="shared" si="3"/>
        <v>-:-:-:-:-:-:-:-:shift::-:Rm:::::-:-:-:-:-:-:Rn:::::Rd::::</v>
      </c>
      <c r="AT321" s="23"/>
      <c r="AU321" s="24" t="str">
        <f t="shared" si="4"/>
        <v>0xAA000000</v>
      </c>
      <c r="AV321" s="25"/>
      <c r="AW321" s="26" t="str">
        <f t="shared" si="5"/>
        <v>orrx,                                                   </v>
      </c>
      <c r="AX321" s="26" t="str">
        <f t="shared" si="6"/>
        <v>		orrx,                                                   	/* 0xAA000000	ORR       	 */</v>
      </c>
      <c r="AY321" s="26" t="str">
        <f t="shared" si="7"/>
        <v>		0xAA000000,	/* ORR       	orrx	 */</v>
      </c>
    </row>
    <row r="322" ht="12.75" customHeight="1">
      <c r="A322" s="9" t="s">
        <v>544</v>
      </c>
      <c r="B322" s="16"/>
      <c r="C322" s="16"/>
      <c r="D322" s="17"/>
      <c r="E322" s="28" t="s">
        <v>534</v>
      </c>
      <c r="F322" s="18" t="str">
        <f t="shared" si="8"/>
        <v/>
      </c>
      <c r="G322" s="18" t="str">
        <f t="shared" si="2"/>
        <v>x</v>
      </c>
      <c r="H322" s="18"/>
      <c r="I322" s="30" t="s">
        <v>99</v>
      </c>
      <c r="J322" s="30"/>
      <c r="K322" s="31"/>
      <c r="L322" s="32" t="s">
        <v>30</v>
      </c>
      <c r="M322" s="32" t="s">
        <v>31</v>
      </c>
      <c r="N322" s="32" t="s">
        <v>30</v>
      </c>
      <c r="O322" s="45" t="s">
        <v>31</v>
      </c>
      <c r="P322" s="45" t="s">
        <v>30</v>
      </c>
      <c r="Q322" s="45" t="s">
        <v>31</v>
      </c>
      <c r="R322" s="45" t="s">
        <v>30</v>
      </c>
      <c r="S322" s="45" t="s">
        <v>31</v>
      </c>
      <c r="T322" s="32" t="s">
        <v>59</v>
      </c>
      <c r="V322" s="32" t="s">
        <v>30</v>
      </c>
      <c r="W322" s="62" t="s">
        <v>51</v>
      </c>
      <c r="AB322" s="32" t="s">
        <v>33</v>
      </c>
      <c r="AC322" s="32" t="s">
        <v>33</v>
      </c>
      <c r="AD322" s="32" t="s">
        <v>33</v>
      </c>
      <c r="AE322" s="32" t="s">
        <v>33</v>
      </c>
      <c r="AF322" s="32" t="s">
        <v>33</v>
      </c>
      <c r="AG322" s="32" t="s">
        <v>33</v>
      </c>
      <c r="AH322" s="46" t="s">
        <v>45</v>
      </c>
      <c r="AM322" s="32" t="s">
        <v>56</v>
      </c>
      <c r="AR322" s="23"/>
      <c r="AS322" s="24" t="str">
        <f t="shared" si="3"/>
        <v>-:-:-:-:-:-:-:-:shift::-:Rm:::::-:-:-:-:-:-:Rn:::::Rd::::</v>
      </c>
      <c r="AT322" s="23"/>
      <c r="AU322" s="24" t="str">
        <f t="shared" si="4"/>
        <v>0xAA200000</v>
      </c>
      <c r="AV322" s="25"/>
      <c r="AW322" s="26" t="str">
        <f t="shared" si="5"/>
        <v>ornx,                                                   </v>
      </c>
      <c r="AX322" s="26" t="str">
        <f t="shared" si="6"/>
        <v>		ornx,                                                   	/* 0xAA200000	ORN       	 */</v>
      </c>
      <c r="AY322" s="26" t="str">
        <f t="shared" si="7"/>
        <v>		0xAA200000,	/* ORN       	ornx	 */</v>
      </c>
    </row>
    <row r="323" ht="12.75" customHeight="1">
      <c r="A323" s="9" t="s">
        <v>545</v>
      </c>
      <c r="B323" s="16"/>
      <c r="C323" s="16"/>
      <c r="D323" s="17"/>
      <c r="E323" s="28" t="s">
        <v>487</v>
      </c>
      <c r="F323" s="18" t="str">
        <f t="shared" si="8"/>
        <v/>
      </c>
      <c r="G323" s="18" t="str">
        <f t="shared" si="2"/>
        <v>x</v>
      </c>
      <c r="H323" s="18"/>
      <c r="I323" s="30" t="s">
        <v>99</v>
      </c>
      <c r="J323" s="30"/>
      <c r="K323" s="31"/>
      <c r="L323" s="32" t="s">
        <v>30</v>
      </c>
      <c r="M323" s="32" t="s">
        <v>30</v>
      </c>
      <c r="N323" s="32" t="s">
        <v>31</v>
      </c>
      <c r="O323" s="45" t="s">
        <v>31</v>
      </c>
      <c r="P323" s="45" t="s">
        <v>30</v>
      </c>
      <c r="Q323" s="45" t="s">
        <v>31</v>
      </c>
      <c r="R323" s="45" t="s">
        <v>30</v>
      </c>
      <c r="S323" s="45" t="s">
        <v>31</v>
      </c>
      <c r="T323" s="32" t="s">
        <v>59</v>
      </c>
      <c r="V323" s="32" t="s">
        <v>31</v>
      </c>
      <c r="W323" s="62" t="s">
        <v>51</v>
      </c>
      <c r="AB323" s="32" t="s">
        <v>33</v>
      </c>
      <c r="AC323" s="32" t="s">
        <v>33</v>
      </c>
      <c r="AD323" s="32" t="s">
        <v>33</v>
      </c>
      <c r="AE323" s="32" t="s">
        <v>33</v>
      </c>
      <c r="AF323" s="32" t="s">
        <v>33</v>
      </c>
      <c r="AG323" s="32" t="s">
        <v>33</v>
      </c>
      <c r="AH323" s="46" t="s">
        <v>45</v>
      </c>
      <c r="AM323" s="32" t="s">
        <v>56</v>
      </c>
      <c r="AR323" s="23"/>
      <c r="AS323" s="24" t="str">
        <f t="shared" si="3"/>
        <v>-:-:-:-:-:-:-:-:shift::-:Rm:::::-:-:-:-:-:-:Rn:::::Rd::::</v>
      </c>
      <c r="AT323" s="23"/>
      <c r="AU323" s="24" t="str">
        <f t="shared" si="4"/>
        <v>0xCA000000</v>
      </c>
      <c r="AV323" s="25"/>
      <c r="AW323" s="26" t="str">
        <f t="shared" si="5"/>
        <v>eorx,                                                   </v>
      </c>
      <c r="AX323" s="26" t="str">
        <f t="shared" si="6"/>
        <v>		eorx,                                                   	/* 0xCA000000	EOR       	 */</v>
      </c>
      <c r="AY323" s="26" t="str">
        <f t="shared" si="7"/>
        <v>		0xCA000000,	/* EOR       	eorx	 */</v>
      </c>
    </row>
    <row r="324" ht="12.75" customHeight="1">
      <c r="A324" s="15" t="s">
        <v>546</v>
      </c>
      <c r="B324" s="16"/>
      <c r="C324" s="16"/>
      <c r="D324" s="17"/>
      <c r="E324" s="28" t="s">
        <v>537</v>
      </c>
      <c r="F324" s="18" t="str">
        <f t="shared" si="8"/>
        <v/>
      </c>
      <c r="G324" s="18" t="str">
        <f t="shared" si="2"/>
        <v>x</v>
      </c>
      <c r="H324" s="18"/>
      <c r="I324" s="30" t="s">
        <v>99</v>
      </c>
      <c r="J324" s="30"/>
      <c r="K324" s="31"/>
      <c r="L324" s="32" t="s">
        <v>30</v>
      </c>
      <c r="M324" s="32" t="s">
        <v>30</v>
      </c>
      <c r="N324" s="32" t="s">
        <v>31</v>
      </c>
      <c r="O324" s="45" t="s">
        <v>31</v>
      </c>
      <c r="P324" s="45" t="s">
        <v>30</v>
      </c>
      <c r="Q324" s="45" t="s">
        <v>31</v>
      </c>
      <c r="R324" s="45" t="s">
        <v>30</v>
      </c>
      <c r="S324" s="45" t="s">
        <v>31</v>
      </c>
      <c r="T324" s="32" t="s">
        <v>59</v>
      </c>
      <c r="V324" s="32" t="s">
        <v>30</v>
      </c>
      <c r="W324" s="62" t="s">
        <v>51</v>
      </c>
      <c r="AB324" s="32" t="s">
        <v>33</v>
      </c>
      <c r="AC324" s="32" t="s">
        <v>33</v>
      </c>
      <c r="AD324" s="32" t="s">
        <v>33</v>
      </c>
      <c r="AE324" s="32" t="s">
        <v>33</v>
      </c>
      <c r="AF324" s="32" t="s">
        <v>33</v>
      </c>
      <c r="AG324" s="32" t="s">
        <v>33</v>
      </c>
      <c r="AH324" s="46" t="s">
        <v>45</v>
      </c>
      <c r="AM324" s="32" t="s">
        <v>56</v>
      </c>
      <c r="AR324" s="23"/>
      <c r="AS324" s="24" t="str">
        <f t="shared" si="3"/>
        <v>-:-:-:-:-:-:-:-:shift::-:Rm:::::-:-:-:-:-:-:Rn:::::Rd::::</v>
      </c>
      <c r="AT324" s="23"/>
      <c r="AU324" s="24" t="str">
        <f t="shared" si="4"/>
        <v>0xCA200000</v>
      </c>
      <c r="AV324" s="25"/>
      <c r="AW324" s="26" t="str">
        <f t="shared" si="5"/>
        <v>eonx,                                                   </v>
      </c>
      <c r="AX324" s="26" t="str">
        <f t="shared" si="6"/>
        <v>		eonx,                                                   	/* 0xCA200000	EON       	 */</v>
      </c>
      <c r="AY324" s="26" t="str">
        <f t="shared" si="7"/>
        <v>		0xCA200000,	/* EON       	eonx	 */</v>
      </c>
    </row>
    <row r="325" ht="12.75" customHeight="1">
      <c r="A325" s="15" t="s">
        <v>547</v>
      </c>
      <c r="B325" s="16"/>
      <c r="C325" s="16"/>
      <c r="D325" s="17"/>
      <c r="E325" s="28" t="s">
        <v>489</v>
      </c>
      <c r="F325" s="18" t="str">
        <f t="shared" si="8"/>
        <v/>
      </c>
      <c r="G325" s="18" t="str">
        <f t="shared" si="2"/>
        <v>x</v>
      </c>
      <c r="H325" s="18"/>
      <c r="I325" s="30" t="s">
        <v>99</v>
      </c>
      <c r="J325" s="30"/>
      <c r="K325" s="31"/>
      <c r="L325" s="32" t="s">
        <v>30</v>
      </c>
      <c r="M325" s="32" t="s">
        <v>30</v>
      </c>
      <c r="N325" s="32" t="s">
        <v>30</v>
      </c>
      <c r="O325" s="45" t="s">
        <v>31</v>
      </c>
      <c r="P325" s="45" t="s">
        <v>30</v>
      </c>
      <c r="Q325" s="45" t="s">
        <v>31</v>
      </c>
      <c r="R325" s="45" t="s">
        <v>30</v>
      </c>
      <c r="S325" s="45" t="s">
        <v>31</v>
      </c>
      <c r="T325" s="32" t="s">
        <v>59</v>
      </c>
      <c r="V325" s="32" t="s">
        <v>31</v>
      </c>
      <c r="W325" s="62" t="s">
        <v>51</v>
      </c>
      <c r="AB325" s="32" t="s">
        <v>33</v>
      </c>
      <c r="AC325" s="32" t="s">
        <v>33</v>
      </c>
      <c r="AD325" s="32" t="s">
        <v>33</v>
      </c>
      <c r="AE325" s="32" t="s">
        <v>33</v>
      </c>
      <c r="AF325" s="32" t="s">
        <v>33</v>
      </c>
      <c r="AG325" s="32" t="s">
        <v>33</v>
      </c>
      <c r="AH325" s="46" t="s">
        <v>45</v>
      </c>
      <c r="AM325" s="32" t="s">
        <v>56</v>
      </c>
      <c r="AR325" s="23"/>
      <c r="AS325" s="24" t="str">
        <f t="shared" si="3"/>
        <v>-:-:-:-:-:-:-:-:shift::-:Rm:::::-:-:-:-:-:-:Rn:::::Rd::::</v>
      </c>
      <c r="AT325" s="23"/>
      <c r="AU325" s="24" t="str">
        <f t="shared" si="4"/>
        <v>0xEA000000</v>
      </c>
      <c r="AV325" s="25"/>
      <c r="AW325" s="26" t="str">
        <f t="shared" si="5"/>
        <v>andsx,                                                  </v>
      </c>
      <c r="AX325" s="26" t="str">
        <f t="shared" si="6"/>
        <v>		andsx,                                                  	/* 0xEA000000	ANDS      	 */</v>
      </c>
      <c r="AY325" s="26" t="str">
        <f t="shared" si="7"/>
        <v>		0xEA000000,	/* ANDS      	andsx	 */</v>
      </c>
    </row>
    <row r="326" ht="12.75" customHeight="1">
      <c r="A326" s="9" t="s">
        <v>548</v>
      </c>
      <c r="B326" s="16"/>
      <c r="C326" s="16"/>
      <c r="D326" s="17"/>
      <c r="E326" s="28" t="s">
        <v>540</v>
      </c>
      <c r="F326" s="18" t="str">
        <f t="shared" si="8"/>
        <v/>
      </c>
      <c r="G326" s="18" t="str">
        <f t="shared" si="2"/>
        <v>x</v>
      </c>
      <c r="H326" s="18"/>
      <c r="I326" s="30" t="s">
        <v>99</v>
      </c>
      <c r="J326" s="30"/>
      <c r="K326" s="31"/>
      <c r="L326" s="32" t="s">
        <v>30</v>
      </c>
      <c r="M326" s="32" t="s">
        <v>30</v>
      </c>
      <c r="N326" s="32" t="s">
        <v>30</v>
      </c>
      <c r="O326" s="45" t="s">
        <v>31</v>
      </c>
      <c r="P326" s="45" t="s">
        <v>30</v>
      </c>
      <c r="Q326" s="45" t="s">
        <v>31</v>
      </c>
      <c r="R326" s="45" t="s">
        <v>30</v>
      </c>
      <c r="S326" s="45" t="s">
        <v>31</v>
      </c>
      <c r="T326" s="32" t="s">
        <v>59</v>
      </c>
      <c r="V326" s="32" t="s">
        <v>30</v>
      </c>
      <c r="W326" s="62" t="s">
        <v>51</v>
      </c>
      <c r="AB326" s="32" t="s">
        <v>33</v>
      </c>
      <c r="AC326" s="32" t="s">
        <v>33</v>
      </c>
      <c r="AD326" s="32" t="s">
        <v>33</v>
      </c>
      <c r="AE326" s="32" t="s">
        <v>33</v>
      </c>
      <c r="AF326" s="32" t="s">
        <v>33</v>
      </c>
      <c r="AG326" s="32" t="s">
        <v>33</v>
      </c>
      <c r="AH326" s="46" t="s">
        <v>45</v>
      </c>
      <c r="AM326" s="32" t="s">
        <v>56</v>
      </c>
      <c r="AR326" s="23"/>
      <c r="AS326" s="24" t="str">
        <f t="shared" si="3"/>
        <v>-:-:-:-:-:-:-:-:shift::-:Rm:::::-:-:-:-:-:-:Rn:::::Rd::::</v>
      </c>
      <c r="AT326" s="23"/>
      <c r="AU326" s="24" t="str">
        <f t="shared" si="4"/>
        <v>0xEA200000</v>
      </c>
      <c r="AV326" s="25"/>
      <c r="AW326" s="26" t="str">
        <f t="shared" si="5"/>
        <v>bicsx,                                                  </v>
      </c>
      <c r="AX326" s="26" t="str">
        <f t="shared" si="6"/>
        <v>		bicsx,                                                  	/* 0xEA200000	BICS      	 */</v>
      </c>
      <c r="AY326" s="26" t="str">
        <f t="shared" si="7"/>
        <v>		0xEA200000,	/* BICS      	bicsx	 */</v>
      </c>
    </row>
    <row r="327" ht="12.75" customHeight="1">
      <c r="A327" s="15" t="s">
        <v>549</v>
      </c>
      <c r="B327" s="16"/>
      <c r="C327" s="16"/>
      <c r="D327" s="17" t="s">
        <v>550</v>
      </c>
      <c r="F327" s="18" t="str">
        <f t="shared" si="8"/>
        <v/>
      </c>
      <c r="G327" s="18" t="str">
        <f t="shared" si="2"/>
        <v/>
      </c>
      <c r="H327" s="19"/>
      <c r="I327" s="20"/>
      <c r="J327" s="20"/>
      <c r="K327" s="37"/>
      <c r="L327" s="38" t="s">
        <v>466</v>
      </c>
      <c r="M327" s="38" t="s">
        <v>459</v>
      </c>
      <c r="N327" s="38" t="s">
        <v>52</v>
      </c>
      <c r="O327" s="22" t="s">
        <v>31</v>
      </c>
      <c r="P327" s="39" t="s">
        <v>30</v>
      </c>
      <c r="Q327" s="39" t="s">
        <v>31</v>
      </c>
      <c r="R327" s="39" t="s">
        <v>30</v>
      </c>
      <c r="S327" s="22" t="s">
        <v>30</v>
      </c>
      <c r="T327" s="38" t="s">
        <v>59</v>
      </c>
      <c r="V327" s="22" t="s">
        <v>31</v>
      </c>
      <c r="W327" s="60" t="s">
        <v>51</v>
      </c>
      <c r="AB327" s="38" t="s">
        <v>528</v>
      </c>
      <c r="AH327" s="40" t="s">
        <v>45</v>
      </c>
      <c r="AM327" s="38" t="s">
        <v>56</v>
      </c>
      <c r="AR327" s="23"/>
      <c r="AS327" s="24" t="str">
        <f t="shared" si="3"/>
        <v/>
      </c>
      <c r="AT327" s="23"/>
      <c r="AU327" s="24" t="str">
        <f t="shared" si="4"/>
        <v/>
      </c>
      <c r="AV327" s="25"/>
      <c r="AW327" s="26" t="str">
        <f t="shared" si="5"/>
        <v/>
      </c>
      <c r="AX327" s="26" t="str">
        <f t="shared" si="6"/>
        <v>	/* Add/subtract (shifted register) */</v>
      </c>
      <c r="AY327" s="26" t="str">
        <f t="shared" si="7"/>
        <v>	/* Add/subtract (shifted register) */</v>
      </c>
    </row>
    <row r="328" ht="12.75" customHeight="1">
      <c r="A328" s="15" t="s">
        <v>551</v>
      </c>
      <c r="B328" s="16"/>
      <c r="C328" s="16"/>
      <c r="D328" s="17"/>
      <c r="E328" s="28" t="s">
        <v>468</v>
      </c>
      <c r="F328" s="18" t="str">
        <f t="shared" si="8"/>
        <v/>
      </c>
      <c r="G328" s="18" t="str">
        <f t="shared" si="2"/>
        <v>w</v>
      </c>
      <c r="H328" s="18"/>
      <c r="I328" s="30" t="s">
        <v>97</v>
      </c>
      <c r="J328" s="30"/>
      <c r="K328" s="31"/>
      <c r="L328" s="32" t="s">
        <v>31</v>
      </c>
      <c r="M328" s="32" t="s">
        <v>31</v>
      </c>
      <c r="N328" s="32" t="s">
        <v>31</v>
      </c>
      <c r="O328" s="45" t="s">
        <v>31</v>
      </c>
      <c r="P328" s="45" t="s">
        <v>30</v>
      </c>
      <c r="Q328" s="45" t="s">
        <v>31</v>
      </c>
      <c r="R328" s="45" t="s">
        <v>30</v>
      </c>
      <c r="S328" s="45" t="s">
        <v>30</v>
      </c>
      <c r="T328" s="32" t="s">
        <v>33</v>
      </c>
      <c r="U328" s="32" t="s">
        <v>33</v>
      </c>
      <c r="V328" s="45" t="s">
        <v>31</v>
      </c>
      <c r="W328" s="62" t="s">
        <v>51</v>
      </c>
      <c r="AB328" s="32" t="s">
        <v>33</v>
      </c>
      <c r="AC328" s="32" t="s">
        <v>33</v>
      </c>
      <c r="AD328" s="32" t="s">
        <v>33</v>
      </c>
      <c r="AE328" s="32" t="s">
        <v>33</v>
      </c>
      <c r="AF328" s="32" t="s">
        <v>33</v>
      </c>
      <c r="AG328" s="32" t="s">
        <v>33</v>
      </c>
      <c r="AH328" s="46" t="s">
        <v>45</v>
      </c>
      <c r="AM328" s="32" t="s">
        <v>56</v>
      </c>
      <c r="AR328" s="23"/>
      <c r="AS328" s="24" t="str">
        <f t="shared" si="3"/>
        <v>-:-:-:-:-:-:-:-:-:-:-:Rm:::::-:-:-:-:-:-:Rn:::::Rd::::</v>
      </c>
      <c r="AT328" s="23"/>
      <c r="AU328" s="24" t="str">
        <f t="shared" si="4"/>
        <v>0x0B000000</v>
      </c>
      <c r="AV328" s="25"/>
      <c r="AW328" s="26" t="str">
        <f t="shared" si="5"/>
        <v>addw,                                                   </v>
      </c>
      <c r="AX328" s="26" t="str">
        <f t="shared" si="6"/>
        <v>		addw,                                                   	/* 0x0B000000	ADD       	 */</v>
      </c>
      <c r="AY328" s="26" t="str">
        <f t="shared" si="7"/>
        <v>		0x0B000000,	/* ADD       	addw	 */</v>
      </c>
    </row>
    <row r="329" ht="12.75" customHeight="1">
      <c r="A329" s="9" t="s">
        <v>552</v>
      </c>
      <c r="B329" s="16"/>
      <c r="C329" s="16"/>
      <c r="D329" s="17"/>
      <c r="E329" s="28" t="s">
        <v>470</v>
      </c>
      <c r="F329" s="18" t="str">
        <f t="shared" si="8"/>
        <v/>
      </c>
      <c r="G329" s="18" t="str">
        <f t="shared" si="2"/>
        <v>w</v>
      </c>
      <c r="H329" s="18"/>
      <c r="I329" s="30" t="s">
        <v>97</v>
      </c>
      <c r="J329" s="30"/>
      <c r="K329" s="31"/>
      <c r="L329" s="32" t="s">
        <v>31</v>
      </c>
      <c r="M329" s="32" t="s">
        <v>31</v>
      </c>
      <c r="N329" s="32" t="s">
        <v>30</v>
      </c>
      <c r="O329" s="45" t="s">
        <v>31</v>
      </c>
      <c r="P329" s="45" t="s">
        <v>30</v>
      </c>
      <c r="Q329" s="45" t="s">
        <v>31</v>
      </c>
      <c r="R329" s="45" t="s">
        <v>30</v>
      </c>
      <c r="S329" s="45" t="s">
        <v>30</v>
      </c>
      <c r="T329" s="32" t="s">
        <v>33</v>
      </c>
      <c r="U329" s="32" t="s">
        <v>33</v>
      </c>
      <c r="V329" s="45" t="s">
        <v>31</v>
      </c>
      <c r="W329" s="62" t="s">
        <v>51</v>
      </c>
      <c r="AB329" s="32" t="s">
        <v>33</v>
      </c>
      <c r="AC329" s="32" t="s">
        <v>33</v>
      </c>
      <c r="AD329" s="32" t="s">
        <v>33</v>
      </c>
      <c r="AE329" s="32" t="s">
        <v>33</v>
      </c>
      <c r="AF329" s="32" t="s">
        <v>33</v>
      </c>
      <c r="AG329" s="32" t="s">
        <v>33</v>
      </c>
      <c r="AH329" s="46" t="s">
        <v>45</v>
      </c>
      <c r="AM329" s="32" t="s">
        <v>56</v>
      </c>
      <c r="AR329" s="23"/>
      <c r="AS329" s="24" t="str">
        <f t="shared" si="3"/>
        <v>-:-:-:-:-:-:-:-:-:-:-:Rm:::::-:-:-:-:-:-:Rn:::::Rd::::</v>
      </c>
      <c r="AT329" s="23"/>
      <c r="AU329" s="24" t="str">
        <f t="shared" si="4"/>
        <v>0x2B000000</v>
      </c>
      <c r="AV329" s="25"/>
      <c r="AW329" s="26" t="str">
        <f t="shared" si="5"/>
        <v>addsw,                                                  </v>
      </c>
      <c r="AX329" s="26" t="str">
        <f t="shared" si="6"/>
        <v>		addsw,                                                  	/* 0x2B000000	ADDS      	 */</v>
      </c>
      <c r="AY329" s="26" t="str">
        <f t="shared" si="7"/>
        <v>		0x2B000000,	/* ADDS      	addsw	 */</v>
      </c>
    </row>
    <row r="330" ht="12.75" customHeight="1">
      <c r="A330" s="9" t="s">
        <v>553</v>
      </c>
      <c r="B330" s="16"/>
      <c r="C330" s="16"/>
      <c r="D330" s="17"/>
      <c r="E330" s="28" t="s">
        <v>472</v>
      </c>
      <c r="F330" s="18" t="str">
        <f t="shared" si="8"/>
        <v/>
      </c>
      <c r="G330" s="18" t="str">
        <f t="shared" si="2"/>
        <v>w</v>
      </c>
      <c r="H330" s="18"/>
      <c r="I330" s="30" t="s">
        <v>97</v>
      </c>
      <c r="J330" s="30"/>
      <c r="K330" s="31"/>
      <c r="L330" s="32" t="s">
        <v>31</v>
      </c>
      <c r="M330" s="32" t="s">
        <v>30</v>
      </c>
      <c r="N330" s="32" t="s">
        <v>31</v>
      </c>
      <c r="O330" s="45" t="s">
        <v>31</v>
      </c>
      <c r="P330" s="45" t="s">
        <v>30</v>
      </c>
      <c r="Q330" s="45" t="s">
        <v>31</v>
      </c>
      <c r="R330" s="45" t="s">
        <v>30</v>
      </c>
      <c r="S330" s="45" t="s">
        <v>30</v>
      </c>
      <c r="T330" s="32" t="s">
        <v>33</v>
      </c>
      <c r="U330" s="32" t="s">
        <v>33</v>
      </c>
      <c r="V330" s="45" t="s">
        <v>31</v>
      </c>
      <c r="W330" s="62" t="s">
        <v>51</v>
      </c>
      <c r="AB330" s="32" t="s">
        <v>33</v>
      </c>
      <c r="AC330" s="32" t="s">
        <v>33</v>
      </c>
      <c r="AD330" s="32" t="s">
        <v>33</v>
      </c>
      <c r="AE330" s="32" t="s">
        <v>33</v>
      </c>
      <c r="AF330" s="32" t="s">
        <v>33</v>
      </c>
      <c r="AG330" s="32" t="s">
        <v>33</v>
      </c>
      <c r="AH330" s="46" t="s">
        <v>45</v>
      </c>
      <c r="AM330" s="32" t="s">
        <v>56</v>
      </c>
      <c r="AR330" s="23"/>
      <c r="AS330" s="24" t="str">
        <f t="shared" si="3"/>
        <v>-:-:-:-:-:-:-:-:-:-:-:Rm:::::-:-:-:-:-:-:Rn:::::Rd::::</v>
      </c>
      <c r="AT330" s="23"/>
      <c r="AU330" s="24" t="str">
        <f t="shared" si="4"/>
        <v>0x4B000000</v>
      </c>
      <c r="AV330" s="25"/>
      <c r="AW330" s="26" t="str">
        <f t="shared" si="5"/>
        <v>subw,                                                   </v>
      </c>
      <c r="AX330" s="26" t="str">
        <f t="shared" si="6"/>
        <v>		subw,                                                   	/* 0x4B000000	SUB       	 */</v>
      </c>
      <c r="AY330" s="26" t="str">
        <f t="shared" si="7"/>
        <v>		0x4B000000,	/* SUB       	subw	 */</v>
      </c>
    </row>
    <row r="331" ht="12.75" customHeight="1">
      <c r="A331" s="15" t="s">
        <v>554</v>
      </c>
      <c r="B331" s="16"/>
      <c r="C331" s="16"/>
      <c r="D331" s="17"/>
      <c r="E331" s="28" t="s">
        <v>474</v>
      </c>
      <c r="F331" s="18" t="str">
        <f t="shared" si="8"/>
        <v/>
      </c>
      <c r="G331" s="18" t="str">
        <f t="shared" si="2"/>
        <v>w</v>
      </c>
      <c r="H331" s="18"/>
      <c r="I331" s="30" t="s">
        <v>97</v>
      </c>
      <c r="J331" s="30"/>
      <c r="K331" s="31"/>
      <c r="L331" s="32" t="s">
        <v>31</v>
      </c>
      <c r="M331" s="32" t="s">
        <v>30</v>
      </c>
      <c r="N331" s="32" t="s">
        <v>30</v>
      </c>
      <c r="O331" s="45" t="s">
        <v>31</v>
      </c>
      <c r="P331" s="45" t="s">
        <v>30</v>
      </c>
      <c r="Q331" s="45" t="s">
        <v>31</v>
      </c>
      <c r="R331" s="45" t="s">
        <v>30</v>
      </c>
      <c r="S331" s="45" t="s">
        <v>30</v>
      </c>
      <c r="T331" s="32" t="s">
        <v>33</v>
      </c>
      <c r="U331" s="32" t="s">
        <v>33</v>
      </c>
      <c r="V331" s="45" t="s">
        <v>31</v>
      </c>
      <c r="W331" s="62" t="s">
        <v>51</v>
      </c>
      <c r="AB331" s="32" t="s">
        <v>33</v>
      </c>
      <c r="AC331" s="32" t="s">
        <v>33</v>
      </c>
      <c r="AD331" s="32" t="s">
        <v>33</v>
      </c>
      <c r="AE331" s="32" t="s">
        <v>33</v>
      </c>
      <c r="AF331" s="32" t="s">
        <v>33</v>
      </c>
      <c r="AG331" s="32" t="s">
        <v>33</v>
      </c>
      <c r="AH331" s="46" t="s">
        <v>45</v>
      </c>
      <c r="AM331" s="32" t="s">
        <v>56</v>
      </c>
      <c r="AR331" s="23"/>
      <c r="AS331" s="24" t="str">
        <f t="shared" si="3"/>
        <v>-:-:-:-:-:-:-:-:-:-:-:Rm:::::-:-:-:-:-:-:Rn:::::Rd::::</v>
      </c>
      <c r="AT331" s="23"/>
      <c r="AU331" s="24" t="str">
        <f t="shared" si="4"/>
        <v>0x6B000000</v>
      </c>
      <c r="AV331" s="25"/>
      <c r="AW331" s="26" t="str">
        <f t="shared" si="5"/>
        <v>subsw,                                                  </v>
      </c>
      <c r="AX331" s="26" t="str">
        <f t="shared" si="6"/>
        <v>		subsw,                                                  	/* 0x6B000000	SUBS      	 */</v>
      </c>
      <c r="AY331" s="26" t="str">
        <f t="shared" si="7"/>
        <v>		0x6B000000,	/* SUBS      	subsw	 */</v>
      </c>
    </row>
    <row r="332" ht="12.75" customHeight="1">
      <c r="A332" s="15" t="s">
        <v>555</v>
      </c>
      <c r="B332" s="16"/>
      <c r="C332" s="16"/>
      <c r="D332" s="17"/>
      <c r="E332" s="28" t="s">
        <v>468</v>
      </c>
      <c r="F332" s="18" t="str">
        <f t="shared" si="8"/>
        <v/>
      </c>
      <c r="G332" s="18" t="str">
        <f t="shared" si="2"/>
        <v>x</v>
      </c>
      <c r="H332" s="18"/>
      <c r="I332" s="30" t="s">
        <v>99</v>
      </c>
      <c r="J332" s="30"/>
      <c r="K332" s="31"/>
      <c r="L332" s="32" t="s">
        <v>30</v>
      </c>
      <c r="M332" s="32" t="s">
        <v>31</v>
      </c>
      <c r="N332" s="32" t="s">
        <v>31</v>
      </c>
      <c r="O332" s="45" t="s">
        <v>31</v>
      </c>
      <c r="P332" s="45" t="s">
        <v>30</v>
      </c>
      <c r="Q332" s="45" t="s">
        <v>31</v>
      </c>
      <c r="R332" s="45" t="s">
        <v>30</v>
      </c>
      <c r="S332" s="45" t="s">
        <v>30</v>
      </c>
      <c r="T332" s="32" t="s">
        <v>33</v>
      </c>
      <c r="U332" s="32" t="s">
        <v>33</v>
      </c>
      <c r="V332" s="45" t="s">
        <v>31</v>
      </c>
      <c r="W332" s="62" t="s">
        <v>51</v>
      </c>
      <c r="AB332" s="32" t="s">
        <v>33</v>
      </c>
      <c r="AC332" s="32" t="s">
        <v>33</v>
      </c>
      <c r="AD332" s="32" t="s">
        <v>33</v>
      </c>
      <c r="AE332" s="32" t="s">
        <v>33</v>
      </c>
      <c r="AF332" s="32" t="s">
        <v>33</v>
      </c>
      <c r="AG332" s="32" t="s">
        <v>33</v>
      </c>
      <c r="AH332" s="46" t="s">
        <v>45</v>
      </c>
      <c r="AM332" s="32" t="s">
        <v>56</v>
      </c>
      <c r="AR332" s="23"/>
      <c r="AS332" s="24" t="str">
        <f t="shared" si="3"/>
        <v>-:-:-:-:-:-:-:-:-:-:-:Rm:::::-:-:-:-:-:-:Rn:::::Rd::::</v>
      </c>
      <c r="AT332" s="23"/>
      <c r="AU332" s="24" t="str">
        <f t="shared" si="4"/>
        <v>0x8B000000</v>
      </c>
      <c r="AV332" s="25"/>
      <c r="AW332" s="26" t="str">
        <f t="shared" si="5"/>
        <v>addx,                                                   </v>
      </c>
      <c r="AX332" s="26" t="str">
        <f t="shared" si="6"/>
        <v>		addx,                                                   	/* 0x8B000000	ADD       	 */</v>
      </c>
      <c r="AY332" s="26" t="str">
        <f t="shared" si="7"/>
        <v>		0x8B000000,	/* ADD       	addx	 */</v>
      </c>
    </row>
    <row r="333" ht="12.75" customHeight="1">
      <c r="A333" s="9" t="s">
        <v>556</v>
      </c>
      <c r="B333" s="16"/>
      <c r="C333" s="16"/>
      <c r="D333" s="17"/>
      <c r="E333" s="28" t="s">
        <v>470</v>
      </c>
      <c r="F333" s="18" t="str">
        <f t="shared" si="8"/>
        <v/>
      </c>
      <c r="G333" s="18" t="str">
        <f t="shared" si="2"/>
        <v>x</v>
      </c>
      <c r="H333" s="18"/>
      <c r="I333" s="30" t="s">
        <v>99</v>
      </c>
      <c r="J333" s="30"/>
      <c r="K333" s="31"/>
      <c r="L333" s="32" t="s">
        <v>30</v>
      </c>
      <c r="M333" s="32" t="s">
        <v>31</v>
      </c>
      <c r="N333" s="32" t="s">
        <v>30</v>
      </c>
      <c r="O333" s="45" t="s">
        <v>31</v>
      </c>
      <c r="P333" s="45" t="s">
        <v>30</v>
      </c>
      <c r="Q333" s="45" t="s">
        <v>31</v>
      </c>
      <c r="R333" s="45" t="s">
        <v>30</v>
      </c>
      <c r="S333" s="45" t="s">
        <v>30</v>
      </c>
      <c r="T333" s="32" t="s">
        <v>33</v>
      </c>
      <c r="U333" s="32" t="s">
        <v>33</v>
      </c>
      <c r="V333" s="45" t="s">
        <v>31</v>
      </c>
      <c r="W333" s="62" t="s">
        <v>51</v>
      </c>
      <c r="AB333" s="32" t="s">
        <v>33</v>
      </c>
      <c r="AC333" s="32" t="s">
        <v>33</v>
      </c>
      <c r="AD333" s="32" t="s">
        <v>33</v>
      </c>
      <c r="AE333" s="32" t="s">
        <v>33</v>
      </c>
      <c r="AF333" s="32" t="s">
        <v>33</v>
      </c>
      <c r="AG333" s="32" t="s">
        <v>33</v>
      </c>
      <c r="AH333" s="46" t="s">
        <v>45</v>
      </c>
      <c r="AM333" s="32" t="s">
        <v>56</v>
      </c>
      <c r="AR333" s="23"/>
      <c r="AS333" s="24" t="str">
        <f t="shared" si="3"/>
        <v>-:-:-:-:-:-:-:-:-:-:-:Rm:::::-:-:-:-:-:-:Rn:::::Rd::::</v>
      </c>
      <c r="AT333" s="23"/>
      <c r="AU333" s="24" t="str">
        <f t="shared" si="4"/>
        <v>0xAB000000</v>
      </c>
      <c r="AV333" s="25"/>
      <c r="AW333" s="26" t="str">
        <f t="shared" si="5"/>
        <v>addsx,                                                  </v>
      </c>
      <c r="AX333" s="26" t="str">
        <f t="shared" si="6"/>
        <v>		addsx,                                                  	/* 0xAB000000	ADDS      	 */</v>
      </c>
      <c r="AY333" s="26" t="str">
        <f t="shared" si="7"/>
        <v>		0xAB000000,	/* ADDS      	addsx	 */</v>
      </c>
    </row>
    <row r="334" ht="12.75" customHeight="1">
      <c r="A334" s="15" t="s">
        <v>557</v>
      </c>
      <c r="B334" s="16"/>
      <c r="C334" s="16"/>
      <c r="D334" s="17"/>
      <c r="E334" s="28" t="s">
        <v>472</v>
      </c>
      <c r="F334" s="18" t="str">
        <f t="shared" si="8"/>
        <v/>
      </c>
      <c r="G334" s="18" t="str">
        <f t="shared" si="2"/>
        <v>x</v>
      </c>
      <c r="H334" s="18"/>
      <c r="I334" s="30" t="s">
        <v>99</v>
      </c>
      <c r="J334" s="30"/>
      <c r="K334" s="31"/>
      <c r="L334" s="32" t="s">
        <v>30</v>
      </c>
      <c r="M334" s="32" t="s">
        <v>30</v>
      </c>
      <c r="N334" s="32" t="s">
        <v>31</v>
      </c>
      <c r="O334" s="45" t="s">
        <v>31</v>
      </c>
      <c r="P334" s="45" t="s">
        <v>30</v>
      </c>
      <c r="Q334" s="45" t="s">
        <v>31</v>
      </c>
      <c r="R334" s="45" t="s">
        <v>30</v>
      </c>
      <c r="S334" s="45" t="s">
        <v>30</v>
      </c>
      <c r="T334" s="32" t="s">
        <v>33</v>
      </c>
      <c r="U334" s="32" t="s">
        <v>33</v>
      </c>
      <c r="V334" s="45" t="s">
        <v>31</v>
      </c>
      <c r="W334" s="62" t="s">
        <v>51</v>
      </c>
      <c r="AB334" s="32" t="s">
        <v>33</v>
      </c>
      <c r="AC334" s="32" t="s">
        <v>33</v>
      </c>
      <c r="AD334" s="32" t="s">
        <v>33</v>
      </c>
      <c r="AE334" s="32" t="s">
        <v>33</v>
      </c>
      <c r="AF334" s="32" t="s">
        <v>33</v>
      </c>
      <c r="AG334" s="32" t="s">
        <v>33</v>
      </c>
      <c r="AH334" s="46" t="s">
        <v>45</v>
      </c>
      <c r="AM334" s="32" t="s">
        <v>56</v>
      </c>
      <c r="AR334" s="23"/>
      <c r="AS334" s="24" t="str">
        <f t="shared" si="3"/>
        <v>-:-:-:-:-:-:-:-:-:-:-:Rm:::::-:-:-:-:-:-:Rn:::::Rd::::</v>
      </c>
      <c r="AT334" s="23"/>
      <c r="AU334" s="24" t="str">
        <f t="shared" si="4"/>
        <v>0xCB000000</v>
      </c>
      <c r="AV334" s="25"/>
      <c r="AW334" s="26" t="str">
        <f t="shared" si="5"/>
        <v>subx,                                                   </v>
      </c>
      <c r="AX334" s="26" t="str">
        <f t="shared" si="6"/>
        <v>		subx,                                                   	/* 0xCB000000	SUB       	 */</v>
      </c>
      <c r="AY334" s="26" t="str">
        <f t="shared" si="7"/>
        <v>		0xCB000000,	/* SUB       	subx	 */</v>
      </c>
    </row>
    <row r="335" ht="12.75" customHeight="1">
      <c r="A335" s="15" t="s">
        <v>558</v>
      </c>
      <c r="B335" s="16"/>
      <c r="C335" s="16"/>
      <c r="D335" s="17"/>
      <c r="E335" s="28" t="s">
        <v>474</v>
      </c>
      <c r="F335" s="18" t="str">
        <f t="shared" si="8"/>
        <v/>
      </c>
      <c r="G335" s="18" t="str">
        <f t="shared" si="2"/>
        <v>x</v>
      </c>
      <c r="H335" s="18"/>
      <c r="I335" s="30" t="s">
        <v>99</v>
      </c>
      <c r="J335" s="30"/>
      <c r="K335" s="31"/>
      <c r="L335" s="32" t="s">
        <v>30</v>
      </c>
      <c r="M335" s="32" t="s">
        <v>30</v>
      </c>
      <c r="N335" s="32" t="s">
        <v>30</v>
      </c>
      <c r="O335" s="45" t="s">
        <v>31</v>
      </c>
      <c r="P335" s="45" t="s">
        <v>30</v>
      </c>
      <c r="Q335" s="45" t="s">
        <v>31</v>
      </c>
      <c r="R335" s="45" t="s">
        <v>30</v>
      </c>
      <c r="S335" s="45" t="s">
        <v>30</v>
      </c>
      <c r="T335" s="32" t="s">
        <v>33</v>
      </c>
      <c r="U335" s="32" t="s">
        <v>33</v>
      </c>
      <c r="V335" s="45" t="s">
        <v>31</v>
      </c>
      <c r="W335" s="62" t="s">
        <v>51</v>
      </c>
      <c r="AB335" s="32" t="s">
        <v>33</v>
      </c>
      <c r="AC335" s="32" t="s">
        <v>33</v>
      </c>
      <c r="AD335" s="32" t="s">
        <v>33</v>
      </c>
      <c r="AE335" s="32" t="s">
        <v>33</v>
      </c>
      <c r="AF335" s="32" t="s">
        <v>33</v>
      </c>
      <c r="AG335" s="32" t="s">
        <v>33</v>
      </c>
      <c r="AH335" s="46" t="s">
        <v>45</v>
      </c>
      <c r="AM335" s="32" t="s">
        <v>56</v>
      </c>
      <c r="AR335" s="23"/>
      <c r="AS335" s="24" t="str">
        <f t="shared" si="3"/>
        <v>-:-:-:-:-:-:-:-:-:-:-:Rm:::::-:-:-:-:-:-:Rn:::::Rd::::</v>
      </c>
      <c r="AT335" s="23"/>
      <c r="AU335" s="24" t="str">
        <f t="shared" si="4"/>
        <v>0xEB000000</v>
      </c>
      <c r="AV335" s="25"/>
      <c r="AW335" s="26" t="str">
        <f t="shared" si="5"/>
        <v>subsx,                                                  </v>
      </c>
      <c r="AX335" s="26" t="str">
        <f t="shared" si="6"/>
        <v>		subsx,                                                  	/* 0xEB000000	SUBS      	 */</v>
      </c>
      <c r="AY335" s="26" t="str">
        <f t="shared" si="7"/>
        <v>		0xEB000000,	/* SUBS      	subsx	 */</v>
      </c>
    </row>
    <row r="336" ht="12.75" customHeight="1">
      <c r="A336" s="9" t="s">
        <v>559</v>
      </c>
      <c r="B336" s="16"/>
      <c r="C336" s="16"/>
      <c r="D336" s="17" t="s">
        <v>560</v>
      </c>
      <c r="F336" s="18" t="str">
        <f t="shared" si="8"/>
        <v/>
      </c>
      <c r="G336" s="18" t="str">
        <f t="shared" si="2"/>
        <v/>
      </c>
      <c r="H336" s="19"/>
      <c r="I336" s="20"/>
      <c r="J336" s="20"/>
      <c r="K336" s="37"/>
      <c r="L336" s="38" t="s">
        <v>466</v>
      </c>
      <c r="M336" s="38" t="s">
        <v>459</v>
      </c>
      <c r="N336" s="38" t="s">
        <v>52</v>
      </c>
      <c r="O336" s="22" t="s">
        <v>31</v>
      </c>
      <c r="P336" s="39" t="s">
        <v>30</v>
      </c>
      <c r="Q336" s="39" t="s">
        <v>31</v>
      </c>
      <c r="R336" s="39" t="s">
        <v>30</v>
      </c>
      <c r="S336" s="22" t="s">
        <v>30</v>
      </c>
      <c r="T336" s="38" t="s">
        <v>561</v>
      </c>
      <c r="V336" s="22" t="s">
        <v>30</v>
      </c>
      <c r="W336" s="60" t="s">
        <v>51</v>
      </c>
      <c r="AB336" s="38" t="s">
        <v>60</v>
      </c>
      <c r="AE336" s="38" t="s">
        <v>562</v>
      </c>
      <c r="AH336" s="40" t="s">
        <v>45</v>
      </c>
      <c r="AM336" s="38" t="s">
        <v>56</v>
      </c>
      <c r="AR336" s="23"/>
      <c r="AS336" s="24" t="str">
        <f t="shared" si="3"/>
        <v/>
      </c>
      <c r="AT336" s="23"/>
      <c r="AU336" s="24" t="str">
        <f t="shared" si="4"/>
        <v/>
      </c>
      <c r="AV336" s="25"/>
      <c r="AW336" s="26" t="str">
        <f t="shared" si="5"/>
        <v/>
      </c>
      <c r="AX336" s="26" t="str">
        <f t="shared" si="6"/>
        <v>	/* Add/subtract (extended register) */</v>
      </c>
      <c r="AY336" s="26" t="str">
        <f t="shared" si="7"/>
        <v>	/* Add/subtract (extended register) */</v>
      </c>
    </row>
    <row r="337" ht="12.75" customHeight="1">
      <c r="A337" s="9" t="s">
        <v>563</v>
      </c>
      <c r="B337" s="16"/>
      <c r="C337" s="16"/>
      <c r="D337" s="17"/>
      <c r="E337" s="28" t="s">
        <v>468</v>
      </c>
      <c r="F337" s="18" t="str">
        <f t="shared" si="8"/>
        <v/>
      </c>
      <c r="G337" s="18" t="str">
        <f t="shared" si="2"/>
        <v>extw</v>
      </c>
      <c r="H337" s="18" t="s">
        <v>564</v>
      </c>
      <c r="I337" s="30" t="s">
        <v>97</v>
      </c>
      <c r="J337" s="30"/>
      <c r="K337" s="31"/>
      <c r="L337" s="32" t="s">
        <v>31</v>
      </c>
      <c r="M337" s="32" t="s">
        <v>31</v>
      </c>
      <c r="N337" s="32" t="s">
        <v>31</v>
      </c>
      <c r="O337" s="45" t="s">
        <v>31</v>
      </c>
      <c r="P337" s="45" t="s">
        <v>30</v>
      </c>
      <c r="Q337" s="45" t="s">
        <v>31</v>
      </c>
      <c r="R337" s="45" t="s">
        <v>30</v>
      </c>
      <c r="S337" s="45" t="s">
        <v>30</v>
      </c>
      <c r="T337" s="32" t="s">
        <v>31</v>
      </c>
      <c r="U337" s="32" t="s">
        <v>31</v>
      </c>
      <c r="V337" s="61" t="s">
        <v>30</v>
      </c>
      <c r="W337" s="62" t="s">
        <v>51</v>
      </c>
      <c r="AB337" s="32" t="s">
        <v>60</v>
      </c>
      <c r="AE337" s="32" t="s">
        <v>33</v>
      </c>
      <c r="AF337" s="32" t="s">
        <v>33</v>
      </c>
      <c r="AG337" s="32" t="s">
        <v>33</v>
      </c>
      <c r="AH337" s="46" t="s">
        <v>45</v>
      </c>
      <c r="AM337" s="32" t="s">
        <v>56</v>
      </c>
      <c r="AR337" s="23"/>
      <c r="AS337" s="24" t="str">
        <f t="shared" si="3"/>
        <v>-:-:-:-:-:-:-:-:-:-:-:Rm:::::option:::-:-:-:Rn:::::Rd::::</v>
      </c>
      <c r="AT337" s="23"/>
      <c r="AU337" s="24" t="str">
        <f t="shared" si="4"/>
        <v>0x0B200000</v>
      </c>
      <c r="AV337" s="25"/>
      <c r="AW337" s="26" t="str">
        <f t="shared" si="5"/>
        <v>addextw,                                                </v>
      </c>
      <c r="AX337" s="26" t="str">
        <f t="shared" si="6"/>
        <v>		addextw,                                                	/* 0x0B200000	ADD       	 */</v>
      </c>
      <c r="AY337" s="26" t="str">
        <f t="shared" si="7"/>
        <v>		0x0B200000,	/* ADD       	addextw	 */</v>
      </c>
    </row>
    <row r="338" ht="12.75" customHeight="1">
      <c r="A338" s="15" t="s">
        <v>565</v>
      </c>
      <c r="B338" s="16"/>
      <c r="C338" s="16"/>
      <c r="D338" s="17"/>
      <c r="E338" s="28" t="s">
        <v>470</v>
      </c>
      <c r="F338" s="18" t="str">
        <f t="shared" si="8"/>
        <v/>
      </c>
      <c r="G338" s="18" t="str">
        <f t="shared" si="2"/>
        <v>extw</v>
      </c>
      <c r="H338" s="18" t="s">
        <v>564</v>
      </c>
      <c r="I338" s="30" t="s">
        <v>97</v>
      </c>
      <c r="J338" s="30"/>
      <c r="K338" s="31"/>
      <c r="L338" s="32" t="s">
        <v>31</v>
      </c>
      <c r="M338" s="32" t="s">
        <v>31</v>
      </c>
      <c r="N338" s="32" t="s">
        <v>30</v>
      </c>
      <c r="O338" s="45" t="s">
        <v>31</v>
      </c>
      <c r="P338" s="45" t="s">
        <v>30</v>
      </c>
      <c r="Q338" s="45" t="s">
        <v>31</v>
      </c>
      <c r="R338" s="45" t="s">
        <v>30</v>
      </c>
      <c r="S338" s="45" t="s">
        <v>30</v>
      </c>
      <c r="T338" s="32" t="s">
        <v>31</v>
      </c>
      <c r="U338" s="32" t="s">
        <v>31</v>
      </c>
      <c r="V338" s="61" t="s">
        <v>30</v>
      </c>
      <c r="W338" s="62" t="s">
        <v>51</v>
      </c>
      <c r="AB338" s="32" t="s">
        <v>60</v>
      </c>
      <c r="AE338" s="32" t="s">
        <v>33</v>
      </c>
      <c r="AF338" s="32" t="s">
        <v>33</v>
      </c>
      <c r="AG338" s="32" t="s">
        <v>33</v>
      </c>
      <c r="AH338" s="46" t="s">
        <v>45</v>
      </c>
      <c r="AM338" s="32" t="s">
        <v>56</v>
      </c>
      <c r="AR338" s="23"/>
      <c r="AS338" s="24" t="str">
        <f t="shared" si="3"/>
        <v>-:-:-:-:-:-:-:-:-:-:-:Rm:::::option:::-:-:-:Rn:::::Rd::::</v>
      </c>
      <c r="AT338" s="23"/>
      <c r="AU338" s="24" t="str">
        <f t="shared" si="4"/>
        <v>0x2B200000</v>
      </c>
      <c r="AV338" s="25"/>
      <c r="AW338" s="26" t="str">
        <f t="shared" si="5"/>
        <v>addsextw,                                               </v>
      </c>
      <c r="AX338" s="26" t="str">
        <f t="shared" si="6"/>
        <v>		addsextw,                                               	/* 0x2B200000	ADDS      	 */</v>
      </c>
      <c r="AY338" s="26" t="str">
        <f t="shared" si="7"/>
        <v>		0x2B200000,	/* ADDS      	addsextw	 */</v>
      </c>
    </row>
    <row r="339" ht="12.75" customHeight="1">
      <c r="A339" s="15" t="s">
        <v>566</v>
      </c>
      <c r="B339" s="16"/>
      <c r="C339" s="16"/>
      <c r="D339" s="17"/>
      <c r="E339" s="28" t="s">
        <v>472</v>
      </c>
      <c r="F339" s="18" t="str">
        <f t="shared" si="8"/>
        <v/>
      </c>
      <c r="G339" s="18" t="str">
        <f t="shared" si="2"/>
        <v>extw</v>
      </c>
      <c r="H339" s="18" t="s">
        <v>564</v>
      </c>
      <c r="I339" s="30" t="s">
        <v>97</v>
      </c>
      <c r="J339" s="30"/>
      <c r="K339" s="31"/>
      <c r="L339" s="32" t="s">
        <v>31</v>
      </c>
      <c r="M339" s="32" t="s">
        <v>30</v>
      </c>
      <c r="N339" s="32" t="s">
        <v>31</v>
      </c>
      <c r="O339" s="45" t="s">
        <v>31</v>
      </c>
      <c r="P339" s="45" t="s">
        <v>30</v>
      </c>
      <c r="Q339" s="45" t="s">
        <v>31</v>
      </c>
      <c r="R339" s="45" t="s">
        <v>30</v>
      </c>
      <c r="S339" s="45" t="s">
        <v>30</v>
      </c>
      <c r="T339" s="32" t="s">
        <v>31</v>
      </c>
      <c r="U339" s="32" t="s">
        <v>31</v>
      </c>
      <c r="V339" s="61" t="s">
        <v>30</v>
      </c>
      <c r="W339" s="62" t="s">
        <v>51</v>
      </c>
      <c r="AB339" s="32" t="s">
        <v>60</v>
      </c>
      <c r="AE339" s="32" t="s">
        <v>33</v>
      </c>
      <c r="AF339" s="32" t="s">
        <v>33</v>
      </c>
      <c r="AG339" s="32" t="s">
        <v>33</v>
      </c>
      <c r="AH339" s="46" t="s">
        <v>45</v>
      </c>
      <c r="AM339" s="32" t="s">
        <v>56</v>
      </c>
      <c r="AR339" s="23"/>
      <c r="AS339" s="24" t="str">
        <f t="shared" si="3"/>
        <v>-:-:-:-:-:-:-:-:-:-:-:Rm:::::option:::-:-:-:Rn:::::Rd::::</v>
      </c>
      <c r="AT339" s="23"/>
      <c r="AU339" s="24" t="str">
        <f t="shared" si="4"/>
        <v>0x4B200000</v>
      </c>
      <c r="AV339" s="25"/>
      <c r="AW339" s="26" t="str">
        <f t="shared" si="5"/>
        <v>subextw,                                                </v>
      </c>
      <c r="AX339" s="26" t="str">
        <f t="shared" si="6"/>
        <v>		subextw,                                                	/* 0x4B200000	SUB       	 */</v>
      </c>
      <c r="AY339" s="26" t="str">
        <f t="shared" si="7"/>
        <v>		0x4B200000,	/* SUB       	subextw	 */</v>
      </c>
    </row>
    <row r="340" ht="12.75" customHeight="1">
      <c r="A340" s="9" t="s">
        <v>567</v>
      </c>
      <c r="B340" s="16"/>
      <c r="C340" s="16"/>
      <c r="D340" s="17"/>
      <c r="E340" s="28" t="s">
        <v>474</v>
      </c>
      <c r="F340" s="18" t="str">
        <f t="shared" si="8"/>
        <v/>
      </c>
      <c r="G340" s="18" t="str">
        <f t="shared" si="2"/>
        <v>extw</v>
      </c>
      <c r="H340" s="18" t="s">
        <v>564</v>
      </c>
      <c r="I340" s="30" t="s">
        <v>97</v>
      </c>
      <c r="J340" s="30"/>
      <c r="K340" s="31"/>
      <c r="L340" s="32" t="s">
        <v>31</v>
      </c>
      <c r="M340" s="32" t="s">
        <v>30</v>
      </c>
      <c r="N340" s="32" t="s">
        <v>30</v>
      </c>
      <c r="O340" s="45" t="s">
        <v>31</v>
      </c>
      <c r="P340" s="45" t="s">
        <v>30</v>
      </c>
      <c r="Q340" s="45" t="s">
        <v>31</v>
      </c>
      <c r="R340" s="45" t="s">
        <v>30</v>
      </c>
      <c r="S340" s="45" t="s">
        <v>30</v>
      </c>
      <c r="T340" s="32" t="s">
        <v>31</v>
      </c>
      <c r="U340" s="32" t="s">
        <v>31</v>
      </c>
      <c r="V340" s="61" t="s">
        <v>30</v>
      </c>
      <c r="W340" s="62" t="s">
        <v>51</v>
      </c>
      <c r="AB340" s="32" t="s">
        <v>60</v>
      </c>
      <c r="AE340" s="32" t="s">
        <v>33</v>
      </c>
      <c r="AF340" s="32" t="s">
        <v>33</v>
      </c>
      <c r="AG340" s="32" t="s">
        <v>33</v>
      </c>
      <c r="AH340" s="46" t="s">
        <v>45</v>
      </c>
      <c r="AM340" s="32" t="s">
        <v>56</v>
      </c>
      <c r="AR340" s="23"/>
      <c r="AS340" s="24" t="str">
        <f t="shared" si="3"/>
        <v>-:-:-:-:-:-:-:-:-:-:-:Rm:::::option:::-:-:-:Rn:::::Rd::::</v>
      </c>
      <c r="AT340" s="23"/>
      <c r="AU340" s="24" t="str">
        <f t="shared" si="4"/>
        <v>0x6B200000</v>
      </c>
      <c r="AV340" s="25"/>
      <c r="AW340" s="26" t="str">
        <f t="shared" si="5"/>
        <v>subsextw,                                               </v>
      </c>
      <c r="AX340" s="26" t="str">
        <f t="shared" si="6"/>
        <v>		subsextw,                                               	/* 0x6B200000	SUBS      	 */</v>
      </c>
      <c r="AY340" s="26" t="str">
        <f t="shared" si="7"/>
        <v>		0x6B200000,	/* SUBS      	subsextw	 */</v>
      </c>
    </row>
    <row r="341" ht="12.75" customHeight="1">
      <c r="A341" s="15" t="s">
        <v>568</v>
      </c>
      <c r="B341" s="16"/>
      <c r="C341" s="16"/>
      <c r="D341" s="17"/>
      <c r="E341" s="28" t="s">
        <v>468</v>
      </c>
      <c r="F341" s="18" t="str">
        <f t="shared" si="8"/>
        <v/>
      </c>
      <c r="G341" s="18" t="str">
        <f t="shared" si="2"/>
        <v>extx</v>
      </c>
      <c r="H341" s="18" t="s">
        <v>564</v>
      </c>
      <c r="I341" s="30" t="s">
        <v>99</v>
      </c>
      <c r="J341" s="30"/>
      <c r="K341" s="31"/>
      <c r="L341" s="32" t="s">
        <v>30</v>
      </c>
      <c r="M341" s="32" t="s">
        <v>31</v>
      </c>
      <c r="N341" s="32" t="s">
        <v>31</v>
      </c>
      <c r="O341" s="45" t="s">
        <v>31</v>
      </c>
      <c r="P341" s="45" t="s">
        <v>30</v>
      </c>
      <c r="Q341" s="45" t="s">
        <v>31</v>
      </c>
      <c r="R341" s="45" t="s">
        <v>30</v>
      </c>
      <c r="S341" s="45" t="s">
        <v>30</v>
      </c>
      <c r="T341" s="32" t="s">
        <v>31</v>
      </c>
      <c r="U341" s="32" t="s">
        <v>31</v>
      </c>
      <c r="V341" s="61" t="s">
        <v>30</v>
      </c>
      <c r="W341" s="62" t="s">
        <v>51</v>
      </c>
      <c r="AB341" s="32" t="s">
        <v>60</v>
      </c>
      <c r="AE341" s="32" t="s">
        <v>33</v>
      </c>
      <c r="AF341" s="32" t="s">
        <v>33</v>
      </c>
      <c r="AG341" s="32" t="s">
        <v>33</v>
      </c>
      <c r="AH341" s="46" t="s">
        <v>45</v>
      </c>
      <c r="AM341" s="32" t="s">
        <v>56</v>
      </c>
      <c r="AR341" s="23"/>
      <c r="AS341" s="24" t="str">
        <f t="shared" si="3"/>
        <v>-:-:-:-:-:-:-:-:-:-:-:Rm:::::option:::-:-:-:Rn:::::Rd::::</v>
      </c>
      <c r="AT341" s="23"/>
      <c r="AU341" s="24" t="str">
        <f t="shared" si="4"/>
        <v>0x8B200000</v>
      </c>
      <c r="AV341" s="25"/>
      <c r="AW341" s="26" t="str">
        <f t="shared" si="5"/>
        <v>addextx,                                                </v>
      </c>
      <c r="AX341" s="26" t="str">
        <f t="shared" si="6"/>
        <v>		addextx,                                                	/* 0x8B200000	ADD       	 */</v>
      </c>
      <c r="AY341" s="26" t="str">
        <f t="shared" si="7"/>
        <v>		0x8B200000,	/* ADD       	addextx	 */</v>
      </c>
    </row>
    <row r="342" ht="12.75" customHeight="1">
      <c r="A342" s="15" t="s">
        <v>570</v>
      </c>
      <c r="B342" s="16"/>
      <c r="C342" s="16"/>
      <c r="D342" s="17"/>
      <c r="E342" s="28" t="s">
        <v>470</v>
      </c>
      <c r="F342" s="18" t="str">
        <f t="shared" si="8"/>
        <v/>
      </c>
      <c r="G342" s="18" t="str">
        <f t="shared" si="2"/>
        <v>extx</v>
      </c>
      <c r="H342" s="18" t="s">
        <v>564</v>
      </c>
      <c r="I342" s="30" t="s">
        <v>99</v>
      </c>
      <c r="J342" s="30"/>
      <c r="K342" s="31"/>
      <c r="L342" s="32" t="s">
        <v>30</v>
      </c>
      <c r="M342" s="32" t="s">
        <v>31</v>
      </c>
      <c r="N342" s="32" t="s">
        <v>30</v>
      </c>
      <c r="O342" s="45" t="s">
        <v>31</v>
      </c>
      <c r="P342" s="45" t="s">
        <v>30</v>
      </c>
      <c r="Q342" s="45" t="s">
        <v>31</v>
      </c>
      <c r="R342" s="45" t="s">
        <v>30</v>
      </c>
      <c r="S342" s="45" t="s">
        <v>30</v>
      </c>
      <c r="T342" s="32" t="s">
        <v>31</v>
      </c>
      <c r="U342" s="32" t="s">
        <v>31</v>
      </c>
      <c r="V342" s="61" t="s">
        <v>30</v>
      </c>
      <c r="W342" s="62" t="s">
        <v>51</v>
      </c>
      <c r="AB342" s="32" t="s">
        <v>60</v>
      </c>
      <c r="AE342" s="32" t="s">
        <v>33</v>
      </c>
      <c r="AF342" s="32" t="s">
        <v>33</v>
      </c>
      <c r="AG342" s="32" t="s">
        <v>33</v>
      </c>
      <c r="AH342" s="46" t="s">
        <v>45</v>
      </c>
      <c r="AM342" s="32" t="s">
        <v>56</v>
      </c>
      <c r="AR342" s="23"/>
      <c r="AS342" s="24" t="str">
        <f t="shared" si="3"/>
        <v>-:-:-:-:-:-:-:-:-:-:-:Rm:::::option:::-:-:-:Rn:::::Rd::::</v>
      </c>
      <c r="AT342" s="23"/>
      <c r="AU342" s="24" t="str">
        <f t="shared" si="4"/>
        <v>0xAB200000</v>
      </c>
      <c r="AV342" s="25"/>
      <c r="AW342" s="26" t="str">
        <f t="shared" si="5"/>
        <v>addsextx,                                               </v>
      </c>
      <c r="AX342" s="26" t="str">
        <f t="shared" si="6"/>
        <v>		addsextx,                                               	/* 0xAB200000	ADDS      	 */</v>
      </c>
      <c r="AY342" s="26" t="str">
        <f t="shared" si="7"/>
        <v>		0xAB200000,	/* ADDS      	addsextx	 */</v>
      </c>
    </row>
    <row r="343" ht="12.75" customHeight="1">
      <c r="A343" s="9" t="s">
        <v>571</v>
      </c>
      <c r="B343" s="16"/>
      <c r="C343" s="16"/>
      <c r="D343" s="17"/>
      <c r="E343" s="28" t="s">
        <v>472</v>
      </c>
      <c r="F343" s="18" t="str">
        <f t="shared" si="8"/>
        <v/>
      </c>
      <c r="G343" s="18" t="str">
        <f t="shared" si="2"/>
        <v>extx</v>
      </c>
      <c r="H343" s="18" t="s">
        <v>564</v>
      </c>
      <c r="I343" s="30" t="s">
        <v>99</v>
      </c>
      <c r="J343" s="30"/>
      <c r="K343" s="31"/>
      <c r="L343" s="32" t="s">
        <v>30</v>
      </c>
      <c r="M343" s="32" t="s">
        <v>30</v>
      </c>
      <c r="N343" s="32" t="s">
        <v>31</v>
      </c>
      <c r="O343" s="45" t="s">
        <v>31</v>
      </c>
      <c r="P343" s="45" t="s">
        <v>30</v>
      </c>
      <c r="Q343" s="45" t="s">
        <v>31</v>
      </c>
      <c r="R343" s="45" t="s">
        <v>30</v>
      </c>
      <c r="S343" s="45" t="s">
        <v>30</v>
      </c>
      <c r="T343" s="32" t="s">
        <v>31</v>
      </c>
      <c r="U343" s="32" t="s">
        <v>31</v>
      </c>
      <c r="V343" s="61" t="s">
        <v>30</v>
      </c>
      <c r="W343" s="62" t="s">
        <v>51</v>
      </c>
      <c r="AB343" s="32" t="s">
        <v>60</v>
      </c>
      <c r="AE343" s="32" t="s">
        <v>33</v>
      </c>
      <c r="AF343" s="32" t="s">
        <v>33</v>
      </c>
      <c r="AG343" s="32" t="s">
        <v>33</v>
      </c>
      <c r="AH343" s="46" t="s">
        <v>45</v>
      </c>
      <c r="AM343" s="32" t="s">
        <v>56</v>
      </c>
      <c r="AR343" s="23"/>
      <c r="AS343" s="24" t="str">
        <f t="shared" si="3"/>
        <v>-:-:-:-:-:-:-:-:-:-:-:Rm:::::option:::-:-:-:Rn:::::Rd::::</v>
      </c>
      <c r="AT343" s="23"/>
      <c r="AU343" s="24" t="str">
        <f t="shared" si="4"/>
        <v>0xCB200000</v>
      </c>
      <c r="AV343" s="25"/>
      <c r="AW343" s="26" t="str">
        <f t="shared" si="5"/>
        <v>subextx,                                                </v>
      </c>
      <c r="AX343" s="26" t="str">
        <f t="shared" si="6"/>
        <v>		subextx,                                                	/* 0xCB200000	SUB       	 */</v>
      </c>
      <c r="AY343" s="26" t="str">
        <f t="shared" si="7"/>
        <v>		0xCB200000,	/* SUB       	subextx	 */</v>
      </c>
    </row>
    <row r="344" ht="12.75" customHeight="1">
      <c r="A344" s="9" t="s">
        <v>572</v>
      </c>
      <c r="B344" s="16"/>
      <c r="C344" s="16"/>
      <c r="D344" s="17"/>
      <c r="E344" s="28" t="s">
        <v>474</v>
      </c>
      <c r="F344" s="18" t="str">
        <f t="shared" si="8"/>
        <v/>
      </c>
      <c r="G344" s="18" t="str">
        <f t="shared" si="2"/>
        <v>extx</v>
      </c>
      <c r="H344" s="18" t="s">
        <v>564</v>
      </c>
      <c r="I344" s="30" t="s">
        <v>99</v>
      </c>
      <c r="J344" s="30"/>
      <c r="K344" s="31"/>
      <c r="L344" s="32" t="s">
        <v>30</v>
      </c>
      <c r="M344" s="32" t="s">
        <v>30</v>
      </c>
      <c r="N344" s="32" t="s">
        <v>30</v>
      </c>
      <c r="O344" s="45" t="s">
        <v>31</v>
      </c>
      <c r="P344" s="45" t="s">
        <v>30</v>
      </c>
      <c r="Q344" s="45" t="s">
        <v>31</v>
      </c>
      <c r="R344" s="45" t="s">
        <v>30</v>
      </c>
      <c r="S344" s="45" t="s">
        <v>30</v>
      </c>
      <c r="T344" s="32" t="s">
        <v>31</v>
      </c>
      <c r="U344" s="32" t="s">
        <v>31</v>
      </c>
      <c r="V344" s="61" t="s">
        <v>30</v>
      </c>
      <c r="W344" s="62" t="s">
        <v>51</v>
      </c>
      <c r="AB344" s="32" t="s">
        <v>60</v>
      </c>
      <c r="AE344" s="32" t="s">
        <v>33</v>
      </c>
      <c r="AF344" s="32" t="s">
        <v>33</v>
      </c>
      <c r="AG344" s="32" t="s">
        <v>33</v>
      </c>
      <c r="AH344" s="46" t="s">
        <v>45</v>
      </c>
      <c r="AM344" s="32" t="s">
        <v>56</v>
      </c>
      <c r="AR344" s="23"/>
      <c r="AS344" s="24" t="str">
        <f t="shared" si="3"/>
        <v>-:-:-:-:-:-:-:-:-:-:-:Rm:::::option:::-:-:-:Rn:::::Rd::::</v>
      </c>
      <c r="AT344" s="23"/>
      <c r="AU344" s="24" t="str">
        <f t="shared" si="4"/>
        <v>0xEB200000</v>
      </c>
      <c r="AV344" s="25"/>
      <c r="AW344" s="26" t="str">
        <f t="shared" si="5"/>
        <v>subsextx,                                               </v>
      </c>
      <c r="AX344" s="26" t="str">
        <f t="shared" si="6"/>
        <v>		subsextx,                                               	/* 0xEB200000	SUBS      	 */</v>
      </c>
      <c r="AY344" s="26" t="str">
        <f t="shared" si="7"/>
        <v>		0xEB200000,	/* SUBS      	subsextx	 */</v>
      </c>
    </row>
    <row r="345" ht="12.75" customHeight="1">
      <c r="A345" s="15" t="s">
        <v>573</v>
      </c>
      <c r="B345" s="16"/>
      <c r="C345" s="16"/>
      <c r="D345" s="17" t="s">
        <v>574</v>
      </c>
      <c r="F345" s="18" t="str">
        <f t="shared" si="8"/>
        <v/>
      </c>
      <c r="G345" s="18" t="str">
        <f t="shared" si="2"/>
        <v/>
      </c>
      <c r="H345" s="19"/>
      <c r="I345" s="20"/>
      <c r="J345" s="20"/>
      <c r="K345" s="37"/>
      <c r="L345" s="38" t="s">
        <v>466</v>
      </c>
      <c r="M345" s="38" t="s">
        <v>459</v>
      </c>
      <c r="N345" s="38" t="s">
        <v>52</v>
      </c>
      <c r="O345" s="22" t="s">
        <v>30</v>
      </c>
      <c r="P345" s="39" t="s">
        <v>30</v>
      </c>
      <c r="Q345" s="39" t="s">
        <v>31</v>
      </c>
      <c r="R345" s="39" t="s">
        <v>30</v>
      </c>
      <c r="S345" s="22" t="s">
        <v>31</v>
      </c>
      <c r="T345" s="22" t="s">
        <v>31</v>
      </c>
      <c r="U345" s="22" t="s">
        <v>31</v>
      </c>
      <c r="V345" s="22" t="s">
        <v>31</v>
      </c>
      <c r="W345" s="62" t="s">
        <v>51</v>
      </c>
      <c r="AB345" s="38" t="s">
        <v>575</v>
      </c>
      <c r="AH345" s="40" t="s">
        <v>45</v>
      </c>
      <c r="AM345" s="38" t="s">
        <v>56</v>
      </c>
      <c r="AR345" s="23"/>
      <c r="AS345" s="24" t="str">
        <f t="shared" si="3"/>
        <v/>
      </c>
      <c r="AT345" s="23"/>
      <c r="AU345" s="24" t="str">
        <f t="shared" si="4"/>
        <v/>
      </c>
      <c r="AV345" s="25"/>
      <c r="AW345" s="26" t="str">
        <f t="shared" si="5"/>
        <v/>
      </c>
      <c r="AX345" s="26" t="str">
        <f t="shared" si="6"/>
        <v>	/* Add/subtract (with carry) */</v>
      </c>
      <c r="AY345" s="26" t="str">
        <f t="shared" si="7"/>
        <v>	/* Add/subtract (with carry) */</v>
      </c>
    </row>
    <row r="346" ht="12.75" customHeight="1">
      <c r="A346" s="15" t="s">
        <v>576</v>
      </c>
      <c r="B346" s="16"/>
      <c r="C346" s="16"/>
      <c r="D346" s="17"/>
      <c r="E346" s="28" t="s">
        <v>577</v>
      </c>
      <c r="F346" s="18" t="str">
        <f t="shared" si="8"/>
        <v/>
      </c>
      <c r="G346" s="18" t="str">
        <f t="shared" si="2"/>
        <v>w</v>
      </c>
      <c r="H346" s="19"/>
      <c r="I346" s="30" t="s">
        <v>97</v>
      </c>
      <c r="J346" s="30"/>
      <c r="K346" s="31"/>
      <c r="L346" s="32" t="s">
        <v>31</v>
      </c>
      <c r="M346" s="32" t="s">
        <v>31</v>
      </c>
      <c r="N346" s="32" t="s">
        <v>31</v>
      </c>
      <c r="O346" s="45" t="s">
        <v>30</v>
      </c>
      <c r="P346" s="45" t="s">
        <v>30</v>
      </c>
      <c r="Q346" s="45" t="s">
        <v>31</v>
      </c>
      <c r="R346" s="45" t="s">
        <v>30</v>
      </c>
      <c r="S346" s="45" t="s">
        <v>31</v>
      </c>
      <c r="T346" s="45" t="s">
        <v>31</v>
      </c>
      <c r="U346" s="45" t="s">
        <v>31</v>
      </c>
      <c r="V346" s="45" t="s">
        <v>31</v>
      </c>
      <c r="W346" s="62" t="s">
        <v>51</v>
      </c>
      <c r="AB346" s="32" t="s">
        <v>31</v>
      </c>
      <c r="AC346" s="32" t="s">
        <v>31</v>
      </c>
      <c r="AD346" s="32" t="s">
        <v>31</v>
      </c>
      <c r="AE346" s="32" t="s">
        <v>31</v>
      </c>
      <c r="AF346" s="32" t="s">
        <v>31</v>
      </c>
      <c r="AG346" s="32" t="s">
        <v>31</v>
      </c>
      <c r="AH346" s="46" t="s">
        <v>45</v>
      </c>
      <c r="AM346" s="32" t="s">
        <v>56</v>
      </c>
      <c r="AR346" s="23"/>
      <c r="AS346" s="24" t="str">
        <f t="shared" si="3"/>
        <v>-:-:-:-:-:-:-:-:-:-:-:Rm:::::-:-:-:-:-:-:Rn:::::Rd::::</v>
      </c>
      <c r="AT346" s="23"/>
      <c r="AU346" s="24" t="str">
        <f t="shared" si="4"/>
        <v>0x1A000000</v>
      </c>
      <c r="AV346" s="25"/>
      <c r="AW346" s="26" t="str">
        <f t="shared" si="5"/>
        <v>adcw,                                                   </v>
      </c>
      <c r="AX346" s="26" t="str">
        <f t="shared" si="6"/>
        <v>		adcw,                                                   	/* 0x1A000000	ADC       	 */</v>
      </c>
      <c r="AY346" s="26" t="str">
        <f t="shared" si="7"/>
        <v>		0x1A000000,	/* ADC       	adcw	 */</v>
      </c>
    </row>
    <row r="347" ht="12.75" customHeight="1">
      <c r="A347" s="9" t="s">
        <v>578</v>
      </c>
      <c r="B347" s="16"/>
      <c r="C347" s="16"/>
      <c r="D347" s="17"/>
      <c r="E347" s="28" t="s">
        <v>579</v>
      </c>
      <c r="F347" s="18" t="str">
        <f t="shared" si="8"/>
        <v/>
      </c>
      <c r="G347" s="18" t="str">
        <f t="shared" si="2"/>
        <v>w</v>
      </c>
      <c r="H347" s="19"/>
      <c r="I347" s="30" t="s">
        <v>97</v>
      </c>
      <c r="J347" s="30"/>
      <c r="K347" s="31"/>
      <c r="L347" s="32" t="s">
        <v>31</v>
      </c>
      <c r="M347" s="32" t="s">
        <v>31</v>
      </c>
      <c r="N347" s="32" t="s">
        <v>30</v>
      </c>
      <c r="O347" s="45" t="s">
        <v>30</v>
      </c>
      <c r="P347" s="45" t="s">
        <v>30</v>
      </c>
      <c r="Q347" s="45" t="s">
        <v>31</v>
      </c>
      <c r="R347" s="45" t="s">
        <v>30</v>
      </c>
      <c r="S347" s="45" t="s">
        <v>31</v>
      </c>
      <c r="T347" s="45" t="s">
        <v>31</v>
      </c>
      <c r="U347" s="45" t="s">
        <v>31</v>
      </c>
      <c r="V347" s="45" t="s">
        <v>31</v>
      </c>
      <c r="W347" s="62" t="s">
        <v>51</v>
      </c>
      <c r="AB347" s="32" t="s">
        <v>31</v>
      </c>
      <c r="AC347" s="32" t="s">
        <v>31</v>
      </c>
      <c r="AD347" s="32" t="s">
        <v>31</v>
      </c>
      <c r="AE347" s="32" t="s">
        <v>31</v>
      </c>
      <c r="AF347" s="32" t="s">
        <v>31</v>
      </c>
      <c r="AG347" s="32" t="s">
        <v>31</v>
      </c>
      <c r="AH347" s="46" t="s">
        <v>45</v>
      </c>
      <c r="AM347" s="32" t="s">
        <v>56</v>
      </c>
      <c r="AR347" s="23"/>
      <c r="AS347" s="24" t="str">
        <f t="shared" si="3"/>
        <v>-:-:-:-:-:-:-:-:-:-:-:Rm:::::-:-:-:-:-:-:Rn:::::Rd::::</v>
      </c>
      <c r="AT347" s="23"/>
      <c r="AU347" s="24" t="str">
        <f t="shared" si="4"/>
        <v>0x3A000000</v>
      </c>
      <c r="AV347" s="25"/>
      <c r="AW347" s="26" t="str">
        <f t="shared" si="5"/>
        <v>adcsw,                                                  </v>
      </c>
      <c r="AX347" s="26" t="str">
        <f t="shared" si="6"/>
        <v>		adcsw,                                                  	/* 0x3A000000	ADCS      	 */</v>
      </c>
      <c r="AY347" s="26" t="str">
        <f t="shared" si="7"/>
        <v>		0x3A000000,	/* ADCS      	adcsw	 */</v>
      </c>
    </row>
    <row r="348" ht="12.75" customHeight="1">
      <c r="A348" s="15" t="s">
        <v>580</v>
      </c>
      <c r="B348" s="16"/>
      <c r="C348" s="16"/>
      <c r="D348" s="17"/>
      <c r="E348" s="28" t="s">
        <v>581</v>
      </c>
      <c r="F348" s="18" t="str">
        <f t="shared" si="8"/>
        <v/>
      </c>
      <c r="G348" s="18" t="str">
        <f t="shared" si="2"/>
        <v>w</v>
      </c>
      <c r="H348" s="19"/>
      <c r="I348" s="30" t="s">
        <v>97</v>
      </c>
      <c r="J348" s="30"/>
      <c r="K348" s="31"/>
      <c r="L348" s="32" t="s">
        <v>31</v>
      </c>
      <c r="M348" s="32" t="s">
        <v>30</v>
      </c>
      <c r="N348" s="32" t="s">
        <v>31</v>
      </c>
      <c r="O348" s="45" t="s">
        <v>30</v>
      </c>
      <c r="P348" s="45" t="s">
        <v>30</v>
      </c>
      <c r="Q348" s="45" t="s">
        <v>31</v>
      </c>
      <c r="R348" s="45" t="s">
        <v>30</v>
      </c>
      <c r="S348" s="45" t="s">
        <v>31</v>
      </c>
      <c r="T348" s="45" t="s">
        <v>31</v>
      </c>
      <c r="U348" s="45" t="s">
        <v>31</v>
      </c>
      <c r="V348" s="45" t="s">
        <v>31</v>
      </c>
      <c r="W348" s="62" t="s">
        <v>51</v>
      </c>
      <c r="AB348" s="32" t="s">
        <v>31</v>
      </c>
      <c r="AC348" s="32" t="s">
        <v>31</v>
      </c>
      <c r="AD348" s="32" t="s">
        <v>31</v>
      </c>
      <c r="AE348" s="32" t="s">
        <v>31</v>
      </c>
      <c r="AF348" s="32" t="s">
        <v>31</v>
      </c>
      <c r="AG348" s="32" t="s">
        <v>31</v>
      </c>
      <c r="AH348" s="46" t="s">
        <v>45</v>
      </c>
      <c r="AM348" s="32" t="s">
        <v>56</v>
      </c>
      <c r="AR348" s="23"/>
      <c r="AS348" s="24" t="str">
        <f t="shared" si="3"/>
        <v>-:-:-:-:-:-:-:-:-:-:-:Rm:::::-:-:-:-:-:-:Rn:::::Rd::::</v>
      </c>
      <c r="AT348" s="23"/>
      <c r="AU348" s="24" t="str">
        <f t="shared" si="4"/>
        <v>0x5A000000</v>
      </c>
      <c r="AV348" s="25"/>
      <c r="AW348" s="26" t="str">
        <f t="shared" si="5"/>
        <v>sbcw,                                                   </v>
      </c>
      <c r="AX348" s="26" t="str">
        <f t="shared" si="6"/>
        <v>		sbcw,                                                   	/* 0x5A000000	SBC       	 */</v>
      </c>
      <c r="AY348" s="26" t="str">
        <f t="shared" si="7"/>
        <v>		0x5A000000,	/* SBC       	sbcw	 */</v>
      </c>
    </row>
    <row r="349" ht="12.75" customHeight="1">
      <c r="A349" s="15" t="s">
        <v>582</v>
      </c>
      <c r="B349" s="16"/>
      <c r="C349" s="16"/>
      <c r="D349" s="17"/>
      <c r="E349" s="28" t="s">
        <v>583</v>
      </c>
      <c r="F349" s="18" t="str">
        <f t="shared" si="8"/>
        <v/>
      </c>
      <c r="G349" s="18" t="str">
        <f t="shared" si="2"/>
        <v>w</v>
      </c>
      <c r="H349" s="19"/>
      <c r="I349" s="30" t="s">
        <v>97</v>
      </c>
      <c r="J349" s="30"/>
      <c r="K349" s="31"/>
      <c r="L349" s="32" t="s">
        <v>31</v>
      </c>
      <c r="M349" s="32" t="s">
        <v>30</v>
      </c>
      <c r="N349" s="32" t="s">
        <v>30</v>
      </c>
      <c r="O349" s="45" t="s">
        <v>30</v>
      </c>
      <c r="P349" s="45" t="s">
        <v>30</v>
      </c>
      <c r="Q349" s="45" t="s">
        <v>31</v>
      </c>
      <c r="R349" s="45" t="s">
        <v>30</v>
      </c>
      <c r="S349" s="45" t="s">
        <v>31</v>
      </c>
      <c r="T349" s="45" t="s">
        <v>31</v>
      </c>
      <c r="U349" s="45" t="s">
        <v>31</v>
      </c>
      <c r="V349" s="45" t="s">
        <v>31</v>
      </c>
      <c r="W349" s="62" t="s">
        <v>51</v>
      </c>
      <c r="AB349" s="32" t="s">
        <v>31</v>
      </c>
      <c r="AC349" s="32" t="s">
        <v>31</v>
      </c>
      <c r="AD349" s="32" t="s">
        <v>31</v>
      </c>
      <c r="AE349" s="32" t="s">
        <v>31</v>
      </c>
      <c r="AF349" s="32" t="s">
        <v>31</v>
      </c>
      <c r="AG349" s="32" t="s">
        <v>31</v>
      </c>
      <c r="AH349" s="46" t="s">
        <v>45</v>
      </c>
      <c r="AM349" s="32" t="s">
        <v>56</v>
      </c>
      <c r="AR349" s="23"/>
      <c r="AS349" s="24" t="str">
        <f t="shared" si="3"/>
        <v>-:-:-:-:-:-:-:-:-:-:-:Rm:::::-:-:-:-:-:-:Rn:::::Rd::::</v>
      </c>
      <c r="AT349" s="23"/>
      <c r="AU349" s="24" t="str">
        <f t="shared" si="4"/>
        <v>0x7A000000</v>
      </c>
      <c r="AV349" s="25"/>
      <c r="AW349" s="26" t="str">
        <f t="shared" si="5"/>
        <v>sbcsw,                                                  </v>
      </c>
      <c r="AX349" s="26" t="str">
        <f t="shared" si="6"/>
        <v>		sbcsw,                                                  	/* 0x7A000000	SBCS      	 */</v>
      </c>
      <c r="AY349" s="26" t="str">
        <f t="shared" si="7"/>
        <v>		0x7A000000,	/* SBCS      	sbcsw	 */</v>
      </c>
    </row>
    <row r="350" ht="12.75" customHeight="1">
      <c r="A350" s="9" t="s">
        <v>584</v>
      </c>
      <c r="B350" s="16"/>
      <c r="C350" s="16"/>
      <c r="D350" s="17"/>
      <c r="E350" s="28" t="s">
        <v>577</v>
      </c>
      <c r="F350" s="18" t="str">
        <f t="shared" si="8"/>
        <v/>
      </c>
      <c r="G350" s="18" t="str">
        <f t="shared" si="2"/>
        <v>x</v>
      </c>
      <c r="H350" s="19"/>
      <c r="I350" s="30" t="s">
        <v>99</v>
      </c>
      <c r="J350" s="30"/>
      <c r="K350" s="31"/>
      <c r="L350" s="32" t="s">
        <v>30</v>
      </c>
      <c r="M350" s="32" t="s">
        <v>31</v>
      </c>
      <c r="N350" s="32" t="s">
        <v>31</v>
      </c>
      <c r="O350" s="45" t="s">
        <v>30</v>
      </c>
      <c r="P350" s="45" t="s">
        <v>30</v>
      </c>
      <c r="Q350" s="45" t="s">
        <v>31</v>
      </c>
      <c r="R350" s="45" t="s">
        <v>30</v>
      </c>
      <c r="S350" s="45" t="s">
        <v>31</v>
      </c>
      <c r="T350" s="45" t="s">
        <v>31</v>
      </c>
      <c r="U350" s="45" t="s">
        <v>31</v>
      </c>
      <c r="V350" s="45" t="s">
        <v>31</v>
      </c>
      <c r="W350" s="62" t="s">
        <v>51</v>
      </c>
      <c r="AB350" s="32" t="s">
        <v>31</v>
      </c>
      <c r="AC350" s="32" t="s">
        <v>31</v>
      </c>
      <c r="AD350" s="32" t="s">
        <v>31</v>
      </c>
      <c r="AE350" s="32" t="s">
        <v>31</v>
      </c>
      <c r="AF350" s="32" t="s">
        <v>31</v>
      </c>
      <c r="AG350" s="32" t="s">
        <v>31</v>
      </c>
      <c r="AH350" s="46" t="s">
        <v>45</v>
      </c>
      <c r="AM350" s="32" t="s">
        <v>56</v>
      </c>
      <c r="AR350" s="23"/>
      <c r="AS350" s="24" t="str">
        <f t="shared" si="3"/>
        <v>-:-:-:-:-:-:-:-:-:-:-:Rm:::::-:-:-:-:-:-:Rn:::::Rd::::</v>
      </c>
      <c r="AT350" s="23"/>
      <c r="AU350" s="24" t="str">
        <f t="shared" si="4"/>
        <v>0x9A000000</v>
      </c>
      <c r="AV350" s="25"/>
      <c r="AW350" s="26" t="str">
        <f t="shared" si="5"/>
        <v>adcx,                                                   </v>
      </c>
      <c r="AX350" s="26" t="str">
        <f t="shared" si="6"/>
        <v>		adcx,                                                   	/* 0x9A000000	ADC       	 */</v>
      </c>
      <c r="AY350" s="26" t="str">
        <f t="shared" si="7"/>
        <v>		0x9A000000,	/* ADC       	adcx	 */</v>
      </c>
    </row>
    <row r="351" ht="12.75" customHeight="1">
      <c r="A351" s="9" t="s">
        <v>585</v>
      </c>
      <c r="B351" s="16"/>
      <c r="C351" s="16"/>
      <c r="D351" s="17"/>
      <c r="E351" s="28" t="s">
        <v>579</v>
      </c>
      <c r="F351" s="18" t="str">
        <f t="shared" si="8"/>
        <v/>
      </c>
      <c r="G351" s="18" t="str">
        <f t="shared" si="2"/>
        <v>x</v>
      </c>
      <c r="H351" s="19"/>
      <c r="I351" s="30" t="s">
        <v>99</v>
      </c>
      <c r="J351" s="30"/>
      <c r="K351" s="31"/>
      <c r="L351" s="32" t="s">
        <v>30</v>
      </c>
      <c r="M351" s="32" t="s">
        <v>31</v>
      </c>
      <c r="N351" s="32" t="s">
        <v>30</v>
      </c>
      <c r="O351" s="45" t="s">
        <v>30</v>
      </c>
      <c r="P351" s="45" t="s">
        <v>30</v>
      </c>
      <c r="Q351" s="45" t="s">
        <v>31</v>
      </c>
      <c r="R351" s="45" t="s">
        <v>30</v>
      </c>
      <c r="S351" s="45" t="s">
        <v>31</v>
      </c>
      <c r="T351" s="45" t="s">
        <v>31</v>
      </c>
      <c r="U351" s="45" t="s">
        <v>31</v>
      </c>
      <c r="V351" s="45" t="s">
        <v>31</v>
      </c>
      <c r="W351" s="62" t="s">
        <v>51</v>
      </c>
      <c r="AB351" s="32" t="s">
        <v>31</v>
      </c>
      <c r="AC351" s="32" t="s">
        <v>31</v>
      </c>
      <c r="AD351" s="32" t="s">
        <v>31</v>
      </c>
      <c r="AE351" s="32" t="s">
        <v>31</v>
      </c>
      <c r="AF351" s="32" t="s">
        <v>31</v>
      </c>
      <c r="AG351" s="32" t="s">
        <v>31</v>
      </c>
      <c r="AH351" s="46" t="s">
        <v>45</v>
      </c>
      <c r="AM351" s="32" t="s">
        <v>56</v>
      </c>
      <c r="AR351" s="23"/>
      <c r="AS351" s="24" t="str">
        <f t="shared" si="3"/>
        <v>-:-:-:-:-:-:-:-:-:-:-:Rm:::::-:-:-:-:-:-:Rn:::::Rd::::</v>
      </c>
      <c r="AT351" s="23"/>
      <c r="AU351" s="24" t="str">
        <f t="shared" si="4"/>
        <v>0xBA000000</v>
      </c>
      <c r="AV351" s="25"/>
      <c r="AW351" s="26" t="str">
        <f t="shared" si="5"/>
        <v>adcsx,                                                  </v>
      </c>
      <c r="AX351" s="26" t="str">
        <f t="shared" si="6"/>
        <v>		adcsx,                                                  	/* 0xBA000000	ADCS      	 */</v>
      </c>
      <c r="AY351" s="26" t="str">
        <f t="shared" si="7"/>
        <v>		0xBA000000,	/* ADCS      	adcsx	 */</v>
      </c>
    </row>
    <row r="352" ht="12.75" customHeight="1">
      <c r="A352" s="15" t="s">
        <v>586</v>
      </c>
      <c r="B352" s="16"/>
      <c r="C352" s="16"/>
      <c r="D352" s="17"/>
      <c r="E352" s="28" t="s">
        <v>581</v>
      </c>
      <c r="F352" s="18" t="str">
        <f t="shared" si="8"/>
        <v/>
      </c>
      <c r="G352" s="18" t="str">
        <f t="shared" si="2"/>
        <v>x</v>
      </c>
      <c r="H352" s="19"/>
      <c r="I352" s="30" t="s">
        <v>99</v>
      </c>
      <c r="J352" s="30"/>
      <c r="K352" s="31"/>
      <c r="L352" s="32" t="s">
        <v>30</v>
      </c>
      <c r="M352" s="32" t="s">
        <v>30</v>
      </c>
      <c r="N352" s="32" t="s">
        <v>31</v>
      </c>
      <c r="O352" s="45" t="s">
        <v>30</v>
      </c>
      <c r="P352" s="45" t="s">
        <v>30</v>
      </c>
      <c r="Q352" s="45" t="s">
        <v>31</v>
      </c>
      <c r="R352" s="45" t="s">
        <v>30</v>
      </c>
      <c r="S352" s="45" t="s">
        <v>31</v>
      </c>
      <c r="T352" s="45" t="s">
        <v>31</v>
      </c>
      <c r="U352" s="45" t="s">
        <v>31</v>
      </c>
      <c r="V352" s="45" t="s">
        <v>31</v>
      </c>
      <c r="W352" s="62" t="s">
        <v>51</v>
      </c>
      <c r="AB352" s="32" t="s">
        <v>31</v>
      </c>
      <c r="AC352" s="32" t="s">
        <v>31</v>
      </c>
      <c r="AD352" s="32" t="s">
        <v>31</v>
      </c>
      <c r="AE352" s="32" t="s">
        <v>31</v>
      </c>
      <c r="AF352" s="32" t="s">
        <v>31</v>
      </c>
      <c r="AG352" s="32" t="s">
        <v>31</v>
      </c>
      <c r="AH352" s="46" t="s">
        <v>45</v>
      </c>
      <c r="AM352" s="32" t="s">
        <v>56</v>
      </c>
      <c r="AR352" s="23"/>
      <c r="AS352" s="24" t="str">
        <f t="shared" si="3"/>
        <v>-:-:-:-:-:-:-:-:-:-:-:Rm:::::-:-:-:-:-:-:Rn:::::Rd::::</v>
      </c>
      <c r="AT352" s="23"/>
      <c r="AU352" s="24" t="str">
        <f t="shared" si="4"/>
        <v>0xDA000000</v>
      </c>
      <c r="AV352" s="25"/>
      <c r="AW352" s="26" t="str">
        <f t="shared" si="5"/>
        <v>sbcx,                                                   </v>
      </c>
      <c r="AX352" s="26" t="str">
        <f t="shared" si="6"/>
        <v>		sbcx,                                                   	/* 0xDA000000	SBC       	 */</v>
      </c>
      <c r="AY352" s="26" t="str">
        <f t="shared" si="7"/>
        <v>		0xDA000000,	/* SBC       	sbcx	 */</v>
      </c>
    </row>
    <row r="353" ht="12.75" customHeight="1">
      <c r="A353" s="15" t="s">
        <v>587</v>
      </c>
      <c r="B353" s="16"/>
      <c r="C353" s="16"/>
      <c r="D353" s="17"/>
      <c r="E353" s="28" t="s">
        <v>583</v>
      </c>
      <c r="F353" s="18" t="str">
        <f t="shared" si="8"/>
        <v/>
      </c>
      <c r="G353" s="18" t="str">
        <f t="shared" si="2"/>
        <v>x</v>
      </c>
      <c r="H353" s="19"/>
      <c r="I353" s="30" t="s">
        <v>99</v>
      </c>
      <c r="J353" s="30"/>
      <c r="K353" s="31"/>
      <c r="L353" s="32" t="s">
        <v>30</v>
      </c>
      <c r="M353" s="32" t="s">
        <v>30</v>
      </c>
      <c r="N353" s="32" t="s">
        <v>30</v>
      </c>
      <c r="O353" s="45" t="s">
        <v>30</v>
      </c>
      <c r="P353" s="45" t="s">
        <v>30</v>
      </c>
      <c r="Q353" s="45" t="s">
        <v>31</v>
      </c>
      <c r="R353" s="45" t="s">
        <v>30</v>
      </c>
      <c r="S353" s="45" t="s">
        <v>31</v>
      </c>
      <c r="T353" s="45" t="s">
        <v>31</v>
      </c>
      <c r="U353" s="45" t="s">
        <v>31</v>
      </c>
      <c r="V353" s="45" t="s">
        <v>31</v>
      </c>
      <c r="W353" s="62" t="s">
        <v>51</v>
      </c>
      <c r="AB353" s="32" t="s">
        <v>31</v>
      </c>
      <c r="AC353" s="32" t="s">
        <v>31</v>
      </c>
      <c r="AD353" s="32" t="s">
        <v>31</v>
      </c>
      <c r="AE353" s="32" t="s">
        <v>31</v>
      </c>
      <c r="AF353" s="32" t="s">
        <v>31</v>
      </c>
      <c r="AG353" s="32" t="s">
        <v>31</v>
      </c>
      <c r="AH353" s="46" t="s">
        <v>45</v>
      </c>
      <c r="AM353" s="32" t="s">
        <v>56</v>
      </c>
      <c r="AR353" s="23"/>
      <c r="AS353" s="24" t="str">
        <f t="shared" si="3"/>
        <v>-:-:-:-:-:-:-:-:-:-:-:Rm:::::-:-:-:-:-:-:Rn:::::Rd::::</v>
      </c>
      <c r="AT353" s="23"/>
      <c r="AU353" s="24" t="str">
        <f t="shared" si="4"/>
        <v>0xFA000000</v>
      </c>
      <c r="AV353" s="25"/>
      <c r="AW353" s="26" t="str">
        <f t="shared" si="5"/>
        <v>sbcsx,                                                  </v>
      </c>
      <c r="AX353" s="26" t="str">
        <f t="shared" si="6"/>
        <v>		sbcsx,                                                  	/* 0xFA000000	SBCS      	 */</v>
      </c>
      <c r="AY353" s="26" t="str">
        <f t="shared" si="7"/>
        <v>		0xFA000000,	/* SBCS      	sbcsx	 */</v>
      </c>
    </row>
    <row r="354" ht="12.75" customHeight="1">
      <c r="A354" s="9" t="s">
        <v>588</v>
      </c>
      <c r="B354" s="16"/>
      <c r="C354" s="16"/>
      <c r="D354" s="17" t="s">
        <v>589</v>
      </c>
      <c r="F354" s="18" t="str">
        <f t="shared" si="8"/>
        <v/>
      </c>
      <c r="G354" s="18" t="str">
        <f t="shared" si="2"/>
        <v/>
      </c>
      <c r="H354" s="19"/>
      <c r="I354" s="20"/>
      <c r="J354" s="20"/>
      <c r="K354" s="37"/>
      <c r="L354" s="38" t="s">
        <v>466</v>
      </c>
      <c r="M354" s="38" t="s">
        <v>459</v>
      </c>
      <c r="N354" s="38" t="s">
        <v>52</v>
      </c>
      <c r="O354" s="22" t="s">
        <v>30</v>
      </c>
      <c r="P354" s="39" t="s">
        <v>30</v>
      </c>
      <c r="Q354" s="39" t="s">
        <v>31</v>
      </c>
      <c r="R354" s="39" t="s">
        <v>30</v>
      </c>
      <c r="S354" s="22" t="s">
        <v>31</v>
      </c>
      <c r="T354" s="22" t="s">
        <v>31</v>
      </c>
      <c r="U354" s="22" t="s">
        <v>30</v>
      </c>
      <c r="V354" s="22" t="s">
        <v>31</v>
      </c>
      <c r="W354" s="38" t="s">
        <v>61</v>
      </c>
      <c r="AB354" s="38" t="s">
        <v>39</v>
      </c>
      <c r="AF354" s="22" t="s">
        <v>31</v>
      </c>
      <c r="AG354" s="38" t="s">
        <v>590</v>
      </c>
      <c r="AH354" s="40" t="s">
        <v>45</v>
      </c>
      <c r="AM354" s="38" t="s">
        <v>591</v>
      </c>
      <c r="AN354" s="38" t="s">
        <v>62</v>
      </c>
      <c r="AR354" s="23"/>
      <c r="AS354" s="24" t="str">
        <f t="shared" si="3"/>
        <v/>
      </c>
      <c r="AT354" s="23"/>
      <c r="AU354" s="24" t="str">
        <f t="shared" si="4"/>
        <v/>
      </c>
      <c r="AV354" s="25"/>
      <c r="AW354" s="26" t="str">
        <f t="shared" si="5"/>
        <v/>
      </c>
      <c r="AX354" s="26" t="str">
        <f t="shared" si="6"/>
        <v>	/* Conditional compare (register) */</v>
      </c>
      <c r="AY354" s="26" t="str">
        <f t="shared" si="7"/>
        <v>	/* Conditional compare (register) */</v>
      </c>
    </row>
    <row r="355" ht="12.75" customHeight="1">
      <c r="A355" s="15" t="s">
        <v>592</v>
      </c>
      <c r="B355" s="16"/>
      <c r="C355" s="16"/>
      <c r="D355" s="17"/>
      <c r="E355" s="28" t="s">
        <v>593</v>
      </c>
      <c r="F355" s="18" t="str">
        <f t="shared" si="8"/>
        <v/>
      </c>
      <c r="G355" s="18" t="str">
        <f t="shared" si="2"/>
        <v>w</v>
      </c>
      <c r="H355" s="18"/>
      <c r="I355" s="30" t="s">
        <v>97</v>
      </c>
      <c r="J355" s="30"/>
      <c r="K355" s="31"/>
      <c r="L355" s="32" t="s">
        <v>31</v>
      </c>
      <c r="M355" s="32" t="s">
        <v>31</v>
      </c>
      <c r="N355" s="32" t="s">
        <v>30</v>
      </c>
      <c r="O355" s="45" t="s">
        <v>30</v>
      </c>
      <c r="P355" s="45" t="s">
        <v>30</v>
      </c>
      <c r="Q355" s="45" t="s">
        <v>31</v>
      </c>
      <c r="R355" s="45" t="s">
        <v>30</v>
      </c>
      <c r="S355" s="45" t="s">
        <v>31</v>
      </c>
      <c r="T355" s="45" t="s">
        <v>31</v>
      </c>
      <c r="U355" s="45" t="s">
        <v>30</v>
      </c>
      <c r="V355" s="45" t="s">
        <v>31</v>
      </c>
      <c r="W355" s="32" t="s">
        <v>61</v>
      </c>
      <c r="AB355" s="32" t="s">
        <v>39</v>
      </c>
      <c r="AF355" s="45" t="s">
        <v>31</v>
      </c>
      <c r="AG355" s="32" t="s">
        <v>31</v>
      </c>
      <c r="AH355" s="46" t="s">
        <v>45</v>
      </c>
      <c r="AM355" s="32" t="s">
        <v>31</v>
      </c>
      <c r="AN355" s="32" t="s">
        <v>62</v>
      </c>
      <c r="AR355" s="23"/>
      <c r="AS355" s="24" t="str">
        <f t="shared" si="3"/>
        <v>-:-:-:-:-:-:-:-:-:-:-:imm5:::::cond::::-:-:Rn:::::-:nzcv:::</v>
      </c>
      <c r="AT355" s="23"/>
      <c r="AU355" s="24" t="str">
        <f t="shared" si="4"/>
        <v>0x3A400000</v>
      </c>
      <c r="AV355" s="25"/>
      <c r="AW355" s="26" t="str">
        <f t="shared" si="5"/>
        <v>ccmnw,                                                  </v>
      </c>
      <c r="AX355" s="26" t="str">
        <f t="shared" si="6"/>
        <v>		ccmnw,                                                  	/* 0x3A400000	CCMN      	 */</v>
      </c>
      <c r="AY355" s="26" t="str">
        <f t="shared" si="7"/>
        <v>		0x3A400000,	/* CCMN      	ccmnw	 */</v>
      </c>
    </row>
    <row r="356" ht="12.75" customHeight="1">
      <c r="A356" s="15" t="s">
        <v>594</v>
      </c>
      <c r="B356" s="16"/>
      <c r="C356" s="16"/>
      <c r="D356" s="17"/>
      <c r="E356" s="28" t="s">
        <v>593</v>
      </c>
      <c r="F356" s="18" t="str">
        <f t="shared" si="8"/>
        <v/>
      </c>
      <c r="G356" s="18" t="str">
        <f t="shared" si="2"/>
        <v>x</v>
      </c>
      <c r="H356" s="18"/>
      <c r="I356" s="30" t="s">
        <v>99</v>
      </c>
      <c r="J356" s="30"/>
      <c r="K356" s="31"/>
      <c r="L356" s="32" t="s">
        <v>30</v>
      </c>
      <c r="M356" s="32" t="s">
        <v>31</v>
      </c>
      <c r="N356" s="32" t="s">
        <v>30</v>
      </c>
      <c r="O356" s="45" t="s">
        <v>30</v>
      </c>
      <c r="P356" s="45" t="s">
        <v>30</v>
      </c>
      <c r="Q356" s="45" t="s">
        <v>31</v>
      </c>
      <c r="R356" s="45" t="s">
        <v>30</v>
      </c>
      <c r="S356" s="45" t="s">
        <v>31</v>
      </c>
      <c r="T356" s="45" t="s">
        <v>31</v>
      </c>
      <c r="U356" s="45" t="s">
        <v>30</v>
      </c>
      <c r="V356" s="45" t="s">
        <v>31</v>
      </c>
      <c r="W356" s="32" t="s">
        <v>61</v>
      </c>
      <c r="AB356" s="32" t="s">
        <v>39</v>
      </c>
      <c r="AF356" s="45" t="s">
        <v>31</v>
      </c>
      <c r="AG356" s="32" t="s">
        <v>31</v>
      </c>
      <c r="AH356" s="46" t="s">
        <v>45</v>
      </c>
      <c r="AM356" s="32" t="s">
        <v>31</v>
      </c>
      <c r="AN356" s="32" t="s">
        <v>62</v>
      </c>
      <c r="AR356" s="23"/>
      <c r="AS356" s="24" t="str">
        <f t="shared" si="3"/>
        <v>-:-:-:-:-:-:-:-:-:-:-:imm5:::::cond::::-:-:Rn:::::-:nzcv:::</v>
      </c>
      <c r="AT356" s="23"/>
      <c r="AU356" s="24" t="str">
        <f t="shared" si="4"/>
        <v>0xBA400000</v>
      </c>
      <c r="AV356" s="25"/>
      <c r="AW356" s="26" t="str">
        <f t="shared" si="5"/>
        <v>ccmnx,                                                  </v>
      </c>
      <c r="AX356" s="26" t="str">
        <f t="shared" si="6"/>
        <v>		ccmnx,                                                  	/* 0xBA400000	CCMN      	 */</v>
      </c>
      <c r="AY356" s="26" t="str">
        <f t="shared" si="7"/>
        <v>		0xBA400000,	/* CCMN      	ccmnx	 */</v>
      </c>
    </row>
    <row r="357" ht="12.75" customHeight="1">
      <c r="A357" s="9" t="s">
        <v>595</v>
      </c>
      <c r="B357" s="16"/>
      <c r="C357" s="16"/>
      <c r="D357" s="17"/>
      <c r="E357" s="28" t="s">
        <v>596</v>
      </c>
      <c r="F357" s="18" t="str">
        <f t="shared" si="8"/>
        <v/>
      </c>
      <c r="G357" s="18" t="str">
        <f t="shared" si="2"/>
        <v>w</v>
      </c>
      <c r="H357" s="18"/>
      <c r="I357" s="30" t="s">
        <v>97</v>
      </c>
      <c r="J357" s="30"/>
      <c r="K357" s="31"/>
      <c r="L357" s="32" t="s">
        <v>31</v>
      </c>
      <c r="M357" s="32" t="s">
        <v>30</v>
      </c>
      <c r="N357" s="32" t="s">
        <v>30</v>
      </c>
      <c r="O357" s="45" t="s">
        <v>30</v>
      </c>
      <c r="P357" s="45" t="s">
        <v>30</v>
      </c>
      <c r="Q357" s="45" t="s">
        <v>31</v>
      </c>
      <c r="R357" s="45" t="s">
        <v>30</v>
      </c>
      <c r="S357" s="45" t="s">
        <v>31</v>
      </c>
      <c r="T357" s="45" t="s">
        <v>31</v>
      </c>
      <c r="U357" s="45" t="s">
        <v>30</v>
      </c>
      <c r="V357" s="45" t="s">
        <v>31</v>
      </c>
      <c r="W357" s="32" t="s">
        <v>61</v>
      </c>
      <c r="AB357" s="32" t="s">
        <v>39</v>
      </c>
      <c r="AF357" s="45" t="s">
        <v>31</v>
      </c>
      <c r="AG357" s="32" t="s">
        <v>31</v>
      </c>
      <c r="AH357" s="46" t="s">
        <v>45</v>
      </c>
      <c r="AM357" s="32" t="s">
        <v>31</v>
      </c>
      <c r="AN357" s="32" t="s">
        <v>62</v>
      </c>
      <c r="AR357" s="23"/>
      <c r="AS357" s="24" t="str">
        <f t="shared" si="3"/>
        <v>-:-:-:-:-:-:-:-:-:-:-:imm5:::::cond::::-:-:Rn:::::-:nzcv:::</v>
      </c>
      <c r="AT357" s="23"/>
      <c r="AU357" s="24" t="str">
        <f t="shared" si="4"/>
        <v>0x7A400000</v>
      </c>
      <c r="AV357" s="25"/>
      <c r="AW357" s="26" t="str">
        <f t="shared" si="5"/>
        <v>ccmpw,                                                  </v>
      </c>
      <c r="AX357" s="26" t="str">
        <f t="shared" si="6"/>
        <v>		ccmpw,                                                  	/* 0x7A400000	CCMP      	 */</v>
      </c>
      <c r="AY357" s="26" t="str">
        <f t="shared" si="7"/>
        <v>		0x7A400000,	/* CCMP      	ccmpw	 */</v>
      </c>
    </row>
    <row r="358" ht="12.75" customHeight="1">
      <c r="A358" s="9" t="s">
        <v>597</v>
      </c>
      <c r="B358" s="16"/>
      <c r="C358" s="16"/>
      <c r="D358" s="17"/>
      <c r="E358" s="28" t="s">
        <v>596</v>
      </c>
      <c r="F358" s="18" t="str">
        <f t="shared" si="8"/>
        <v/>
      </c>
      <c r="G358" s="18" t="str">
        <f t="shared" si="2"/>
        <v>x</v>
      </c>
      <c r="H358" s="18"/>
      <c r="I358" s="30" t="s">
        <v>99</v>
      </c>
      <c r="J358" s="30"/>
      <c r="K358" s="31"/>
      <c r="L358" s="32" t="s">
        <v>30</v>
      </c>
      <c r="M358" s="32" t="s">
        <v>30</v>
      </c>
      <c r="N358" s="32" t="s">
        <v>30</v>
      </c>
      <c r="O358" s="45" t="s">
        <v>30</v>
      </c>
      <c r="P358" s="45" t="s">
        <v>30</v>
      </c>
      <c r="Q358" s="45" t="s">
        <v>31</v>
      </c>
      <c r="R358" s="45" t="s">
        <v>30</v>
      </c>
      <c r="S358" s="45" t="s">
        <v>31</v>
      </c>
      <c r="T358" s="45" t="s">
        <v>31</v>
      </c>
      <c r="U358" s="45" t="s">
        <v>30</v>
      </c>
      <c r="V358" s="45" t="s">
        <v>31</v>
      </c>
      <c r="W358" s="32" t="s">
        <v>61</v>
      </c>
      <c r="AB358" s="32" t="s">
        <v>39</v>
      </c>
      <c r="AF358" s="45" t="s">
        <v>31</v>
      </c>
      <c r="AG358" s="32" t="s">
        <v>31</v>
      </c>
      <c r="AH358" s="46" t="s">
        <v>45</v>
      </c>
      <c r="AM358" s="32" t="s">
        <v>31</v>
      </c>
      <c r="AN358" s="32" t="s">
        <v>62</v>
      </c>
      <c r="AR358" s="23"/>
      <c r="AS358" s="24" t="str">
        <f t="shared" si="3"/>
        <v>-:-:-:-:-:-:-:-:-:-:-:imm5:::::cond::::-:-:Rn:::::-:nzcv:::</v>
      </c>
      <c r="AT358" s="23"/>
      <c r="AU358" s="24" t="str">
        <f t="shared" si="4"/>
        <v>0xFA400000</v>
      </c>
      <c r="AV358" s="25"/>
      <c r="AW358" s="26" t="str">
        <f t="shared" si="5"/>
        <v>ccmpx,                                                  </v>
      </c>
      <c r="AX358" s="26" t="str">
        <f t="shared" si="6"/>
        <v>		ccmpx,                                                  	/* 0xFA400000	CCMP      	 */</v>
      </c>
      <c r="AY358" s="26" t="str">
        <f t="shared" si="7"/>
        <v>		0xFA400000,	/* CCMP      	ccmpx	 */</v>
      </c>
    </row>
    <row r="359" ht="12.75" customHeight="1">
      <c r="A359" s="15" t="s">
        <v>598</v>
      </c>
      <c r="B359" s="16"/>
      <c r="C359" s="16"/>
      <c r="D359" s="17" t="s">
        <v>599</v>
      </c>
      <c r="F359" s="18" t="str">
        <f t="shared" si="8"/>
        <v/>
      </c>
      <c r="G359" s="18" t="str">
        <f t="shared" si="2"/>
        <v/>
      </c>
      <c r="H359" s="19"/>
      <c r="I359" s="20"/>
      <c r="J359" s="20"/>
      <c r="K359" s="37"/>
      <c r="L359" s="38" t="s">
        <v>466</v>
      </c>
      <c r="M359" s="38" t="s">
        <v>459</v>
      </c>
      <c r="N359" s="38" t="s">
        <v>52</v>
      </c>
      <c r="O359" s="22" t="s">
        <v>30</v>
      </c>
      <c r="P359" s="39" t="s">
        <v>30</v>
      </c>
      <c r="Q359" s="39" t="s">
        <v>31</v>
      </c>
      <c r="R359" s="39" t="s">
        <v>30</v>
      </c>
      <c r="S359" s="22" t="s">
        <v>31</v>
      </c>
      <c r="T359" s="22" t="s">
        <v>31</v>
      </c>
      <c r="U359" s="22" t="s">
        <v>30</v>
      </c>
      <c r="V359" s="22" t="s">
        <v>31</v>
      </c>
      <c r="W359" s="38" t="s">
        <v>61</v>
      </c>
      <c r="AB359" s="38" t="s">
        <v>39</v>
      </c>
      <c r="AF359" s="22" t="s">
        <v>30</v>
      </c>
      <c r="AG359" s="38" t="s">
        <v>590</v>
      </c>
      <c r="AH359" s="40" t="s">
        <v>45</v>
      </c>
      <c r="AM359" s="38" t="s">
        <v>591</v>
      </c>
      <c r="AN359" s="38" t="s">
        <v>62</v>
      </c>
      <c r="AR359" s="23"/>
      <c r="AS359" s="24" t="str">
        <f t="shared" si="3"/>
        <v/>
      </c>
      <c r="AT359" s="23"/>
      <c r="AU359" s="24" t="str">
        <f t="shared" si="4"/>
        <v/>
      </c>
      <c r="AV359" s="25"/>
      <c r="AW359" s="26" t="str">
        <f t="shared" si="5"/>
        <v/>
      </c>
      <c r="AX359" s="26" t="str">
        <f t="shared" si="6"/>
        <v>	/* Conditional compare (immediate) */</v>
      </c>
      <c r="AY359" s="26" t="str">
        <f t="shared" si="7"/>
        <v>	/* Conditional compare (immediate) */</v>
      </c>
    </row>
    <row r="360" ht="12.75" customHeight="1">
      <c r="A360" s="15" t="s">
        <v>600</v>
      </c>
      <c r="B360" s="16"/>
      <c r="C360" s="16"/>
      <c r="D360" s="17"/>
      <c r="E360" s="28" t="s">
        <v>593</v>
      </c>
      <c r="F360" s="18" t="str">
        <f t="shared" si="8"/>
        <v/>
      </c>
      <c r="G360" s="18" t="str">
        <f t="shared" si="2"/>
        <v>immw</v>
      </c>
      <c r="H360" s="18" t="s">
        <v>121</v>
      </c>
      <c r="I360" s="30" t="s">
        <v>97</v>
      </c>
      <c r="J360" s="30"/>
      <c r="K360" s="31"/>
      <c r="L360" s="32" t="s">
        <v>31</v>
      </c>
      <c r="M360" s="32" t="s">
        <v>31</v>
      </c>
      <c r="N360" s="32" t="s">
        <v>30</v>
      </c>
      <c r="O360" s="45" t="s">
        <v>30</v>
      </c>
      <c r="P360" s="45" t="s">
        <v>30</v>
      </c>
      <c r="Q360" s="45" t="s">
        <v>31</v>
      </c>
      <c r="R360" s="45" t="s">
        <v>30</v>
      </c>
      <c r="S360" s="45" t="s">
        <v>31</v>
      </c>
      <c r="T360" s="45" t="s">
        <v>31</v>
      </c>
      <c r="U360" s="45" t="s">
        <v>30</v>
      </c>
      <c r="V360" s="45" t="s">
        <v>31</v>
      </c>
      <c r="W360" s="32" t="s">
        <v>61</v>
      </c>
      <c r="AB360" s="32" t="s">
        <v>39</v>
      </c>
      <c r="AF360" s="78" t="s">
        <v>30</v>
      </c>
      <c r="AG360" s="32" t="s">
        <v>31</v>
      </c>
      <c r="AH360" s="46" t="s">
        <v>45</v>
      </c>
      <c r="AM360" s="32" t="s">
        <v>31</v>
      </c>
      <c r="AN360" s="32" t="s">
        <v>62</v>
      </c>
      <c r="AR360" s="23"/>
      <c r="AS360" s="24" t="str">
        <f t="shared" si="3"/>
        <v>-:-:-:-:-:-:-:-:-:-:-:imm5:::::cond::::-:-:Rn:::::-:nzcv:::</v>
      </c>
      <c r="AT360" s="23"/>
      <c r="AU360" s="24" t="str">
        <f t="shared" si="4"/>
        <v>0x3A400800</v>
      </c>
      <c r="AV360" s="25"/>
      <c r="AW360" s="26" t="str">
        <f t="shared" si="5"/>
        <v>ccmnimmw,                                               </v>
      </c>
      <c r="AX360" s="26" t="str">
        <f t="shared" si="6"/>
        <v>		ccmnimmw,                                               	/* 0x3A400800	CCMN      	 */</v>
      </c>
      <c r="AY360" s="26" t="str">
        <f t="shared" si="7"/>
        <v>		0x3A400800,	/* CCMN      	ccmnimmw	 */</v>
      </c>
    </row>
    <row r="361" ht="12.75" customHeight="1">
      <c r="A361" s="9" t="s">
        <v>601</v>
      </c>
      <c r="B361" s="16"/>
      <c r="C361" s="16"/>
      <c r="D361" s="17"/>
      <c r="E361" s="28" t="s">
        <v>593</v>
      </c>
      <c r="F361" s="18" t="str">
        <f t="shared" si="8"/>
        <v/>
      </c>
      <c r="G361" s="18" t="str">
        <f t="shared" si="2"/>
        <v>immx</v>
      </c>
      <c r="H361" s="18" t="s">
        <v>121</v>
      </c>
      <c r="I361" s="30" t="s">
        <v>99</v>
      </c>
      <c r="J361" s="30"/>
      <c r="K361" s="31"/>
      <c r="L361" s="32" t="s">
        <v>30</v>
      </c>
      <c r="M361" s="32" t="s">
        <v>31</v>
      </c>
      <c r="N361" s="32" t="s">
        <v>30</v>
      </c>
      <c r="O361" s="45" t="s">
        <v>30</v>
      </c>
      <c r="P361" s="45" t="s">
        <v>30</v>
      </c>
      <c r="Q361" s="45" t="s">
        <v>31</v>
      </c>
      <c r="R361" s="45" t="s">
        <v>30</v>
      </c>
      <c r="S361" s="45" t="s">
        <v>31</v>
      </c>
      <c r="T361" s="45" t="s">
        <v>31</v>
      </c>
      <c r="U361" s="45" t="s">
        <v>30</v>
      </c>
      <c r="V361" s="45" t="s">
        <v>31</v>
      </c>
      <c r="W361" s="32" t="s">
        <v>61</v>
      </c>
      <c r="AB361" s="32" t="s">
        <v>39</v>
      </c>
      <c r="AF361" s="78" t="s">
        <v>30</v>
      </c>
      <c r="AG361" s="32" t="s">
        <v>31</v>
      </c>
      <c r="AH361" s="46" t="s">
        <v>45</v>
      </c>
      <c r="AM361" s="32" t="s">
        <v>31</v>
      </c>
      <c r="AN361" s="32" t="s">
        <v>62</v>
      </c>
      <c r="AR361" s="23"/>
      <c r="AS361" s="24" t="str">
        <f t="shared" si="3"/>
        <v>-:-:-:-:-:-:-:-:-:-:-:imm5:::::cond::::-:-:Rn:::::-:nzcv:::</v>
      </c>
      <c r="AT361" s="23"/>
      <c r="AU361" s="24" t="str">
        <f t="shared" si="4"/>
        <v>0xBA400800</v>
      </c>
      <c r="AV361" s="25"/>
      <c r="AW361" s="26" t="str">
        <f t="shared" si="5"/>
        <v>ccmnimmx,                                               </v>
      </c>
      <c r="AX361" s="26" t="str">
        <f t="shared" si="6"/>
        <v>		ccmnimmx,                                               	/* 0xBA400800	CCMN      	 */</v>
      </c>
      <c r="AY361" s="26" t="str">
        <f t="shared" si="7"/>
        <v>		0xBA400800,	/* CCMN      	ccmnimmx	 */</v>
      </c>
    </row>
    <row r="362" ht="12.75" customHeight="1">
      <c r="A362" s="15" t="s">
        <v>602</v>
      </c>
      <c r="B362" s="16"/>
      <c r="C362" s="16"/>
      <c r="D362" s="17"/>
      <c r="E362" s="28" t="s">
        <v>596</v>
      </c>
      <c r="F362" s="18" t="str">
        <f t="shared" si="8"/>
        <v/>
      </c>
      <c r="G362" s="18" t="str">
        <f t="shared" si="2"/>
        <v>immw</v>
      </c>
      <c r="H362" s="18" t="s">
        <v>121</v>
      </c>
      <c r="I362" s="30" t="s">
        <v>97</v>
      </c>
      <c r="J362" s="30"/>
      <c r="K362" s="31"/>
      <c r="L362" s="32" t="s">
        <v>31</v>
      </c>
      <c r="M362" s="32" t="s">
        <v>30</v>
      </c>
      <c r="N362" s="32" t="s">
        <v>30</v>
      </c>
      <c r="O362" s="45" t="s">
        <v>30</v>
      </c>
      <c r="P362" s="45" t="s">
        <v>30</v>
      </c>
      <c r="Q362" s="45" t="s">
        <v>31</v>
      </c>
      <c r="R362" s="45" t="s">
        <v>30</v>
      </c>
      <c r="S362" s="45" t="s">
        <v>31</v>
      </c>
      <c r="T362" s="45" t="s">
        <v>31</v>
      </c>
      <c r="U362" s="45" t="s">
        <v>30</v>
      </c>
      <c r="V362" s="45" t="s">
        <v>31</v>
      </c>
      <c r="W362" s="32" t="s">
        <v>61</v>
      </c>
      <c r="AB362" s="32" t="s">
        <v>39</v>
      </c>
      <c r="AF362" s="78" t="s">
        <v>30</v>
      </c>
      <c r="AG362" s="32" t="s">
        <v>31</v>
      </c>
      <c r="AH362" s="46" t="s">
        <v>45</v>
      </c>
      <c r="AM362" s="32" t="s">
        <v>31</v>
      </c>
      <c r="AN362" s="32" t="s">
        <v>62</v>
      </c>
      <c r="AR362" s="23"/>
      <c r="AS362" s="24" t="str">
        <f t="shared" si="3"/>
        <v>-:-:-:-:-:-:-:-:-:-:-:imm5:::::cond::::-:-:Rn:::::-:nzcv:::</v>
      </c>
      <c r="AT362" s="23"/>
      <c r="AU362" s="24" t="str">
        <f t="shared" si="4"/>
        <v>0x7A400800</v>
      </c>
      <c r="AV362" s="25"/>
      <c r="AW362" s="26" t="str">
        <f t="shared" si="5"/>
        <v>ccmpimmw,                                               </v>
      </c>
      <c r="AX362" s="26" t="str">
        <f t="shared" si="6"/>
        <v>		ccmpimmw,                                               	/* 0x7A400800	CCMP      	 */</v>
      </c>
      <c r="AY362" s="26" t="str">
        <f t="shared" si="7"/>
        <v>		0x7A400800,	/* CCMP      	ccmpimmw	 */</v>
      </c>
    </row>
    <row r="363" ht="12.75" customHeight="1">
      <c r="A363" s="15" t="s">
        <v>603</v>
      </c>
      <c r="B363" s="16"/>
      <c r="C363" s="16"/>
      <c r="D363" s="17"/>
      <c r="E363" s="28" t="s">
        <v>596</v>
      </c>
      <c r="F363" s="18" t="str">
        <f t="shared" si="8"/>
        <v/>
      </c>
      <c r="G363" s="18" t="str">
        <f t="shared" si="2"/>
        <v>immx</v>
      </c>
      <c r="H363" s="18" t="s">
        <v>121</v>
      </c>
      <c r="I363" s="30" t="s">
        <v>99</v>
      </c>
      <c r="J363" s="30"/>
      <c r="K363" s="31"/>
      <c r="L363" s="32" t="s">
        <v>30</v>
      </c>
      <c r="M363" s="32" t="s">
        <v>30</v>
      </c>
      <c r="N363" s="32" t="s">
        <v>30</v>
      </c>
      <c r="O363" s="45" t="s">
        <v>30</v>
      </c>
      <c r="P363" s="45" t="s">
        <v>30</v>
      </c>
      <c r="Q363" s="45" t="s">
        <v>31</v>
      </c>
      <c r="R363" s="45" t="s">
        <v>30</v>
      </c>
      <c r="S363" s="45" t="s">
        <v>31</v>
      </c>
      <c r="T363" s="45" t="s">
        <v>31</v>
      </c>
      <c r="U363" s="45" t="s">
        <v>30</v>
      </c>
      <c r="V363" s="45" t="s">
        <v>31</v>
      </c>
      <c r="W363" s="32" t="s">
        <v>61</v>
      </c>
      <c r="AB363" s="32" t="s">
        <v>39</v>
      </c>
      <c r="AF363" s="78" t="s">
        <v>30</v>
      </c>
      <c r="AG363" s="32" t="s">
        <v>31</v>
      </c>
      <c r="AH363" s="46" t="s">
        <v>45</v>
      </c>
      <c r="AM363" s="32" t="s">
        <v>31</v>
      </c>
      <c r="AN363" s="32" t="s">
        <v>62</v>
      </c>
      <c r="AR363" s="23"/>
      <c r="AS363" s="24" t="str">
        <f t="shared" si="3"/>
        <v>-:-:-:-:-:-:-:-:-:-:-:imm5:::::cond::::-:-:Rn:::::-:nzcv:::</v>
      </c>
      <c r="AT363" s="23"/>
      <c r="AU363" s="24" t="str">
        <f t="shared" si="4"/>
        <v>0xFA400800</v>
      </c>
      <c r="AV363" s="25"/>
      <c r="AW363" s="26" t="str">
        <f t="shared" si="5"/>
        <v>ccmpimmx,                                               </v>
      </c>
      <c r="AX363" s="26" t="str">
        <f t="shared" si="6"/>
        <v>		ccmpimmx,                                               	/* 0xFA400800	CCMP      	 */</v>
      </c>
      <c r="AY363" s="26" t="str">
        <f t="shared" si="7"/>
        <v>		0xFA400800,	/* CCMP      	ccmpimmx	 */</v>
      </c>
    </row>
    <row r="364" ht="12.75" customHeight="1">
      <c r="A364" s="9" t="s">
        <v>604</v>
      </c>
      <c r="B364" s="16"/>
      <c r="C364" s="16"/>
      <c r="D364" s="17" t="s">
        <v>605</v>
      </c>
      <c r="F364" s="18" t="str">
        <f t="shared" si="8"/>
        <v/>
      </c>
      <c r="G364" s="18" t="str">
        <f t="shared" si="2"/>
        <v/>
      </c>
      <c r="H364" s="19"/>
      <c r="I364" s="20"/>
      <c r="J364" s="20"/>
      <c r="K364" s="37"/>
      <c r="L364" s="38" t="s">
        <v>466</v>
      </c>
      <c r="M364" s="38" t="s">
        <v>459</v>
      </c>
      <c r="N364" s="38" t="s">
        <v>52</v>
      </c>
      <c r="O364" s="22" t="s">
        <v>30</v>
      </c>
      <c r="P364" s="39" t="s">
        <v>30</v>
      </c>
      <c r="Q364" s="39" t="s">
        <v>31</v>
      </c>
      <c r="R364" s="39" t="s">
        <v>30</v>
      </c>
      <c r="S364" s="22" t="s">
        <v>31</v>
      </c>
      <c r="T364" s="22" t="s">
        <v>30</v>
      </c>
      <c r="U364" s="22" t="s">
        <v>31</v>
      </c>
      <c r="V364" s="22" t="s">
        <v>31</v>
      </c>
      <c r="W364" s="60" t="s">
        <v>51</v>
      </c>
      <c r="AB364" s="38" t="s">
        <v>39</v>
      </c>
      <c r="AF364" s="38" t="s">
        <v>43</v>
      </c>
      <c r="AH364" s="40" t="s">
        <v>45</v>
      </c>
      <c r="AM364" s="38" t="s">
        <v>56</v>
      </c>
      <c r="AR364" s="23"/>
      <c r="AS364" s="24" t="str">
        <f t="shared" si="3"/>
        <v/>
      </c>
      <c r="AT364" s="23"/>
      <c r="AU364" s="24" t="str">
        <f t="shared" si="4"/>
        <v/>
      </c>
      <c r="AV364" s="25"/>
      <c r="AW364" s="26" t="str">
        <f t="shared" si="5"/>
        <v/>
      </c>
      <c r="AX364" s="26" t="str">
        <f t="shared" si="6"/>
        <v>	/* Conditional select */</v>
      </c>
      <c r="AY364" s="26" t="str">
        <f t="shared" si="7"/>
        <v>	/* Conditional select */</v>
      </c>
    </row>
    <row r="365" ht="12.75" customHeight="1">
      <c r="A365" s="9" t="s">
        <v>606</v>
      </c>
      <c r="B365" s="16"/>
      <c r="C365" s="16"/>
      <c r="D365" s="17"/>
      <c r="E365" s="28" t="s">
        <v>607</v>
      </c>
      <c r="F365" s="18" t="str">
        <f t="shared" si="8"/>
        <v/>
      </c>
      <c r="G365" s="18" t="str">
        <f t="shared" si="2"/>
        <v>w</v>
      </c>
      <c r="H365" s="19"/>
      <c r="I365" s="30" t="s">
        <v>97</v>
      </c>
      <c r="J365" s="77"/>
      <c r="K365" s="31"/>
      <c r="L365" s="32" t="s">
        <v>31</v>
      </c>
      <c r="M365" s="32" t="s">
        <v>31</v>
      </c>
      <c r="N365" s="32" t="s">
        <v>31</v>
      </c>
      <c r="O365" s="45" t="s">
        <v>30</v>
      </c>
      <c r="P365" s="45" t="s">
        <v>30</v>
      </c>
      <c r="Q365" s="45" t="s">
        <v>31</v>
      </c>
      <c r="R365" s="45" t="s">
        <v>30</v>
      </c>
      <c r="S365" s="45" t="s">
        <v>31</v>
      </c>
      <c r="T365" s="45" t="s">
        <v>30</v>
      </c>
      <c r="U365" s="45" t="s">
        <v>31</v>
      </c>
      <c r="V365" s="45" t="s">
        <v>31</v>
      </c>
      <c r="W365" s="62" t="s">
        <v>51</v>
      </c>
      <c r="AB365" s="32" t="s">
        <v>39</v>
      </c>
      <c r="AF365" s="32" t="s">
        <v>31</v>
      </c>
      <c r="AG365" s="32" t="s">
        <v>31</v>
      </c>
      <c r="AH365" s="46" t="s">
        <v>45</v>
      </c>
      <c r="AM365" s="32" t="s">
        <v>56</v>
      </c>
      <c r="AR365" s="23"/>
      <c r="AS365" s="24" t="str">
        <f t="shared" si="3"/>
        <v>-:-:-:-:-:-:-:-:-:-:-:Rm:::::cond::::-:-:Rn:::::Rd::::</v>
      </c>
      <c r="AT365" s="23"/>
      <c r="AU365" s="24" t="str">
        <f t="shared" si="4"/>
        <v>0x1A800000</v>
      </c>
      <c r="AV365" s="25"/>
      <c r="AW365" s="26" t="str">
        <f t="shared" si="5"/>
        <v>cselw,                                                  </v>
      </c>
      <c r="AX365" s="26" t="str">
        <f t="shared" si="6"/>
        <v>		cselw,                                                  	/* 0x1A800000	CSEL      	 */</v>
      </c>
      <c r="AY365" s="26" t="str">
        <f t="shared" si="7"/>
        <v>		0x1A800000,	/* CSEL      	cselw	 */</v>
      </c>
    </row>
    <row r="366" ht="12.75" customHeight="1">
      <c r="A366" s="15" t="s">
        <v>608</v>
      </c>
      <c r="B366" s="16"/>
      <c r="C366" s="16"/>
      <c r="D366" s="17"/>
      <c r="E366" s="28" t="s">
        <v>609</v>
      </c>
      <c r="F366" s="18" t="str">
        <f t="shared" si="8"/>
        <v/>
      </c>
      <c r="G366" s="18" t="str">
        <f t="shared" si="2"/>
        <v>w</v>
      </c>
      <c r="H366" s="19"/>
      <c r="I366" s="30" t="s">
        <v>97</v>
      </c>
      <c r="J366" s="77"/>
      <c r="K366" s="31"/>
      <c r="L366" s="32" t="s">
        <v>31</v>
      </c>
      <c r="M366" s="32" t="s">
        <v>31</v>
      </c>
      <c r="N366" s="32" t="s">
        <v>31</v>
      </c>
      <c r="O366" s="45" t="s">
        <v>30</v>
      </c>
      <c r="P366" s="45" t="s">
        <v>30</v>
      </c>
      <c r="Q366" s="45" t="s">
        <v>31</v>
      </c>
      <c r="R366" s="45" t="s">
        <v>30</v>
      </c>
      <c r="S366" s="45" t="s">
        <v>31</v>
      </c>
      <c r="T366" s="45" t="s">
        <v>30</v>
      </c>
      <c r="U366" s="45" t="s">
        <v>31</v>
      </c>
      <c r="V366" s="45" t="s">
        <v>31</v>
      </c>
      <c r="W366" s="62" t="s">
        <v>51</v>
      </c>
      <c r="AB366" s="32" t="s">
        <v>39</v>
      </c>
      <c r="AF366" s="32" t="s">
        <v>31</v>
      </c>
      <c r="AG366" s="32" t="s">
        <v>30</v>
      </c>
      <c r="AH366" s="46" t="s">
        <v>45</v>
      </c>
      <c r="AM366" s="32" t="s">
        <v>56</v>
      </c>
      <c r="AR366" s="23"/>
      <c r="AS366" s="24" t="str">
        <f t="shared" si="3"/>
        <v>-:-:-:-:-:-:-:-:-:-:-:Rm:::::cond::::-:-:Rn:::::Rd::::</v>
      </c>
      <c r="AT366" s="23"/>
      <c r="AU366" s="24" t="str">
        <f t="shared" si="4"/>
        <v>0x1A800400</v>
      </c>
      <c r="AV366" s="25"/>
      <c r="AW366" s="26" t="str">
        <f t="shared" si="5"/>
        <v>csincw,                                                 </v>
      </c>
      <c r="AX366" s="26" t="str">
        <f t="shared" si="6"/>
        <v>		csincw,                                                 	/* 0x1A800400	CSINC     	 */</v>
      </c>
      <c r="AY366" s="26" t="str">
        <f t="shared" si="7"/>
        <v>		0x1A800400,	/* CSINC     	csincw	 */</v>
      </c>
    </row>
    <row r="367" ht="12.75" customHeight="1">
      <c r="A367" s="15" t="s">
        <v>610</v>
      </c>
      <c r="B367" s="16"/>
      <c r="C367" s="16"/>
      <c r="D367" s="17"/>
      <c r="E367" s="28" t="s">
        <v>611</v>
      </c>
      <c r="F367" s="18" t="str">
        <f t="shared" si="8"/>
        <v/>
      </c>
      <c r="G367" s="18" t="str">
        <f t="shared" si="2"/>
        <v>w</v>
      </c>
      <c r="H367" s="19"/>
      <c r="I367" s="30" t="s">
        <v>97</v>
      </c>
      <c r="J367" s="77"/>
      <c r="K367" s="31"/>
      <c r="L367" s="32" t="s">
        <v>31</v>
      </c>
      <c r="M367" s="32" t="s">
        <v>30</v>
      </c>
      <c r="N367" s="32" t="s">
        <v>31</v>
      </c>
      <c r="O367" s="45" t="s">
        <v>30</v>
      </c>
      <c r="P367" s="45" t="s">
        <v>30</v>
      </c>
      <c r="Q367" s="45" t="s">
        <v>31</v>
      </c>
      <c r="R367" s="45" t="s">
        <v>30</v>
      </c>
      <c r="S367" s="45" t="s">
        <v>31</v>
      </c>
      <c r="T367" s="45" t="s">
        <v>30</v>
      </c>
      <c r="U367" s="45" t="s">
        <v>31</v>
      </c>
      <c r="V367" s="45" t="s">
        <v>31</v>
      </c>
      <c r="W367" s="62" t="s">
        <v>51</v>
      </c>
      <c r="AB367" s="32" t="s">
        <v>39</v>
      </c>
      <c r="AF367" s="32" t="s">
        <v>31</v>
      </c>
      <c r="AG367" s="32" t="s">
        <v>31</v>
      </c>
      <c r="AH367" s="46" t="s">
        <v>45</v>
      </c>
      <c r="AM367" s="32" t="s">
        <v>56</v>
      </c>
      <c r="AR367" s="23"/>
      <c r="AS367" s="24" t="str">
        <f t="shared" si="3"/>
        <v>-:-:-:-:-:-:-:-:-:-:-:Rm:::::cond::::-:-:Rn:::::Rd::::</v>
      </c>
      <c r="AT367" s="23"/>
      <c r="AU367" s="24" t="str">
        <f t="shared" si="4"/>
        <v>0x5A800000</v>
      </c>
      <c r="AV367" s="25"/>
      <c r="AW367" s="26" t="str">
        <f t="shared" si="5"/>
        <v>csinvw,                                                 </v>
      </c>
      <c r="AX367" s="26" t="str">
        <f t="shared" si="6"/>
        <v>		csinvw,                                                 	/* 0x5A800000	CSINV     	 */</v>
      </c>
      <c r="AY367" s="26" t="str">
        <f t="shared" si="7"/>
        <v>		0x5A800000,	/* CSINV     	csinvw	 */</v>
      </c>
    </row>
    <row r="368" ht="12.75" customHeight="1">
      <c r="A368" s="9" t="s">
        <v>612</v>
      </c>
      <c r="B368" s="16"/>
      <c r="C368" s="16"/>
      <c r="D368" s="17"/>
      <c r="E368" s="28" t="s">
        <v>613</v>
      </c>
      <c r="F368" s="18" t="str">
        <f t="shared" si="8"/>
        <v/>
      </c>
      <c r="G368" s="18" t="str">
        <f t="shared" si="2"/>
        <v>w</v>
      </c>
      <c r="H368" s="19"/>
      <c r="I368" s="30" t="s">
        <v>97</v>
      </c>
      <c r="J368" s="77"/>
      <c r="K368" s="31"/>
      <c r="L368" s="32" t="s">
        <v>31</v>
      </c>
      <c r="M368" s="32" t="s">
        <v>30</v>
      </c>
      <c r="N368" s="32" t="s">
        <v>31</v>
      </c>
      <c r="O368" s="45" t="s">
        <v>30</v>
      </c>
      <c r="P368" s="45" t="s">
        <v>30</v>
      </c>
      <c r="Q368" s="45" t="s">
        <v>31</v>
      </c>
      <c r="R368" s="45" t="s">
        <v>30</v>
      </c>
      <c r="S368" s="45" t="s">
        <v>31</v>
      </c>
      <c r="T368" s="45" t="s">
        <v>30</v>
      </c>
      <c r="U368" s="45" t="s">
        <v>31</v>
      </c>
      <c r="V368" s="45" t="s">
        <v>31</v>
      </c>
      <c r="W368" s="62" t="s">
        <v>51</v>
      </c>
      <c r="AB368" s="32" t="s">
        <v>39</v>
      </c>
      <c r="AF368" s="32" t="s">
        <v>31</v>
      </c>
      <c r="AG368" s="32" t="s">
        <v>30</v>
      </c>
      <c r="AH368" s="46" t="s">
        <v>45</v>
      </c>
      <c r="AM368" s="32" t="s">
        <v>56</v>
      </c>
      <c r="AR368" s="23"/>
      <c r="AS368" s="24" t="str">
        <f t="shared" si="3"/>
        <v>-:-:-:-:-:-:-:-:-:-:-:Rm:::::cond::::-:-:Rn:::::Rd::::</v>
      </c>
      <c r="AT368" s="23"/>
      <c r="AU368" s="24" t="str">
        <f t="shared" si="4"/>
        <v>0x5A800400</v>
      </c>
      <c r="AV368" s="25"/>
      <c r="AW368" s="26" t="str">
        <f t="shared" si="5"/>
        <v>csnegw,                                                 </v>
      </c>
      <c r="AX368" s="26" t="str">
        <f t="shared" si="6"/>
        <v>		csnegw,                                                 	/* 0x5A800400	CSNEG     	 */</v>
      </c>
      <c r="AY368" s="26" t="str">
        <f t="shared" si="7"/>
        <v>		0x5A800400,	/* CSNEG     	csnegw	 */</v>
      </c>
    </row>
    <row r="369" ht="12.75" customHeight="1">
      <c r="A369" s="15" t="s">
        <v>614</v>
      </c>
      <c r="B369" s="16"/>
      <c r="C369" s="16"/>
      <c r="D369" s="17"/>
      <c r="E369" s="28" t="s">
        <v>607</v>
      </c>
      <c r="F369" s="18" t="str">
        <f t="shared" si="8"/>
        <v/>
      </c>
      <c r="G369" s="18" t="str">
        <f t="shared" si="2"/>
        <v>x</v>
      </c>
      <c r="H369" s="19"/>
      <c r="I369" s="30" t="s">
        <v>99</v>
      </c>
      <c r="J369" s="77"/>
      <c r="K369" s="31"/>
      <c r="L369" s="32" t="s">
        <v>30</v>
      </c>
      <c r="M369" s="32" t="s">
        <v>31</v>
      </c>
      <c r="N369" s="32" t="s">
        <v>31</v>
      </c>
      <c r="O369" s="45" t="s">
        <v>30</v>
      </c>
      <c r="P369" s="45" t="s">
        <v>30</v>
      </c>
      <c r="Q369" s="45" t="s">
        <v>31</v>
      </c>
      <c r="R369" s="45" t="s">
        <v>30</v>
      </c>
      <c r="S369" s="45" t="s">
        <v>31</v>
      </c>
      <c r="T369" s="45" t="s">
        <v>30</v>
      </c>
      <c r="U369" s="45" t="s">
        <v>31</v>
      </c>
      <c r="V369" s="45" t="s">
        <v>31</v>
      </c>
      <c r="W369" s="62" t="s">
        <v>51</v>
      </c>
      <c r="AB369" s="32" t="s">
        <v>39</v>
      </c>
      <c r="AF369" s="32" t="s">
        <v>31</v>
      </c>
      <c r="AG369" s="32" t="s">
        <v>31</v>
      </c>
      <c r="AH369" s="46" t="s">
        <v>45</v>
      </c>
      <c r="AM369" s="32" t="s">
        <v>56</v>
      </c>
      <c r="AR369" s="23"/>
      <c r="AS369" s="24" t="str">
        <f t="shared" si="3"/>
        <v>-:-:-:-:-:-:-:-:-:-:-:Rm:::::cond::::-:-:Rn:::::Rd::::</v>
      </c>
      <c r="AT369" s="23"/>
      <c r="AU369" s="24" t="str">
        <f t="shared" si="4"/>
        <v>0x9A800000</v>
      </c>
      <c r="AV369" s="25"/>
      <c r="AW369" s="26" t="str">
        <f t="shared" si="5"/>
        <v>cselx,                                                  </v>
      </c>
      <c r="AX369" s="26" t="str">
        <f t="shared" si="6"/>
        <v>		cselx,                                                  	/* 0x9A800000	CSEL      	 */</v>
      </c>
      <c r="AY369" s="26" t="str">
        <f t="shared" si="7"/>
        <v>		0x9A800000,	/* CSEL      	cselx	 */</v>
      </c>
    </row>
    <row r="370" ht="12.75" customHeight="1">
      <c r="A370" s="15" t="s">
        <v>615</v>
      </c>
      <c r="B370" s="16"/>
      <c r="C370" s="16"/>
      <c r="D370" s="17"/>
      <c r="E370" s="28" t="s">
        <v>609</v>
      </c>
      <c r="F370" s="18" t="str">
        <f t="shared" si="8"/>
        <v/>
      </c>
      <c r="G370" s="18" t="str">
        <f t="shared" si="2"/>
        <v>x</v>
      </c>
      <c r="H370" s="19"/>
      <c r="I370" s="30" t="s">
        <v>99</v>
      </c>
      <c r="J370" s="77"/>
      <c r="K370" s="31"/>
      <c r="L370" s="32" t="s">
        <v>30</v>
      </c>
      <c r="M370" s="32" t="s">
        <v>31</v>
      </c>
      <c r="N370" s="32" t="s">
        <v>31</v>
      </c>
      <c r="O370" s="45" t="s">
        <v>30</v>
      </c>
      <c r="P370" s="45" t="s">
        <v>30</v>
      </c>
      <c r="Q370" s="45" t="s">
        <v>31</v>
      </c>
      <c r="R370" s="45" t="s">
        <v>30</v>
      </c>
      <c r="S370" s="45" t="s">
        <v>31</v>
      </c>
      <c r="T370" s="45" t="s">
        <v>30</v>
      </c>
      <c r="U370" s="45" t="s">
        <v>31</v>
      </c>
      <c r="V370" s="45" t="s">
        <v>31</v>
      </c>
      <c r="W370" s="62" t="s">
        <v>51</v>
      </c>
      <c r="AB370" s="32" t="s">
        <v>39</v>
      </c>
      <c r="AF370" s="32" t="s">
        <v>31</v>
      </c>
      <c r="AG370" s="32" t="s">
        <v>30</v>
      </c>
      <c r="AH370" s="46" t="s">
        <v>45</v>
      </c>
      <c r="AM370" s="32" t="s">
        <v>56</v>
      </c>
      <c r="AR370" s="23"/>
      <c r="AS370" s="24" t="str">
        <f t="shared" si="3"/>
        <v>-:-:-:-:-:-:-:-:-:-:-:Rm:::::cond::::-:-:Rn:::::Rd::::</v>
      </c>
      <c r="AT370" s="23"/>
      <c r="AU370" s="24" t="str">
        <f t="shared" si="4"/>
        <v>0x9A800400</v>
      </c>
      <c r="AV370" s="25"/>
      <c r="AW370" s="26" t="str">
        <f t="shared" si="5"/>
        <v>csincx,                                                 </v>
      </c>
      <c r="AX370" s="26" t="str">
        <f t="shared" si="6"/>
        <v>		csincx,                                                 	/* 0x9A800400	CSINC     	 */</v>
      </c>
      <c r="AY370" s="26" t="str">
        <f t="shared" si="7"/>
        <v>		0x9A800400,	/* CSINC     	csincx	 */</v>
      </c>
    </row>
    <row r="371" ht="12.75" customHeight="1">
      <c r="A371" s="9" t="s">
        <v>616</v>
      </c>
      <c r="B371" s="16"/>
      <c r="C371" s="16"/>
      <c r="D371" s="17"/>
      <c r="E371" s="28" t="s">
        <v>611</v>
      </c>
      <c r="F371" s="18" t="str">
        <f t="shared" si="8"/>
        <v/>
      </c>
      <c r="G371" s="18" t="str">
        <f t="shared" si="2"/>
        <v>x</v>
      </c>
      <c r="H371" s="19"/>
      <c r="I371" s="30" t="s">
        <v>99</v>
      </c>
      <c r="J371" s="77"/>
      <c r="K371" s="31"/>
      <c r="L371" s="32" t="s">
        <v>30</v>
      </c>
      <c r="M371" s="32" t="s">
        <v>30</v>
      </c>
      <c r="N371" s="32" t="s">
        <v>31</v>
      </c>
      <c r="O371" s="45" t="s">
        <v>30</v>
      </c>
      <c r="P371" s="45" t="s">
        <v>30</v>
      </c>
      <c r="Q371" s="45" t="s">
        <v>31</v>
      </c>
      <c r="R371" s="45" t="s">
        <v>30</v>
      </c>
      <c r="S371" s="45" t="s">
        <v>31</v>
      </c>
      <c r="T371" s="45" t="s">
        <v>30</v>
      </c>
      <c r="U371" s="45" t="s">
        <v>31</v>
      </c>
      <c r="V371" s="45" t="s">
        <v>31</v>
      </c>
      <c r="W371" s="62" t="s">
        <v>51</v>
      </c>
      <c r="AB371" s="32" t="s">
        <v>39</v>
      </c>
      <c r="AF371" s="32" t="s">
        <v>31</v>
      </c>
      <c r="AG371" s="32" t="s">
        <v>31</v>
      </c>
      <c r="AH371" s="46" t="s">
        <v>45</v>
      </c>
      <c r="AM371" s="32" t="s">
        <v>56</v>
      </c>
      <c r="AR371" s="23"/>
      <c r="AS371" s="24" t="str">
        <f t="shared" si="3"/>
        <v>-:-:-:-:-:-:-:-:-:-:-:Rm:::::cond::::-:-:Rn:::::Rd::::</v>
      </c>
      <c r="AT371" s="23"/>
      <c r="AU371" s="24" t="str">
        <f t="shared" si="4"/>
        <v>0xDA800000</v>
      </c>
      <c r="AV371" s="25"/>
      <c r="AW371" s="26" t="str">
        <f t="shared" si="5"/>
        <v>csinvx,                                                 </v>
      </c>
      <c r="AX371" s="26" t="str">
        <f t="shared" si="6"/>
        <v>		csinvx,                                                 	/* 0xDA800000	CSINV     	 */</v>
      </c>
      <c r="AY371" s="26" t="str">
        <f t="shared" si="7"/>
        <v>		0xDA800000,	/* CSINV     	csinvx	 */</v>
      </c>
    </row>
    <row r="372" ht="12.75" customHeight="1">
      <c r="A372" s="9" t="s">
        <v>617</v>
      </c>
      <c r="B372" s="16"/>
      <c r="C372" s="16"/>
      <c r="D372" s="17"/>
      <c r="E372" s="28" t="s">
        <v>613</v>
      </c>
      <c r="F372" s="18" t="str">
        <f t="shared" si="8"/>
        <v/>
      </c>
      <c r="G372" s="18" t="str">
        <f t="shared" si="2"/>
        <v>x</v>
      </c>
      <c r="H372" s="19"/>
      <c r="I372" s="30" t="s">
        <v>99</v>
      </c>
      <c r="J372" s="77"/>
      <c r="K372" s="31"/>
      <c r="L372" s="32" t="s">
        <v>30</v>
      </c>
      <c r="M372" s="32" t="s">
        <v>30</v>
      </c>
      <c r="N372" s="32" t="s">
        <v>31</v>
      </c>
      <c r="O372" s="45" t="s">
        <v>30</v>
      </c>
      <c r="P372" s="45" t="s">
        <v>30</v>
      </c>
      <c r="Q372" s="45" t="s">
        <v>31</v>
      </c>
      <c r="R372" s="45" t="s">
        <v>30</v>
      </c>
      <c r="S372" s="45" t="s">
        <v>31</v>
      </c>
      <c r="T372" s="45" t="s">
        <v>30</v>
      </c>
      <c r="U372" s="45" t="s">
        <v>31</v>
      </c>
      <c r="V372" s="45" t="s">
        <v>31</v>
      </c>
      <c r="W372" s="62" t="s">
        <v>51</v>
      </c>
      <c r="AB372" s="32" t="s">
        <v>39</v>
      </c>
      <c r="AF372" s="32" t="s">
        <v>31</v>
      </c>
      <c r="AG372" s="32" t="s">
        <v>30</v>
      </c>
      <c r="AH372" s="46" t="s">
        <v>45</v>
      </c>
      <c r="AM372" s="32" t="s">
        <v>56</v>
      </c>
      <c r="AR372" s="23"/>
      <c r="AS372" s="24" t="str">
        <f t="shared" si="3"/>
        <v>-:-:-:-:-:-:-:-:-:-:-:Rm:::::cond::::-:-:Rn:::::Rd::::</v>
      </c>
      <c r="AT372" s="23"/>
      <c r="AU372" s="24" t="str">
        <f t="shared" si="4"/>
        <v>0xDA800400</v>
      </c>
      <c r="AV372" s="25"/>
      <c r="AW372" s="26" t="str">
        <f t="shared" si="5"/>
        <v>csnegx,                                                 </v>
      </c>
      <c r="AX372" s="26" t="str">
        <f t="shared" si="6"/>
        <v>		csnegx,                                                 	/* 0xDA800400	CSNEG     	 */</v>
      </c>
      <c r="AY372" s="26" t="str">
        <f t="shared" si="7"/>
        <v>		0xDA800400,	/* CSNEG     	csnegx	 */</v>
      </c>
    </row>
    <row r="373" ht="12.75" customHeight="1">
      <c r="A373" s="15" t="s">
        <v>618</v>
      </c>
      <c r="B373" s="16"/>
      <c r="C373" s="16"/>
      <c r="D373" s="17" t="s">
        <v>619</v>
      </c>
      <c r="F373" s="18" t="str">
        <f t="shared" si="8"/>
        <v/>
      </c>
      <c r="G373" s="18" t="str">
        <f t="shared" si="2"/>
        <v/>
      </c>
      <c r="H373" s="19"/>
      <c r="I373" s="20"/>
      <c r="J373" s="20"/>
      <c r="K373" s="37"/>
      <c r="L373" s="38" t="s">
        <v>466</v>
      </c>
      <c r="M373" s="38" t="s">
        <v>620</v>
      </c>
      <c r="O373" s="22" t="s">
        <v>30</v>
      </c>
      <c r="P373" s="39" t="s">
        <v>30</v>
      </c>
      <c r="Q373" s="39" t="s">
        <v>31</v>
      </c>
      <c r="R373" s="39" t="s">
        <v>30</v>
      </c>
      <c r="S373" s="22" t="s">
        <v>30</v>
      </c>
      <c r="T373" s="38" t="s">
        <v>621</v>
      </c>
      <c r="W373" s="60" t="s">
        <v>51</v>
      </c>
      <c r="AB373" s="38" t="s">
        <v>520</v>
      </c>
      <c r="AC373" s="60" t="s">
        <v>63</v>
      </c>
      <c r="AH373" s="40" t="s">
        <v>45</v>
      </c>
      <c r="AM373" s="38" t="s">
        <v>56</v>
      </c>
      <c r="AR373" s="23"/>
      <c r="AS373" s="24" t="str">
        <f t="shared" si="3"/>
        <v/>
      </c>
      <c r="AT373" s="23"/>
      <c r="AU373" s="24" t="str">
        <f t="shared" si="4"/>
        <v/>
      </c>
      <c r="AV373" s="25"/>
      <c r="AW373" s="26" t="str">
        <f t="shared" si="5"/>
        <v/>
      </c>
      <c r="AX373" s="26" t="str">
        <f t="shared" si="6"/>
        <v>	/* Data-processing (3 source) */</v>
      </c>
      <c r="AY373" s="26" t="str">
        <f t="shared" si="7"/>
        <v>	/* Data-processing (3 source) */</v>
      </c>
    </row>
    <row r="374" ht="12.75" customHeight="1">
      <c r="A374" s="15" t="s">
        <v>622</v>
      </c>
      <c r="B374" s="16"/>
      <c r="C374" s="16"/>
      <c r="D374" s="17"/>
      <c r="E374" s="28" t="s">
        <v>623</v>
      </c>
      <c r="F374" s="18" t="str">
        <f t="shared" si="8"/>
        <v/>
      </c>
      <c r="G374" s="18" t="str">
        <f t="shared" si="2"/>
        <v>w</v>
      </c>
      <c r="H374" s="19"/>
      <c r="I374" s="30" t="s">
        <v>97</v>
      </c>
      <c r="J374" s="30"/>
      <c r="K374" s="31"/>
      <c r="L374" s="32" t="s">
        <v>31</v>
      </c>
      <c r="M374" s="32" t="s">
        <v>31</v>
      </c>
      <c r="N374" s="32" t="s">
        <v>31</v>
      </c>
      <c r="O374" s="45" t="s">
        <v>30</v>
      </c>
      <c r="P374" s="45" t="s">
        <v>30</v>
      </c>
      <c r="Q374" s="45" t="s">
        <v>31</v>
      </c>
      <c r="R374" s="45" t="s">
        <v>30</v>
      </c>
      <c r="S374" s="45" t="s">
        <v>30</v>
      </c>
      <c r="T374" s="32" t="s">
        <v>31</v>
      </c>
      <c r="U374" s="32" t="s">
        <v>31</v>
      </c>
      <c r="V374" s="32" t="s">
        <v>31</v>
      </c>
      <c r="W374" s="62" t="s">
        <v>51</v>
      </c>
      <c r="AB374" s="32" t="s">
        <v>31</v>
      </c>
      <c r="AC374" s="62" t="s">
        <v>63</v>
      </c>
      <c r="AH374" s="46" t="s">
        <v>45</v>
      </c>
      <c r="AM374" s="32" t="s">
        <v>56</v>
      </c>
      <c r="AR374" s="23"/>
      <c r="AS374" s="24" t="str">
        <f t="shared" si="3"/>
        <v>-:-:-:-:-:-:-:-:-:-:-:Rm:::::-:Ra:::::Rn:::::Rd::::</v>
      </c>
      <c r="AT374" s="23"/>
      <c r="AU374" s="24" t="str">
        <f t="shared" si="4"/>
        <v>0x1B000000</v>
      </c>
      <c r="AV374" s="25"/>
      <c r="AW374" s="26" t="str">
        <f t="shared" si="5"/>
        <v>maddw,                                                  </v>
      </c>
      <c r="AX374" s="26" t="str">
        <f t="shared" si="6"/>
        <v>		maddw,                                                  	/* 0x1B000000	MADD      	 */</v>
      </c>
      <c r="AY374" s="26" t="str">
        <f t="shared" si="7"/>
        <v>		0x1B000000,	/* MADD      	maddw	 */</v>
      </c>
    </row>
    <row r="375" ht="12.75" customHeight="1">
      <c r="A375" s="9" t="s">
        <v>624</v>
      </c>
      <c r="B375" s="16"/>
      <c r="C375" s="16"/>
      <c r="D375" s="17"/>
      <c r="E375" s="28" t="s">
        <v>623</v>
      </c>
      <c r="F375" s="18" t="str">
        <f t="shared" si="8"/>
        <v/>
      </c>
      <c r="G375" s="18" t="str">
        <f t="shared" si="2"/>
        <v>x</v>
      </c>
      <c r="H375" s="19"/>
      <c r="I375" s="30" t="s">
        <v>99</v>
      </c>
      <c r="J375" s="30"/>
      <c r="K375" s="31"/>
      <c r="L375" s="32" t="s">
        <v>30</v>
      </c>
      <c r="M375" s="32" t="s">
        <v>31</v>
      </c>
      <c r="N375" s="32" t="s">
        <v>31</v>
      </c>
      <c r="O375" s="45" t="s">
        <v>30</v>
      </c>
      <c r="P375" s="45" t="s">
        <v>30</v>
      </c>
      <c r="Q375" s="45" t="s">
        <v>31</v>
      </c>
      <c r="R375" s="45" t="s">
        <v>30</v>
      </c>
      <c r="S375" s="45" t="s">
        <v>30</v>
      </c>
      <c r="T375" s="32" t="s">
        <v>31</v>
      </c>
      <c r="U375" s="32" t="s">
        <v>31</v>
      </c>
      <c r="V375" s="32" t="s">
        <v>31</v>
      </c>
      <c r="W375" s="62" t="s">
        <v>51</v>
      </c>
      <c r="AB375" s="32" t="s">
        <v>31</v>
      </c>
      <c r="AC375" s="62" t="s">
        <v>63</v>
      </c>
      <c r="AH375" s="46" t="s">
        <v>45</v>
      </c>
      <c r="AM375" s="32" t="s">
        <v>56</v>
      </c>
      <c r="AR375" s="23"/>
      <c r="AS375" s="24" t="str">
        <f t="shared" si="3"/>
        <v>-:-:-:-:-:-:-:-:-:-:-:Rm:::::-:Ra:::::Rn:::::Rd::::</v>
      </c>
      <c r="AT375" s="23"/>
      <c r="AU375" s="24" t="str">
        <f t="shared" si="4"/>
        <v>0x9B000000</v>
      </c>
      <c r="AV375" s="25"/>
      <c r="AW375" s="26" t="str">
        <f t="shared" si="5"/>
        <v>maddx,                                                  </v>
      </c>
      <c r="AX375" s="26" t="str">
        <f t="shared" si="6"/>
        <v>		maddx,                                                  	/* 0x9B000000	MADD      	 */</v>
      </c>
      <c r="AY375" s="26" t="str">
        <f t="shared" si="7"/>
        <v>		0x9B000000,	/* MADD      	maddx	 */</v>
      </c>
    </row>
    <row r="376" ht="12.75" customHeight="1">
      <c r="A376" s="15" t="s">
        <v>625</v>
      </c>
      <c r="B376" s="16"/>
      <c r="C376" s="16"/>
      <c r="D376" s="17"/>
      <c r="E376" s="28" t="s">
        <v>626</v>
      </c>
      <c r="F376" s="18" t="str">
        <f t="shared" si="8"/>
        <v/>
      </c>
      <c r="G376" s="18" t="str">
        <f t="shared" si="2"/>
        <v/>
      </c>
      <c r="H376" s="19"/>
      <c r="I376" s="30"/>
      <c r="J376" s="30"/>
      <c r="K376" s="31"/>
      <c r="L376" s="32" t="s">
        <v>30</v>
      </c>
      <c r="M376" s="32" t="s">
        <v>31</v>
      </c>
      <c r="N376" s="32" t="s">
        <v>31</v>
      </c>
      <c r="O376" s="45" t="s">
        <v>30</v>
      </c>
      <c r="P376" s="45" t="s">
        <v>30</v>
      </c>
      <c r="Q376" s="45" t="s">
        <v>31</v>
      </c>
      <c r="R376" s="45" t="s">
        <v>30</v>
      </c>
      <c r="S376" s="45" t="s">
        <v>30</v>
      </c>
      <c r="T376" s="32" t="s">
        <v>31</v>
      </c>
      <c r="U376" s="32" t="s">
        <v>31</v>
      </c>
      <c r="V376" s="32" t="s">
        <v>30</v>
      </c>
      <c r="W376" s="62" t="s">
        <v>51</v>
      </c>
      <c r="AB376" s="32" t="s">
        <v>31</v>
      </c>
      <c r="AC376" s="62" t="s">
        <v>63</v>
      </c>
      <c r="AH376" s="46" t="s">
        <v>45</v>
      </c>
      <c r="AM376" s="32" t="s">
        <v>56</v>
      </c>
      <c r="AR376" s="23"/>
      <c r="AS376" s="24" t="str">
        <f t="shared" si="3"/>
        <v>-:-:-:-:-:-:-:-:-:-:-:Rm:::::-:Ra:::::Rn:::::Rd::::</v>
      </c>
      <c r="AT376" s="23"/>
      <c r="AU376" s="24" t="str">
        <f t="shared" si="4"/>
        <v>0x9B200000</v>
      </c>
      <c r="AV376" s="25"/>
      <c r="AW376" s="26" t="str">
        <f t="shared" si="5"/>
        <v>smaddl,                                                 </v>
      </c>
      <c r="AX376" s="26" t="str">
        <f t="shared" si="6"/>
        <v>		smaddl,                                                 	/* 0x9B200000	SMADDL    	 */</v>
      </c>
      <c r="AY376" s="26" t="str">
        <f t="shared" si="7"/>
        <v>		0x9B200000,	/* SMADDL    	smaddl	 */</v>
      </c>
    </row>
    <row r="377" ht="12.75" customHeight="1">
      <c r="A377" s="15" t="s">
        <v>627</v>
      </c>
      <c r="B377" s="16"/>
      <c r="C377" s="16"/>
      <c r="D377" s="17"/>
      <c r="E377" s="28" t="s">
        <v>628</v>
      </c>
      <c r="F377" s="18" t="str">
        <f t="shared" si="8"/>
        <v/>
      </c>
      <c r="G377" s="18" t="str">
        <f t="shared" si="2"/>
        <v/>
      </c>
      <c r="H377" s="19"/>
      <c r="I377" s="30"/>
      <c r="J377" s="30"/>
      <c r="K377" s="31"/>
      <c r="L377" s="32" t="s">
        <v>30</v>
      </c>
      <c r="M377" s="32" t="s">
        <v>31</v>
      </c>
      <c r="N377" s="32" t="s">
        <v>31</v>
      </c>
      <c r="O377" s="45" t="s">
        <v>30</v>
      </c>
      <c r="P377" s="45" t="s">
        <v>30</v>
      </c>
      <c r="Q377" s="45" t="s">
        <v>31</v>
      </c>
      <c r="R377" s="45" t="s">
        <v>30</v>
      </c>
      <c r="S377" s="45" t="s">
        <v>30</v>
      </c>
      <c r="T377" s="32" t="s">
        <v>30</v>
      </c>
      <c r="U377" s="32" t="s">
        <v>31</v>
      </c>
      <c r="V377" s="32" t="s">
        <v>30</v>
      </c>
      <c r="W377" s="62" t="s">
        <v>51</v>
      </c>
      <c r="AB377" s="32" t="s">
        <v>31</v>
      </c>
      <c r="AC377" s="62" t="s">
        <v>63</v>
      </c>
      <c r="AH377" s="46" t="s">
        <v>45</v>
      </c>
      <c r="AM377" s="32" t="s">
        <v>56</v>
      </c>
      <c r="AR377" s="23"/>
      <c r="AS377" s="24" t="str">
        <f t="shared" si="3"/>
        <v>-:-:-:-:-:-:-:-:-:-:-:Rm:::::-:Ra:::::Rn:::::Rd::::</v>
      </c>
      <c r="AT377" s="23"/>
      <c r="AU377" s="24" t="str">
        <f t="shared" si="4"/>
        <v>0x9BA00000</v>
      </c>
      <c r="AV377" s="25"/>
      <c r="AW377" s="26" t="str">
        <f t="shared" si="5"/>
        <v>umaddl,                                                 </v>
      </c>
      <c r="AX377" s="26" t="str">
        <f t="shared" si="6"/>
        <v>		umaddl,                                                 	/* 0x9BA00000	UMADDL    	 */</v>
      </c>
      <c r="AY377" s="26" t="str">
        <f t="shared" si="7"/>
        <v>		0x9BA00000,	/* UMADDL    	umaddl	 */</v>
      </c>
    </row>
    <row r="378" ht="12.75" customHeight="1">
      <c r="A378" s="9" t="s">
        <v>629</v>
      </c>
      <c r="B378" s="16"/>
      <c r="C378" s="16"/>
      <c r="D378" s="17"/>
      <c r="E378" s="28" t="s">
        <v>630</v>
      </c>
      <c r="F378" s="18" t="str">
        <f t="shared" si="8"/>
        <v/>
      </c>
      <c r="G378" s="18" t="str">
        <f t="shared" si="2"/>
        <v>w</v>
      </c>
      <c r="H378" s="19"/>
      <c r="I378" s="30" t="s">
        <v>97</v>
      </c>
      <c r="J378" s="30"/>
      <c r="K378" s="31"/>
      <c r="L378" s="32" t="s">
        <v>31</v>
      </c>
      <c r="M378" s="32" t="s">
        <v>31</v>
      </c>
      <c r="N378" s="32" t="s">
        <v>31</v>
      </c>
      <c r="O378" s="45" t="s">
        <v>30</v>
      </c>
      <c r="P378" s="45" t="s">
        <v>30</v>
      </c>
      <c r="Q378" s="45" t="s">
        <v>31</v>
      </c>
      <c r="R378" s="45" t="s">
        <v>30</v>
      </c>
      <c r="S378" s="45" t="s">
        <v>30</v>
      </c>
      <c r="T378" s="32" t="s">
        <v>31</v>
      </c>
      <c r="U378" s="32" t="s">
        <v>31</v>
      </c>
      <c r="V378" s="32" t="s">
        <v>31</v>
      </c>
      <c r="W378" s="62" t="s">
        <v>51</v>
      </c>
      <c r="AB378" s="32" t="s">
        <v>30</v>
      </c>
      <c r="AC378" s="62" t="s">
        <v>63</v>
      </c>
      <c r="AH378" s="46" t="s">
        <v>45</v>
      </c>
      <c r="AM378" s="32" t="s">
        <v>56</v>
      </c>
      <c r="AR378" s="23"/>
      <c r="AS378" s="24" t="str">
        <f t="shared" si="3"/>
        <v>-:-:-:-:-:-:-:-:-:-:-:Rm:::::-:Ra:::::Rn:::::Rd::::</v>
      </c>
      <c r="AT378" s="23"/>
      <c r="AU378" s="24" t="str">
        <f t="shared" si="4"/>
        <v>0x1B008000</v>
      </c>
      <c r="AV378" s="25"/>
      <c r="AW378" s="26" t="str">
        <f t="shared" si="5"/>
        <v>msubw,                                                  </v>
      </c>
      <c r="AX378" s="26" t="str">
        <f t="shared" si="6"/>
        <v>		msubw,                                                  	/* 0x1B008000	MSUB      	 */</v>
      </c>
      <c r="AY378" s="26" t="str">
        <f t="shared" si="7"/>
        <v>		0x1B008000,	/* MSUB      	msubw	 */</v>
      </c>
    </row>
    <row r="379" ht="12.75" customHeight="1">
      <c r="A379" s="9" t="s">
        <v>631</v>
      </c>
      <c r="B379" s="16"/>
      <c r="C379" s="16"/>
      <c r="D379" s="17"/>
      <c r="E379" s="28" t="s">
        <v>630</v>
      </c>
      <c r="F379" s="18" t="str">
        <f t="shared" si="8"/>
        <v/>
      </c>
      <c r="G379" s="18" t="str">
        <f t="shared" si="2"/>
        <v>x</v>
      </c>
      <c r="H379" s="19"/>
      <c r="I379" s="30" t="s">
        <v>99</v>
      </c>
      <c r="J379" s="30"/>
      <c r="K379" s="31"/>
      <c r="L379" s="32" t="s">
        <v>30</v>
      </c>
      <c r="M379" s="32" t="s">
        <v>31</v>
      </c>
      <c r="N379" s="32" t="s">
        <v>31</v>
      </c>
      <c r="O379" s="45" t="s">
        <v>30</v>
      </c>
      <c r="P379" s="45" t="s">
        <v>30</v>
      </c>
      <c r="Q379" s="45" t="s">
        <v>31</v>
      </c>
      <c r="R379" s="45" t="s">
        <v>30</v>
      </c>
      <c r="S379" s="45" t="s">
        <v>30</v>
      </c>
      <c r="T379" s="32" t="s">
        <v>31</v>
      </c>
      <c r="U379" s="32" t="s">
        <v>31</v>
      </c>
      <c r="V379" s="32" t="s">
        <v>31</v>
      </c>
      <c r="W379" s="62" t="s">
        <v>51</v>
      </c>
      <c r="AB379" s="32" t="s">
        <v>30</v>
      </c>
      <c r="AC379" s="62" t="s">
        <v>63</v>
      </c>
      <c r="AH379" s="46" t="s">
        <v>45</v>
      </c>
      <c r="AM379" s="32" t="s">
        <v>56</v>
      </c>
      <c r="AR379" s="23"/>
      <c r="AS379" s="24" t="str">
        <f t="shared" si="3"/>
        <v>-:-:-:-:-:-:-:-:-:-:-:Rm:::::-:Ra:::::Rn:::::Rd::::</v>
      </c>
      <c r="AT379" s="23"/>
      <c r="AU379" s="24" t="str">
        <f t="shared" si="4"/>
        <v>0x9B008000</v>
      </c>
      <c r="AV379" s="25"/>
      <c r="AW379" s="26" t="str">
        <f t="shared" si="5"/>
        <v>msubx,                                                  </v>
      </c>
      <c r="AX379" s="26" t="str">
        <f t="shared" si="6"/>
        <v>		msubx,                                                  	/* 0x9B008000	MSUB      	 */</v>
      </c>
      <c r="AY379" s="26" t="str">
        <f t="shared" si="7"/>
        <v>		0x9B008000,	/* MSUB      	msubx	 */</v>
      </c>
    </row>
    <row r="380" ht="12.75" customHeight="1">
      <c r="A380" s="15" t="s">
        <v>632</v>
      </c>
      <c r="B380" s="16"/>
      <c r="C380" s="16"/>
      <c r="D380" s="17"/>
      <c r="E380" s="28" t="s">
        <v>633</v>
      </c>
      <c r="F380" s="18" t="str">
        <f t="shared" si="8"/>
        <v/>
      </c>
      <c r="G380" s="18" t="str">
        <f t="shared" si="2"/>
        <v/>
      </c>
      <c r="H380" s="19"/>
      <c r="I380" s="30"/>
      <c r="J380" s="30"/>
      <c r="K380" s="31"/>
      <c r="L380" s="32" t="s">
        <v>30</v>
      </c>
      <c r="M380" s="32" t="s">
        <v>31</v>
      </c>
      <c r="N380" s="32" t="s">
        <v>31</v>
      </c>
      <c r="O380" s="45" t="s">
        <v>30</v>
      </c>
      <c r="P380" s="45" t="s">
        <v>30</v>
      </c>
      <c r="Q380" s="45" t="s">
        <v>31</v>
      </c>
      <c r="R380" s="45" t="s">
        <v>30</v>
      </c>
      <c r="S380" s="45" t="s">
        <v>30</v>
      </c>
      <c r="T380" s="32" t="s">
        <v>31</v>
      </c>
      <c r="U380" s="32" t="s">
        <v>31</v>
      </c>
      <c r="V380" s="32" t="s">
        <v>30</v>
      </c>
      <c r="W380" s="62" t="s">
        <v>51</v>
      </c>
      <c r="AB380" s="32" t="s">
        <v>30</v>
      </c>
      <c r="AC380" s="62" t="s">
        <v>63</v>
      </c>
      <c r="AH380" s="46" t="s">
        <v>45</v>
      </c>
      <c r="AM380" s="32" t="s">
        <v>56</v>
      </c>
      <c r="AR380" s="23"/>
      <c r="AS380" s="24" t="str">
        <f t="shared" si="3"/>
        <v>-:-:-:-:-:-:-:-:-:-:-:Rm:::::-:Ra:::::Rn:::::Rd::::</v>
      </c>
      <c r="AT380" s="23"/>
      <c r="AU380" s="24" t="str">
        <f t="shared" si="4"/>
        <v>0x9B208000</v>
      </c>
      <c r="AV380" s="25"/>
      <c r="AW380" s="26" t="str">
        <f t="shared" si="5"/>
        <v>smsubl,                                                 </v>
      </c>
      <c r="AX380" s="26" t="str">
        <f t="shared" si="6"/>
        <v>		smsubl,                                                 	/* 0x9B208000	SMSUBL    	 */</v>
      </c>
      <c r="AY380" s="26" t="str">
        <f t="shared" si="7"/>
        <v>		0x9B208000,	/* SMSUBL    	smsubl	 */</v>
      </c>
    </row>
    <row r="381" ht="12.75" customHeight="1">
      <c r="A381" s="15" t="s">
        <v>634</v>
      </c>
      <c r="B381" s="16"/>
      <c r="C381" s="16"/>
      <c r="D381" s="17"/>
      <c r="E381" s="28" t="s">
        <v>635</v>
      </c>
      <c r="F381" s="18" t="str">
        <f t="shared" si="8"/>
        <v/>
      </c>
      <c r="G381" s="18" t="str">
        <f t="shared" si="2"/>
        <v/>
      </c>
      <c r="H381" s="19"/>
      <c r="I381" s="30"/>
      <c r="J381" s="30"/>
      <c r="K381" s="31"/>
      <c r="L381" s="32" t="s">
        <v>30</v>
      </c>
      <c r="M381" s="32" t="s">
        <v>31</v>
      </c>
      <c r="N381" s="32" t="s">
        <v>31</v>
      </c>
      <c r="O381" s="45" t="s">
        <v>30</v>
      </c>
      <c r="P381" s="45" t="s">
        <v>30</v>
      </c>
      <c r="Q381" s="45" t="s">
        <v>31</v>
      </c>
      <c r="R381" s="45" t="s">
        <v>30</v>
      </c>
      <c r="S381" s="45" t="s">
        <v>30</v>
      </c>
      <c r="T381" s="32" t="s">
        <v>30</v>
      </c>
      <c r="U381" s="32" t="s">
        <v>31</v>
      </c>
      <c r="V381" s="32" t="s">
        <v>30</v>
      </c>
      <c r="W381" s="62" t="s">
        <v>51</v>
      </c>
      <c r="AB381" s="32" t="s">
        <v>30</v>
      </c>
      <c r="AC381" s="62" t="s">
        <v>63</v>
      </c>
      <c r="AH381" s="46" t="s">
        <v>45</v>
      </c>
      <c r="AM381" s="32" t="s">
        <v>56</v>
      </c>
      <c r="AR381" s="23"/>
      <c r="AS381" s="24" t="str">
        <f t="shared" si="3"/>
        <v>-:-:-:-:-:-:-:-:-:-:-:Rm:::::-:Ra:::::Rn:::::Rd::::</v>
      </c>
      <c r="AT381" s="23"/>
      <c r="AU381" s="24" t="str">
        <f t="shared" si="4"/>
        <v>0x9BA08000</v>
      </c>
      <c r="AV381" s="25"/>
      <c r="AW381" s="26" t="str">
        <f t="shared" si="5"/>
        <v>umsubl,                                                 </v>
      </c>
      <c r="AX381" s="26" t="str">
        <f t="shared" si="6"/>
        <v>		umsubl,                                                 	/* 0x9BA08000	UMSUBL    	 */</v>
      </c>
      <c r="AY381" s="26" t="str">
        <f t="shared" si="7"/>
        <v>		0x9BA08000,	/* UMSUBL    	umsubl	 */</v>
      </c>
    </row>
    <row r="382" ht="12.75" customHeight="1">
      <c r="A382" s="9" t="s">
        <v>636</v>
      </c>
      <c r="B382" s="16"/>
      <c r="C382" s="16"/>
      <c r="D382" s="17"/>
      <c r="E382" s="28" t="s">
        <v>637</v>
      </c>
      <c r="F382" s="18" t="str">
        <f t="shared" si="8"/>
        <v/>
      </c>
      <c r="G382" s="18" t="str">
        <f t="shared" si="2"/>
        <v/>
      </c>
      <c r="H382" s="19"/>
      <c r="I382" s="30"/>
      <c r="J382" s="30"/>
      <c r="K382" s="31"/>
      <c r="L382" s="32" t="s">
        <v>30</v>
      </c>
      <c r="M382" s="32" t="s">
        <v>31</v>
      </c>
      <c r="N382" s="32" t="s">
        <v>31</v>
      </c>
      <c r="O382" s="45" t="s">
        <v>30</v>
      </c>
      <c r="P382" s="45" t="s">
        <v>30</v>
      </c>
      <c r="Q382" s="45" t="s">
        <v>31</v>
      </c>
      <c r="R382" s="45" t="s">
        <v>30</v>
      </c>
      <c r="S382" s="45" t="s">
        <v>30</v>
      </c>
      <c r="T382" s="32" t="s">
        <v>31</v>
      </c>
      <c r="U382" s="32" t="s">
        <v>30</v>
      </c>
      <c r="V382" s="32" t="s">
        <v>31</v>
      </c>
      <c r="W382" s="62" t="s">
        <v>51</v>
      </c>
      <c r="AB382" s="32" t="s">
        <v>31</v>
      </c>
      <c r="AC382" s="62" t="s">
        <v>63</v>
      </c>
      <c r="AH382" s="46" t="s">
        <v>45</v>
      </c>
      <c r="AM382" s="32" t="s">
        <v>56</v>
      </c>
      <c r="AR382" s="23"/>
      <c r="AS382" s="24" t="str">
        <f t="shared" si="3"/>
        <v>-:-:-:-:-:-:-:-:-:-:-:Rm:::::-:Ra:::::Rn:::::Rd::::</v>
      </c>
      <c r="AT382" s="23"/>
      <c r="AU382" s="24" t="str">
        <f t="shared" si="4"/>
        <v>0x9B400000</v>
      </c>
      <c r="AV382" s="25"/>
      <c r="AW382" s="26" t="str">
        <f t="shared" si="5"/>
        <v>smulh,                                                  </v>
      </c>
      <c r="AX382" s="26" t="str">
        <f t="shared" si="6"/>
        <v>		smulh,                                                  	/* 0x9B400000	SMULH     	 */</v>
      </c>
      <c r="AY382" s="26" t="str">
        <f t="shared" si="7"/>
        <v>		0x9B400000,	/* SMULH     	smulh	 */</v>
      </c>
    </row>
    <row r="383" ht="12.75" customHeight="1">
      <c r="A383" s="15" t="s">
        <v>638</v>
      </c>
      <c r="B383" s="16"/>
      <c r="C383" s="16"/>
      <c r="D383" s="17"/>
      <c r="E383" s="28" t="s">
        <v>639</v>
      </c>
      <c r="F383" s="18" t="str">
        <f t="shared" si="8"/>
        <v/>
      </c>
      <c r="G383" s="18" t="str">
        <f t="shared" si="2"/>
        <v/>
      </c>
      <c r="H383" s="19"/>
      <c r="I383" s="30"/>
      <c r="J383" s="30"/>
      <c r="K383" s="31"/>
      <c r="L383" s="32" t="s">
        <v>30</v>
      </c>
      <c r="M383" s="32" t="s">
        <v>31</v>
      </c>
      <c r="N383" s="32" t="s">
        <v>31</v>
      </c>
      <c r="O383" s="45" t="s">
        <v>30</v>
      </c>
      <c r="P383" s="45" t="s">
        <v>30</v>
      </c>
      <c r="Q383" s="45" t="s">
        <v>31</v>
      </c>
      <c r="R383" s="45" t="s">
        <v>30</v>
      </c>
      <c r="S383" s="45" t="s">
        <v>30</v>
      </c>
      <c r="T383" s="32" t="s">
        <v>30</v>
      </c>
      <c r="U383" s="32" t="s">
        <v>30</v>
      </c>
      <c r="V383" s="32" t="s">
        <v>31</v>
      </c>
      <c r="W383" s="62" t="s">
        <v>51</v>
      </c>
      <c r="AB383" s="32" t="s">
        <v>31</v>
      </c>
      <c r="AC383" s="62" t="s">
        <v>63</v>
      </c>
      <c r="AH383" s="46" t="s">
        <v>45</v>
      </c>
      <c r="AM383" s="32" t="s">
        <v>56</v>
      </c>
      <c r="AR383" s="23"/>
      <c r="AS383" s="24" t="str">
        <f t="shared" si="3"/>
        <v>-:-:-:-:-:-:-:-:-:-:-:Rm:::::-:Ra:::::Rn:::::Rd::::</v>
      </c>
      <c r="AT383" s="23"/>
      <c r="AU383" s="24" t="str">
        <f t="shared" si="4"/>
        <v>0x9BC00000</v>
      </c>
      <c r="AV383" s="25"/>
      <c r="AW383" s="26" t="str">
        <f t="shared" si="5"/>
        <v>umulh,                                                  </v>
      </c>
      <c r="AX383" s="26" t="str">
        <f t="shared" si="6"/>
        <v>		umulh,                                                  	/* 0x9BC00000	UMULH     	 */</v>
      </c>
      <c r="AY383" s="26" t="str">
        <f t="shared" si="7"/>
        <v>		0x9BC00000,	/* UMULH     	umulh	 */</v>
      </c>
    </row>
    <row r="384" ht="12.75" customHeight="1">
      <c r="A384" s="15" t="s">
        <v>640</v>
      </c>
      <c r="B384" s="16"/>
      <c r="C384" s="16"/>
      <c r="D384" s="17" t="s">
        <v>641</v>
      </c>
      <c r="F384" s="18" t="str">
        <f t="shared" si="8"/>
        <v/>
      </c>
      <c r="G384" s="18" t="str">
        <f t="shared" si="2"/>
        <v/>
      </c>
      <c r="H384" s="19"/>
      <c r="I384" s="20"/>
      <c r="J384" s="20"/>
      <c r="K384" s="37"/>
      <c r="L384" s="38" t="s">
        <v>466</v>
      </c>
      <c r="M384" s="22" t="s">
        <v>31</v>
      </c>
      <c r="N384" s="38" t="s">
        <v>52</v>
      </c>
      <c r="O384" s="22" t="s">
        <v>30</v>
      </c>
      <c r="P384" s="39" t="s">
        <v>30</v>
      </c>
      <c r="Q384" s="39" t="s">
        <v>31</v>
      </c>
      <c r="R384" s="39" t="s">
        <v>30</v>
      </c>
      <c r="S384" s="22" t="s">
        <v>31</v>
      </c>
      <c r="T384" s="22" t="s">
        <v>30</v>
      </c>
      <c r="U384" s="22" t="s">
        <v>30</v>
      </c>
      <c r="V384" s="22" t="s">
        <v>31</v>
      </c>
      <c r="W384" s="60" t="s">
        <v>51</v>
      </c>
      <c r="AB384" s="38" t="s">
        <v>642</v>
      </c>
      <c r="AH384" s="40" t="s">
        <v>45</v>
      </c>
      <c r="AM384" s="38" t="s">
        <v>56</v>
      </c>
      <c r="AR384" s="23"/>
      <c r="AS384" s="24" t="str">
        <f t="shared" si="3"/>
        <v/>
      </c>
      <c r="AT384" s="23"/>
      <c r="AU384" s="24" t="str">
        <f t="shared" si="4"/>
        <v/>
      </c>
      <c r="AV384" s="25"/>
      <c r="AW384" s="26" t="str">
        <f t="shared" si="5"/>
        <v/>
      </c>
      <c r="AX384" s="26" t="str">
        <f t="shared" si="6"/>
        <v>	/* Data-processing (2 source) */</v>
      </c>
      <c r="AY384" s="26" t="str">
        <f t="shared" si="7"/>
        <v>	/* Data-processing (2 source) */</v>
      </c>
    </row>
    <row r="385" ht="12.75" customHeight="1">
      <c r="A385" s="9" t="s">
        <v>643</v>
      </c>
      <c r="B385" s="16"/>
      <c r="C385" s="16"/>
      <c r="D385" s="17"/>
      <c r="E385" s="83" t="s">
        <v>644</v>
      </c>
      <c r="F385" s="18" t="str">
        <f t="shared" si="8"/>
        <v/>
      </c>
      <c r="G385" s="18" t="str">
        <f t="shared" si="2"/>
        <v/>
      </c>
      <c r="H385" s="19"/>
      <c r="I385" s="19"/>
      <c r="J385" s="19"/>
      <c r="K385" s="31"/>
      <c r="L385" s="32" t="s">
        <v>30</v>
      </c>
      <c r="M385" s="45" t="s">
        <v>31</v>
      </c>
      <c r="N385" s="32" t="s">
        <v>31</v>
      </c>
      <c r="O385" s="45" t="s">
        <v>30</v>
      </c>
      <c r="P385" s="45" t="s">
        <v>30</v>
      </c>
      <c r="Q385" s="45" t="s">
        <v>31</v>
      </c>
      <c r="R385" s="45" t="s">
        <v>30</v>
      </c>
      <c r="S385" s="45" t="s">
        <v>31</v>
      </c>
      <c r="T385" s="45" t="s">
        <v>30</v>
      </c>
      <c r="U385" s="45" t="s">
        <v>30</v>
      </c>
      <c r="V385" s="45" t="s">
        <v>31</v>
      </c>
      <c r="W385" s="62" t="s">
        <v>51</v>
      </c>
      <c r="AB385" s="32" t="s">
        <v>31</v>
      </c>
      <c r="AC385" s="32" t="s">
        <v>30</v>
      </c>
      <c r="AD385" s="32" t="s">
        <v>31</v>
      </c>
      <c r="AE385" s="32" t="s">
        <v>31</v>
      </c>
      <c r="AF385" s="32" t="s">
        <v>30</v>
      </c>
      <c r="AG385" s="32" t="s">
        <v>30</v>
      </c>
      <c r="AH385" s="46" t="s">
        <v>45</v>
      </c>
      <c r="AM385" s="32" t="s">
        <v>56</v>
      </c>
      <c r="AR385" s="23"/>
      <c r="AS385" s="24" t="str">
        <f t="shared" si="3"/>
        <v>-:-:-:-:-:-:-:-:-:-:-:Rm:::::-:-:-:-:-:-:Rn:::::Rd::::</v>
      </c>
      <c r="AT385" s="23"/>
      <c r="AU385" s="24" t="str">
        <f t="shared" si="4"/>
        <v>0x9AC04C00</v>
      </c>
      <c r="AV385" s="25"/>
      <c r="AW385" s="26" t="str">
        <f t="shared" si="5"/>
        <v>crc32x,                                                 </v>
      </c>
      <c r="AX385" s="26" t="str">
        <f t="shared" si="6"/>
        <v>		crc32x,                                                 	/* 0x9AC04C00	CRC32X    	 */</v>
      </c>
      <c r="AY385" s="26" t="str">
        <f t="shared" si="7"/>
        <v>		0x9AC04C00,	/* CRC32X    	crc32x	 */</v>
      </c>
    </row>
    <row r="386" ht="12.75" customHeight="1">
      <c r="A386" s="9" t="s">
        <v>645</v>
      </c>
      <c r="B386" s="16"/>
      <c r="C386" s="16"/>
      <c r="D386" s="17"/>
      <c r="E386" s="83" t="s">
        <v>646</v>
      </c>
      <c r="F386" s="18" t="str">
        <f t="shared" si="8"/>
        <v/>
      </c>
      <c r="G386" s="18" t="str">
        <f t="shared" si="2"/>
        <v/>
      </c>
      <c r="H386" s="19"/>
      <c r="I386" s="19"/>
      <c r="J386" s="19"/>
      <c r="K386" s="31"/>
      <c r="L386" s="32" t="s">
        <v>30</v>
      </c>
      <c r="M386" s="45" t="s">
        <v>31</v>
      </c>
      <c r="N386" s="32" t="s">
        <v>31</v>
      </c>
      <c r="O386" s="45" t="s">
        <v>30</v>
      </c>
      <c r="P386" s="45" t="s">
        <v>30</v>
      </c>
      <c r="Q386" s="45" t="s">
        <v>31</v>
      </c>
      <c r="R386" s="45" t="s">
        <v>30</v>
      </c>
      <c r="S386" s="45" t="s">
        <v>31</v>
      </c>
      <c r="T386" s="45" t="s">
        <v>30</v>
      </c>
      <c r="U386" s="45" t="s">
        <v>30</v>
      </c>
      <c r="V386" s="45" t="s">
        <v>31</v>
      </c>
      <c r="W386" s="62" t="s">
        <v>51</v>
      </c>
      <c r="AB386" s="32" t="s">
        <v>31</v>
      </c>
      <c r="AC386" s="32" t="s">
        <v>30</v>
      </c>
      <c r="AD386" s="32" t="s">
        <v>31</v>
      </c>
      <c r="AE386" s="32" t="s">
        <v>30</v>
      </c>
      <c r="AF386" s="32" t="s">
        <v>30</v>
      </c>
      <c r="AG386" s="32" t="s">
        <v>30</v>
      </c>
      <c r="AH386" s="46" t="s">
        <v>45</v>
      </c>
      <c r="AM386" s="32" t="s">
        <v>56</v>
      </c>
      <c r="AR386" s="23"/>
      <c r="AS386" s="24" t="str">
        <f t="shared" si="3"/>
        <v>-:-:-:-:-:-:-:-:-:-:-:Rm:::::-:-:-:-:-:-:Rn:::::Rd::::</v>
      </c>
      <c r="AT386" s="23"/>
      <c r="AU386" s="24" t="str">
        <f t="shared" si="4"/>
        <v>0x9AC05C00</v>
      </c>
      <c r="AV386" s="25"/>
      <c r="AW386" s="26" t="str">
        <f t="shared" si="5"/>
        <v>crc32cx,                                                </v>
      </c>
      <c r="AX386" s="26" t="str">
        <f t="shared" si="6"/>
        <v>		crc32cx,                                                	/* 0x9AC05C00	CRC32CX   	 */</v>
      </c>
      <c r="AY386" s="26" t="str">
        <f t="shared" si="7"/>
        <v>		0x9AC05C00,	/* CRC32CX   	crc32cx	 */</v>
      </c>
    </row>
    <row r="387" ht="12.75" customHeight="1">
      <c r="A387" s="15" t="s">
        <v>647</v>
      </c>
      <c r="B387" s="16"/>
      <c r="C387" s="16"/>
      <c r="D387" s="17"/>
      <c r="E387" s="83" t="s">
        <v>648</v>
      </c>
      <c r="F387" s="18" t="str">
        <f t="shared" si="8"/>
        <v/>
      </c>
      <c r="G387" s="18" t="str">
        <f t="shared" si="2"/>
        <v/>
      </c>
      <c r="H387" s="19"/>
      <c r="I387" s="19"/>
      <c r="J387" s="19"/>
      <c r="K387" s="31"/>
      <c r="L387" s="32" t="s">
        <v>31</v>
      </c>
      <c r="M387" s="45" t="s">
        <v>31</v>
      </c>
      <c r="N387" s="32" t="s">
        <v>31</v>
      </c>
      <c r="O387" s="45" t="s">
        <v>30</v>
      </c>
      <c r="P387" s="45" t="s">
        <v>30</v>
      </c>
      <c r="Q387" s="45" t="s">
        <v>31</v>
      </c>
      <c r="R387" s="45" t="s">
        <v>30</v>
      </c>
      <c r="S387" s="45" t="s">
        <v>31</v>
      </c>
      <c r="T387" s="45" t="s">
        <v>30</v>
      </c>
      <c r="U387" s="45" t="s">
        <v>30</v>
      </c>
      <c r="V387" s="45" t="s">
        <v>31</v>
      </c>
      <c r="W387" s="62" t="s">
        <v>51</v>
      </c>
      <c r="AB387" s="32" t="s">
        <v>31</v>
      </c>
      <c r="AC387" s="32" t="s">
        <v>30</v>
      </c>
      <c r="AD387" s="32" t="s">
        <v>31</v>
      </c>
      <c r="AE387" s="32" t="s">
        <v>31</v>
      </c>
      <c r="AF387" s="32" t="s">
        <v>31</v>
      </c>
      <c r="AG387" s="32" t="s">
        <v>31</v>
      </c>
      <c r="AH387" s="46" t="s">
        <v>45</v>
      </c>
      <c r="AM387" s="32" t="s">
        <v>56</v>
      </c>
      <c r="AR387" s="23"/>
      <c r="AS387" s="24" t="str">
        <f t="shared" si="3"/>
        <v>-:-:-:-:-:-:-:-:-:-:-:Rm:::::-:-:-:-:-:-:Rn:::::Rd::::</v>
      </c>
      <c r="AT387" s="23"/>
      <c r="AU387" s="24" t="str">
        <f t="shared" si="4"/>
        <v>0x1AC04000</v>
      </c>
      <c r="AV387" s="25"/>
      <c r="AW387" s="26" t="str">
        <f t="shared" si="5"/>
        <v>crc32b,                                                 </v>
      </c>
      <c r="AX387" s="26" t="str">
        <f t="shared" si="6"/>
        <v>		crc32b,                                                 	/* 0x1AC04000	CRC32B    	 */</v>
      </c>
      <c r="AY387" s="26" t="str">
        <f t="shared" si="7"/>
        <v>		0x1AC04000,	/* CRC32B    	crc32b	 */</v>
      </c>
    </row>
    <row r="388" ht="12.75" customHeight="1">
      <c r="A388" s="15" t="s">
        <v>649</v>
      </c>
      <c r="B388" s="16"/>
      <c r="C388" s="16"/>
      <c r="D388" s="17"/>
      <c r="E388" s="83" t="s">
        <v>650</v>
      </c>
      <c r="F388" s="18" t="str">
        <f t="shared" si="8"/>
        <v/>
      </c>
      <c r="G388" s="18" t="str">
        <f t="shared" si="2"/>
        <v/>
      </c>
      <c r="H388" s="19"/>
      <c r="I388" s="19"/>
      <c r="J388" s="19"/>
      <c r="K388" s="31"/>
      <c r="L388" s="32" t="s">
        <v>31</v>
      </c>
      <c r="M388" s="45" t="s">
        <v>31</v>
      </c>
      <c r="N388" s="32" t="s">
        <v>31</v>
      </c>
      <c r="O388" s="45" t="s">
        <v>30</v>
      </c>
      <c r="P388" s="45" t="s">
        <v>30</v>
      </c>
      <c r="Q388" s="45" t="s">
        <v>31</v>
      </c>
      <c r="R388" s="45" t="s">
        <v>30</v>
      </c>
      <c r="S388" s="45" t="s">
        <v>31</v>
      </c>
      <c r="T388" s="45" t="s">
        <v>30</v>
      </c>
      <c r="U388" s="45" t="s">
        <v>30</v>
      </c>
      <c r="V388" s="45" t="s">
        <v>31</v>
      </c>
      <c r="W388" s="62" t="s">
        <v>51</v>
      </c>
      <c r="AB388" s="32" t="s">
        <v>31</v>
      </c>
      <c r="AC388" s="32" t="s">
        <v>30</v>
      </c>
      <c r="AD388" s="32" t="s">
        <v>31</v>
      </c>
      <c r="AE388" s="32" t="s">
        <v>30</v>
      </c>
      <c r="AF388" s="32" t="s">
        <v>31</v>
      </c>
      <c r="AG388" s="32" t="s">
        <v>31</v>
      </c>
      <c r="AH388" s="46" t="s">
        <v>45</v>
      </c>
      <c r="AM388" s="32" t="s">
        <v>56</v>
      </c>
      <c r="AR388" s="23"/>
      <c r="AS388" s="24" t="str">
        <f t="shared" si="3"/>
        <v>-:-:-:-:-:-:-:-:-:-:-:Rm:::::-:-:-:-:-:-:Rn:::::Rd::::</v>
      </c>
      <c r="AT388" s="23"/>
      <c r="AU388" s="24" t="str">
        <f t="shared" si="4"/>
        <v>0x1AC05000</v>
      </c>
      <c r="AV388" s="25"/>
      <c r="AW388" s="26" t="str">
        <f t="shared" si="5"/>
        <v>crc32cb,                                                </v>
      </c>
      <c r="AX388" s="26" t="str">
        <f t="shared" si="6"/>
        <v>		crc32cb,                                                	/* 0x1AC05000	CRC32CB   	 */</v>
      </c>
      <c r="AY388" s="26" t="str">
        <f t="shared" si="7"/>
        <v>		0x1AC05000,	/* CRC32CB   	crc32cb	 */</v>
      </c>
    </row>
    <row r="389" ht="12.75" customHeight="1">
      <c r="A389" s="9" t="s">
        <v>651</v>
      </c>
      <c r="B389" s="16"/>
      <c r="C389" s="16"/>
      <c r="D389" s="17"/>
      <c r="E389" s="83" t="s">
        <v>652</v>
      </c>
      <c r="F389" s="18" t="str">
        <f t="shared" si="8"/>
        <v/>
      </c>
      <c r="G389" s="18" t="str">
        <f t="shared" si="2"/>
        <v/>
      </c>
      <c r="H389" s="19"/>
      <c r="I389" s="19"/>
      <c r="J389" s="19"/>
      <c r="K389" s="31"/>
      <c r="L389" s="32" t="s">
        <v>31</v>
      </c>
      <c r="M389" s="45" t="s">
        <v>31</v>
      </c>
      <c r="N389" s="32" t="s">
        <v>31</v>
      </c>
      <c r="O389" s="45" t="s">
        <v>30</v>
      </c>
      <c r="P389" s="45" t="s">
        <v>30</v>
      </c>
      <c r="Q389" s="45" t="s">
        <v>31</v>
      </c>
      <c r="R389" s="45" t="s">
        <v>30</v>
      </c>
      <c r="S389" s="45" t="s">
        <v>31</v>
      </c>
      <c r="T389" s="45" t="s">
        <v>30</v>
      </c>
      <c r="U389" s="45" t="s">
        <v>30</v>
      </c>
      <c r="V389" s="45" t="s">
        <v>31</v>
      </c>
      <c r="W389" s="62" t="s">
        <v>51</v>
      </c>
      <c r="AB389" s="32" t="s">
        <v>31</v>
      </c>
      <c r="AC389" s="32" t="s">
        <v>30</v>
      </c>
      <c r="AD389" s="32" t="s">
        <v>31</v>
      </c>
      <c r="AE389" s="32" t="s">
        <v>31</v>
      </c>
      <c r="AF389" s="32" t="s">
        <v>31</v>
      </c>
      <c r="AG389" s="32" t="s">
        <v>30</v>
      </c>
      <c r="AH389" s="46" t="s">
        <v>45</v>
      </c>
      <c r="AM389" s="32" t="s">
        <v>56</v>
      </c>
      <c r="AR389" s="23"/>
      <c r="AS389" s="24" t="str">
        <f t="shared" si="3"/>
        <v>-:-:-:-:-:-:-:-:-:-:-:Rm:::::-:-:-:-:-:-:Rn:::::Rd::::</v>
      </c>
      <c r="AT389" s="23"/>
      <c r="AU389" s="24" t="str">
        <f t="shared" si="4"/>
        <v>0x1AC04400</v>
      </c>
      <c r="AV389" s="25"/>
      <c r="AW389" s="26" t="str">
        <f t="shared" si="5"/>
        <v>crc32h,                                                 </v>
      </c>
      <c r="AX389" s="26" t="str">
        <f t="shared" si="6"/>
        <v>		crc32h,                                                 	/* 0x1AC04400	CRC32H    	 */</v>
      </c>
      <c r="AY389" s="26" t="str">
        <f t="shared" si="7"/>
        <v>		0x1AC04400,	/* CRC32H    	crc32h	 */</v>
      </c>
    </row>
    <row r="390" ht="12.75" customHeight="1">
      <c r="A390" s="15" t="s">
        <v>653</v>
      </c>
      <c r="B390" s="16"/>
      <c r="C390" s="16"/>
      <c r="D390" s="17"/>
      <c r="E390" s="83" t="s">
        <v>654</v>
      </c>
      <c r="F390" s="18" t="str">
        <f t="shared" si="8"/>
        <v/>
      </c>
      <c r="G390" s="18" t="str">
        <f t="shared" si="2"/>
        <v/>
      </c>
      <c r="H390" s="19"/>
      <c r="I390" s="19"/>
      <c r="J390" s="19"/>
      <c r="K390" s="31"/>
      <c r="L390" s="32" t="s">
        <v>31</v>
      </c>
      <c r="M390" s="45" t="s">
        <v>31</v>
      </c>
      <c r="N390" s="32" t="s">
        <v>31</v>
      </c>
      <c r="O390" s="45" t="s">
        <v>30</v>
      </c>
      <c r="P390" s="45" t="s">
        <v>30</v>
      </c>
      <c r="Q390" s="45" t="s">
        <v>31</v>
      </c>
      <c r="R390" s="45" t="s">
        <v>30</v>
      </c>
      <c r="S390" s="45" t="s">
        <v>31</v>
      </c>
      <c r="T390" s="45" t="s">
        <v>30</v>
      </c>
      <c r="U390" s="45" t="s">
        <v>30</v>
      </c>
      <c r="V390" s="45" t="s">
        <v>31</v>
      </c>
      <c r="W390" s="62" t="s">
        <v>51</v>
      </c>
      <c r="AB390" s="32" t="s">
        <v>31</v>
      </c>
      <c r="AC390" s="32" t="s">
        <v>30</v>
      </c>
      <c r="AD390" s="32" t="s">
        <v>31</v>
      </c>
      <c r="AE390" s="32" t="s">
        <v>30</v>
      </c>
      <c r="AF390" s="32" t="s">
        <v>31</v>
      </c>
      <c r="AG390" s="32" t="s">
        <v>30</v>
      </c>
      <c r="AH390" s="46" t="s">
        <v>45</v>
      </c>
      <c r="AM390" s="32" t="s">
        <v>56</v>
      </c>
      <c r="AR390" s="23"/>
      <c r="AS390" s="24" t="str">
        <f t="shared" si="3"/>
        <v>-:-:-:-:-:-:-:-:-:-:-:Rm:::::-:-:-:-:-:-:Rn:::::Rd::::</v>
      </c>
      <c r="AT390" s="23"/>
      <c r="AU390" s="24" t="str">
        <f t="shared" si="4"/>
        <v>0x1AC05400</v>
      </c>
      <c r="AV390" s="25"/>
      <c r="AW390" s="26" t="str">
        <f t="shared" si="5"/>
        <v>crc32ch,                                                </v>
      </c>
      <c r="AX390" s="26" t="str">
        <f t="shared" si="6"/>
        <v>		crc32ch,                                                	/* 0x1AC05400	CRC32CH   	 */</v>
      </c>
      <c r="AY390" s="26" t="str">
        <f t="shared" si="7"/>
        <v>		0x1AC05400,	/* CRC32CH   	crc32ch	 */</v>
      </c>
    </row>
    <row r="391" ht="12.75" customHeight="1">
      <c r="A391" s="15" t="s">
        <v>655</v>
      </c>
      <c r="B391" s="16"/>
      <c r="C391" s="16"/>
      <c r="D391" s="17"/>
      <c r="E391" s="83" t="s">
        <v>656</v>
      </c>
      <c r="F391" s="18" t="str">
        <f t="shared" si="8"/>
        <v/>
      </c>
      <c r="G391" s="18" t="str">
        <f t="shared" si="2"/>
        <v/>
      </c>
      <c r="H391" s="19"/>
      <c r="I391" s="19"/>
      <c r="J391" s="19"/>
      <c r="K391" s="31"/>
      <c r="L391" s="32" t="s">
        <v>31</v>
      </c>
      <c r="M391" s="45" t="s">
        <v>31</v>
      </c>
      <c r="N391" s="32" t="s">
        <v>31</v>
      </c>
      <c r="O391" s="45" t="s">
        <v>30</v>
      </c>
      <c r="P391" s="45" t="s">
        <v>30</v>
      </c>
      <c r="Q391" s="45" t="s">
        <v>31</v>
      </c>
      <c r="R391" s="45" t="s">
        <v>30</v>
      </c>
      <c r="S391" s="45" t="s">
        <v>31</v>
      </c>
      <c r="T391" s="45" t="s">
        <v>30</v>
      </c>
      <c r="U391" s="45" t="s">
        <v>30</v>
      </c>
      <c r="V391" s="45" t="s">
        <v>31</v>
      </c>
      <c r="W391" s="62" t="s">
        <v>51</v>
      </c>
      <c r="AB391" s="32" t="s">
        <v>31</v>
      </c>
      <c r="AC391" s="32" t="s">
        <v>30</v>
      </c>
      <c r="AD391" s="32" t="s">
        <v>31</v>
      </c>
      <c r="AE391" s="32" t="s">
        <v>31</v>
      </c>
      <c r="AF391" s="32" t="s">
        <v>30</v>
      </c>
      <c r="AG391" s="32" t="s">
        <v>31</v>
      </c>
      <c r="AH391" s="46" t="s">
        <v>45</v>
      </c>
      <c r="AM391" s="32" t="s">
        <v>56</v>
      </c>
      <c r="AR391" s="23"/>
      <c r="AS391" s="24" t="str">
        <f t="shared" si="3"/>
        <v>-:-:-:-:-:-:-:-:-:-:-:Rm:::::-:-:-:-:-:-:Rn:::::Rd::::</v>
      </c>
      <c r="AT391" s="23"/>
      <c r="AU391" s="24" t="str">
        <f t="shared" si="4"/>
        <v>0x1AC04800</v>
      </c>
      <c r="AV391" s="25"/>
      <c r="AW391" s="26" t="str">
        <f t="shared" si="5"/>
        <v>crc32w,                                                 </v>
      </c>
      <c r="AX391" s="26" t="str">
        <f t="shared" si="6"/>
        <v>		crc32w,                                                 	/* 0x1AC04800	CRC32W    	 */</v>
      </c>
      <c r="AY391" s="26" t="str">
        <f t="shared" si="7"/>
        <v>		0x1AC04800,	/* CRC32W    	crc32w	 */</v>
      </c>
    </row>
    <row r="392" ht="12.75" customHeight="1">
      <c r="A392" s="9" t="s">
        <v>657</v>
      </c>
      <c r="B392" s="16"/>
      <c r="C392" s="16"/>
      <c r="D392" s="17"/>
      <c r="E392" s="83" t="s">
        <v>658</v>
      </c>
      <c r="F392" s="18" t="str">
        <f t="shared" si="8"/>
        <v/>
      </c>
      <c r="G392" s="18" t="str">
        <f t="shared" si="2"/>
        <v/>
      </c>
      <c r="H392" s="19"/>
      <c r="I392" s="19"/>
      <c r="J392" s="19"/>
      <c r="K392" s="31"/>
      <c r="L392" s="32" t="s">
        <v>31</v>
      </c>
      <c r="M392" s="45" t="s">
        <v>31</v>
      </c>
      <c r="N392" s="32" t="s">
        <v>31</v>
      </c>
      <c r="O392" s="45" t="s">
        <v>30</v>
      </c>
      <c r="P392" s="45" t="s">
        <v>30</v>
      </c>
      <c r="Q392" s="45" t="s">
        <v>31</v>
      </c>
      <c r="R392" s="45" t="s">
        <v>30</v>
      </c>
      <c r="S392" s="45" t="s">
        <v>31</v>
      </c>
      <c r="T392" s="45" t="s">
        <v>30</v>
      </c>
      <c r="U392" s="45" t="s">
        <v>30</v>
      </c>
      <c r="V392" s="45" t="s">
        <v>31</v>
      </c>
      <c r="W392" s="62" t="s">
        <v>51</v>
      </c>
      <c r="AB392" s="32" t="s">
        <v>31</v>
      </c>
      <c r="AC392" s="32" t="s">
        <v>30</v>
      </c>
      <c r="AD392" s="32" t="s">
        <v>31</v>
      </c>
      <c r="AE392" s="32" t="s">
        <v>30</v>
      </c>
      <c r="AF392" s="32" t="s">
        <v>30</v>
      </c>
      <c r="AG392" s="32" t="s">
        <v>31</v>
      </c>
      <c r="AH392" s="46" t="s">
        <v>45</v>
      </c>
      <c r="AM392" s="32" t="s">
        <v>56</v>
      </c>
      <c r="AR392" s="23"/>
      <c r="AS392" s="24" t="str">
        <f t="shared" si="3"/>
        <v>-:-:-:-:-:-:-:-:-:-:-:Rm:::::-:-:-:-:-:-:Rn:::::Rd::::</v>
      </c>
      <c r="AT392" s="23"/>
      <c r="AU392" s="24" t="str">
        <f t="shared" si="4"/>
        <v>0x1AC05800</v>
      </c>
      <c r="AV392" s="25"/>
      <c r="AW392" s="26" t="str">
        <f t="shared" si="5"/>
        <v>crc32cw,                                                </v>
      </c>
      <c r="AX392" s="26" t="str">
        <f t="shared" si="6"/>
        <v>		crc32cw,                                                	/* 0x1AC05800	CRC32CW   	 */</v>
      </c>
      <c r="AY392" s="26" t="str">
        <f t="shared" si="7"/>
        <v>		0x1AC05800,	/* CRC32CW   	crc32cw	 */</v>
      </c>
    </row>
    <row r="393" ht="12.75" customHeight="1">
      <c r="A393" s="9" t="s">
        <v>659</v>
      </c>
      <c r="B393" s="16"/>
      <c r="C393" s="16"/>
      <c r="D393" s="17"/>
      <c r="E393" s="28" t="s">
        <v>660</v>
      </c>
      <c r="F393" s="18" t="str">
        <f t="shared" si="8"/>
        <v/>
      </c>
      <c r="G393" s="18" t="str">
        <f t="shared" si="2"/>
        <v>w</v>
      </c>
      <c r="H393" s="19"/>
      <c r="I393" s="30" t="s">
        <v>97</v>
      </c>
      <c r="J393" s="30"/>
      <c r="K393" s="31"/>
      <c r="L393" s="32" t="s">
        <v>31</v>
      </c>
      <c r="M393" s="45" t="s">
        <v>31</v>
      </c>
      <c r="N393" s="32" t="s">
        <v>31</v>
      </c>
      <c r="O393" s="45" t="s">
        <v>30</v>
      </c>
      <c r="P393" s="45" t="s">
        <v>30</v>
      </c>
      <c r="Q393" s="45" t="s">
        <v>31</v>
      </c>
      <c r="R393" s="45" t="s">
        <v>30</v>
      </c>
      <c r="S393" s="45" t="s">
        <v>31</v>
      </c>
      <c r="T393" s="45" t="s">
        <v>30</v>
      </c>
      <c r="U393" s="45" t="s">
        <v>30</v>
      </c>
      <c r="V393" s="45" t="s">
        <v>31</v>
      </c>
      <c r="W393" s="62" t="s">
        <v>51</v>
      </c>
      <c r="AB393" s="32" t="s">
        <v>31</v>
      </c>
      <c r="AC393" s="32" t="s">
        <v>31</v>
      </c>
      <c r="AD393" s="32" t="s">
        <v>31</v>
      </c>
      <c r="AE393" s="32" t="s">
        <v>31</v>
      </c>
      <c r="AF393" s="32" t="s">
        <v>30</v>
      </c>
      <c r="AG393" s="32" t="s">
        <v>31</v>
      </c>
      <c r="AH393" s="46" t="s">
        <v>45</v>
      </c>
      <c r="AM393" s="32" t="s">
        <v>56</v>
      </c>
      <c r="AR393" s="23"/>
      <c r="AS393" s="24" t="str">
        <f t="shared" si="3"/>
        <v>-:-:-:-:-:-:-:-:-:-:-:Rm:::::-:-:-:-:-:-:Rn:::::Rd::::</v>
      </c>
      <c r="AT393" s="23"/>
      <c r="AU393" s="24" t="str">
        <f t="shared" si="4"/>
        <v>0x1AC00800</v>
      </c>
      <c r="AV393" s="25"/>
      <c r="AW393" s="26" t="str">
        <f t="shared" si="5"/>
        <v>udivw,                                                  </v>
      </c>
      <c r="AX393" s="26" t="str">
        <f t="shared" si="6"/>
        <v>		udivw,                                                  	/* 0x1AC00800	UDIV      	 */</v>
      </c>
      <c r="AY393" s="26" t="str">
        <f t="shared" si="7"/>
        <v>		0x1AC00800,	/* UDIV      	udivw	 */</v>
      </c>
    </row>
    <row r="394" ht="12.75" customHeight="1">
      <c r="A394" s="15" t="s">
        <v>661</v>
      </c>
      <c r="B394" s="16"/>
      <c r="C394" s="16"/>
      <c r="D394" s="17"/>
      <c r="E394" s="28" t="s">
        <v>660</v>
      </c>
      <c r="F394" s="18" t="str">
        <f t="shared" si="8"/>
        <v/>
      </c>
      <c r="G394" s="18" t="str">
        <f t="shared" si="2"/>
        <v>x</v>
      </c>
      <c r="H394" s="19"/>
      <c r="I394" s="30" t="s">
        <v>99</v>
      </c>
      <c r="J394" s="30"/>
      <c r="K394" s="31"/>
      <c r="L394" s="32" t="s">
        <v>30</v>
      </c>
      <c r="M394" s="45" t="s">
        <v>31</v>
      </c>
      <c r="N394" s="32" t="s">
        <v>31</v>
      </c>
      <c r="O394" s="45" t="s">
        <v>30</v>
      </c>
      <c r="P394" s="45" t="s">
        <v>30</v>
      </c>
      <c r="Q394" s="45" t="s">
        <v>31</v>
      </c>
      <c r="R394" s="45" t="s">
        <v>30</v>
      </c>
      <c r="S394" s="45" t="s">
        <v>31</v>
      </c>
      <c r="T394" s="45" t="s">
        <v>30</v>
      </c>
      <c r="U394" s="45" t="s">
        <v>30</v>
      </c>
      <c r="V394" s="45" t="s">
        <v>31</v>
      </c>
      <c r="W394" s="62" t="s">
        <v>51</v>
      </c>
      <c r="AB394" s="32" t="s">
        <v>31</v>
      </c>
      <c r="AC394" s="32" t="s">
        <v>31</v>
      </c>
      <c r="AD394" s="32" t="s">
        <v>31</v>
      </c>
      <c r="AE394" s="32" t="s">
        <v>31</v>
      </c>
      <c r="AF394" s="32" t="s">
        <v>30</v>
      </c>
      <c r="AG394" s="32" t="s">
        <v>31</v>
      </c>
      <c r="AH394" s="46" t="s">
        <v>45</v>
      </c>
      <c r="AM394" s="32" t="s">
        <v>56</v>
      </c>
      <c r="AR394" s="23"/>
      <c r="AS394" s="24" t="str">
        <f t="shared" si="3"/>
        <v>-:-:-:-:-:-:-:-:-:-:-:Rm:::::-:-:-:-:-:-:Rn:::::Rd::::</v>
      </c>
      <c r="AT394" s="23"/>
      <c r="AU394" s="24" t="str">
        <f t="shared" si="4"/>
        <v>0x9AC00800</v>
      </c>
      <c r="AV394" s="25"/>
      <c r="AW394" s="26" t="str">
        <f t="shared" si="5"/>
        <v>udivx,                                                  </v>
      </c>
      <c r="AX394" s="26" t="str">
        <f t="shared" si="6"/>
        <v>		udivx,                                                  	/* 0x9AC00800	UDIV      	 */</v>
      </c>
      <c r="AY394" s="26" t="str">
        <f t="shared" si="7"/>
        <v>		0x9AC00800,	/* UDIV      	udivx	 */</v>
      </c>
    </row>
    <row r="395" ht="12.75" customHeight="1">
      <c r="A395" s="15" t="s">
        <v>662</v>
      </c>
      <c r="B395" s="16"/>
      <c r="C395" s="16"/>
      <c r="D395" s="17"/>
      <c r="E395" s="28" t="s">
        <v>663</v>
      </c>
      <c r="F395" s="18" t="str">
        <f t="shared" si="8"/>
        <v/>
      </c>
      <c r="G395" s="18" t="str">
        <f t="shared" si="2"/>
        <v>w</v>
      </c>
      <c r="H395" s="19"/>
      <c r="I395" s="30" t="s">
        <v>97</v>
      </c>
      <c r="J395" s="30"/>
      <c r="K395" s="31"/>
      <c r="L395" s="32" t="s">
        <v>31</v>
      </c>
      <c r="M395" s="45" t="s">
        <v>31</v>
      </c>
      <c r="N395" s="32" t="s">
        <v>31</v>
      </c>
      <c r="O395" s="45" t="s">
        <v>30</v>
      </c>
      <c r="P395" s="45" t="s">
        <v>30</v>
      </c>
      <c r="Q395" s="45" t="s">
        <v>31</v>
      </c>
      <c r="R395" s="45" t="s">
        <v>30</v>
      </c>
      <c r="S395" s="45" t="s">
        <v>31</v>
      </c>
      <c r="T395" s="45" t="s">
        <v>30</v>
      </c>
      <c r="U395" s="45" t="s">
        <v>30</v>
      </c>
      <c r="V395" s="45" t="s">
        <v>31</v>
      </c>
      <c r="W395" s="62" t="s">
        <v>51</v>
      </c>
      <c r="AB395" s="32" t="s">
        <v>31</v>
      </c>
      <c r="AC395" s="32" t="s">
        <v>31</v>
      </c>
      <c r="AD395" s="32" t="s">
        <v>31</v>
      </c>
      <c r="AE395" s="32" t="s">
        <v>31</v>
      </c>
      <c r="AF395" s="32" t="s">
        <v>30</v>
      </c>
      <c r="AG395" s="32" t="s">
        <v>30</v>
      </c>
      <c r="AH395" s="46" t="s">
        <v>45</v>
      </c>
      <c r="AM395" s="32" t="s">
        <v>56</v>
      </c>
      <c r="AR395" s="23"/>
      <c r="AS395" s="24" t="str">
        <f t="shared" si="3"/>
        <v>-:-:-:-:-:-:-:-:-:-:-:Rm:::::-:-:-:-:-:-:Rn:::::Rd::::</v>
      </c>
      <c r="AT395" s="23"/>
      <c r="AU395" s="24" t="str">
        <f t="shared" si="4"/>
        <v>0x1AC00C00</v>
      </c>
      <c r="AV395" s="25"/>
      <c r="AW395" s="26" t="str">
        <f t="shared" si="5"/>
        <v>sdivw,                                                  </v>
      </c>
      <c r="AX395" s="26" t="str">
        <f t="shared" si="6"/>
        <v>		sdivw,                                                  	/* 0x1AC00C00	SDIV      	 */</v>
      </c>
      <c r="AY395" s="26" t="str">
        <f t="shared" si="7"/>
        <v>		0x1AC00C00,	/* SDIV      	sdivw	 */</v>
      </c>
    </row>
    <row r="396" ht="12.75" customHeight="1">
      <c r="A396" s="9" t="s">
        <v>664</v>
      </c>
      <c r="B396" s="16"/>
      <c r="C396" s="16"/>
      <c r="D396" s="17"/>
      <c r="E396" s="28" t="s">
        <v>663</v>
      </c>
      <c r="F396" s="18" t="str">
        <f t="shared" si="8"/>
        <v/>
      </c>
      <c r="G396" s="18" t="str">
        <f t="shared" si="2"/>
        <v>x</v>
      </c>
      <c r="H396" s="19"/>
      <c r="I396" s="30" t="s">
        <v>99</v>
      </c>
      <c r="J396" s="30"/>
      <c r="K396" s="31"/>
      <c r="L396" s="32" t="s">
        <v>30</v>
      </c>
      <c r="M396" s="45" t="s">
        <v>31</v>
      </c>
      <c r="N396" s="32" t="s">
        <v>31</v>
      </c>
      <c r="O396" s="45" t="s">
        <v>30</v>
      </c>
      <c r="P396" s="45" t="s">
        <v>30</v>
      </c>
      <c r="Q396" s="45" t="s">
        <v>31</v>
      </c>
      <c r="R396" s="45" t="s">
        <v>30</v>
      </c>
      <c r="S396" s="45" t="s">
        <v>31</v>
      </c>
      <c r="T396" s="45" t="s">
        <v>30</v>
      </c>
      <c r="U396" s="45" t="s">
        <v>30</v>
      </c>
      <c r="V396" s="45" t="s">
        <v>31</v>
      </c>
      <c r="W396" s="62" t="s">
        <v>51</v>
      </c>
      <c r="AB396" s="32" t="s">
        <v>31</v>
      </c>
      <c r="AC396" s="32" t="s">
        <v>31</v>
      </c>
      <c r="AD396" s="32" t="s">
        <v>31</v>
      </c>
      <c r="AE396" s="32" t="s">
        <v>31</v>
      </c>
      <c r="AF396" s="32" t="s">
        <v>30</v>
      </c>
      <c r="AG396" s="32" t="s">
        <v>30</v>
      </c>
      <c r="AH396" s="46" t="s">
        <v>45</v>
      </c>
      <c r="AM396" s="32" t="s">
        <v>56</v>
      </c>
      <c r="AR396" s="23"/>
      <c r="AS396" s="24" t="str">
        <f t="shared" si="3"/>
        <v>-:-:-:-:-:-:-:-:-:-:-:Rm:::::-:-:-:-:-:-:Rn:::::Rd::::</v>
      </c>
      <c r="AT396" s="23"/>
      <c r="AU396" s="24" t="str">
        <f t="shared" si="4"/>
        <v>0x9AC00C00</v>
      </c>
      <c r="AV396" s="25"/>
      <c r="AW396" s="26" t="str">
        <f t="shared" si="5"/>
        <v>sdivx,                                                  </v>
      </c>
      <c r="AX396" s="26" t="str">
        <f t="shared" si="6"/>
        <v>		sdivx,                                                  	/* 0x9AC00C00	SDIV      	 */</v>
      </c>
      <c r="AY396" s="26" t="str">
        <f t="shared" si="7"/>
        <v>		0x9AC00C00,	/* SDIV      	sdivx	 */</v>
      </c>
    </row>
    <row r="397" ht="12.75" customHeight="1">
      <c r="A397" s="15" t="s">
        <v>665</v>
      </c>
      <c r="B397" s="16"/>
      <c r="C397" s="16"/>
      <c r="D397" s="17"/>
      <c r="E397" s="28" t="s">
        <v>666</v>
      </c>
      <c r="F397" s="18" t="str">
        <f t="shared" si="8"/>
        <v/>
      </c>
      <c r="G397" s="18" t="str">
        <f t="shared" si="2"/>
        <v>w</v>
      </c>
      <c r="H397" s="19"/>
      <c r="I397" s="30" t="s">
        <v>97</v>
      </c>
      <c r="J397" s="30"/>
      <c r="K397" s="31"/>
      <c r="L397" s="32" t="s">
        <v>31</v>
      </c>
      <c r="M397" s="45" t="s">
        <v>31</v>
      </c>
      <c r="N397" s="32" t="s">
        <v>31</v>
      </c>
      <c r="O397" s="45" t="s">
        <v>30</v>
      </c>
      <c r="P397" s="45" t="s">
        <v>30</v>
      </c>
      <c r="Q397" s="45" t="s">
        <v>31</v>
      </c>
      <c r="R397" s="45" t="s">
        <v>30</v>
      </c>
      <c r="S397" s="45" t="s">
        <v>31</v>
      </c>
      <c r="T397" s="45" t="s">
        <v>30</v>
      </c>
      <c r="U397" s="45" t="s">
        <v>30</v>
      </c>
      <c r="V397" s="45" t="s">
        <v>31</v>
      </c>
      <c r="W397" s="62" t="s">
        <v>51</v>
      </c>
      <c r="AB397" s="32" t="s">
        <v>31</v>
      </c>
      <c r="AC397" s="32" t="s">
        <v>31</v>
      </c>
      <c r="AD397" s="32" t="s">
        <v>30</v>
      </c>
      <c r="AE397" s="32" t="s">
        <v>31</v>
      </c>
      <c r="AF397" s="32" t="s">
        <v>31</v>
      </c>
      <c r="AG397" s="32" t="s">
        <v>31</v>
      </c>
      <c r="AH397" s="46" t="s">
        <v>45</v>
      </c>
      <c r="AM397" s="32" t="s">
        <v>56</v>
      </c>
      <c r="AR397" s="23"/>
      <c r="AS397" s="24" t="str">
        <f t="shared" si="3"/>
        <v>-:-:-:-:-:-:-:-:-:-:-:Rm:::::-:-:-:-:-:-:Rn:::::Rd::::</v>
      </c>
      <c r="AT397" s="23"/>
      <c r="AU397" s="24" t="str">
        <f t="shared" si="4"/>
        <v>0x1AC02000</v>
      </c>
      <c r="AV397" s="25"/>
      <c r="AW397" s="26" t="str">
        <f t="shared" si="5"/>
        <v>lslvw,                                                  </v>
      </c>
      <c r="AX397" s="26" t="str">
        <f t="shared" si="6"/>
        <v>		lslvw,                                                  	/* 0x1AC02000	LSLV      	 */</v>
      </c>
      <c r="AY397" s="26" t="str">
        <f t="shared" si="7"/>
        <v>		0x1AC02000,	/* LSLV      	lslvw	 */</v>
      </c>
    </row>
    <row r="398" ht="12.75" customHeight="1">
      <c r="A398" s="15" t="s">
        <v>667</v>
      </c>
      <c r="B398" s="16"/>
      <c r="C398" s="16"/>
      <c r="D398" s="17"/>
      <c r="E398" s="28" t="s">
        <v>666</v>
      </c>
      <c r="F398" s="18" t="str">
        <f t="shared" si="8"/>
        <v/>
      </c>
      <c r="G398" s="18" t="str">
        <f t="shared" si="2"/>
        <v>x</v>
      </c>
      <c r="H398" s="19"/>
      <c r="I398" s="30" t="s">
        <v>99</v>
      </c>
      <c r="J398" s="30"/>
      <c r="K398" s="31"/>
      <c r="L398" s="32" t="s">
        <v>30</v>
      </c>
      <c r="M398" s="45" t="s">
        <v>31</v>
      </c>
      <c r="N398" s="32" t="s">
        <v>31</v>
      </c>
      <c r="O398" s="45" t="s">
        <v>30</v>
      </c>
      <c r="P398" s="45" t="s">
        <v>30</v>
      </c>
      <c r="Q398" s="45" t="s">
        <v>31</v>
      </c>
      <c r="R398" s="45" t="s">
        <v>30</v>
      </c>
      <c r="S398" s="45" t="s">
        <v>31</v>
      </c>
      <c r="T398" s="45" t="s">
        <v>30</v>
      </c>
      <c r="U398" s="45" t="s">
        <v>30</v>
      </c>
      <c r="V398" s="45" t="s">
        <v>31</v>
      </c>
      <c r="W398" s="62" t="s">
        <v>51</v>
      </c>
      <c r="AB398" s="32" t="s">
        <v>31</v>
      </c>
      <c r="AC398" s="32" t="s">
        <v>31</v>
      </c>
      <c r="AD398" s="32" t="s">
        <v>30</v>
      </c>
      <c r="AE398" s="32" t="s">
        <v>31</v>
      </c>
      <c r="AF398" s="32" t="s">
        <v>31</v>
      </c>
      <c r="AG398" s="32" t="s">
        <v>31</v>
      </c>
      <c r="AH398" s="46" t="s">
        <v>45</v>
      </c>
      <c r="AM398" s="32" t="s">
        <v>56</v>
      </c>
      <c r="AR398" s="23"/>
      <c r="AS398" s="24" t="str">
        <f t="shared" si="3"/>
        <v>-:-:-:-:-:-:-:-:-:-:-:Rm:::::-:-:-:-:-:-:Rn:::::Rd::::</v>
      </c>
      <c r="AT398" s="23"/>
      <c r="AU398" s="24" t="str">
        <f t="shared" si="4"/>
        <v>0x9AC02000</v>
      </c>
      <c r="AV398" s="25"/>
      <c r="AW398" s="26" t="str">
        <f t="shared" si="5"/>
        <v>lslvx,                                                  </v>
      </c>
      <c r="AX398" s="26" t="str">
        <f t="shared" si="6"/>
        <v>		lslvx,                                                  	/* 0x9AC02000	LSLV      	 */</v>
      </c>
      <c r="AY398" s="26" t="str">
        <f t="shared" si="7"/>
        <v>		0x9AC02000,	/* LSLV      	lslvx	 */</v>
      </c>
    </row>
    <row r="399" ht="12.75" customHeight="1">
      <c r="A399" s="9" t="s">
        <v>668</v>
      </c>
      <c r="B399" s="16"/>
      <c r="C399" s="16"/>
      <c r="D399" s="17"/>
      <c r="E399" s="28" t="s">
        <v>669</v>
      </c>
      <c r="F399" s="18" t="str">
        <f t="shared" si="8"/>
        <v/>
      </c>
      <c r="G399" s="18" t="str">
        <f t="shared" si="2"/>
        <v>w</v>
      </c>
      <c r="H399" s="19"/>
      <c r="I399" s="30" t="s">
        <v>97</v>
      </c>
      <c r="J399" s="30"/>
      <c r="K399" s="31"/>
      <c r="L399" s="32" t="s">
        <v>31</v>
      </c>
      <c r="M399" s="45" t="s">
        <v>31</v>
      </c>
      <c r="N399" s="32" t="s">
        <v>31</v>
      </c>
      <c r="O399" s="45" t="s">
        <v>30</v>
      </c>
      <c r="P399" s="45" t="s">
        <v>30</v>
      </c>
      <c r="Q399" s="45" t="s">
        <v>31</v>
      </c>
      <c r="R399" s="45" t="s">
        <v>30</v>
      </c>
      <c r="S399" s="45" t="s">
        <v>31</v>
      </c>
      <c r="T399" s="45" t="s">
        <v>30</v>
      </c>
      <c r="U399" s="45" t="s">
        <v>30</v>
      </c>
      <c r="V399" s="45" t="s">
        <v>31</v>
      </c>
      <c r="W399" s="62" t="s">
        <v>51</v>
      </c>
      <c r="AB399" s="32" t="s">
        <v>31</v>
      </c>
      <c r="AC399" s="32" t="s">
        <v>31</v>
      </c>
      <c r="AD399" s="32" t="s">
        <v>30</v>
      </c>
      <c r="AE399" s="32" t="s">
        <v>31</v>
      </c>
      <c r="AF399" s="32" t="s">
        <v>31</v>
      </c>
      <c r="AG399" s="32" t="s">
        <v>30</v>
      </c>
      <c r="AH399" s="46" t="s">
        <v>45</v>
      </c>
      <c r="AM399" s="32" t="s">
        <v>56</v>
      </c>
      <c r="AR399" s="23"/>
      <c r="AS399" s="24" t="str">
        <f t="shared" si="3"/>
        <v>-:-:-:-:-:-:-:-:-:-:-:Rm:::::-:-:-:-:-:-:Rn:::::Rd::::</v>
      </c>
      <c r="AT399" s="23"/>
      <c r="AU399" s="24" t="str">
        <f t="shared" si="4"/>
        <v>0x1AC02400</v>
      </c>
      <c r="AV399" s="25"/>
      <c r="AW399" s="26" t="str">
        <f t="shared" si="5"/>
        <v>lsrvw,                                                  </v>
      </c>
      <c r="AX399" s="26" t="str">
        <f t="shared" si="6"/>
        <v>		lsrvw,                                                  	/* 0x1AC02400	LSRV      	 */</v>
      </c>
      <c r="AY399" s="26" t="str">
        <f t="shared" si="7"/>
        <v>		0x1AC02400,	/* LSRV      	lsrvw	 */</v>
      </c>
    </row>
    <row r="400" ht="12.75" customHeight="1">
      <c r="A400" s="9" t="s">
        <v>670</v>
      </c>
      <c r="B400" s="16"/>
      <c r="C400" s="16"/>
      <c r="D400" s="17"/>
      <c r="E400" s="28" t="s">
        <v>669</v>
      </c>
      <c r="F400" s="18" t="str">
        <f t="shared" si="8"/>
        <v/>
      </c>
      <c r="G400" s="18" t="str">
        <f t="shared" si="2"/>
        <v>x</v>
      </c>
      <c r="H400" s="19"/>
      <c r="I400" s="30" t="s">
        <v>99</v>
      </c>
      <c r="J400" s="30"/>
      <c r="K400" s="31"/>
      <c r="L400" s="32" t="s">
        <v>30</v>
      </c>
      <c r="M400" s="45" t="s">
        <v>31</v>
      </c>
      <c r="N400" s="32" t="s">
        <v>31</v>
      </c>
      <c r="O400" s="45" t="s">
        <v>30</v>
      </c>
      <c r="P400" s="45" t="s">
        <v>30</v>
      </c>
      <c r="Q400" s="45" t="s">
        <v>31</v>
      </c>
      <c r="R400" s="45" t="s">
        <v>30</v>
      </c>
      <c r="S400" s="45" t="s">
        <v>31</v>
      </c>
      <c r="T400" s="45" t="s">
        <v>30</v>
      </c>
      <c r="U400" s="45" t="s">
        <v>30</v>
      </c>
      <c r="V400" s="45" t="s">
        <v>31</v>
      </c>
      <c r="W400" s="62" t="s">
        <v>51</v>
      </c>
      <c r="AB400" s="32" t="s">
        <v>31</v>
      </c>
      <c r="AC400" s="32" t="s">
        <v>31</v>
      </c>
      <c r="AD400" s="32" t="s">
        <v>30</v>
      </c>
      <c r="AE400" s="32" t="s">
        <v>31</v>
      </c>
      <c r="AF400" s="32" t="s">
        <v>31</v>
      </c>
      <c r="AG400" s="32" t="s">
        <v>30</v>
      </c>
      <c r="AH400" s="46" t="s">
        <v>45</v>
      </c>
      <c r="AM400" s="32" t="s">
        <v>56</v>
      </c>
      <c r="AR400" s="23"/>
      <c r="AS400" s="24" t="str">
        <f t="shared" si="3"/>
        <v>-:-:-:-:-:-:-:-:-:-:-:Rm:::::-:-:-:-:-:-:Rn:::::Rd::::</v>
      </c>
      <c r="AT400" s="23"/>
      <c r="AU400" s="24" t="str">
        <f t="shared" si="4"/>
        <v>0x9AC02400</v>
      </c>
      <c r="AV400" s="25"/>
      <c r="AW400" s="26" t="str">
        <f t="shared" si="5"/>
        <v>lsrvx,                                                  </v>
      </c>
      <c r="AX400" s="26" t="str">
        <f t="shared" si="6"/>
        <v>		lsrvx,                                                  	/* 0x9AC02400	LSRV      	 */</v>
      </c>
      <c r="AY400" s="26" t="str">
        <f t="shared" si="7"/>
        <v>		0x9AC02400,	/* LSRV      	lsrvx	 */</v>
      </c>
    </row>
    <row r="401" ht="12.75" customHeight="1">
      <c r="A401" s="15" t="s">
        <v>671</v>
      </c>
      <c r="B401" s="16"/>
      <c r="C401" s="16"/>
      <c r="D401" s="17"/>
      <c r="E401" s="28" t="s">
        <v>672</v>
      </c>
      <c r="F401" s="18" t="str">
        <f t="shared" si="8"/>
        <v/>
      </c>
      <c r="G401" s="18" t="str">
        <f t="shared" si="2"/>
        <v>w</v>
      </c>
      <c r="H401" s="19"/>
      <c r="I401" s="30" t="s">
        <v>97</v>
      </c>
      <c r="J401" s="30"/>
      <c r="K401" s="31"/>
      <c r="L401" s="32" t="s">
        <v>31</v>
      </c>
      <c r="M401" s="45" t="s">
        <v>31</v>
      </c>
      <c r="N401" s="32" t="s">
        <v>31</v>
      </c>
      <c r="O401" s="45" t="s">
        <v>30</v>
      </c>
      <c r="P401" s="45" t="s">
        <v>30</v>
      </c>
      <c r="Q401" s="45" t="s">
        <v>31</v>
      </c>
      <c r="R401" s="45" t="s">
        <v>30</v>
      </c>
      <c r="S401" s="45" t="s">
        <v>31</v>
      </c>
      <c r="T401" s="45" t="s">
        <v>30</v>
      </c>
      <c r="U401" s="45" t="s">
        <v>30</v>
      </c>
      <c r="V401" s="45" t="s">
        <v>31</v>
      </c>
      <c r="W401" s="62" t="s">
        <v>51</v>
      </c>
      <c r="AB401" s="32" t="s">
        <v>31</v>
      </c>
      <c r="AC401" s="32" t="s">
        <v>31</v>
      </c>
      <c r="AD401" s="32" t="s">
        <v>30</v>
      </c>
      <c r="AE401" s="32" t="s">
        <v>31</v>
      </c>
      <c r="AF401" s="32" t="s">
        <v>30</v>
      </c>
      <c r="AG401" s="32" t="s">
        <v>31</v>
      </c>
      <c r="AH401" s="46" t="s">
        <v>45</v>
      </c>
      <c r="AM401" s="32" t="s">
        <v>56</v>
      </c>
      <c r="AR401" s="23"/>
      <c r="AS401" s="24" t="str">
        <f t="shared" si="3"/>
        <v>-:-:-:-:-:-:-:-:-:-:-:Rm:::::-:-:-:-:-:-:Rn:::::Rd::::</v>
      </c>
      <c r="AT401" s="23"/>
      <c r="AU401" s="24" t="str">
        <f t="shared" si="4"/>
        <v>0x1AC02800</v>
      </c>
      <c r="AV401" s="25"/>
      <c r="AW401" s="26" t="str">
        <f t="shared" si="5"/>
        <v>asrvw,                                                  </v>
      </c>
      <c r="AX401" s="26" t="str">
        <f t="shared" si="6"/>
        <v>		asrvw,                                                  	/* 0x1AC02800	ASRV      	 */</v>
      </c>
      <c r="AY401" s="26" t="str">
        <f t="shared" si="7"/>
        <v>		0x1AC02800,	/* ASRV      	asrvw	 */</v>
      </c>
    </row>
    <row r="402" ht="12.75" customHeight="1">
      <c r="A402" s="15" t="s">
        <v>673</v>
      </c>
      <c r="B402" s="16"/>
      <c r="C402" s="16"/>
      <c r="D402" s="17"/>
      <c r="E402" s="28" t="s">
        <v>672</v>
      </c>
      <c r="F402" s="18" t="str">
        <f t="shared" si="8"/>
        <v/>
      </c>
      <c r="G402" s="18" t="str">
        <f t="shared" si="2"/>
        <v>x</v>
      </c>
      <c r="H402" s="19"/>
      <c r="I402" s="30" t="s">
        <v>99</v>
      </c>
      <c r="J402" s="30"/>
      <c r="K402" s="31"/>
      <c r="L402" s="32" t="s">
        <v>30</v>
      </c>
      <c r="M402" s="45" t="s">
        <v>31</v>
      </c>
      <c r="N402" s="32" t="s">
        <v>31</v>
      </c>
      <c r="O402" s="45" t="s">
        <v>30</v>
      </c>
      <c r="P402" s="45" t="s">
        <v>30</v>
      </c>
      <c r="Q402" s="45" t="s">
        <v>31</v>
      </c>
      <c r="R402" s="45" t="s">
        <v>30</v>
      </c>
      <c r="S402" s="45" t="s">
        <v>31</v>
      </c>
      <c r="T402" s="45" t="s">
        <v>30</v>
      </c>
      <c r="U402" s="45" t="s">
        <v>30</v>
      </c>
      <c r="V402" s="45" t="s">
        <v>31</v>
      </c>
      <c r="W402" s="62" t="s">
        <v>51</v>
      </c>
      <c r="AB402" s="32" t="s">
        <v>31</v>
      </c>
      <c r="AC402" s="32" t="s">
        <v>31</v>
      </c>
      <c r="AD402" s="32" t="s">
        <v>30</v>
      </c>
      <c r="AE402" s="32" t="s">
        <v>31</v>
      </c>
      <c r="AF402" s="32" t="s">
        <v>30</v>
      </c>
      <c r="AG402" s="32" t="s">
        <v>31</v>
      </c>
      <c r="AH402" s="46" t="s">
        <v>45</v>
      </c>
      <c r="AM402" s="32" t="s">
        <v>56</v>
      </c>
      <c r="AR402" s="23"/>
      <c r="AS402" s="24" t="str">
        <f t="shared" si="3"/>
        <v>-:-:-:-:-:-:-:-:-:-:-:Rm:::::-:-:-:-:-:-:Rn:::::Rd::::</v>
      </c>
      <c r="AT402" s="23"/>
      <c r="AU402" s="24" t="str">
        <f t="shared" si="4"/>
        <v>0x9AC02800</v>
      </c>
      <c r="AV402" s="25"/>
      <c r="AW402" s="26" t="str">
        <f t="shared" si="5"/>
        <v>asrvx,                                                  </v>
      </c>
      <c r="AX402" s="26" t="str">
        <f t="shared" si="6"/>
        <v>		asrvx,                                                  	/* 0x9AC02800	ASRV      	 */</v>
      </c>
      <c r="AY402" s="26" t="str">
        <f t="shared" si="7"/>
        <v>		0x9AC02800,	/* ASRV      	asrvx	 */</v>
      </c>
    </row>
    <row r="403" ht="12.75" customHeight="1">
      <c r="A403" s="9" t="s">
        <v>674</v>
      </c>
      <c r="B403" s="16"/>
      <c r="C403" s="16"/>
      <c r="D403" s="17"/>
      <c r="E403" s="28" t="s">
        <v>675</v>
      </c>
      <c r="F403" s="18" t="str">
        <f t="shared" si="8"/>
        <v/>
      </c>
      <c r="G403" s="18" t="str">
        <f t="shared" si="2"/>
        <v>w</v>
      </c>
      <c r="H403" s="19"/>
      <c r="I403" s="30" t="s">
        <v>97</v>
      </c>
      <c r="J403" s="30"/>
      <c r="K403" s="31"/>
      <c r="L403" s="32" t="s">
        <v>31</v>
      </c>
      <c r="M403" s="45" t="s">
        <v>31</v>
      </c>
      <c r="N403" s="32" t="s">
        <v>31</v>
      </c>
      <c r="O403" s="45" t="s">
        <v>30</v>
      </c>
      <c r="P403" s="45" t="s">
        <v>30</v>
      </c>
      <c r="Q403" s="45" t="s">
        <v>31</v>
      </c>
      <c r="R403" s="45" t="s">
        <v>30</v>
      </c>
      <c r="S403" s="45" t="s">
        <v>31</v>
      </c>
      <c r="T403" s="45" t="s">
        <v>30</v>
      </c>
      <c r="U403" s="45" t="s">
        <v>30</v>
      </c>
      <c r="V403" s="45" t="s">
        <v>31</v>
      </c>
      <c r="W403" s="62" t="s">
        <v>51</v>
      </c>
      <c r="AB403" s="32" t="s">
        <v>31</v>
      </c>
      <c r="AC403" s="32" t="s">
        <v>31</v>
      </c>
      <c r="AD403" s="32" t="s">
        <v>30</v>
      </c>
      <c r="AE403" s="32" t="s">
        <v>31</v>
      </c>
      <c r="AF403" s="32" t="s">
        <v>30</v>
      </c>
      <c r="AG403" s="32" t="s">
        <v>30</v>
      </c>
      <c r="AH403" s="46" t="s">
        <v>45</v>
      </c>
      <c r="AM403" s="32" t="s">
        <v>56</v>
      </c>
      <c r="AR403" s="23"/>
      <c r="AS403" s="24" t="str">
        <f t="shared" si="3"/>
        <v>-:-:-:-:-:-:-:-:-:-:-:Rm:::::-:-:-:-:-:-:Rn:::::Rd::::</v>
      </c>
      <c r="AT403" s="23"/>
      <c r="AU403" s="24" t="str">
        <f t="shared" si="4"/>
        <v>0x1AC02C00</v>
      </c>
      <c r="AV403" s="25"/>
      <c r="AW403" s="26" t="str">
        <f t="shared" si="5"/>
        <v>rorvw,                                                  </v>
      </c>
      <c r="AX403" s="26" t="str">
        <f t="shared" si="6"/>
        <v>		rorvw,                                                  	/* 0x1AC02C00	RORV      	 */</v>
      </c>
      <c r="AY403" s="26" t="str">
        <f t="shared" si="7"/>
        <v>		0x1AC02C00,	/* RORV      	rorvw	 */</v>
      </c>
    </row>
    <row r="404" ht="12.75" customHeight="1">
      <c r="A404" s="15" t="s">
        <v>676</v>
      </c>
      <c r="B404" s="16"/>
      <c r="C404" s="16"/>
      <c r="D404" s="17"/>
      <c r="E404" s="28" t="s">
        <v>675</v>
      </c>
      <c r="F404" s="18" t="str">
        <f t="shared" si="8"/>
        <v/>
      </c>
      <c r="G404" s="18" t="str">
        <f t="shared" si="2"/>
        <v>x</v>
      </c>
      <c r="H404" s="19"/>
      <c r="I404" s="30" t="s">
        <v>99</v>
      </c>
      <c r="J404" s="30"/>
      <c r="K404" s="31"/>
      <c r="L404" s="32" t="s">
        <v>30</v>
      </c>
      <c r="M404" s="45" t="s">
        <v>31</v>
      </c>
      <c r="N404" s="32" t="s">
        <v>31</v>
      </c>
      <c r="O404" s="45" t="s">
        <v>30</v>
      </c>
      <c r="P404" s="45" t="s">
        <v>30</v>
      </c>
      <c r="Q404" s="45" t="s">
        <v>31</v>
      </c>
      <c r="R404" s="45" t="s">
        <v>30</v>
      </c>
      <c r="S404" s="45" t="s">
        <v>31</v>
      </c>
      <c r="T404" s="45" t="s">
        <v>30</v>
      </c>
      <c r="U404" s="45" t="s">
        <v>30</v>
      </c>
      <c r="V404" s="45" t="s">
        <v>31</v>
      </c>
      <c r="W404" s="62" t="s">
        <v>51</v>
      </c>
      <c r="AB404" s="32" t="s">
        <v>31</v>
      </c>
      <c r="AC404" s="32" t="s">
        <v>31</v>
      </c>
      <c r="AD404" s="32" t="s">
        <v>30</v>
      </c>
      <c r="AE404" s="32" t="s">
        <v>31</v>
      </c>
      <c r="AF404" s="32" t="s">
        <v>30</v>
      </c>
      <c r="AG404" s="32" t="s">
        <v>30</v>
      </c>
      <c r="AH404" s="46" t="s">
        <v>45</v>
      </c>
      <c r="AM404" s="32" t="s">
        <v>56</v>
      </c>
      <c r="AR404" s="23"/>
      <c r="AS404" s="24" t="str">
        <f t="shared" si="3"/>
        <v>-:-:-:-:-:-:-:-:-:-:-:Rm:::::-:-:-:-:-:-:Rn:::::Rd::::</v>
      </c>
      <c r="AT404" s="23"/>
      <c r="AU404" s="24" t="str">
        <f t="shared" si="4"/>
        <v>0x9AC02C00</v>
      </c>
      <c r="AV404" s="25"/>
      <c r="AW404" s="26" t="str">
        <f t="shared" si="5"/>
        <v>rorvx,                                                  </v>
      </c>
      <c r="AX404" s="26" t="str">
        <f t="shared" si="6"/>
        <v>		rorvx,                                                  	/* 0x9AC02C00	RORV      	 */</v>
      </c>
      <c r="AY404" s="26" t="str">
        <f t="shared" si="7"/>
        <v>		0x9AC02C00,	/* RORV      	rorvx	 */</v>
      </c>
    </row>
    <row r="405" ht="12.75" customHeight="1">
      <c r="A405" s="15" t="s">
        <v>677</v>
      </c>
      <c r="B405" s="16"/>
      <c r="C405" s="16"/>
      <c r="D405" s="17" t="s">
        <v>678</v>
      </c>
      <c r="F405" s="18" t="str">
        <f t="shared" si="8"/>
        <v/>
      </c>
      <c r="G405" s="18" t="str">
        <f t="shared" si="2"/>
        <v/>
      </c>
      <c r="H405" s="19"/>
      <c r="I405" s="20"/>
      <c r="J405" s="20"/>
      <c r="K405" s="37"/>
      <c r="L405" s="38" t="s">
        <v>466</v>
      </c>
      <c r="M405" s="22" t="s">
        <v>30</v>
      </c>
      <c r="N405" s="38" t="s">
        <v>52</v>
      </c>
      <c r="O405" s="22" t="s">
        <v>30</v>
      </c>
      <c r="P405" s="39" t="s">
        <v>30</v>
      </c>
      <c r="Q405" s="39" t="s">
        <v>31</v>
      </c>
      <c r="R405" s="39" t="s">
        <v>30</v>
      </c>
      <c r="S405" s="22" t="s">
        <v>31</v>
      </c>
      <c r="T405" s="22" t="s">
        <v>30</v>
      </c>
      <c r="U405" s="22" t="s">
        <v>30</v>
      </c>
      <c r="V405" s="22" t="s">
        <v>31</v>
      </c>
      <c r="W405" s="38" t="s">
        <v>575</v>
      </c>
      <c r="AB405" s="38" t="s">
        <v>642</v>
      </c>
      <c r="AH405" s="40" t="s">
        <v>45</v>
      </c>
      <c r="AM405" s="38" t="s">
        <v>56</v>
      </c>
      <c r="AR405" s="23"/>
      <c r="AS405" s="24" t="str">
        <f t="shared" si="3"/>
        <v/>
      </c>
      <c r="AT405" s="23"/>
      <c r="AU405" s="24" t="str">
        <f t="shared" si="4"/>
        <v/>
      </c>
      <c r="AV405" s="25"/>
      <c r="AW405" s="26" t="str">
        <f t="shared" si="5"/>
        <v/>
      </c>
      <c r="AX405" s="26" t="str">
        <f t="shared" si="6"/>
        <v>	/* Data-processing (1 source) */</v>
      </c>
      <c r="AY405" s="26" t="str">
        <f t="shared" si="7"/>
        <v>	/* Data-processing (1 source) */</v>
      </c>
    </row>
    <row r="406" ht="12.75" customHeight="1">
      <c r="A406" s="9" t="s">
        <v>679</v>
      </c>
      <c r="B406" s="16"/>
      <c r="C406" s="16"/>
      <c r="D406" s="17"/>
      <c r="E406" s="28" t="s">
        <v>680</v>
      </c>
      <c r="F406" s="18" t="str">
        <f t="shared" si="8"/>
        <v/>
      </c>
      <c r="G406" s="18" t="str">
        <f t="shared" si="2"/>
        <v>w</v>
      </c>
      <c r="H406" s="19"/>
      <c r="I406" s="30" t="s">
        <v>97</v>
      </c>
      <c r="J406" s="77"/>
      <c r="K406" s="31"/>
      <c r="L406" s="32" t="s">
        <v>31</v>
      </c>
      <c r="M406" s="45" t="s">
        <v>30</v>
      </c>
      <c r="N406" s="32" t="s">
        <v>31</v>
      </c>
      <c r="O406" s="45" t="s">
        <v>30</v>
      </c>
      <c r="P406" s="45" t="s">
        <v>30</v>
      </c>
      <c r="Q406" s="45" t="s">
        <v>31</v>
      </c>
      <c r="R406" s="45" t="s">
        <v>30</v>
      </c>
      <c r="S406" s="45" t="s">
        <v>31</v>
      </c>
      <c r="T406" s="45" t="s">
        <v>30</v>
      </c>
      <c r="U406" s="45" t="s">
        <v>30</v>
      </c>
      <c r="V406" s="45" t="s">
        <v>31</v>
      </c>
      <c r="W406" s="32" t="s">
        <v>31</v>
      </c>
      <c r="X406" s="32" t="s">
        <v>31</v>
      </c>
      <c r="Y406" s="32" t="s">
        <v>31</v>
      </c>
      <c r="Z406" s="32" t="s">
        <v>31</v>
      </c>
      <c r="AA406" s="32" t="s">
        <v>31</v>
      </c>
      <c r="AB406" s="32" t="s">
        <v>31</v>
      </c>
      <c r="AC406" s="32" t="s">
        <v>31</v>
      </c>
      <c r="AD406" s="32" t="s">
        <v>31</v>
      </c>
      <c r="AE406" s="32" t="s">
        <v>31</v>
      </c>
      <c r="AF406" s="32" t="s">
        <v>31</v>
      </c>
      <c r="AG406" s="32" t="s">
        <v>31</v>
      </c>
      <c r="AH406" s="46" t="s">
        <v>45</v>
      </c>
      <c r="AM406" s="32" t="s">
        <v>56</v>
      </c>
      <c r="AR406" s="23"/>
      <c r="AS406" s="24" t="str">
        <f t="shared" si="3"/>
        <v>-:-:-:-:-:-:-:-:-:-:-:-:-:-:-:-:-:-:-:-:-:-:Rn:::::Rd::::</v>
      </c>
      <c r="AT406" s="23"/>
      <c r="AU406" s="24" t="str">
        <f t="shared" si="4"/>
        <v>0x5AC00000</v>
      </c>
      <c r="AV406" s="25"/>
      <c r="AW406" s="26" t="str">
        <f t="shared" si="5"/>
        <v>rbitw,                                                  </v>
      </c>
      <c r="AX406" s="26" t="str">
        <f t="shared" si="6"/>
        <v>		rbitw,                                                  	/* 0x5AC00000	RBIT      	 */</v>
      </c>
      <c r="AY406" s="26" t="str">
        <f t="shared" si="7"/>
        <v>		0x5AC00000,	/* RBIT      	rbitw	 */</v>
      </c>
    </row>
    <row r="407" ht="12.75" customHeight="1">
      <c r="A407" s="9" t="s">
        <v>681</v>
      </c>
      <c r="B407" s="16"/>
      <c r="C407" s="16"/>
      <c r="D407" s="17"/>
      <c r="E407" s="28" t="s">
        <v>680</v>
      </c>
      <c r="F407" s="18" t="str">
        <f t="shared" si="8"/>
        <v/>
      </c>
      <c r="G407" s="18" t="str">
        <f t="shared" si="2"/>
        <v>x</v>
      </c>
      <c r="H407" s="19"/>
      <c r="I407" s="30" t="s">
        <v>99</v>
      </c>
      <c r="J407" s="77"/>
      <c r="K407" s="31"/>
      <c r="L407" s="32" t="s">
        <v>30</v>
      </c>
      <c r="M407" s="45" t="s">
        <v>30</v>
      </c>
      <c r="N407" s="32" t="s">
        <v>31</v>
      </c>
      <c r="O407" s="45" t="s">
        <v>30</v>
      </c>
      <c r="P407" s="45" t="s">
        <v>30</v>
      </c>
      <c r="Q407" s="45" t="s">
        <v>31</v>
      </c>
      <c r="R407" s="45" t="s">
        <v>30</v>
      </c>
      <c r="S407" s="45" t="s">
        <v>31</v>
      </c>
      <c r="T407" s="45" t="s">
        <v>30</v>
      </c>
      <c r="U407" s="45" t="s">
        <v>30</v>
      </c>
      <c r="V407" s="45" t="s">
        <v>31</v>
      </c>
      <c r="W407" s="32" t="s">
        <v>31</v>
      </c>
      <c r="X407" s="32" t="s">
        <v>31</v>
      </c>
      <c r="Y407" s="32" t="s">
        <v>31</v>
      </c>
      <c r="Z407" s="32" t="s">
        <v>31</v>
      </c>
      <c r="AA407" s="32" t="s">
        <v>31</v>
      </c>
      <c r="AB407" s="32" t="s">
        <v>31</v>
      </c>
      <c r="AC407" s="32" t="s">
        <v>31</v>
      </c>
      <c r="AD407" s="32" t="s">
        <v>31</v>
      </c>
      <c r="AE407" s="32" t="s">
        <v>31</v>
      </c>
      <c r="AF407" s="32" t="s">
        <v>31</v>
      </c>
      <c r="AG407" s="32" t="s">
        <v>31</v>
      </c>
      <c r="AH407" s="46" t="s">
        <v>45</v>
      </c>
      <c r="AM407" s="32" t="s">
        <v>56</v>
      </c>
      <c r="AR407" s="23"/>
      <c r="AS407" s="24" t="str">
        <f t="shared" si="3"/>
        <v>-:-:-:-:-:-:-:-:-:-:-:-:-:-:-:-:-:-:-:-:-:-:Rn:::::Rd::::</v>
      </c>
      <c r="AT407" s="23"/>
      <c r="AU407" s="24" t="str">
        <f t="shared" si="4"/>
        <v>0xDAC00000</v>
      </c>
      <c r="AV407" s="25"/>
      <c r="AW407" s="26" t="str">
        <f t="shared" si="5"/>
        <v>rbitx,                                                  </v>
      </c>
      <c r="AX407" s="26" t="str">
        <f t="shared" si="6"/>
        <v>		rbitx,                                                  	/* 0xDAC00000	RBIT      	 */</v>
      </c>
      <c r="AY407" s="26" t="str">
        <f t="shared" si="7"/>
        <v>		0xDAC00000,	/* RBIT      	rbitx	 */</v>
      </c>
    </row>
    <row r="408" ht="12.75" customHeight="1">
      <c r="A408" s="15" t="s">
        <v>682</v>
      </c>
      <c r="B408" s="16"/>
      <c r="C408" s="16"/>
      <c r="D408" s="17"/>
      <c r="E408" s="28" t="s">
        <v>683</v>
      </c>
      <c r="F408" s="18" t="str">
        <f t="shared" si="8"/>
        <v/>
      </c>
      <c r="G408" s="18" t="str">
        <f t="shared" si="2"/>
        <v>w</v>
      </c>
      <c r="H408" s="19"/>
      <c r="I408" s="30" t="s">
        <v>97</v>
      </c>
      <c r="J408" s="77"/>
      <c r="K408" s="31"/>
      <c r="L408" s="32" t="s">
        <v>31</v>
      </c>
      <c r="M408" s="45" t="s">
        <v>30</v>
      </c>
      <c r="N408" s="32" t="s">
        <v>31</v>
      </c>
      <c r="O408" s="45" t="s">
        <v>30</v>
      </c>
      <c r="P408" s="45" t="s">
        <v>30</v>
      </c>
      <c r="Q408" s="45" t="s">
        <v>31</v>
      </c>
      <c r="R408" s="45" t="s">
        <v>30</v>
      </c>
      <c r="S408" s="45" t="s">
        <v>31</v>
      </c>
      <c r="T408" s="45" t="s">
        <v>30</v>
      </c>
      <c r="U408" s="45" t="s">
        <v>30</v>
      </c>
      <c r="V408" s="45" t="s">
        <v>31</v>
      </c>
      <c r="W408" s="32" t="s">
        <v>31</v>
      </c>
      <c r="X408" s="32" t="s">
        <v>31</v>
      </c>
      <c r="Y408" s="32" t="s">
        <v>31</v>
      </c>
      <c r="Z408" s="32" t="s">
        <v>31</v>
      </c>
      <c r="AA408" s="32" t="s">
        <v>31</v>
      </c>
      <c r="AB408" s="32" t="s">
        <v>31</v>
      </c>
      <c r="AC408" s="32" t="s">
        <v>31</v>
      </c>
      <c r="AD408" s="32" t="s">
        <v>31</v>
      </c>
      <c r="AE408" s="32" t="s">
        <v>30</v>
      </c>
      <c r="AF408" s="32" t="s">
        <v>31</v>
      </c>
      <c r="AG408" s="32" t="s">
        <v>31</v>
      </c>
      <c r="AH408" s="46" t="s">
        <v>45</v>
      </c>
      <c r="AM408" s="32" t="s">
        <v>56</v>
      </c>
      <c r="AR408" s="23"/>
      <c r="AS408" s="24" t="str">
        <f t="shared" si="3"/>
        <v>-:-:-:-:-:-:-:-:-:-:-:-:-:-:-:-:-:-:-:-:-:-:Rn:::::Rd::::</v>
      </c>
      <c r="AT408" s="23"/>
      <c r="AU408" s="24" t="str">
        <f t="shared" si="4"/>
        <v>0x5AC01000</v>
      </c>
      <c r="AV408" s="25"/>
      <c r="AW408" s="26" t="str">
        <f t="shared" si="5"/>
        <v>clzw,                                                   </v>
      </c>
      <c r="AX408" s="26" t="str">
        <f t="shared" si="6"/>
        <v>		clzw,                                                   	/* 0x5AC01000	CLZ       	 */</v>
      </c>
      <c r="AY408" s="26" t="str">
        <f t="shared" si="7"/>
        <v>		0x5AC01000,	/* CLZ       	clzw	 */</v>
      </c>
    </row>
    <row r="409" ht="12.75" customHeight="1">
      <c r="A409" s="15" t="s">
        <v>684</v>
      </c>
      <c r="B409" s="16"/>
      <c r="C409" s="16"/>
      <c r="D409" s="17"/>
      <c r="E409" s="28" t="s">
        <v>683</v>
      </c>
      <c r="F409" s="18" t="str">
        <f t="shared" si="8"/>
        <v/>
      </c>
      <c r="G409" s="18" t="str">
        <f t="shared" si="2"/>
        <v>x</v>
      </c>
      <c r="H409" s="19"/>
      <c r="I409" s="30" t="s">
        <v>99</v>
      </c>
      <c r="J409" s="77"/>
      <c r="K409" s="31"/>
      <c r="L409" s="32" t="s">
        <v>30</v>
      </c>
      <c r="M409" s="45" t="s">
        <v>30</v>
      </c>
      <c r="N409" s="32" t="s">
        <v>31</v>
      </c>
      <c r="O409" s="45" t="s">
        <v>30</v>
      </c>
      <c r="P409" s="45" t="s">
        <v>30</v>
      </c>
      <c r="Q409" s="45" t="s">
        <v>31</v>
      </c>
      <c r="R409" s="45" t="s">
        <v>30</v>
      </c>
      <c r="S409" s="45" t="s">
        <v>31</v>
      </c>
      <c r="T409" s="45" t="s">
        <v>30</v>
      </c>
      <c r="U409" s="45" t="s">
        <v>30</v>
      </c>
      <c r="V409" s="45" t="s">
        <v>31</v>
      </c>
      <c r="W409" s="32" t="s">
        <v>31</v>
      </c>
      <c r="X409" s="32" t="s">
        <v>31</v>
      </c>
      <c r="Y409" s="32" t="s">
        <v>31</v>
      </c>
      <c r="Z409" s="32" t="s">
        <v>31</v>
      </c>
      <c r="AA409" s="32" t="s">
        <v>31</v>
      </c>
      <c r="AB409" s="32" t="s">
        <v>31</v>
      </c>
      <c r="AC409" s="32" t="s">
        <v>31</v>
      </c>
      <c r="AD409" s="32" t="s">
        <v>31</v>
      </c>
      <c r="AE409" s="32" t="s">
        <v>30</v>
      </c>
      <c r="AF409" s="32" t="s">
        <v>31</v>
      </c>
      <c r="AG409" s="32" t="s">
        <v>31</v>
      </c>
      <c r="AH409" s="46" t="s">
        <v>45</v>
      </c>
      <c r="AM409" s="32" t="s">
        <v>56</v>
      </c>
      <c r="AR409" s="23"/>
      <c r="AS409" s="24" t="str">
        <f t="shared" si="3"/>
        <v>-:-:-:-:-:-:-:-:-:-:-:-:-:-:-:-:-:-:-:-:-:-:Rn:::::Rd::::</v>
      </c>
      <c r="AT409" s="23"/>
      <c r="AU409" s="24" t="str">
        <f t="shared" si="4"/>
        <v>0xDAC01000</v>
      </c>
      <c r="AV409" s="25"/>
      <c r="AW409" s="26" t="str">
        <f t="shared" si="5"/>
        <v>clzx,                                                   </v>
      </c>
      <c r="AX409" s="26" t="str">
        <f t="shared" si="6"/>
        <v>		clzx,                                                   	/* 0xDAC01000	CLZ       	 */</v>
      </c>
      <c r="AY409" s="26" t="str">
        <f t="shared" si="7"/>
        <v>		0xDAC01000,	/* CLZ       	clzx	 */</v>
      </c>
    </row>
    <row r="410" ht="12.75" customHeight="1">
      <c r="A410" s="9" t="s">
        <v>685</v>
      </c>
      <c r="B410" s="16"/>
      <c r="C410" s="16"/>
      <c r="D410" s="17"/>
      <c r="E410" s="28" t="s">
        <v>686</v>
      </c>
      <c r="F410" s="18" t="str">
        <f t="shared" si="8"/>
        <v/>
      </c>
      <c r="G410" s="18" t="str">
        <f t="shared" si="2"/>
        <v>w</v>
      </c>
      <c r="H410" s="19"/>
      <c r="I410" s="30" t="s">
        <v>97</v>
      </c>
      <c r="J410" s="77"/>
      <c r="K410" s="31"/>
      <c r="L410" s="32" t="s">
        <v>31</v>
      </c>
      <c r="M410" s="45" t="s">
        <v>30</v>
      </c>
      <c r="N410" s="32" t="s">
        <v>31</v>
      </c>
      <c r="O410" s="45" t="s">
        <v>30</v>
      </c>
      <c r="P410" s="45" t="s">
        <v>30</v>
      </c>
      <c r="Q410" s="45" t="s">
        <v>31</v>
      </c>
      <c r="R410" s="45" t="s">
        <v>30</v>
      </c>
      <c r="S410" s="45" t="s">
        <v>31</v>
      </c>
      <c r="T410" s="45" t="s">
        <v>30</v>
      </c>
      <c r="U410" s="45" t="s">
        <v>30</v>
      </c>
      <c r="V410" s="45" t="s">
        <v>31</v>
      </c>
      <c r="W410" s="32" t="s">
        <v>31</v>
      </c>
      <c r="X410" s="32" t="s">
        <v>31</v>
      </c>
      <c r="Y410" s="32" t="s">
        <v>31</v>
      </c>
      <c r="Z410" s="32" t="s">
        <v>31</v>
      </c>
      <c r="AA410" s="32" t="s">
        <v>31</v>
      </c>
      <c r="AB410" s="32" t="s">
        <v>31</v>
      </c>
      <c r="AC410" s="32" t="s">
        <v>31</v>
      </c>
      <c r="AD410" s="32" t="s">
        <v>31</v>
      </c>
      <c r="AE410" s="32" t="s">
        <v>30</v>
      </c>
      <c r="AF410" s="32" t="s">
        <v>31</v>
      </c>
      <c r="AG410" s="32" t="s">
        <v>30</v>
      </c>
      <c r="AH410" s="46" t="s">
        <v>45</v>
      </c>
      <c r="AM410" s="32" t="s">
        <v>56</v>
      </c>
      <c r="AR410" s="23"/>
      <c r="AS410" s="24" t="str">
        <f t="shared" si="3"/>
        <v>-:-:-:-:-:-:-:-:-:-:-:-:-:-:-:-:-:-:-:-:-:-:Rn:::::Rd::::</v>
      </c>
      <c r="AT410" s="23"/>
      <c r="AU410" s="24" t="str">
        <f t="shared" si="4"/>
        <v>0x5AC01400</v>
      </c>
      <c r="AV410" s="25"/>
      <c r="AW410" s="26" t="str">
        <f t="shared" si="5"/>
        <v>clsw,                                                   </v>
      </c>
      <c r="AX410" s="26" t="str">
        <f t="shared" si="6"/>
        <v>		clsw,                                                   	/* 0x5AC01400	CLS       	 */</v>
      </c>
      <c r="AY410" s="26" t="str">
        <f t="shared" si="7"/>
        <v>		0x5AC01400,	/* CLS       	clsw	 */</v>
      </c>
    </row>
    <row r="411" ht="12.75" customHeight="1">
      <c r="A411" s="15" t="s">
        <v>687</v>
      </c>
      <c r="B411" s="16"/>
      <c r="C411" s="16"/>
      <c r="D411" s="17"/>
      <c r="E411" s="28" t="s">
        <v>686</v>
      </c>
      <c r="F411" s="18" t="str">
        <f t="shared" si="8"/>
        <v/>
      </c>
      <c r="G411" s="18" t="str">
        <f t="shared" si="2"/>
        <v>x</v>
      </c>
      <c r="H411" s="19"/>
      <c r="I411" s="30" t="s">
        <v>99</v>
      </c>
      <c r="J411" s="77"/>
      <c r="K411" s="31"/>
      <c r="L411" s="32" t="s">
        <v>30</v>
      </c>
      <c r="M411" s="45" t="s">
        <v>30</v>
      </c>
      <c r="N411" s="32" t="s">
        <v>31</v>
      </c>
      <c r="O411" s="45" t="s">
        <v>30</v>
      </c>
      <c r="P411" s="45" t="s">
        <v>30</v>
      </c>
      <c r="Q411" s="45" t="s">
        <v>31</v>
      </c>
      <c r="R411" s="45" t="s">
        <v>30</v>
      </c>
      <c r="S411" s="45" t="s">
        <v>31</v>
      </c>
      <c r="T411" s="45" t="s">
        <v>30</v>
      </c>
      <c r="U411" s="45" t="s">
        <v>30</v>
      </c>
      <c r="V411" s="45" t="s">
        <v>31</v>
      </c>
      <c r="W411" s="32" t="s">
        <v>31</v>
      </c>
      <c r="X411" s="32" t="s">
        <v>31</v>
      </c>
      <c r="Y411" s="32" t="s">
        <v>31</v>
      </c>
      <c r="Z411" s="32" t="s">
        <v>31</v>
      </c>
      <c r="AA411" s="32" t="s">
        <v>31</v>
      </c>
      <c r="AB411" s="32" t="s">
        <v>31</v>
      </c>
      <c r="AC411" s="32" t="s">
        <v>31</v>
      </c>
      <c r="AD411" s="32" t="s">
        <v>31</v>
      </c>
      <c r="AE411" s="32" t="s">
        <v>30</v>
      </c>
      <c r="AF411" s="32" t="s">
        <v>31</v>
      </c>
      <c r="AG411" s="32" t="s">
        <v>30</v>
      </c>
      <c r="AH411" s="46" t="s">
        <v>45</v>
      </c>
      <c r="AM411" s="32" t="s">
        <v>56</v>
      </c>
      <c r="AR411" s="23"/>
      <c r="AS411" s="24" t="str">
        <f t="shared" si="3"/>
        <v>-:-:-:-:-:-:-:-:-:-:-:-:-:-:-:-:-:-:-:-:-:-:Rn:::::Rd::::</v>
      </c>
      <c r="AT411" s="23"/>
      <c r="AU411" s="24" t="str">
        <f t="shared" si="4"/>
        <v>0xDAC01400</v>
      </c>
      <c r="AV411" s="25"/>
      <c r="AW411" s="26" t="str">
        <f t="shared" si="5"/>
        <v>clsx,                                                   </v>
      </c>
      <c r="AX411" s="26" t="str">
        <f t="shared" si="6"/>
        <v>		clsx,                                                   	/* 0xDAC01400	CLS       	 */</v>
      </c>
      <c r="AY411" s="26" t="str">
        <f t="shared" si="7"/>
        <v>		0xDAC01400,	/* CLS       	clsx	 */</v>
      </c>
    </row>
    <row r="412" ht="12.75" customHeight="1">
      <c r="A412" s="15" t="s">
        <v>688</v>
      </c>
      <c r="B412" s="16"/>
      <c r="C412" s="16"/>
      <c r="D412" s="17"/>
      <c r="E412" s="28" t="s">
        <v>689</v>
      </c>
      <c r="F412" s="18" t="str">
        <f t="shared" si="8"/>
        <v/>
      </c>
      <c r="G412" s="18" t="str">
        <f t="shared" si="2"/>
        <v>w</v>
      </c>
      <c r="H412" s="19"/>
      <c r="I412" s="30" t="s">
        <v>97</v>
      </c>
      <c r="J412" s="77"/>
      <c r="K412" s="31"/>
      <c r="L412" s="32" t="s">
        <v>31</v>
      </c>
      <c r="M412" s="45" t="s">
        <v>30</v>
      </c>
      <c r="N412" s="32" t="s">
        <v>31</v>
      </c>
      <c r="O412" s="45" t="s">
        <v>30</v>
      </c>
      <c r="P412" s="45" t="s">
        <v>30</v>
      </c>
      <c r="Q412" s="45" t="s">
        <v>31</v>
      </c>
      <c r="R412" s="45" t="s">
        <v>30</v>
      </c>
      <c r="S412" s="45" t="s">
        <v>31</v>
      </c>
      <c r="T412" s="45" t="s">
        <v>30</v>
      </c>
      <c r="U412" s="45" t="s">
        <v>30</v>
      </c>
      <c r="V412" s="45" t="s">
        <v>31</v>
      </c>
      <c r="W412" s="32" t="s">
        <v>31</v>
      </c>
      <c r="X412" s="32" t="s">
        <v>31</v>
      </c>
      <c r="Y412" s="32" t="s">
        <v>31</v>
      </c>
      <c r="Z412" s="32" t="s">
        <v>31</v>
      </c>
      <c r="AA412" s="32" t="s">
        <v>31</v>
      </c>
      <c r="AB412" s="32" t="s">
        <v>31</v>
      </c>
      <c r="AC412" s="32" t="s">
        <v>31</v>
      </c>
      <c r="AD412" s="32" t="s">
        <v>31</v>
      </c>
      <c r="AE412" s="32" t="s">
        <v>31</v>
      </c>
      <c r="AF412" s="32" t="s">
        <v>30</v>
      </c>
      <c r="AG412" s="32" t="s">
        <v>31</v>
      </c>
      <c r="AH412" s="46" t="s">
        <v>45</v>
      </c>
      <c r="AM412" s="32" t="s">
        <v>56</v>
      </c>
      <c r="AR412" s="23"/>
      <c r="AS412" s="24" t="str">
        <f t="shared" si="3"/>
        <v>-:-:-:-:-:-:-:-:-:-:-:-:-:-:-:-:-:-:-:-:-:-:Rn:::::Rd::::</v>
      </c>
      <c r="AT412" s="23"/>
      <c r="AU412" s="24" t="str">
        <f t="shared" si="4"/>
        <v>0x5AC00800</v>
      </c>
      <c r="AV412" s="25"/>
      <c r="AW412" s="26" t="str">
        <f t="shared" si="5"/>
        <v>revw,                                                   </v>
      </c>
      <c r="AX412" s="26" t="str">
        <f t="shared" si="6"/>
        <v>		revw,                                                   	/* 0x5AC00800	REV       	 */</v>
      </c>
      <c r="AY412" s="26" t="str">
        <f t="shared" si="7"/>
        <v>		0x5AC00800,	/* REV       	revw	 */</v>
      </c>
    </row>
    <row r="413" ht="12.75" customHeight="1">
      <c r="A413" s="9" t="s">
        <v>690</v>
      </c>
      <c r="B413" s="16"/>
      <c r="C413" s="16"/>
      <c r="D413" s="17"/>
      <c r="E413" s="28" t="s">
        <v>689</v>
      </c>
      <c r="F413" s="18" t="str">
        <f t="shared" si="8"/>
        <v/>
      </c>
      <c r="G413" s="18" t="str">
        <f t="shared" si="2"/>
        <v>x</v>
      </c>
      <c r="H413" s="19"/>
      <c r="I413" s="30" t="s">
        <v>99</v>
      </c>
      <c r="J413" s="77"/>
      <c r="K413" s="31"/>
      <c r="L413" s="32" t="s">
        <v>30</v>
      </c>
      <c r="M413" s="45" t="s">
        <v>30</v>
      </c>
      <c r="N413" s="32" t="s">
        <v>31</v>
      </c>
      <c r="O413" s="45" t="s">
        <v>30</v>
      </c>
      <c r="P413" s="45" t="s">
        <v>30</v>
      </c>
      <c r="Q413" s="45" t="s">
        <v>31</v>
      </c>
      <c r="R413" s="45" t="s">
        <v>30</v>
      </c>
      <c r="S413" s="45" t="s">
        <v>31</v>
      </c>
      <c r="T413" s="45" t="s">
        <v>30</v>
      </c>
      <c r="U413" s="45" t="s">
        <v>30</v>
      </c>
      <c r="V413" s="45" t="s">
        <v>31</v>
      </c>
      <c r="W413" s="32" t="s">
        <v>31</v>
      </c>
      <c r="X413" s="32" t="s">
        <v>31</v>
      </c>
      <c r="Y413" s="32" t="s">
        <v>31</v>
      </c>
      <c r="Z413" s="32" t="s">
        <v>31</v>
      </c>
      <c r="AA413" s="32" t="s">
        <v>31</v>
      </c>
      <c r="AB413" s="32" t="s">
        <v>31</v>
      </c>
      <c r="AC413" s="32" t="s">
        <v>31</v>
      </c>
      <c r="AD413" s="32" t="s">
        <v>31</v>
      </c>
      <c r="AE413" s="32" t="s">
        <v>31</v>
      </c>
      <c r="AF413" s="32" t="s">
        <v>30</v>
      </c>
      <c r="AG413" s="32" t="s">
        <v>30</v>
      </c>
      <c r="AH413" s="46" t="s">
        <v>45</v>
      </c>
      <c r="AM413" s="32" t="s">
        <v>56</v>
      </c>
      <c r="AR413" s="23"/>
      <c r="AS413" s="24" t="str">
        <f t="shared" si="3"/>
        <v>-:-:-:-:-:-:-:-:-:-:-:-:-:-:-:-:-:-:-:-:-:-:Rn:::::Rd::::</v>
      </c>
      <c r="AT413" s="23"/>
      <c r="AU413" s="24" t="str">
        <f t="shared" si="4"/>
        <v>0xDAC00C00</v>
      </c>
      <c r="AV413" s="25"/>
      <c r="AW413" s="26" t="str">
        <f t="shared" si="5"/>
        <v>revx,                                                   </v>
      </c>
      <c r="AX413" s="26" t="str">
        <f t="shared" si="6"/>
        <v>		revx,                                                   	/* 0xDAC00C00	REV       	 */</v>
      </c>
      <c r="AY413" s="26" t="str">
        <f t="shared" si="7"/>
        <v>		0xDAC00C00,	/* REV       	revx	 */</v>
      </c>
    </row>
    <row r="414" ht="12.75" customHeight="1">
      <c r="A414" s="9" t="s">
        <v>691</v>
      </c>
      <c r="B414" s="16"/>
      <c r="C414" s="16"/>
      <c r="D414" s="17"/>
      <c r="E414" s="28" t="s">
        <v>692</v>
      </c>
      <c r="F414" s="18" t="str">
        <f t="shared" si="8"/>
        <v/>
      </c>
      <c r="G414" s="18" t="str">
        <f t="shared" si="2"/>
        <v>w</v>
      </c>
      <c r="H414" s="19"/>
      <c r="I414" s="30" t="s">
        <v>97</v>
      </c>
      <c r="J414" s="77"/>
      <c r="K414" s="31"/>
      <c r="L414" s="32" t="s">
        <v>30</v>
      </c>
      <c r="M414" s="45" t="s">
        <v>30</v>
      </c>
      <c r="N414" s="32" t="s">
        <v>31</v>
      </c>
      <c r="O414" s="45" t="s">
        <v>30</v>
      </c>
      <c r="P414" s="45" t="s">
        <v>30</v>
      </c>
      <c r="Q414" s="45" t="s">
        <v>31</v>
      </c>
      <c r="R414" s="45" t="s">
        <v>30</v>
      </c>
      <c r="S414" s="45" t="s">
        <v>31</v>
      </c>
      <c r="T414" s="45" t="s">
        <v>30</v>
      </c>
      <c r="U414" s="45" t="s">
        <v>30</v>
      </c>
      <c r="V414" s="45" t="s">
        <v>31</v>
      </c>
      <c r="W414" s="32" t="s">
        <v>31</v>
      </c>
      <c r="X414" s="32" t="s">
        <v>31</v>
      </c>
      <c r="Y414" s="32" t="s">
        <v>31</v>
      </c>
      <c r="Z414" s="32" t="s">
        <v>31</v>
      </c>
      <c r="AA414" s="32" t="s">
        <v>31</v>
      </c>
      <c r="AB414" s="32" t="s">
        <v>31</v>
      </c>
      <c r="AC414" s="32" t="s">
        <v>31</v>
      </c>
      <c r="AD414" s="32" t="s">
        <v>31</v>
      </c>
      <c r="AE414" s="32" t="s">
        <v>31</v>
      </c>
      <c r="AF414" s="32" t="s">
        <v>31</v>
      </c>
      <c r="AG414" s="32" t="s">
        <v>30</v>
      </c>
      <c r="AH414" s="46" t="s">
        <v>45</v>
      </c>
      <c r="AM414" s="32" t="s">
        <v>56</v>
      </c>
      <c r="AR414" s="23"/>
      <c r="AS414" s="24" t="str">
        <f t="shared" si="3"/>
        <v>-:-:-:-:-:-:-:-:-:-:-:-:-:-:-:-:-:-:-:-:-:-:Rn:::::Rd::::</v>
      </c>
      <c r="AT414" s="23"/>
      <c r="AU414" s="24" t="str">
        <f t="shared" si="4"/>
        <v>0xDAC00400</v>
      </c>
      <c r="AV414" s="25"/>
      <c r="AW414" s="26" t="str">
        <f t="shared" si="5"/>
        <v>rev16w,                                                 </v>
      </c>
      <c r="AX414" s="26" t="str">
        <f t="shared" si="6"/>
        <v>		rev16w,                                                 	/* 0xDAC00400	REV16     	 */</v>
      </c>
      <c r="AY414" s="26" t="str">
        <f t="shared" si="7"/>
        <v>		0xDAC00400,	/* REV16     	rev16w	 */</v>
      </c>
    </row>
    <row r="415" ht="12.75" customHeight="1">
      <c r="A415" s="15" t="s">
        <v>693</v>
      </c>
      <c r="B415" s="16"/>
      <c r="C415" s="16"/>
      <c r="D415" s="17"/>
      <c r="E415" s="28" t="s">
        <v>692</v>
      </c>
      <c r="F415" s="18" t="str">
        <f t="shared" si="8"/>
        <v/>
      </c>
      <c r="G415" s="18" t="str">
        <f t="shared" si="2"/>
        <v>x</v>
      </c>
      <c r="H415" s="19"/>
      <c r="I415" s="30" t="s">
        <v>99</v>
      </c>
      <c r="J415" s="77"/>
      <c r="K415" s="31"/>
      <c r="L415" s="32" t="s">
        <v>31</v>
      </c>
      <c r="M415" s="45" t="s">
        <v>30</v>
      </c>
      <c r="N415" s="32" t="s">
        <v>31</v>
      </c>
      <c r="O415" s="45" t="s">
        <v>30</v>
      </c>
      <c r="P415" s="45" t="s">
        <v>30</v>
      </c>
      <c r="Q415" s="45" t="s">
        <v>31</v>
      </c>
      <c r="R415" s="45" t="s">
        <v>30</v>
      </c>
      <c r="S415" s="45" t="s">
        <v>31</v>
      </c>
      <c r="T415" s="45" t="s">
        <v>30</v>
      </c>
      <c r="U415" s="45" t="s">
        <v>30</v>
      </c>
      <c r="V415" s="45" t="s">
        <v>31</v>
      </c>
      <c r="W415" s="32" t="s">
        <v>31</v>
      </c>
      <c r="X415" s="32" t="s">
        <v>31</v>
      </c>
      <c r="Y415" s="32" t="s">
        <v>31</v>
      </c>
      <c r="Z415" s="32" t="s">
        <v>31</v>
      </c>
      <c r="AA415" s="32" t="s">
        <v>31</v>
      </c>
      <c r="AB415" s="32" t="s">
        <v>31</v>
      </c>
      <c r="AC415" s="32" t="s">
        <v>31</v>
      </c>
      <c r="AD415" s="32" t="s">
        <v>31</v>
      </c>
      <c r="AE415" s="32" t="s">
        <v>31</v>
      </c>
      <c r="AF415" s="32" t="s">
        <v>31</v>
      </c>
      <c r="AG415" s="32" t="s">
        <v>30</v>
      </c>
      <c r="AH415" s="46" t="s">
        <v>45</v>
      </c>
      <c r="AM415" s="32" t="s">
        <v>56</v>
      </c>
      <c r="AR415" s="23"/>
      <c r="AS415" s="24" t="str">
        <f t="shared" si="3"/>
        <v>-:-:-:-:-:-:-:-:-:-:-:-:-:-:-:-:-:-:-:-:-:-:Rn:::::Rd::::</v>
      </c>
      <c r="AT415" s="23"/>
      <c r="AU415" s="24" t="str">
        <f t="shared" si="4"/>
        <v>0x5AC00400</v>
      </c>
      <c r="AV415" s="25"/>
      <c r="AW415" s="26" t="str">
        <f t="shared" si="5"/>
        <v>rev16x,                                                 </v>
      </c>
      <c r="AX415" s="26" t="str">
        <f t="shared" si="6"/>
        <v>		rev16x,                                                 	/* 0x5AC00400	REV16     	 */</v>
      </c>
      <c r="AY415" s="26" t="str">
        <f t="shared" si="7"/>
        <v>		0x5AC00400,	/* REV16     	rev16x	 */</v>
      </c>
    </row>
    <row r="416" ht="12.75" customHeight="1">
      <c r="A416" s="15" t="s">
        <v>694</v>
      </c>
      <c r="B416" s="16"/>
      <c r="C416" s="16"/>
      <c r="D416" s="17"/>
      <c r="E416" s="28" t="s">
        <v>695</v>
      </c>
      <c r="F416" s="18" t="str">
        <f t="shared" si="8"/>
        <v/>
      </c>
      <c r="G416" s="18" t="str">
        <f t="shared" si="2"/>
        <v/>
      </c>
      <c r="H416" s="19"/>
      <c r="I416" s="77"/>
      <c r="J416" s="77"/>
      <c r="K416" s="31"/>
      <c r="L416" s="32" t="s">
        <v>30</v>
      </c>
      <c r="M416" s="45" t="s">
        <v>30</v>
      </c>
      <c r="N416" s="32" t="s">
        <v>31</v>
      </c>
      <c r="O416" s="45" t="s">
        <v>30</v>
      </c>
      <c r="P416" s="45" t="s">
        <v>30</v>
      </c>
      <c r="Q416" s="45" t="s">
        <v>31</v>
      </c>
      <c r="R416" s="45" t="s">
        <v>30</v>
      </c>
      <c r="S416" s="45" t="s">
        <v>31</v>
      </c>
      <c r="T416" s="45" t="s">
        <v>30</v>
      </c>
      <c r="U416" s="45" t="s">
        <v>30</v>
      </c>
      <c r="V416" s="45" t="s">
        <v>31</v>
      </c>
      <c r="W416" s="32" t="s">
        <v>31</v>
      </c>
      <c r="X416" s="32" t="s">
        <v>31</v>
      </c>
      <c r="Y416" s="32" t="s">
        <v>31</v>
      </c>
      <c r="Z416" s="32" t="s">
        <v>31</v>
      </c>
      <c r="AA416" s="32" t="s">
        <v>31</v>
      </c>
      <c r="AB416" s="32" t="s">
        <v>31</v>
      </c>
      <c r="AC416" s="32" t="s">
        <v>31</v>
      </c>
      <c r="AD416" s="32" t="s">
        <v>31</v>
      </c>
      <c r="AE416" s="32" t="s">
        <v>31</v>
      </c>
      <c r="AF416" s="32" t="s">
        <v>30</v>
      </c>
      <c r="AG416" s="32" t="s">
        <v>31</v>
      </c>
      <c r="AH416" s="46" t="s">
        <v>45</v>
      </c>
      <c r="AM416" s="32" t="s">
        <v>56</v>
      </c>
      <c r="AR416" s="23"/>
      <c r="AS416" s="24" t="str">
        <f t="shared" si="3"/>
        <v>-:-:-:-:-:-:-:-:-:-:-:-:-:-:-:-:-:-:-:-:-:-:Rn:::::Rd::::</v>
      </c>
      <c r="AT416" s="23"/>
      <c r="AU416" s="24" t="str">
        <f t="shared" si="4"/>
        <v>0xDAC00800</v>
      </c>
      <c r="AV416" s="25"/>
      <c r="AW416" s="26" t="str">
        <f t="shared" si="5"/>
        <v>rev32,                                                  </v>
      </c>
      <c r="AX416" s="26" t="str">
        <f t="shared" si="6"/>
        <v>		rev32,                                                  	/* 0xDAC00800	REV32     	 */</v>
      </c>
      <c r="AY416" s="26" t="str">
        <f t="shared" si="7"/>
        <v>		0xDAC00800,	/* REV32     	rev32	 */</v>
      </c>
    </row>
    <row r="417" ht="12.75" customHeight="1">
      <c r="A417" s="9" t="s">
        <v>696</v>
      </c>
      <c r="B417" s="33" t="s">
        <v>106</v>
      </c>
      <c r="C417" s="16" t="s">
        <v>697</v>
      </c>
      <c r="F417" s="18" t="str">
        <f t="shared" si="8"/>
        <v/>
      </c>
      <c r="G417" s="18" t="str">
        <f t="shared" ref="G417:G1192" si="9">textjoin("_",true,H417:I417)</f>
        <v/>
      </c>
      <c r="H417" s="19"/>
      <c r="I417" s="20"/>
      <c r="J417" s="20"/>
      <c r="K417" s="21"/>
      <c r="L417" s="22"/>
      <c r="M417" s="22"/>
      <c r="N417" s="22"/>
      <c r="O417" s="22"/>
      <c r="P417" s="22" t="s">
        <v>30</v>
      </c>
      <c r="Q417" s="22" t="s">
        <v>30</v>
      </c>
      <c r="R417" s="22" t="s">
        <v>30</v>
      </c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3"/>
      <c r="AS417" s="24" t="str">
        <f t="shared" si="3"/>
        <v/>
      </c>
      <c r="AT417" s="23"/>
      <c r="AU417" s="24" t="str">
        <f t="shared" si="4"/>
        <v/>
      </c>
      <c r="AV417" s="25"/>
      <c r="AW417" s="26" t="str">
        <f t="shared" si="5"/>
        <v/>
      </c>
      <c r="AX417" s="26" t="str">
        <f t="shared" si="6"/>
        <v>/* Data Processing – SIMD and floating point */</v>
      </c>
      <c r="AY417" s="26" t="str">
        <f t="shared" si="7"/>
        <v>/* Data Processing – SIMD and floating point */</v>
      </c>
    </row>
    <row r="418" ht="12.75" customHeight="1">
      <c r="A418" s="15" t="s">
        <v>698</v>
      </c>
      <c r="B418" s="33" t="s">
        <v>106</v>
      </c>
      <c r="C418" s="16"/>
      <c r="D418" s="17" t="s">
        <v>699</v>
      </c>
      <c r="F418" s="18" t="str">
        <f t="shared" si="8"/>
        <v/>
      </c>
      <c r="G418" s="18" t="str">
        <f t="shared" si="9"/>
        <v/>
      </c>
      <c r="H418" s="19"/>
      <c r="I418" s="20"/>
      <c r="J418" s="20"/>
      <c r="K418" s="37"/>
      <c r="L418" s="38" t="s">
        <v>466</v>
      </c>
      <c r="M418" s="22" t="s">
        <v>31</v>
      </c>
      <c r="N418" s="38" t="s">
        <v>52</v>
      </c>
      <c r="O418" s="22" t="s">
        <v>30</v>
      </c>
      <c r="P418" s="39" t="s">
        <v>30</v>
      </c>
      <c r="Q418" s="39" t="s">
        <v>30</v>
      </c>
      <c r="R418" s="39" t="s">
        <v>30</v>
      </c>
      <c r="S418" s="22" t="s">
        <v>31</v>
      </c>
      <c r="T418" s="38" t="s">
        <v>700</v>
      </c>
      <c r="V418" s="22" t="s">
        <v>31</v>
      </c>
      <c r="W418" s="38" t="s">
        <v>701</v>
      </c>
      <c r="Y418" s="38" t="s">
        <v>642</v>
      </c>
      <c r="AB418" s="38" t="s">
        <v>702</v>
      </c>
      <c r="AH418" s="40" t="s">
        <v>45</v>
      </c>
      <c r="AM418" s="38" t="s">
        <v>56</v>
      </c>
      <c r="AR418" s="23"/>
      <c r="AS418" s="24" t="str">
        <f t="shared" si="3"/>
        <v/>
      </c>
      <c r="AT418" s="23"/>
      <c r="AU418" s="24" t="str">
        <f t="shared" si="4"/>
        <v/>
      </c>
      <c r="AV418" s="25"/>
      <c r="AW418" s="26" t="str">
        <f t="shared" si="5"/>
        <v/>
      </c>
      <c r="AX418" s="26" t="str">
        <f t="shared" si="6"/>
        <v>	/* Floating-point&lt;-&gt;fixed-point conversions */</v>
      </c>
      <c r="AY418" s="26" t="str">
        <f t="shared" si="7"/>
        <v>	/* Floating-point&lt;-&gt;fixed-point conversions */</v>
      </c>
    </row>
    <row r="419" ht="12.75" customHeight="1">
      <c r="A419" s="15" t="s">
        <v>703</v>
      </c>
      <c r="B419" s="33" t="s">
        <v>106</v>
      </c>
      <c r="C419" s="16"/>
      <c r="D419" s="17"/>
      <c r="E419" s="28" t="s">
        <v>704</v>
      </c>
      <c r="F419" s="18" t="str">
        <f t="shared" si="8"/>
        <v>v</v>
      </c>
      <c r="G419" s="18" t="str">
        <f t="shared" si="9"/>
        <v>scalar_fixed_point_32_bit_to_single_precision</v>
      </c>
      <c r="H419" s="18" t="s">
        <v>705</v>
      </c>
      <c r="I419" s="30" t="s">
        <v>706</v>
      </c>
      <c r="J419" s="30"/>
      <c r="K419" s="31"/>
      <c r="L419" s="32" t="s">
        <v>31</v>
      </c>
      <c r="M419" s="45" t="s">
        <v>31</v>
      </c>
      <c r="N419" s="78" t="s">
        <v>31</v>
      </c>
      <c r="O419" s="45" t="s">
        <v>30</v>
      </c>
      <c r="P419" s="45" t="s">
        <v>30</v>
      </c>
      <c r="Q419" s="45" t="s">
        <v>30</v>
      </c>
      <c r="R419" s="45" t="s">
        <v>30</v>
      </c>
      <c r="S419" s="45" t="s">
        <v>31</v>
      </c>
      <c r="T419" s="32" t="s">
        <v>31</v>
      </c>
      <c r="U419" s="32" t="s">
        <v>31</v>
      </c>
      <c r="V419" s="45" t="s">
        <v>31</v>
      </c>
      <c r="W419" s="32" t="s">
        <v>31</v>
      </c>
      <c r="X419" s="32" t="s">
        <v>31</v>
      </c>
      <c r="Y419" s="32" t="s">
        <v>31</v>
      </c>
      <c r="Z419" s="32" t="s">
        <v>30</v>
      </c>
      <c r="AA419" s="32" t="s">
        <v>31</v>
      </c>
      <c r="AB419" s="32" t="s">
        <v>33</v>
      </c>
      <c r="AC419" s="32" t="s">
        <v>33</v>
      </c>
      <c r="AD419" s="32" t="s">
        <v>33</v>
      </c>
      <c r="AE419" s="32" t="s">
        <v>33</v>
      </c>
      <c r="AF419" s="32" t="s">
        <v>33</v>
      </c>
      <c r="AG419" s="32" t="s">
        <v>33</v>
      </c>
      <c r="AH419" s="46" t="s">
        <v>45</v>
      </c>
      <c r="AM419" s="32" t="s">
        <v>56</v>
      </c>
      <c r="AR419" s="23"/>
      <c r="AS419" s="24" t="str">
        <f t="shared" si="3"/>
        <v>-:-:-:-:-:-:-:-:-:-:-:-:-:-:-:-:-:-:-:-:-:-:Rn:::::Rd::::</v>
      </c>
      <c r="AT419" s="23"/>
      <c r="AU419" s="24" t="str">
        <f t="shared" si="4"/>
        <v>0x1E020000</v>
      </c>
      <c r="AV419" s="25"/>
      <c r="AW419" s="26" t="str">
        <f t="shared" si="5"/>
        <v>vscvtfscalar_fixed_point_32_bit_to_single_precision,    </v>
      </c>
      <c r="AX419" s="26" t="str">
        <f t="shared" si="6"/>
        <v>//		vscvtfscalar_fixed_point_32_bit_to_single_precision,    	/* 0x1E020000	SCVTF     	 */</v>
      </c>
      <c r="AY419" s="26" t="str">
        <f t="shared" si="7"/>
        <v>//		0x1E020000,	/* SCVTF     	vscvtfscalar_fixed_point_32_bit_to_single_precision	 */</v>
      </c>
    </row>
    <row r="420" ht="12.75" customHeight="1">
      <c r="A420" s="9" t="s">
        <v>707</v>
      </c>
      <c r="B420" s="33" t="s">
        <v>106</v>
      </c>
      <c r="C420" s="16"/>
      <c r="D420" s="17"/>
      <c r="E420" s="28" t="s">
        <v>708</v>
      </c>
      <c r="F420" s="18" t="str">
        <f t="shared" si="8"/>
        <v>v</v>
      </c>
      <c r="G420" s="18" t="str">
        <f t="shared" si="9"/>
        <v>scalar_fixed_point_32_bit_to_single_precision</v>
      </c>
      <c r="H420" s="18" t="s">
        <v>705</v>
      </c>
      <c r="I420" s="30" t="s">
        <v>706</v>
      </c>
      <c r="J420" s="30"/>
      <c r="K420" s="31"/>
      <c r="L420" s="32" t="s">
        <v>31</v>
      </c>
      <c r="M420" s="45" t="s">
        <v>31</v>
      </c>
      <c r="N420" s="78" t="s">
        <v>31</v>
      </c>
      <c r="O420" s="45" t="s">
        <v>30</v>
      </c>
      <c r="P420" s="45" t="s">
        <v>30</v>
      </c>
      <c r="Q420" s="45" t="s">
        <v>30</v>
      </c>
      <c r="R420" s="45" t="s">
        <v>30</v>
      </c>
      <c r="S420" s="45" t="s">
        <v>31</v>
      </c>
      <c r="T420" s="32" t="s">
        <v>31</v>
      </c>
      <c r="U420" s="32" t="s">
        <v>31</v>
      </c>
      <c r="V420" s="45" t="s">
        <v>31</v>
      </c>
      <c r="W420" s="32" t="s">
        <v>31</v>
      </c>
      <c r="X420" s="32" t="s">
        <v>31</v>
      </c>
      <c r="Y420" s="32" t="s">
        <v>31</v>
      </c>
      <c r="Z420" s="32" t="s">
        <v>30</v>
      </c>
      <c r="AA420" s="32" t="s">
        <v>30</v>
      </c>
      <c r="AB420" s="32" t="s">
        <v>33</v>
      </c>
      <c r="AC420" s="32" t="s">
        <v>33</v>
      </c>
      <c r="AD420" s="32" t="s">
        <v>33</v>
      </c>
      <c r="AE420" s="32" t="s">
        <v>33</v>
      </c>
      <c r="AF420" s="32" t="s">
        <v>33</v>
      </c>
      <c r="AG420" s="32" t="s">
        <v>33</v>
      </c>
      <c r="AH420" s="46" t="s">
        <v>45</v>
      </c>
      <c r="AM420" s="32" t="s">
        <v>56</v>
      </c>
      <c r="AR420" s="23"/>
      <c r="AS420" s="24" t="str">
        <f t="shared" si="3"/>
        <v>-:-:-:-:-:-:-:-:-:-:-:-:-:-:-:-:-:-:-:-:-:-:Rn:::::Rd::::</v>
      </c>
      <c r="AT420" s="23"/>
      <c r="AU420" s="24" t="str">
        <f t="shared" si="4"/>
        <v>0x1E030000</v>
      </c>
      <c r="AV420" s="25"/>
      <c r="AW420" s="26" t="str">
        <f t="shared" si="5"/>
        <v>vucvtfscalar_fixed_point_32_bit_to_single_precision,    </v>
      </c>
      <c r="AX420" s="26" t="str">
        <f t="shared" si="6"/>
        <v>//		vucvtfscalar_fixed_point_32_bit_to_single_precision,    	/* 0x1E030000	UCVTF     	 */</v>
      </c>
      <c r="AY420" s="26" t="str">
        <f t="shared" si="7"/>
        <v>//		0x1E030000,	/* UCVTF     	vucvtfscalar_fixed_point_32_bit_to_single_precision	 */</v>
      </c>
    </row>
    <row r="421" ht="12.75" customHeight="1">
      <c r="A421" s="9" t="s">
        <v>709</v>
      </c>
      <c r="B421" s="33" t="s">
        <v>106</v>
      </c>
      <c r="C421" s="16"/>
      <c r="D421" s="17"/>
      <c r="E421" s="28" t="s">
        <v>710</v>
      </c>
      <c r="F421" s="18" t="str">
        <f t="shared" si="8"/>
        <v>v</v>
      </c>
      <c r="G421" s="18" t="str">
        <f t="shared" si="9"/>
        <v>scalar_fixed_point_Single_precision_to_32_bit</v>
      </c>
      <c r="H421" s="18" t="s">
        <v>705</v>
      </c>
      <c r="I421" s="30" t="s">
        <v>711</v>
      </c>
      <c r="J421" s="30"/>
      <c r="K421" s="31"/>
      <c r="L421" s="32" t="s">
        <v>31</v>
      </c>
      <c r="M421" s="45" t="s">
        <v>31</v>
      </c>
      <c r="N421" s="78" t="s">
        <v>31</v>
      </c>
      <c r="O421" s="45" t="s">
        <v>30</v>
      </c>
      <c r="P421" s="45" t="s">
        <v>30</v>
      </c>
      <c r="Q421" s="45" t="s">
        <v>30</v>
      </c>
      <c r="R421" s="45" t="s">
        <v>30</v>
      </c>
      <c r="S421" s="45" t="s">
        <v>31</v>
      </c>
      <c r="T421" s="32" t="s">
        <v>30</v>
      </c>
      <c r="U421" s="32" t="s">
        <v>30</v>
      </c>
      <c r="V421" s="45" t="s">
        <v>31</v>
      </c>
      <c r="W421" s="32" t="s">
        <v>30</v>
      </c>
      <c r="X421" s="32" t="s">
        <v>30</v>
      </c>
      <c r="Y421" s="32" t="s">
        <v>31</v>
      </c>
      <c r="Z421" s="32" t="s">
        <v>31</v>
      </c>
      <c r="AA421" s="32" t="s">
        <v>31</v>
      </c>
      <c r="AB421" s="32" t="s">
        <v>33</v>
      </c>
      <c r="AC421" s="32" t="s">
        <v>33</v>
      </c>
      <c r="AD421" s="32" t="s">
        <v>33</v>
      </c>
      <c r="AE421" s="32" t="s">
        <v>33</v>
      </c>
      <c r="AF421" s="32" t="s">
        <v>33</v>
      </c>
      <c r="AG421" s="32" t="s">
        <v>33</v>
      </c>
      <c r="AH421" s="46" t="s">
        <v>45</v>
      </c>
      <c r="AM421" s="32" t="s">
        <v>56</v>
      </c>
      <c r="AR421" s="23"/>
      <c r="AS421" s="24" t="str">
        <f t="shared" si="3"/>
        <v>-:-:-:-:-:-:-:-:-:-:-:-:-:-:-:-:-:-:-:-:-:-:Rn:::::Rd::::</v>
      </c>
      <c r="AT421" s="23"/>
      <c r="AU421" s="24" t="str">
        <f t="shared" si="4"/>
        <v>0x1ED80000</v>
      </c>
      <c r="AV421" s="25"/>
      <c r="AW421" s="26" t="str">
        <f t="shared" si="5"/>
        <v>vfcvtzsscalar_fixed_point_Single_precision_to_32_bit,   </v>
      </c>
      <c r="AX421" s="26" t="str">
        <f t="shared" si="6"/>
        <v>//		vfcvtzsscalar_fixed_point_Single_precision_to_32_bit,   	/* 0x1ED80000	FCVTZS    	 */</v>
      </c>
      <c r="AY421" s="26" t="str">
        <f t="shared" si="7"/>
        <v>//		0x1ED80000,	/* FCVTZS    	vfcvtzsscalar_fixed_point_Single_precision_to_32_bit	 */</v>
      </c>
    </row>
    <row r="422" ht="12.75" customHeight="1">
      <c r="A422" s="15" t="s">
        <v>712</v>
      </c>
      <c r="B422" s="33" t="s">
        <v>106</v>
      </c>
      <c r="C422" s="16"/>
      <c r="D422" s="17"/>
      <c r="E422" s="28" t="s">
        <v>713</v>
      </c>
      <c r="F422" s="18" t="str">
        <f t="shared" si="8"/>
        <v>v</v>
      </c>
      <c r="G422" s="18" t="str">
        <f t="shared" si="9"/>
        <v>scalar_fixed_point_Single_precision_to_32_bit</v>
      </c>
      <c r="H422" s="18" t="s">
        <v>705</v>
      </c>
      <c r="I422" s="30" t="s">
        <v>711</v>
      </c>
      <c r="J422" s="30"/>
      <c r="K422" s="31"/>
      <c r="L422" s="32" t="s">
        <v>31</v>
      </c>
      <c r="M422" s="45" t="s">
        <v>31</v>
      </c>
      <c r="N422" s="78" t="s">
        <v>31</v>
      </c>
      <c r="O422" s="45" t="s">
        <v>30</v>
      </c>
      <c r="P422" s="45" t="s">
        <v>30</v>
      </c>
      <c r="Q422" s="45" t="s">
        <v>30</v>
      </c>
      <c r="R422" s="45" t="s">
        <v>30</v>
      </c>
      <c r="S422" s="45" t="s">
        <v>31</v>
      </c>
      <c r="T422" s="32" t="s">
        <v>30</v>
      </c>
      <c r="U422" s="32" t="s">
        <v>30</v>
      </c>
      <c r="V422" s="45" t="s">
        <v>31</v>
      </c>
      <c r="W422" s="32" t="s">
        <v>30</v>
      </c>
      <c r="X422" s="32" t="s">
        <v>30</v>
      </c>
      <c r="Y422" s="32" t="s">
        <v>31</v>
      </c>
      <c r="Z422" s="32" t="s">
        <v>31</v>
      </c>
      <c r="AA422" s="32" t="s">
        <v>30</v>
      </c>
      <c r="AB422" s="32" t="s">
        <v>33</v>
      </c>
      <c r="AC422" s="32" t="s">
        <v>33</v>
      </c>
      <c r="AD422" s="32" t="s">
        <v>33</v>
      </c>
      <c r="AE422" s="32" t="s">
        <v>33</v>
      </c>
      <c r="AF422" s="32" t="s">
        <v>33</v>
      </c>
      <c r="AG422" s="32" t="s">
        <v>33</v>
      </c>
      <c r="AH422" s="46" t="s">
        <v>45</v>
      </c>
      <c r="AM422" s="32" t="s">
        <v>56</v>
      </c>
      <c r="AR422" s="23"/>
      <c r="AS422" s="24" t="str">
        <f t="shared" si="3"/>
        <v>-:-:-:-:-:-:-:-:-:-:-:-:-:-:-:-:-:-:-:-:-:-:Rn:::::Rd::::</v>
      </c>
      <c r="AT422" s="23"/>
      <c r="AU422" s="24" t="str">
        <f t="shared" si="4"/>
        <v>0x1ED90000</v>
      </c>
      <c r="AV422" s="25"/>
      <c r="AW422" s="26" t="str">
        <f t="shared" si="5"/>
        <v>vfcvtzuscalar_fixed_point_Single_precision_to_32_bit,   </v>
      </c>
      <c r="AX422" s="26" t="str">
        <f t="shared" si="6"/>
        <v>//		vfcvtzuscalar_fixed_point_Single_precision_to_32_bit,   	/* 0x1ED90000	FCVTZU    	 */</v>
      </c>
      <c r="AY422" s="26" t="str">
        <f t="shared" si="7"/>
        <v>//		0x1ED90000,	/* FCVTZU    	vfcvtzuscalar_fixed_point_Single_precision_to_32_bit	 */</v>
      </c>
    </row>
    <row r="423" ht="12.75" customHeight="1">
      <c r="A423" s="15" t="s">
        <v>714</v>
      </c>
      <c r="B423" s="33" t="s">
        <v>106</v>
      </c>
      <c r="C423" s="16"/>
      <c r="D423" s="17"/>
      <c r="E423" s="28" t="s">
        <v>704</v>
      </c>
      <c r="F423" s="18" t="str">
        <f t="shared" si="8"/>
        <v>v</v>
      </c>
      <c r="G423" s="18" t="str">
        <f t="shared" si="9"/>
        <v>scalar_fixed_point_32_bit_to_double_precision</v>
      </c>
      <c r="H423" s="18" t="s">
        <v>705</v>
      </c>
      <c r="I423" s="30" t="s">
        <v>715</v>
      </c>
      <c r="J423" s="30"/>
      <c r="K423" s="31"/>
      <c r="L423" s="32" t="s">
        <v>31</v>
      </c>
      <c r="M423" s="45" t="s">
        <v>31</v>
      </c>
      <c r="N423" s="78" t="s">
        <v>31</v>
      </c>
      <c r="O423" s="45" t="s">
        <v>30</v>
      </c>
      <c r="P423" s="45" t="s">
        <v>30</v>
      </c>
      <c r="Q423" s="45" t="s">
        <v>30</v>
      </c>
      <c r="R423" s="45" t="s">
        <v>30</v>
      </c>
      <c r="S423" s="45" t="s">
        <v>31</v>
      </c>
      <c r="T423" s="32" t="s">
        <v>31</v>
      </c>
      <c r="U423" s="32" t="s">
        <v>31</v>
      </c>
      <c r="V423" s="45" t="s">
        <v>31</v>
      </c>
      <c r="W423" s="32" t="s">
        <v>31</v>
      </c>
      <c r="X423" s="32" t="s">
        <v>31</v>
      </c>
      <c r="Y423" s="32" t="s">
        <v>31</v>
      </c>
      <c r="Z423" s="32" t="s">
        <v>30</v>
      </c>
      <c r="AA423" s="32" t="s">
        <v>31</v>
      </c>
      <c r="AB423" s="32" t="s">
        <v>33</v>
      </c>
      <c r="AC423" s="32" t="s">
        <v>33</v>
      </c>
      <c r="AD423" s="32" t="s">
        <v>33</v>
      </c>
      <c r="AE423" s="32" t="s">
        <v>33</v>
      </c>
      <c r="AF423" s="32" t="s">
        <v>33</v>
      </c>
      <c r="AG423" s="32" t="s">
        <v>33</v>
      </c>
      <c r="AH423" s="46" t="s">
        <v>45</v>
      </c>
      <c r="AM423" s="32" t="s">
        <v>56</v>
      </c>
      <c r="AR423" s="23"/>
      <c r="AS423" s="24" t="str">
        <f t="shared" si="3"/>
        <v>-:-:-:-:-:-:-:-:-:-:-:-:-:-:-:-:-:-:-:-:-:-:Rn:::::Rd::::</v>
      </c>
      <c r="AT423" s="23"/>
      <c r="AU423" s="24" t="str">
        <f t="shared" si="4"/>
        <v>0x1E020000</v>
      </c>
      <c r="AV423" s="25"/>
      <c r="AW423" s="26" t="str">
        <f t="shared" si="5"/>
        <v>vscvtfscalar_fixed_point_32_bit_to_double_precision,    </v>
      </c>
      <c r="AX423" s="26" t="str">
        <f t="shared" si="6"/>
        <v>//		vscvtfscalar_fixed_point_32_bit_to_double_precision,    	/* 0x1E020000	SCVTF     	 */</v>
      </c>
      <c r="AY423" s="26" t="str">
        <f t="shared" si="7"/>
        <v>//		0x1E020000,	/* SCVTF     	vscvtfscalar_fixed_point_32_bit_to_double_precision	 */</v>
      </c>
    </row>
    <row r="424" ht="12.75" customHeight="1">
      <c r="A424" s="9" t="s">
        <v>716</v>
      </c>
      <c r="B424" s="33" t="s">
        <v>106</v>
      </c>
      <c r="C424" s="16"/>
      <c r="D424" s="17"/>
      <c r="E424" s="28" t="s">
        <v>708</v>
      </c>
      <c r="F424" s="18" t="str">
        <f t="shared" si="8"/>
        <v>v</v>
      </c>
      <c r="G424" s="18" t="str">
        <f t="shared" si="9"/>
        <v>scalar_fixed_point_32_bit_to_double_precision</v>
      </c>
      <c r="H424" s="18" t="s">
        <v>705</v>
      </c>
      <c r="I424" s="30" t="s">
        <v>715</v>
      </c>
      <c r="J424" s="30"/>
      <c r="K424" s="31"/>
      <c r="L424" s="32" t="s">
        <v>31</v>
      </c>
      <c r="M424" s="45" t="s">
        <v>31</v>
      </c>
      <c r="N424" s="78" t="s">
        <v>31</v>
      </c>
      <c r="O424" s="45" t="s">
        <v>30</v>
      </c>
      <c r="P424" s="45" t="s">
        <v>30</v>
      </c>
      <c r="Q424" s="45" t="s">
        <v>30</v>
      </c>
      <c r="R424" s="45" t="s">
        <v>30</v>
      </c>
      <c r="S424" s="45" t="s">
        <v>31</v>
      </c>
      <c r="T424" s="32" t="s">
        <v>31</v>
      </c>
      <c r="U424" s="32" t="s">
        <v>31</v>
      </c>
      <c r="V424" s="45" t="s">
        <v>31</v>
      </c>
      <c r="W424" s="32" t="s">
        <v>31</v>
      </c>
      <c r="X424" s="32" t="s">
        <v>31</v>
      </c>
      <c r="Y424" s="32" t="s">
        <v>31</v>
      </c>
      <c r="Z424" s="32" t="s">
        <v>30</v>
      </c>
      <c r="AA424" s="32" t="s">
        <v>30</v>
      </c>
      <c r="AB424" s="32" t="s">
        <v>33</v>
      </c>
      <c r="AC424" s="32" t="s">
        <v>33</v>
      </c>
      <c r="AD424" s="32" t="s">
        <v>33</v>
      </c>
      <c r="AE424" s="32" t="s">
        <v>33</v>
      </c>
      <c r="AF424" s="32" t="s">
        <v>33</v>
      </c>
      <c r="AG424" s="32" t="s">
        <v>33</v>
      </c>
      <c r="AH424" s="46" t="s">
        <v>45</v>
      </c>
      <c r="AM424" s="32" t="s">
        <v>56</v>
      </c>
      <c r="AR424" s="23"/>
      <c r="AS424" s="24" t="str">
        <f t="shared" si="3"/>
        <v>-:-:-:-:-:-:-:-:-:-:-:-:-:-:-:-:-:-:-:-:-:-:Rn:::::Rd::::</v>
      </c>
      <c r="AT424" s="23"/>
      <c r="AU424" s="24" t="str">
        <f t="shared" si="4"/>
        <v>0x1E030000</v>
      </c>
      <c r="AV424" s="25"/>
      <c r="AW424" s="26" t="str">
        <f t="shared" si="5"/>
        <v>vucvtfscalar_fixed_point_32_bit_to_double_precision,    </v>
      </c>
      <c r="AX424" s="26" t="str">
        <f t="shared" si="6"/>
        <v>//		vucvtfscalar_fixed_point_32_bit_to_double_precision,    	/* 0x1E030000	UCVTF     	 */</v>
      </c>
      <c r="AY424" s="26" t="str">
        <f t="shared" si="7"/>
        <v>//		0x1E030000,	/* UCVTF     	vucvtfscalar_fixed_point_32_bit_to_double_precision	 */</v>
      </c>
    </row>
    <row r="425" ht="12.75" customHeight="1">
      <c r="A425" s="15" t="s">
        <v>717</v>
      </c>
      <c r="B425" s="33" t="s">
        <v>106</v>
      </c>
      <c r="C425" s="16"/>
      <c r="D425" s="17"/>
      <c r="E425" s="28" t="s">
        <v>710</v>
      </c>
      <c r="F425" s="18" t="str">
        <f t="shared" si="8"/>
        <v>v</v>
      </c>
      <c r="G425" s="18" t="str">
        <f t="shared" si="9"/>
        <v>scalar_fixed_point_Double_precision_to_32_bit</v>
      </c>
      <c r="H425" s="18" t="s">
        <v>705</v>
      </c>
      <c r="I425" s="30" t="s">
        <v>718</v>
      </c>
      <c r="J425" s="30"/>
      <c r="K425" s="31"/>
      <c r="L425" s="32" t="s">
        <v>31</v>
      </c>
      <c r="M425" s="45" t="s">
        <v>31</v>
      </c>
      <c r="N425" s="78" t="s">
        <v>31</v>
      </c>
      <c r="O425" s="45" t="s">
        <v>30</v>
      </c>
      <c r="P425" s="45" t="s">
        <v>30</v>
      </c>
      <c r="Q425" s="45" t="s">
        <v>30</v>
      </c>
      <c r="R425" s="45" t="s">
        <v>30</v>
      </c>
      <c r="S425" s="45" t="s">
        <v>31</v>
      </c>
      <c r="T425" s="32" t="s">
        <v>30</v>
      </c>
      <c r="U425" s="32" t="s">
        <v>30</v>
      </c>
      <c r="V425" s="45" t="s">
        <v>31</v>
      </c>
      <c r="W425" s="32" t="s">
        <v>30</v>
      </c>
      <c r="X425" s="32" t="s">
        <v>30</v>
      </c>
      <c r="Y425" s="32" t="s">
        <v>31</v>
      </c>
      <c r="Z425" s="32" t="s">
        <v>31</v>
      </c>
      <c r="AA425" s="32" t="s">
        <v>31</v>
      </c>
      <c r="AB425" s="32" t="s">
        <v>33</v>
      </c>
      <c r="AC425" s="32" t="s">
        <v>33</v>
      </c>
      <c r="AD425" s="32" t="s">
        <v>33</v>
      </c>
      <c r="AE425" s="32" t="s">
        <v>33</v>
      </c>
      <c r="AF425" s="32" t="s">
        <v>33</v>
      </c>
      <c r="AG425" s="32" t="s">
        <v>33</v>
      </c>
      <c r="AH425" s="46" t="s">
        <v>45</v>
      </c>
      <c r="AM425" s="32" t="s">
        <v>56</v>
      </c>
      <c r="AR425" s="23"/>
      <c r="AS425" s="24" t="str">
        <f t="shared" si="3"/>
        <v>-:-:-:-:-:-:-:-:-:-:-:-:-:-:-:-:-:-:-:-:-:-:Rn:::::Rd::::</v>
      </c>
      <c r="AT425" s="23"/>
      <c r="AU425" s="24" t="str">
        <f t="shared" si="4"/>
        <v>0x1ED80000</v>
      </c>
      <c r="AV425" s="25"/>
      <c r="AW425" s="26" t="str">
        <f t="shared" si="5"/>
        <v>vfcvtzsscalar_fixed_point_Double_precision_to_32_bit,   </v>
      </c>
      <c r="AX425" s="26" t="str">
        <f t="shared" si="6"/>
        <v>//		vfcvtzsscalar_fixed_point_Double_precision_to_32_bit,   	/* 0x1ED80000	FCVTZS    	 */</v>
      </c>
      <c r="AY425" s="26" t="str">
        <f t="shared" si="7"/>
        <v>//		0x1ED80000,	/* FCVTZS    	vfcvtzsscalar_fixed_point_Double_precision_to_32_bit	 */</v>
      </c>
    </row>
    <row r="426" ht="12.75" customHeight="1">
      <c r="A426" s="15" t="s">
        <v>719</v>
      </c>
      <c r="B426" s="33" t="s">
        <v>106</v>
      </c>
      <c r="C426" s="16"/>
      <c r="D426" s="17"/>
      <c r="E426" s="28" t="s">
        <v>713</v>
      </c>
      <c r="F426" s="18" t="str">
        <f t="shared" si="8"/>
        <v>v</v>
      </c>
      <c r="G426" s="18" t="str">
        <f t="shared" si="9"/>
        <v>scalar_fixed_point_Double_precision_to_32_bit</v>
      </c>
      <c r="H426" s="18" t="s">
        <v>705</v>
      </c>
      <c r="I426" s="30" t="s">
        <v>718</v>
      </c>
      <c r="J426" s="30"/>
      <c r="K426" s="31"/>
      <c r="L426" s="32" t="s">
        <v>31</v>
      </c>
      <c r="M426" s="45" t="s">
        <v>31</v>
      </c>
      <c r="N426" s="78" t="s">
        <v>31</v>
      </c>
      <c r="O426" s="45" t="s">
        <v>30</v>
      </c>
      <c r="P426" s="45" t="s">
        <v>30</v>
      </c>
      <c r="Q426" s="45" t="s">
        <v>30</v>
      </c>
      <c r="R426" s="45" t="s">
        <v>30</v>
      </c>
      <c r="S426" s="45" t="s">
        <v>31</v>
      </c>
      <c r="T426" s="32" t="s">
        <v>30</v>
      </c>
      <c r="U426" s="32" t="s">
        <v>30</v>
      </c>
      <c r="V426" s="45" t="s">
        <v>31</v>
      </c>
      <c r="W426" s="32" t="s">
        <v>30</v>
      </c>
      <c r="X426" s="32" t="s">
        <v>30</v>
      </c>
      <c r="Y426" s="32" t="s">
        <v>31</v>
      </c>
      <c r="Z426" s="32" t="s">
        <v>31</v>
      </c>
      <c r="AA426" s="32" t="s">
        <v>30</v>
      </c>
      <c r="AB426" s="32" t="s">
        <v>33</v>
      </c>
      <c r="AC426" s="32" t="s">
        <v>33</v>
      </c>
      <c r="AD426" s="32" t="s">
        <v>33</v>
      </c>
      <c r="AE426" s="32" t="s">
        <v>33</v>
      </c>
      <c r="AF426" s="32" t="s">
        <v>33</v>
      </c>
      <c r="AG426" s="32" t="s">
        <v>33</v>
      </c>
      <c r="AH426" s="46" t="s">
        <v>45</v>
      </c>
      <c r="AM426" s="32" t="s">
        <v>56</v>
      </c>
      <c r="AR426" s="23"/>
      <c r="AS426" s="24" t="str">
        <f t="shared" si="3"/>
        <v>-:-:-:-:-:-:-:-:-:-:-:-:-:-:-:-:-:-:-:-:-:-:Rn:::::Rd::::</v>
      </c>
      <c r="AT426" s="23"/>
      <c r="AU426" s="24" t="str">
        <f t="shared" si="4"/>
        <v>0x1ED90000</v>
      </c>
      <c r="AV426" s="25"/>
      <c r="AW426" s="26" t="str">
        <f t="shared" si="5"/>
        <v>vfcvtzuscalar_fixed_point_Double_precision_to_32_bit,   </v>
      </c>
      <c r="AX426" s="26" t="str">
        <f t="shared" si="6"/>
        <v>//		vfcvtzuscalar_fixed_point_Double_precision_to_32_bit,   	/* 0x1ED90000	FCVTZU    	 */</v>
      </c>
      <c r="AY426" s="26" t="str">
        <f t="shared" si="7"/>
        <v>//		0x1ED90000,	/* FCVTZU    	vfcvtzuscalar_fixed_point_Double_precision_to_32_bit	 */</v>
      </c>
    </row>
    <row r="427" ht="12.75" customHeight="1">
      <c r="A427" s="9" t="s">
        <v>720</v>
      </c>
      <c r="B427" s="33" t="s">
        <v>106</v>
      </c>
      <c r="C427" s="16"/>
      <c r="D427" s="17"/>
      <c r="E427" s="28" t="s">
        <v>704</v>
      </c>
      <c r="F427" s="18" t="str">
        <f t="shared" si="8"/>
        <v>v</v>
      </c>
      <c r="G427" s="18" t="str">
        <f t="shared" si="9"/>
        <v>scalar_fixed_point_64_bit_to_single_precision</v>
      </c>
      <c r="H427" s="18" t="s">
        <v>705</v>
      </c>
      <c r="I427" s="30" t="s">
        <v>721</v>
      </c>
      <c r="J427" s="30"/>
      <c r="K427" s="31"/>
      <c r="L427" s="32" t="s">
        <v>30</v>
      </c>
      <c r="M427" s="45" t="s">
        <v>31</v>
      </c>
      <c r="N427" s="78" t="s">
        <v>31</v>
      </c>
      <c r="O427" s="45" t="s">
        <v>30</v>
      </c>
      <c r="P427" s="45" t="s">
        <v>30</v>
      </c>
      <c r="Q427" s="45" t="s">
        <v>30</v>
      </c>
      <c r="R427" s="45" t="s">
        <v>30</v>
      </c>
      <c r="S427" s="45" t="s">
        <v>31</v>
      </c>
      <c r="T427" s="32" t="s">
        <v>31</v>
      </c>
      <c r="U427" s="32" t="s">
        <v>31</v>
      </c>
      <c r="V427" s="45" t="s">
        <v>31</v>
      </c>
      <c r="W427" s="32" t="s">
        <v>31</v>
      </c>
      <c r="X427" s="32" t="s">
        <v>31</v>
      </c>
      <c r="Y427" s="32" t="s">
        <v>31</v>
      </c>
      <c r="Z427" s="32" t="s">
        <v>30</v>
      </c>
      <c r="AA427" s="32" t="s">
        <v>31</v>
      </c>
      <c r="AB427" s="32" t="s">
        <v>33</v>
      </c>
      <c r="AC427" s="32" t="s">
        <v>33</v>
      </c>
      <c r="AD427" s="32" t="s">
        <v>33</v>
      </c>
      <c r="AE427" s="32" t="s">
        <v>33</v>
      </c>
      <c r="AF427" s="32" t="s">
        <v>33</v>
      </c>
      <c r="AG427" s="32" t="s">
        <v>33</v>
      </c>
      <c r="AH427" s="46" t="s">
        <v>45</v>
      </c>
      <c r="AM427" s="32" t="s">
        <v>56</v>
      </c>
      <c r="AR427" s="23"/>
      <c r="AS427" s="24" t="str">
        <f t="shared" si="3"/>
        <v>-:-:-:-:-:-:-:-:-:-:-:-:-:-:-:-:-:-:-:-:-:-:Rn:::::Rd::::</v>
      </c>
      <c r="AT427" s="23"/>
      <c r="AU427" s="24" t="str">
        <f t="shared" si="4"/>
        <v>0x9E020000</v>
      </c>
      <c r="AV427" s="25"/>
      <c r="AW427" s="26" t="str">
        <f t="shared" si="5"/>
        <v>vscvtfscalar_fixed_point_64_bit_to_single_precision,    </v>
      </c>
      <c r="AX427" s="26" t="str">
        <f t="shared" si="6"/>
        <v>//		vscvtfscalar_fixed_point_64_bit_to_single_precision,    	/* 0x9E020000	SCVTF     	 */</v>
      </c>
      <c r="AY427" s="26" t="str">
        <f t="shared" si="7"/>
        <v>//		0x9E020000,	/* SCVTF     	vscvtfscalar_fixed_point_64_bit_to_single_precision	 */</v>
      </c>
    </row>
    <row r="428" ht="12.75" customHeight="1">
      <c r="A428" s="9" t="s">
        <v>722</v>
      </c>
      <c r="B428" s="33" t="s">
        <v>106</v>
      </c>
      <c r="C428" s="16"/>
      <c r="D428" s="17"/>
      <c r="E428" s="28" t="s">
        <v>708</v>
      </c>
      <c r="F428" s="18" t="str">
        <f t="shared" si="8"/>
        <v>v</v>
      </c>
      <c r="G428" s="18" t="str">
        <f t="shared" si="9"/>
        <v>scalar_fixed_point_64_bit_to_single_precision</v>
      </c>
      <c r="H428" s="18" t="s">
        <v>705</v>
      </c>
      <c r="I428" s="30" t="s">
        <v>721</v>
      </c>
      <c r="J428" s="30"/>
      <c r="K428" s="31"/>
      <c r="L428" s="32" t="s">
        <v>30</v>
      </c>
      <c r="M428" s="45" t="s">
        <v>31</v>
      </c>
      <c r="N428" s="78" t="s">
        <v>31</v>
      </c>
      <c r="O428" s="45" t="s">
        <v>30</v>
      </c>
      <c r="P428" s="45" t="s">
        <v>30</v>
      </c>
      <c r="Q428" s="45" t="s">
        <v>30</v>
      </c>
      <c r="R428" s="45" t="s">
        <v>30</v>
      </c>
      <c r="S428" s="45" t="s">
        <v>31</v>
      </c>
      <c r="T428" s="32" t="s">
        <v>31</v>
      </c>
      <c r="U428" s="32" t="s">
        <v>31</v>
      </c>
      <c r="V428" s="45" t="s">
        <v>31</v>
      </c>
      <c r="W428" s="32" t="s">
        <v>31</v>
      </c>
      <c r="X428" s="32" t="s">
        <v>31</v>
      </c>
      <c r="Y428" s="32" t="s">
        <v>31</v>
      </c>
      <c r="Z428" s="32" t="s">
        <v>30</v>
      </c>
      <c r="AA428" s="32" t="s">
        <v>30</v>
      </c>
      <c r="AB428" s="32" t="s">
        <v>33</v>
      </c>
      <c r="AC428" s="32" t="s">
        <v>33</v>
      </c>
      <c r="AD428" s="32" t="s">
        <v>33</v>
      </c>
      <c r="AE428" s="32" t="s">
        <v>33</v>
      </c>
      <c r="AF428" s="32" t="s">
        <v>33</v>
      </c>
      <c r="AG428" s="32" t="s">
        <v>33</v>
      </c>
      <c r="AH428" s="46" t="s">
        <v>45</v>
      </c>
      <c r="AM428" s="32" t="s">
        <v>56</v>
      </c>
      <c r="AR428" s="23"/>
      <c r="AS428" s="24" t="str">
        <f t="shared" si="3"/>
        <v>-:-:-:-:-:-:-:-:-:-:-:-:-:-:-:-:-:-:-:-:-:-:Rn:::::Rd::::</v>
      </c>
      <c r="AT428" s="23"/>
      <c r="AU428" s="24" t="str">
        <f t="shared" si="4"/>
        <v>0x9E030000</v>
      </c>
      <c r="AV428" s="25"/>
      <c r="AW428" s="26" t="str">
        <f t="shared" si="5"/>
        <v>vucvtfscalar_fixed_point_64_bit_to_single_precision,    </v>
      </c>
      <c r="AX428" s="26" t="str">
        <f t="shared" si="6"/>
        <v>//		vucvtfscalar_fixed_point_64_bit_to_single_precision,    	/* 0x9E030000	UCVTF     	 */</v>
      </c>
      <c r="AY428" s="26" t="str">
        <f t="shared" si="7"/>
        <v>//		0x9E030000,	/* UCVTF     	vucvtfscalar_fixed_point_64_bit_to_single_precision	 */</v>
      </c>
    </row>
    <row r="429" ht="12.75" customHeight="1">
      <c r="A429" s="15" t="s">
        <v>723</v>
      </c>
      <c r="B429" s="33" t="s">
        <v>106</v>
      </c>
      <c r="C429" s="16"/>
      <c r="D429" s="17"/>
      <c r="E429" s="28" t="s">
        <v>710</v>
      </c>
      <c r="F429" s="18" t="str">
        <f t="shared" si="8"/>
        <v>v</v>
      </c>
      <c r="G429" s="18" t="str">
        <f t="shared" si="9"/>
        <v>scalar_fixed_point_Single_precision_to_64_bit</v>
      </c>
      <c r="H429" s="18" t="s">
        <v>705</v>
      </c>
      <c r="I429" s="30" t="s">
        <v>724</v>
      </c>
      <c r="J429" s="30"/>
      <c r="K429" s="31"/>
      <c r="L429" s="32" t="s">
        <v>30</v>
      </c>
      <c r="M429" s="45" t="s">
        <v>31</v>
      </c>
      <c r="N429" s="78" t="s">
        <v>31</v>
      </c>
      <c r="O429" s="45" t="s">
        <v>30</v>
      </c>
      <c r="P429" s="45" t="s">
        <v>30</v>
      </c>
      <c r="Q429" s="45" t="s">
        <v>30</v>
      </c>
      <c r="R429" s="45" t="s">
        <v>30</v>
      </c>
      <c r="S429" s="45" t="s">
        <v>31</v>
      </c>
      <c r="T429" s="32" t="s">
        <v>30</v>
      </c>
      <c r="U429" s="32" t="s">
        <v>30</v>
      </c>
      <c r="V429" s="45" t="s">
        <v>31</v>
      </c>
      <c r="W429" s="32" t="s">
        <v>30</v>
      </c>
      <c r="X429" s="32" t="s">
        <v>30</v>
      </c>
      <c r="Y429" s="32" t="s">
        <v>31</v>
      </c>
      <c r="Z429" s="32" t="s">
        <v>31</v>
      </c>
      <c r="AA429" s="32" t="s">
        <v>31</v>
      </c>
      <c r="AB429" s="32" t="s">
        <v>33</v>
      </c>
      <c r="AC429" s="32" t="s">
        <v>33</v>
      </c>
      <c r="AD429" s="32" t="s">
        <v>33</v>
      </c>
      <c r="AE429" s="32" t="s">
        <v>33</v>
      </c>
      <c r="AF429" s="32" t="s">
        <v>33</v>
      </c>
      <c r="AG429" s="32" t="s">
        <v>33</v>
      </c>
      <c r="AH429" s="46" t="s">
        <v>45</v>
      </c>
      <c r="AM429" s="32" t="s">
        <v>56</v>
      </c>
      <c r="AR429" s="23"/>
      <c r="AS429" s="24" t="str">
        <f t="shared" si="3"/>
        <v>-:-:-:-:-:-:-:-:-:-:-:-:-:-:-:-:-:-:-:-:-:-:Rn:::::Rd::::</v>
      </c>
      <c r="AT429" s="23"/>
      <c r="AU429" s="24" t="str">
        <f t="shared" si="4"/>
        <v>0x9ED80000</v>
      </c>
      <c r="AV429" s="25"/>
      <c r="AW429" s="26" t="str">
        <f t="shared" si="5"/>
        <v>vfcvtzsscalar_fixed_point_Single_precision_to_64_bit,   </v>
      </c>
      <c r="AX429" s="26" t="str">
        <f t="shared" si="6"/>
        <v>//		vfcvtzsscalar_fixed_point_Single_precision_to_64_bit,   	/* 0x9ED80000	FCVTZS    	 */</v>
      </c>
      <c r="AY429" s="26" t="str">
        <f t="shared" si="7"/>
        <v>//		0x9ED80000,	/* FCVTZS    	vfcvtzsscalar_fixed_point_Single_precision_to_64_bit	 */</v>
      </c>
    </row>
    <row r="430" ht="12.75" customHeight="1">
      <c r="A430" s="15" t="s">
        <v>725</v>
      </c>
      <c r="B430" s="33" t="s">
        <v>106</v>
      </c>
      <c r="C430" s="16"/>
      <c r="D430" s="17"/>
      <c r="E430" s="28" t="s">
        <v>713</v>
      </c>
      <c r="F430" s="18" t="str">
        <f t="shared" si="8"/>
        <v>v</v>
      </c>
      <c r="G430" s="18" t="str">
        <f t="shared" si="9"/>
        <v>scalar_fixed_point_Single_precision_to_64_bit</v>
      </c>
      <c r="H430" s="18" t="s">
        <v>705</v>
      </c>
      <c r="I430" s="30" t="s">
        <v>724</v>
      </c>
      <c r="J430" s="30"/>
      <c r="K430" s="31"/>
      <c r="L430" s="32" t="s">
        <v>30</v>
      </c>
      <c r="M430" s="45" t="s">
        <v>31</v>
      </c>
      <c r="N430" s="78" t="s">
        <v>31</v>
      </c>
      <c r="O430" s="45" t="s">
        <v>30</v>
      </c>
      <c r="P430" s="45" t="s">
        <v>30</v>
      </c>
      <c r="Q430" s="45" t="s">
        <v>30</v>
      </c>
      <c r="R430" s="45" t="s">
        <v>30</v>
      </c>
      <c r="S430" s="45" t="s">
        <v>31</v>
      </c>
      <c r="T430" s="32" t="s">
        <v>30</v>
      </c>
      <c r="U430" s="32" t="s">
        <v>30</v>
      </c>
      <c r="V430" s="45" t="s">
        <v>31</v>
      </c>
      <c r="W430" s="32" t="s">
        <v>30</v>
      </c>
      <c r="X430" s="32" t="s">
        <v>30</v>
      </c>
      <c r="Y430" s="32" t="s">
        <v>31</v>
      </c>
      <c r="Z430" s="32" t="s">
        <v>31</v>
      </c>
      <c r="AA430" s="32" t="s">
        <v>30</v>
      </c>
      <c r="AB430" s="32" t="s">
        <v>33</v>
      </c>
      <c r="AC430" s="32" t="s">
        <v>33</v>
      </c>
      <c r="AD430" s="32" t="s">
        <v>33</v>
      </c>
      <c r="AE430" s="32" t="s">
        <v>33</v>
      </c>
      <c r="AF430" s="32" t="s">
        <v>33</v>
      </c>
      <c r="AG430" s="32" t="s">
        <v>33</v>
      </c>
      <c r="AH430" s="46" t="s">
        <v>45</v>
      </c>
      <c r="AM430" s="32" t="s">
        <v>56</v>
      </c>
      <c r="AR430" s="23"/>
      <c r="AS430" s="24" t="str">
        <f t="shared" si="3"/>
        <v>-:-:-:-:-:-:-:-:-:-:-:-:-:-:-:-:-:-:-:-:-:-:Rn:::::Rd::::</v>
      </c>
      <c r="AT430" s="23"/>
      <c r="AU430" s="24" t="str">
        <f t="shared" si="4"/>
        <v>0x9ED90000</v>
      </c>
      <c r="AV430" s="25"/>
      <c r="AW430" s="26" t="str">
        <f t="shared" si="5"/>
        <v>vfcvtzuscalar_fixed_point_Single_precision_to_64_bit,   </v>
      </c>
      <c r="AX430" s="26" t="str">
        <f t="shared" si="6"/>
        <v>//		vfcvtzuscalar_fixed_point_Single_precision_to_64_bit,   	/* 0x9ED90000	FCVTZU    	 */</v>
      </c>
      <c r="AY430" s="26" t="str">
        <f t="shared" si="7"/>
        <v>//		0x9ED90000,	/* FCVTZU    	vfcvtzuscalar_fixed_point_Single_precision_to_64_bit	 */</v>
      </c>
    </row>
    <row r="431" ht="12.75" customHeight="1">
      <c r="A431" s="9" t="s">
        <v>726</v>
      </c>
      <c r="B431" s="33" t="s">
        <v>106</v>
      </c>
      <c r="C431" s="16"/>
      <c r="D431" s="17"/>
      <c r="E431" s="28" t="s">
        <v>704</v>
      </c>
      <c r="F431" s="18" t="str">
        <f t="shared" si="8"/>
        <v>v</v>
      </c>
      <c r="G431" s="18" t="str">
        <f t="shared" si="9"/>
        <v>scalar_fixed_point_64_bit_to_double_precision</v>
      </c>
      <c r="H431" s="18" t="s">
        <v>705</v>
      </c>
      <c r="I431" s="30" t="s">
        <v>727</v>
      </c>
      <c r="J431" s="30"/>
      <c r="K431" s="31"/>
      <c r="L431" s="32" t="s">
        <v>30</v>
      </c>
      <c r="M431" s="45" t="s">
        <v>31</v>
      </c>
      <c r="N431" s="78" t="s">
        <v>31</v>
      </c>
      <c r="O431" s="45" t="s">
        <v>30</v>
      </c>
      <c r="P431" s="45" t="s">
        <v>30</v>
      </c>
      <c r="Q431" s="45" t="s">
        <v>30</v>
      </c>
      <c r="R431" s="45" t="s">
        <v>30</v>
      </c>
      <c r="S431" s="45" t="s">
        <v>31</v>
      </c>
      <c r="T431" s="32" t="s">
        <v>31</v>
      </c>
      <c r="U431" s="32" t="s">
        <v>31</v>
      </c>
      <c r="V431" s="45" t="s">
        <v>31</v>
      </c>
      <c r="W431" s="32" t="s">
        <v>31</v>
      </c>
      <c r="X431" s="32" t="s">
        <v>31</v>
      </c>
      <c r="Y431" s="32" t="s">
        <v>31</v>
      </c>
      <c r="Z431" s="32" t="s">
        <v>30</v>
      </c>
      <c r="AA431" s="32" t="s">
        <v>31</v>
      </c>
      <c r="AB431" s="32" t="s">
        <v>33</v>
      </c>
      <c r="AC431" s="32" t="s">
        <v>33</v>
      </c>
      <c r="AD431" s="32" t="s">
        <v>33</v>
      </c>
      <c r="AE431" s="32" t="s">
        <v>33</v>
      </c>
      <c r="AF431" s="32" t="s">
        <v>33</v>
      </c>
      <c r="AG431" s="32" t="s">
        <v>33</v>
      </c>
      <c r="AH431" s="46" t="s">
        <v>45</v>
      </c>
      <c r="AM431" s="32" t="s">
        <v>56</v>
      </c>
      <c r="AR431" s="23"/>
      <c r="AS431" s="24" t="str">
        <f t="shared" si="3"/>
        <v>-:-:-:-:-:-:-:-:-:-:-:-:-:-:-:-:-:-:-:-:-:-:Rn:::::Rd::::</v>
      </c>
      <c r="AT431" s="23"/>
      <c r="AU431" s="24" t="str">
        <f t="shared" si="4"/>
        <v>0x9E020000</v>
      </c>
      <c r="AV431" s="25"/>
      <c r="AW431" s="26" t="str">
        <f t="shared" si="5"/>
        <v>vscvtfscalar_fixed_point_64_bit_to_double_precision,    </v>
      </c>
      <c r="AX431" s="26" t="str">
        <f t="shared" si="6"/>
        <v>//		vscvtfscalar_fixed_point_64_bit_to_double_precision,    	/* 0x9E020000	SCVTF     	 */</v>
      </c>
      <c r="AY431" s="26" t="str">
        <f t="shared" si="7"/>
        <v>//		0x9E020000,	/* SCVTF     	vscvtfscalar_fixed_point_64_bit_to_double_precision	 */</v>
      </c>
    </row>
    <row r="432" ht="12.75" customHeight="1">
      <c r="A432" s="15" t="s">
        <v>728</v>
      </c>
      <c r="B432" s="33" t="s">
        <v>106</v>
      </c>
      <c r="C432" s="16"/>
      <c r="D432" s="17"/>
      <c r="E432" s="28" t="s">
        <v>708</v>
      </c>
      <c r="F432" s="18" t="str">
        <f t="shared" si="8"/>
        <v>v</v>
      </c>
      <c r="G432" s="18" t="str">
        <f t="shared" si="9"/>
        <v>scalar_fixed_point_64_bit_to_double_precision</v>
      </c>
      <c r="H432" s="18" t="s">
        <v>705</v>
      </c>
      <c r="I432" s="30" t="s">
        <v>727</v>
      </c>
      <c r="J432" s="30"/>
      <c r="K432" s="31"/>
      <c r="L432" s="32" t="s">
        <v>30</v>
      </c>
      <c r="M432" s="45" t="s">
        <v>31</v>
      </c>
      <c r="N432" s="78" t="s">
        <v>31</v>
      </c>
      <c r="O432" s="45" t="s">
        <v>30</v>
      </c>
      <c r="P432" s="45" t="s">
        <v>30</v>
      </c>
      <c r="Q432" s="45" t="s">
        <v>30</v>
      </c>
      <c r="R432" s="45" t="s">
        <v>30</v>
      </c>
      <c r="S432" s="45" t="s">
        <v>31</v>
      </c>
      <c r="T432" s="32" t="s">
        <v>31</v>
      </c>
      <c r="U432" s="32" t="s">
        <v>31</v>
      </c>
      <c r="V432" s="45" t="s">
        <v>31</v>
      </c>
      <c r="W432" s="32" t="s">
        <v>31</v>
      </c>
      <c r="X432" s="32" t="s">
        <v>31</v>
      </c>
      <c r="Y432" s="32" t="s">
        <v>31</v>
      </c>
      <c r="Z432" s="32" t="s">
        <v>30</v>
      </c>
      <c r="AA432" s="32" t="s">
        <v>30</v>
      </c>
      <c r="AB432" s="32" t="s">
        <v>33</v>
      </c>
      <c r="AC432" s="32" t="s">
        <v>33</v>
      </c>
      <c r="AD432" s="32" t="s">
        <v>33</v>
      </c>
      <c r="AE432" s="32" t="s">
        <v>33</v>
      </c>
      <c r="AF432" s="32" t="s">
        <v>33</v>
      </c>
      <c r="AG432" s="32" t="s">
        <v>33</v>
      </c>
      <c r="AH432" s="46" t="s">
        <v>45</v>
      </c>
      <c r="AM432" s="32" t="s">
        <v>56</v>
      </c>
      <c r="AR432" s="23"/>
      <c r="AS432" s="24" t="str">
        <f t="shared" si="3"/>
        <v>-:-:-:-:-:-:-:-:-:-:-:-:-:-:-:-:-:-:-:-:-:-:Rn:::::Rd::::</v>
      </c>
      <c r="AT432" s="23"/>
      <c r="AU432" s="24" t="str">
        <f t="shared" si="4"/>
        <v>0x9E030000</v>
      </c>
      <c r="AV432" s="25"/>
      <c r="AW432" s="26" t="str">
        <f t="shared" si="5"/>
        <v>vucvtfscalar_fixed_point_64_bit_to_double_precision,    </v>
      </c>
      <c r="AX432" s="26" t="str">
        <f t="shared" si="6"/>
        <v>//		vucvtfscalar_fixed_point_64_bit_to_double_precision,    	/* 0x9E030000	UCVTF     	 */</v>
      </c>
      <c r="AY432" s="26" t="str">
        <f t="shared" si="7"/>
        <v>//		0x9E030000,	/* UCVTF     	vucvtfscalar_fixed_point_64_bit_to_double_precision	 */</v>
      </c>
    </row>
    <row r="433" ht="12.75" customHeight="1">
      <c r="A433" s="15" t="s">
        <v>729</v>
      </c>
      <c r="B433" s="33" t="s">
        <v>106</v>
      </c>
      <c r="C433" s="16"/>
      <c r="D433" s="17"/>
      <c r="E433" s="28" t="s">
        <v>710</v>
      </c>
      <c r="F433" s="18" t="str">
        <f t="shared" si="8"/>
        <v>v</v>
      </c>
      <c r="G433" s="18" t="str">
        <f t="shared" si="9"/>
        <v>scalar_fixed_point_Double_precision_to_64_bit</v>
      </c>
      <c r="H433" s="18" t="s">
        <v>705</v>
      </c>
      <c r="I433" s="30" t="s">
        <v>730</v>
      </c>
      <c r="J433" s="30"/>
      <c r="K433" s="31"/>
      <c r="L433" s="32" t="s">
        <v>30</v>
      </c>
      <c r="M433" s="45" t="s">
        <v>31</v>
      </c>
      <c r="N433" s="78" t="s">
        <v>31</v>
      </c>
      <c r="O433" s="45" t="s">
        <v>30</v>
      </c>
      <c r="P433" s="45" t="s">
        <v>30</v>
      </c>
      <c r="Q433" s="45" t="s">
        <v>30</v>
      </c>
      <c r="R433" s="45" t="s">
        <v>30</v>
      </c>
      <c r="S433" s="45" t="s">
        <v>31</v>
      </c>
      <c r="T433" s="32" t="s">
        <v>30</v>
      </c>
      <c r="U433" s="32" t="s">
        <v>30</v>
      </c>
      <c r="V433" s="45" t="s">
        <v>31</v>
      </c>
      <c r="W433" s="32" t="s">
        <v>30</v>
      </c>
      <c r="X433" s="32" t="s">
        <v>30</v>
      </c>
      <c r="Y433" s="32" t="s">
        <v>31</v>
      </c>
      <c r="Z433" s="32" t="s">
        <v>31</v>
      </c>
      <c r="AA433" s="32" t="s">
        <v>31</v>
      </c>
      <c r="AB433" s="32" t="s">
        <v>33</v>
      </c>
      <c r="AC433" s="32" t="s">
        <v>33</v>
      </c>
      <c r="AD433" s="32" t="s">
        <v>33</v>
      </c>
      <c r="AE433" s="32" t="s">
        <v>33</v>
      </c>
      <c r="AF433" s="32" t="s">
        <v>33</v>
      </c>
      <c r="AG433" s="32" t="s">
        <v>33</v>
      </c>
      <c r="AH433" s="46" t="s">
        <v>45</v>
      </c>
      <c r="AM433" s="32" t="s">
        <v>56</v>
      </c>
      <c r="AR433" s="23"/>
      <c r="AS433" s="24" t="str">
        <f t="shared" si="3"/>
        <v>-:-:-:-:-:-:-:-:-:-:-:-:-:-:-:-:-:-:-:-:-:-:Rn:::::Rd::::</v>
      </c>
      <c r="AT433" s="23"/>
      <c r="AU433" s="24" t="str">
        <f t="shared" si="4"/>
        <v>0x9ED80000</v>
      </c>
      <c r="AV433" s="25"/>
      <c r="AW433" s="26" t="str">
        <f t="shared" si="5"/>
        <v>vfcvtzsscalar_fixed_point_Double_precision_to_64_bit,   </v>
      </c>
      <c r="AX433" s="26" t="str">
        <f t="shared" si="6"/>
        <v>//		vfcvtzsscalar_fixed_point_Double_precision_to_64_bit,   	/* 0x9ED80000	FCVTZS    	 */</v>
      </c>
      <c r="AY433" s="26" t="str">
        <f t="shared" si="7"/>
        <v>//		0x9ED80000,	/* FCVTZS    	vfcvtzsscalar_fixed_point_Double_precision_to_64_bit	 */</v>
      </c>
    </row>
    <row r="434" ht="12.75" customHeight="1">
      <c r="A434" s="9" t="s">
        <v>731</v>
      </c>
      <c r="B434" s="33" t="s">
        <v>106</v>
      </c>
      <c r="C434" s="16"/>
      <c r="D434" s="17"/>
      <c r="E434" s="28" t="s">
        <v>713</v>
      </c>
      <c r="F434" s="18" t="str">
        <f t="shared" si="8"/>
        <v>v</v>
      </c>
      <c r="G434" s="18" t="str">
        <f t="shared" si="9"/>
        <v>scalar_fixed_point_Double_precision_to_64_bit</v>
      </c>
      <c r="H434" s="18" t="s">
        <v>705</v>
      </c>
      <c r="I434" s="30" t="s">
        <v>730</v>
      </c>
      <c r="J434" s="30"/>
      <c r="K434" s="31"/>
      <c r="L434" s="32" t="s">
        <v>30</v>
      </c>
      <c r="M434" s="45" t="s">
        <v>31</v>
      </c>
      <c r="N434" s="78" t="s">
        <v>31</v>
      </c>
      <c r="O434" s="45" t="s">
        <v>30</v>
      </c>
      <c r="P434" s="45" t="s">
        <v>30</v>
      </c>
      <c r="Q434" s="45" t="s">
        <v>30</v>
      </c>
      <c r="R434" s="45" t="s">
        <v>30</v>
      </c>
      <c r="S434" s="45" t="s">
        <v>31</v>
      </c>
      <c r="T434" s="32" t="s">
        <v>30</v>
      </c>
      <c r="U434" s="32" t="s">
        <v>30</v>
      </c>
      <c r="V434" s="45" t="s">
        <v>31</v>
      </c>
      <c r="W434" s="32" t="s">
        <v>30</v>
      </c>
      <c r="X434" s="32" t="s">
        <v>30</v>
      </c>
      <c r="Y434" s="32" t="s">
        <v>31</v>
      </c>
      <c r="Z434" s="32" t="s">
        <v>31</v>
      </c>
      <c r="AA434" s="32" t="s">
        <v>30</v>
      </c>
      <c r="AB434" s="32" t="s">
        <v>33</v>
      </c>
      <c r="AC434" s="32" t="s">
        <v>33</v>
      </c>
      <c r="AD434" s="32" t="s">
        <v>33</v>
      </c>
      <c r="AE434" s="32" t="s">
        <v>33</v>
      </c>
      <c r="AF434" s="32" t="s">
        <v>33</v>
      </c>
      <c r="AG434" s="32" t="s">
        <v>33</v>
      </c>
      <c r="AH434" s="46" t="s">
        <v>45</v>
      </c>
      <c r="AM434" s="32" t="s">
        <v>56</v>
      </c>
      <c r="AR434" s="23"/>
      <c r="AS434" s="24" t="str">
        <f t="shared" si="3"/>
        <v>-:-:-:-:-:-:-:-:-:-:-:-:-:-:-:-:-:-:-:-:-:-:Rn:::::Rd::::</v>
      </c>
      <c r="AT434" s="23"/>
      <c r="AU434" s="24" t="str">
        <f t="shared" si="4"/>
        <v>0x9ED90000</v>
      </c>
      <c r="AV434" s="25"/>
      <c r="AW434" s="26" t="str">
        <f t="shared" si="5"/>
        <v>vfcvtzuscalar_fixed_point_Double_precision_to_64_bit,   </v>
      </c>
      <c r="AX434" s="26" t="str">
        <f t="shared" si="6"/>
        <v>//		vfcvtzuscalar_fixed_point_Double_precision_to_64_bit,   	/* 0x9ED90000	FCVTZU    	 */</v>
      </c>
      <c r="AY434" s="26" t="str">
        <f t="shared" si="7"/>
        <v>//		0x9ED90000,	/* FCVTZU    	vfcvtzuscalar_fixed_point_Double_precision_to_64_bit	 */</v>
      </c>
    </row>
    <row r="435" ht="12.75" customHeight="1">
      <c r="A435" s="9" t="s">
        <v>732</v>
      </c>
      <c r="B435" s="33" t="s">
        <v>106</v>
      </c>
      <c r="C435" s="16"/>
      <c r="D435" s="17" t="s">
        <v>733</v>
      </c>
      <c r="F435" s="18" t="str">
        <f t="shared" si="8"/>
        <v/>
      </c>
      <c r="G435" s="18" t="str">
        <f t="shared" si="9"/>
        <v/>
      </c>
      <c r="H435" s="19"/>
      <c r="I435" s="20"/>
      <c r="J435" s="20"/>
      <c r="K435" s="37"/>
      <c r="L435" s="38" t="s">
        <v>67</v>
      </c>
      <c r="M435" s="22" t="s">
        <v>31</v>
      </c>
      <c r="N435" s="38" t="s">
        <v>52</v>
      </c>
      <c r="O435" s="22" t="s">
        <v>30</v>
      </c>
      <c r="P435" s="39" t="s">
        <v>30</v>
      </c>
      <c r="Q435" s="39" t="s">
        <v>30</v>
      </c>
      <c r="R435" s="39" t="s">
        <v>30</v>
      </c>
      <c r="S435" s="22" t="s">
        <v>31</v>
      </c>
      <c r="T435" s="38" t="s">
        <v>700</v>
      </c>
      <c r="V435" s="22" t="s">
        <v>30</v>
      </c>
      <c r="W435" s="38" t="s">
        <v>51</v>
      </c>
      <c r="AB435" s="38" t="s">
        <v>39</v>
      </c>
      <c r="AF435" s="22" t="s">
        <v>31</v>
      </c>
      <c r="AG435" s="22" t="s">
        <v>30</v>
      </c>
      <c r="AH435" s="40" t="s">
        <v>45</v>
      </c>
      <c r="AM435" s="38" t="s">
        <v>459</v>
      </c>
      <c r="AN435" s="38" t="s">
        <v>62</v>
      </c>
      <c r="AR435" s="23"/>
      <c r="AS435" s="24" t="str">
        <f t="shared" si="3"/>
        <v/>
      </c>
      <c r="AT435" s="23"/>
      <c r="AU435" s="24" t="str">
        <f t="shared" si="4"/>
        <v/>
      </c>
      <c r="AV435" s="25"/>
      <c r="AW435" s="26" t="str">
        <f t="shared" si="5"/>
        <v/>
      </c>
      <c r="AX435" s="26" t="str">
        <f t="shared" si="6"/>
        <v>	/* Floating-point conditional compare */</v>
      </c>
      <c r="AY435" s="26" t="str">
        <f t="shared" si="7"/>
        <v>	/* Floating-point conditional compare */</v>
      </c>
    </row>
    <row r="436" ht="12.75" customHeight="1">
      <c r="A436" s="15" t="s">
        <v>734</v>
      </c>
      <c r="B436" s="33" t="s">
        <v>106</v>
      </c>
      <c r="C436" s="16"/>
      <c r="D436" s="17"/>
      <c r="E436" s="28" t="s">
        <v>735</v>
      </c>
      <c r="F436" s="18" t="str">
        <f t="shared" si="8"/>
        <v>v</v>
      </c>
      <c r="G436" s="18" t="str">
        <f t="shared" si="9"/>
        <v>Single_precision</v>
      </c>
      <c r="H436" s="19"/>
      <c r="I436" s="77" t="s">
        <v>736</v>
      </c>
      <c r="J436" s="77"/>
      <c r="K436" s="31"/>
      <c r="L436" s="32" t="s">
        <v>31</v>
      </c>
      <c r="M436" s="45" t="s">
        <v>31</v>
      </c>
      <c r="N436" s="32" t="s">
        <v>31</v>
      </c>
      <c r="O436" s="45" t="s">
        <v>30</v>
      </c>
      <c r="P436" s="45" t="s">
        <v>30</v>
      </c>
      <c r="Q436" s="45" t="s">
        <v>30</v>
      </c>
      <c r="R436" s="45" t="s">
        <v>30</v>
      </c>
      <c r="S436" s="45" t="s">
        <v>31</v>
      </c>
      <c r="T436" s="32" t="s">
        <v>31</v>
      </c>
      <c r="U436" s="32" t="s">
        <v>31</v>
      </c>
      <c r="V436" s="45" t="s">
        <v>30</v>
      </c>
      <c r="W436" s="32" t="s">
        <v>51</v>
      </c>
      <c r="AB436" s="32" t="s">
        <v>39</v>
      </c>
      <c r="AF436" s="45" t="s">
        <v>31</v>
      </c>
      <c r="AG436" s="45" t="s">
        <v>30</v>
      </c>
      <c r="AH436" s="46" t="s">
        <v>45</v>
      </c>
      <c r="AM436" s="32" t="s">
        <v>31</v>
      </c>
      <c r="AN436" s="32" t="s">
        <v>62</v>
      </c>
      <c r="AR436" s="23"/>
      <c r="AS436" s="24" t="str">
        <f t="shared" si="3"/>
        <v>-:-:-:-:-:-:-:-:-:-:-:Rm:::::cond::::-:-:Rn:::::-:nzcv:::</v>
      </c>
      <c r="AT436" s="23"/>
      <c r="AU436" s="24" t="str">
        <f t="shared" si="4"/>
        <v>0x1E200400</v>
      </c>
      <c r="AV436" s="25"/>
      <c r="AW436" s="26" t="str">
        <f t="shared" si="5"/>
        <v>vfccmpSingle_precision,                                 </v>
      </c>
      <c r="AX436" s="26" t="str">
        <f t="shared" si="6"/>
        <v>//		vfccmpSingle_precision,                                 	/* 0x1E200400	FCCMP     	 */</v>
      </c>
      <c r="AY436" s="26" t="str">
        <f t="shared" si="7"/>
        <v>//		0x1E200400,	/* FCCMP     	vfccmpSingle_precision	 */</v>
      </c>
    </row>
    <row r="437" ht="12.75" customHeight="1">
      <c r="A437" s="15" t="s">
        <v>737</v>
      </c>
      <c r="B437" s="33" t="s">
        <v>106</v>
      </c>
      <c r="C437" s="16"/>
      <c r="D437" s="17"/>
      <c r="E437" s="28" t="s">
        <v>738</v>
      </c>
      <c r="F437" s="18" t="str">
        <f t="shared" si="8"/>
        <v>v</v>
      </c>
      <c r="G437" s="18" t="str">
        <f t="shared" si="9"/>
        <v>Single_precision</v>
      </c>
      <c r="H437" s="19"/>
      <c r="I437" s="77" t="s">
        <v>736</v>
      </c>
      <c r="J437" s="77"/>
      <c r="K437" s="31"/>
      <c r="L437" s="32" t="s">
        <v>31</v>
      </c>
      <c r="M437" s="45" t="s">
        <v>31</v>
      </c>
      <c r="N437" s="32" t="s">
        <v>31</v>
      </c>
      <c r="O437" s="45" t="s">
        <v>30</v>
      </c>
      <c r="P437" s="45" t="s">
        <v>30</v>
      </c>
      <c r="Q437" s="45" t="s">
        <v>30</v>
      </c>
      <c r="R437" s="45" t="s">
        <v>30</v>
      </c>
      <c r="S437" s="45" t="s">
        <v>31</v>
      </c>
      <c r="T437" s="32" t="s">
        <v>31</v>
      </c>
      <c r="U437" s="32" t="s">
        <v>31</v>
      </c>
      <c r="V437" s="45" t="s">
        <v>30</v>
      </c>
      <c r="W437" s="32" t="s">
        <v>51</v>
      </c>
      <c r="AB437" s="32" t="s">
        <v>39</v>
      </c>
      <c r="AF437" s="45" t="s">
        <v>31</v>
      </c>
      <c r="AG437" s="45" t="s">
        <v>30</v>
      </c>
      <c r="AH437" s="46" t="s">
        <v>45</v>
      </c>
      <c r="AM437" s="32" t="s">
        <v>30</v>
      </c>
      <c r="AN437" s="32" t="s">
        <v>62</v>
      </c>
      <c r="AR437" s="23"/>
      <c r="AS437" s="24" t="str">
        <f t="shared" si="3"/>
        <v>-:-:-:-:-:-:-:-:-:-:-:Rm:::::cond::::-:-:Rn:::::-:nzcv:::</v>
      </c>
      <c r="AT437" s="23"/>
      <c r="AU437" s="24" t="str">
        <f t="shared" si="4"/>
        <v>0x1E200410</v>
      </c>
      <c r="AV437" s="25"/>
      <c r="AW437" s="26" t="str">
        <f t="shared" si="5"/>
        <v>vfccmpeSingle_precision,                                </v>
      </c>
      <c r="AX437" s="26" t="str">
        <f t="shared" si="6"/>
        <v>//		vfccmpeSingle_precision,                                	/* 0x1E200410	FCCMPE    	 */</v>
      </c>
      <c r="AY437" s="26" t="str">
        <f t="shared" si="7"/>
        <v>//		0x1E200410,	/* FCCMPE    	vfccmpeSingle_precision	 */</v>
      </c>
    </row>
    <row r="438" ht="12.75" customHeight="1">
      <c r="A438" s="9" t="s">
        <v>739</v>
      </c>
      <c r="B438" s="33" t="s">
        <v>106</v>
      </c>
      <c r="C438" s="16"/>
      <c r="D438" s="17"/>
      <c r="E438" s="28" t="s">
        <v>735</v>
      </c>
      <c r="F438" s="18" t="str">
        <f t="shared" si="8"/>
        <v>v</v>
      </c>
      <c r="G438" s="18" t="str">
        <f t="shared" si="9"/>
        <v>Double_precision</v>
      </c>
      <c r="H438" s="19"/>
      <c r="I438" s="77" t="s">
        <v>740</v>
      </c>
      <c r="J438" s="77"/>
      <c r="K438" s="31"/>
      <c r="L438" s="32" t="s">
        <v>31</v>
      </c>
      <c r="M438" s="45" t="s">
        <v>31</v>
      </c>
      <c r="N438" s="32" t="s">
        <v>31</v>
      </c>
      <c r="O438" s="45" t="s">
        <v>30</v>
      </c>
      <c r="P438" s="45" t="s">
        <v>30</v>
      </c>
      <c r="Q438" s="45" t="s">
        <v>30</v>
      </c>
      <c r="R438" s="45" t="s">
        <v>30</v>
      </c>
      <c r="S438" s="45" t="s">
        <v>31</v>
      </c>
      <c r="T438" s="32" t="s">
        <v>31</v>
      </c>
      <c r="U438" s="32" t="s">
        <v>30</v>
      </c>
      <c r="V438" s="45" t="s">
        <v>30</v>
      </c>
      <c r="W438" s="32" t="s">
        <v>51</v>
      </c>
      <c r="AB438" s="32" t="s">
        <v>39</v>
      </c>
      <c r="AF438" s="45" t="s">
        <v>31</v>
      </c>
      <c r="AG438" s="45" t="s">
        <v>30</v>
      </c>
      <c r="AH438" s="46" t="s">
        <v>45</v>
      </c>
      <c r="AM438" s="32" t="s">
        <v>31</v>
      </c>
      <c r="AN438" s="32" t="s">
        <v>62</v>
      </c>
      <c r="AR438" s="23"/>
      <c r="AS438" s="24" t="str">
        <f t="shared" si="3"/>
        <v>-:-:-:-:-:-:-:-:-:-:-:Rm:::::cond::::-:-:Rn:::::-:nzcv:::</v>
      </c>
      <c r="AT438" s="23"/>
      <c r="AU438" s="24" t="str">
        <f t="shared" si="4"/>
        <v>0x1E600400</v>
      </c>
      <c r="AV438" s="25"/>
      <c r="AW438" s="26" t="str">
        <f t="shared" si="5"/>
        <v>vfccmpDouble_precision,                                 </v>
      </c>
      <c r="AX438" s="26" t="str">
        <f t="shared" si="6"/>
        <v>//		vfccmpDouble_precision,                                 	/* 0x1E600400	FCCMP     	 */</v>
      </c>
      <c r="AY438" s="26" t="str">
        <f t="shared" si="7"/>
        <v>//		0x1E600400,	/* FCCMP     	vfccmpDouble_precision	 */</v>
      </c>
    </row>
    <row r="439" ht="12.75" customHeight="1">
      <c r="A439" s="15" t="s">
        <v>741</v>
      </c>
      <c r="B439" s="33" t="s">
        <v>106</v>
      </c>
      <c r="C439" s="16"/>
      <c r="D439" s="17"/>
      <c r="E439" s="28" t="s">
        <v>738</v>
      </c>
      <c r="F439" s="18" t="str">
        <f t="shared" si="8"/>
        <v>v</v>
      </c>
      <c r="G439" s="18" t="str">
        <f t="shared" si="9"/>
        <v>Double_precision</v>
      </c>
      <c r="H439" s="19"/>
      <c r="I439" s="77" t="s">
        <v>740</v>
      </c>
      <c r="J439" s="77"/>
      <c r="K439" s="31"/>
      <c r="L439" s="32" t="s">
        <v>31</v>
      </c>
      <c r="M439" s="45" t="s">
        <v>31</v>
      </c>
      <c r="N439" s="32" t="s">
        <v>31</v>
      </c>
      <c r="O439" s="45" t="s">
        <v>30</v>
      </c>
      <c r="P439" s="45" t="s">
        <v>30</v>
      </c>
      <c r="Q439" s="45" t="s">
        <v>30</v>
      </c>
      <c r="R439" s="45" t="s">
        <v>30</v>
      </c>
      <c r="S439" s="45" t="s">
        <v>31</v>
      </c>
      <c r="T439" s="32" t="s">
        <v>31</v>
      </c>
      <c r="U439" s="32" t="s">
        <v>30</v>
      </c>
      <c r="V439" s="45" t="s">
        <v>30</v>
      </c>
      <c r="W439" s="32" t="s">
        <v>51</v>
      </c>
      <c r="AB439" s="32" t="s">
        <v>39</v>
      </c>
      <c r="AF439" s="45" t="s">
        <v>31</v>
      </c>
      <c r="AG439" s="45" t="s">
        <v>30</v>
      </c>
      <c r="AH439" s="46" t="s">
        <v>45</v>
      </c>
      <c r="AM439" s="32" t="s">
        <v>30</v>
      </c>
      <c r="AN439" s="32" t="s">
        <v>62</v>
      </c>
      <c r="AR439" s="23"/>
      <c r="AS439" s="24" t="str">
        <f t="shared" si="3"/>
        <v>-:-:-:-:-:-:-:-:-:-:-:Rm:::::cond::::-:-:Rn:::::-:nzcv:::</v>
      </c>
      <c r="AT439" s="23"/>
      <c r="AU439" s="24" t="str">
        <f t="shared" si="4"/>
        <v>0x1E600410</v>
      </c>
      <c r="AV439" s="25"/>
      <c r="AW439" s="26" t="str">
        <f t="shared" si="5"/>
        <v>vfccmpeDouble_precision,                                </v>
      </c>
      <c r="AX439" s="26" t="str">
        <f t="shared" si="6"/>
        <v>//		vfccmpeDouble_precision,                                	/* 0x1E600410	FCCMPE    	 */</v>
      </c>
      <c r="AY439" s="26" t="str">
        <f t="shared" si="7"/>
        <v>//		0x1E600410,	/* FCCMPE    	vfccmpeDouble_precision	 */</v>
      </c>
    </row>
    <row r="440" ht="12.75" customHeight="1">
      <c r="A440" s="15" t="s">
        <v>742</v>
      </c>
      <c r="B440" s="33" t="s">
        <v>106</v>
      </c>
      <c r="C440" s="16"/>
      <c r="D440" s="17" t="s">
        <v>743</v>
      </c>
      <c r="F440" s="18" t="str">
        <f t="shared" si="8"/>
        <v/>
      </c>
      <c r="G440" s="18" t="str">
        <f t="shared" si="9"/>
        <v/>
      </c>
      <c r="H440" s="19"/>
      <c r="I440" s="20"/>
      <c r="J440" s="20"/>
      <c r="K440" s="37"/>
      <c r="L440" s="38" t="s">
        <v>67</v>
      </c>
      <c r="M440" s="22" t="s">
        <v>31</v>
      </c>
      <c r="N440" s="38" t="s">
        <v>52</v>
      </c>
      <c r="O440" s="22" t="s">
        <v>30</v>
      </c>
      <c r="P440" s="39" t="s">
        <v>30</v>
      </c>
      <c r="Q440" s="39" t="s">
        <v>30</v>
      </c>
      <c r="R440" s="39" t="s">
        <v>30</v>
      </c>
      <c r="S440" s="22" t="s">
        <v>31</v>
      </c>
      <c r="T440" s="38" t="s">
        <v>700</v>
      </c>
      <c r="V440" s="22" t="s">
        <v>30</v>
      </c>
      <c r="W440" s="38" t="s">
        <v>51</v>
      </c>
      <c r="AB440" s="38" t="s">
        <v>642</v>
      </c>
      <c r="AF440" s="22" t="s">
        <v>30</v>
      </c>
      <c r="AG440" s="22" t="s">
        <v>31</v>
      </c>
      <c r="AH440" s="40" t="s">
        <v>45</v>
      </c>
      <c r="AM440" s="38" t="s">
        <v>56</v>
      </c>
      <c r="AR440" s="23"/>
      <c r="AS440" s="24" t="str">
        <f t="shared" si="3"/>
        <v/>
      </c>
      <c r="AT440" s="23"/>
      <c r="AU440" s="24" t="str">
        <f t="shared" si="4"/>
        <v/>
      </c>
      <c r="AV440" s="25"/>
      <c r="AW440" s="26" t="str">
        <f t="shared" si="5"/>
        <v/>
      </c>
      <c r="AX440" s="26" t="str">
        <f t="shared" si="6"/>
        <v>	/* Floating-point data-processing (2 source) */</v>
      </c>
      <c r="AY440" s="26" t="str">
        <f t="shared" si="7"/>
        <v>	/* Floating-point data-processing (2 source) */</v>
      </c>
    </row>
    <row r="441" ht="12.75" customHeight="1">
      <c r="A441" s="9" t="s">
        <v>744</v>
      </c>
      <c r="B441" s="33" t="s">
        <v>106</v>
      </c>
      <c r="C441" s="16"/>
      <c r="D441" s="17"/>
      <c r="E441" s="28" t="s">
        <v>745</v>
      </c>
      <c r="F441" s="18" t="str">
        <f t="shared" si="8"/>
        <v>v</v>
      </c>
      <c r="G441" s="18" t="str">
        <f t="shared" si="9"/>
        <v>scalar_Single_precision</v>
      </c>
      <c r="H441" s="18" t="s">
        <v>746</v>
      </c>
      <c r="I441" s="30" t="s">
        <v>736</v>
      </c>
      <c r="J441" s="30"/>
      <c r="K441" s="31"/>
      <c r="L441" s="32" t="s">
        <v>31</v>
      </c>
      <c r="M441" s="45" t="s">
        <v>31</v>
      </c>
      <c r="N441" s="32" t="s">
        <v>31</v>
      </c>
      <c r="O441" s="45" t="s">
        <v>30</v>
      </c>
      <c r="P441" s="45" t="s">
        <v>30</v>
      </c>
      <c r="Q441" s="45" t="s">
        <v>30</v>
      </c>
      <c r="R441" s="45" t="s">
        <v>30</v>
      </c>
      <c r="S441" s="45" t="s">
        <v>31</v>
      </c>
      <c r="T441" s="32" t="s">
        <v>31</v>
      </c>
      <c r="U441" s="32" t="s">
        <v>31</v>
      </c>
      <c r="V441" s="45" t="s">
        <v>30</v>
      </c>
      <c r="W441" s="32" t="s">
        <v>51</v>
      </c>
      <c r="AB441" s="32" t="s">
        <v>31</v>
      </c>
      <c r="AC441" s="32" t="s">
        <v>31</v>
      </c>
      <c r="AD441" s="32" t="s">
        <v>31</v>
      </c>
      <c r="AE441" s="32" t="s">
        <v>31</v>
      </c>
      <c r="AF441" s="45" t="s">
        <v>30</v>
      </c>
      <c r="AG441" s="45" t="s">
        <v>31</v>
      </c>
      <c r="AH441" s="46" t="s">
        <v>45</v>
      </c>
      <c r="AM441" s="32" t="s">
        <v>56</v>
      </c>
      <c r="AR441" s="23"/>
      <c r="AS441" s="24" t="str">
        <f t="shared" si="3"/>
        <v>-:-:-:-:-:-:-:-:-:-:-:Rm:::::-:-:-:-:-:-:Rn:::::Rd::::</v>
      </c>
      <c r="AT441" s="23"/>
      <c r="AU441" s="24" t="str">
        <f t="shared" si="4"/>
        <v>0x1E200800</v>
      </c>
      <c r="AV441" s="25"/>
      <c r="AW441" s="26" t="str">
        <f t="shared" si="5"/>
        <v>vfmulscalar_Single_precision,                           </v>
      </c>
      <c r="AX441" s="26" t="str">
        <f t="shared" si="6"/>
        <v>//		vfmulscalar_Single_precision,                           	/* 0x1E200800	FMUL      	 */</v>
      </c>
      <c r="AY441" s="26" t="str">
        <f t="shared" si="7"/>
        <v>//		0x1E200800,	/* FMUL      	vfmulscalar_Single_precision	 */</v>
      </c>
    </row>
    <row r="442" ht="12.75" customHeight="1">
      <c r="A442" s="9" t="s">
        <v>747</v>
      </c>
      <c r="B442" s="33" t="s">
        <v>106</v>
      </c>
      <c r="C442" s="16"/>
      <c r="D442" s="17"/>
      <c r="E442" s="28" t="s">
        <v>748</v>
      </c>
      <c r="F442" s="18" t="str">
        <f t="shared" si="8"/>
        <v>v</v>
      </c>
      <c r="G442" s="18" t="str">
        <f t="shared" si="9"/>
        <v>scalar_Single_precision</v>
      </c>
      <c r="H442" s="18" t="s">
        <v>746</v>
      </c>
      <c r="I442" s="30" t="s">
        <v>736</v>
      </c>
      <c r="J442" s="30"/>
      <c r="K442" s="31"/>
      <c r="L442" s="32" t="s">
        <v>31</v>
      </c>
      <c r="M442" s="45" t="s">
        <v>31</v>
      </c>
      <c r="N442" s="32" t="s">
        <v>31</v>
      </c>
      <c r="O442" s="45" t="s">
        <v>30</v>
      </c>
      <c r="P442" s="45" t="s">
        <v>30</v>
      </c>
      <c r="Q442" s="45" t="s">
        <v>30</v>
      </c>
      <c r="R442" s="45" t="s">
        <v>30</v>
      </c>
      <c r="S442" s="45" t="s">
        <v>31</v>
      </c>
      <c r="T442" s="32" t="s">
        <v>31</v>
      </c>
      <c r="U442" s="32" t="s">
        <v>31</v>
      </c>
      <c r="V442" s="45" t="s">
        <v>30</v>
      </c>
      <c r="W442" s="32" t="s">
        <v>51</v>
      </c>
      <c r="AB442" s="32" t="s">
        <v>31</v>
      </c>
      <c r="AC442" s="32" t="s">
        <v>31</v>
      </c>
      <c r="AD442" s="32" t="s">
        <v>31</v>
      </c>
      <c r="AE442" s="32" t="s">
        <v>30</v>
      </c>
      <c r="AF442" s="45" t="s">
        <v>30</v>
      </c>
      <c r="AG442" s="45" t="s">
        <v>31</v>
      </c>
      <c r="AH442" s="46" t="s">
        <v>45</v>
      </c>
      <c r="AM442" s="32" t="s">
        <v>56</v>
      </c>
      <c r="AR442" s="23"/>
      <c r="AS442" s="24" t="str">
        <f t="shared" si="3"/>
        <v>-:-:-:-:-:-:-:-:-:-:-:Rm:::::-:-:-:-:-:-:Rn:::::Rd::::</v>
      </c>
      <c r="AT442" s="23"/>
      <c r="AU442" s="24" t="str">
        <f t="shared" si="4"/>
        <v>0x1E201800</v>
      </c>
      <c r="AV442" s="25"/>
      <c r="AW442" s="26" t="str">
        <f t="shared" si="5"/>
        <v>vfdivscalar_Single_precision,                           </v>
      </c>
      <c r="AX442" s="26" t="str">
        <f t="shared" si="6"/>
        <v>//		vfdivscalar_Single_precision,                           	/* 0x1E201800	FDIV      	 */</v>
      </c>
      <c r="AY442" s="26" t="str">
        <f t="shared" si="7"/>
        <v>//		0x1E201800,	/* FDIV      	vfdivscalar_Single_precision	 */</v>
      </c>
    </row>
    <row r="443" ht="12.75" customHeight="1">
      <c r="A443" s="15" t="s">
        <v>749</v>
      </c>
      <c r="B443" s="33" t="s">
        <v>106</v>
      </c>
      <c r="C443" s="16"/>
      <c r="D443" s="17"/>
      <c r="E443" s="28" t="s">
        <v>750</v>
      </c>
      <c r="F443" s="18" t="str">
        <f t="shared" si="8"/>
        <v>v</v>
      </c>
      <c r="G443" s="18" t="str">
        <f t="shared" si="9"/>
        <v>scalar_Single_precision</v>
      </c>
      <c r="H443" s="18" t="s">
        <v>746</v>
      </c>
      <c r="I443" s="30" t="s">
        <v>736</v>
      </c>
      <c r="J443" s="30"/>
      <c r="K443" s="31"/>
      <c r="L443" s="32" t="s">
        <v>31</v>
      </c>
      <c r="M443" s="45" t="s">
        <v>31</v>
      </c>
      <c r="N443" s="32" t="s">
        <v>31</v>
      </c>
      <c r="O443" s="45" t="s">
        <v>30</v>
      </c>
      <c r="P443" s="45" t="s">
        <v>30</v>
      </c>
      <c r="Q443" s="45" t="s">
        <v>30</v>
      </c>
      <c r="R443" s="45" t="s">
        <v>30</v>
      </c>
      <c r="S443" s="45" t="s">
        <v>31</v>
      </c>
      <c r="T443" s="32" t="s">
        <v>31</v>
      </c>
      <c r="U443" s="32" t="s">
        <v>31</v>
      </c>
      <c r="V443" s="45" t="s">
        <v>30</v>
      </c>
      <c r="W443" s="32" t="s">
        <v>51</v>
      </c>
      <c r="AB443" s="32" t="s">
        <v>31</v>
      </c>
      <c r="AC443" s="32" t="s">
        <v>31</v>
      </c>
      <c r="AD443" s="32" t="s">
        <v>30</v>
      </c>
      <c r="AE443" s="32" t="s">
        <v>31</v>
      </c>
      <c r="AF443" s="45" t="s">
        <v>30</v>
      </c>
      <c r="AG443" s="45" t="s">
        <v>31</v>
      </c>
      <c r="AH443" s="46" t="s">
        <v>45</v>
      </c>
      <c r="AM443" s="32" t="s">
        <v>56</v>
      </c>
      <c r="AR443" s="23"/>
      <c r="AS443" s="24" t="str">
        <f t="shared" si="3"/>
        <v>-:-:-:-:-:-:-:-:-:-:-:Rm:::::-:-:-:-:-:-:Rn:::::Rd::::</v>
      </c>
      <c r="AT443" s="23"/>
      <c r="AU443" s="24" t="str">
        <f t="shared" si="4"/>
        <v>0x1E202800</v>
      </c>
      <c r="AV443" s="25"/>
      <c r="AW443" s="26" t="str">
        <f t="shared" si="5"/>
        <v>vfaddscalar_Single_precision,                           </v>
      </c>
      <c r="AX443" s="26" t="str">
        <f t="shared" si="6"/>
        <v>//		vfaddscalar_Single_precision,                           	/* 0x1E202800	FADD      	 */</v>
      </c>
      <c r="AY443" s="26" t="str">
        <f t="shared" si="7"/>
        <v>//		0x1E202800,	/* FADD      	vfaddscalar_Single_precision	 */</v>
      </c>
    </row>
    <row r="444" ht="12.75" customHeight="1">
      <c r="A444" s="15" t="s">
        <v>751</v>
      </c>
      <c r="B444" s="33" t="s">
        <v>106</v>
      </c>
      <c r="C444" s="16"/>
      <c r="D444" s="17"/>
      <c r="E444" s="28" t="s">
        <v>752</v>
      </c>
      <c r="F444" s="18" t="str">
        <f t="shared" si="8"/>
        <v>v</v>
      </c>
      <c r="G444" s="18" t="str">
        <f t="shared" si="9"/>
        <v>scalar_Single_precision</v>
      </c>
      <c r="H444" s="18" t="s">
        <v>746</v>
      </c>
      <c r="I444" s="30" t="s">
        <v>736</v>
      </c>
      <c r="J444" s="30"/>
      <c r="K444" s="31"/>
      <c r="L444" s="32" t="s">
        <v>31</v>
      </c>
      <c r="M444" s="45" t="s">
        <v>31</v>
      </c>
      <c r="N444" s="32" t="s">
        <v>31</v>
      </c>
      <c r="O444" s="45" t="s">
        <v>30</v>
      </c>
      <c r="P444" s="45" t="s">
        <v>30</v>
      </c>
      <c r="Q444" s="45" t="s">
        <v>30</v>
      </c>
      <c r="R444" s="45" t="s">
        <v>30</v>
      </c>
      <c r="S444" s="45" t="s">
        <v>31</v>
      </c>
      <c r="T444" s="32" t="s">
        <v>31</v>
      </c>
      <c r="U444" s="32" t="s">
        <v>31</v>
      </c>
      <c r="V444" s="45" t="s">
        <v>30</v>
      </c>
      <c r="W444" s="32" t="s">
        <v>51</v>
      </c>
      <c r="AB444" s="32" t="s">
        <v>31</v>
      </c>
      <c r="AC444" s="32" t="s">
        <v>31</v>
      </c>
      <c r="AD444" s="32" t="s">
        <v>30</v>
      </c>
      <c r="AE444" s="32" t="s">
        <v>30</v>
      </c>
      <c r="AF444" s="45" t="s">
        <v>30</v>
      </c>
      <c r="AG444" s="45" t="s">
        <v>31</v>
      </c>
      <c r="AH444" s="46" t="s">
        <v>45</v>
      </c>
      <c r="AM444" s="32" t="s">
        <v>56</v>
      </c>
      <c r="AR444" s="23"/>
      <c r="AS444" s="24" t="str">
        <f t="shared" si="3"/>
        <v>-:-:-:-:-:-:-:-:-:-:-:Rm:::::-:-:-:-:-:-:Rn:::::Rd::::</v>
      </c>
      <c r="AT444" s="23"/>
      <c r="AU444" s="24" t="str">
        <f t="shared" si="4"/>
        <v>0x1E203800</v>
      </c>
      <c r="AV444" s="25"/>
      <c r="AW444" s="26" t="str">
        <f t="shared" si="5"/>
        <v>vfsubscalar_Single_precision,                           </v>
      </c>
      <c r="AX444" s="26" t="str">
        <f t="shared" si="6"/>
        <v>//		vfsubscalar_Single_precision,                           	/* 0x1E203800	FSUB      	 */</v>
      </c>
      <c r="AY444" s="26" t="str">
        <f t="shared" si="7"/>
        <v>//		0x1E203800,	/* FSUB      	vfsubscalar_Single_precision	 */</v>
      </c>
    </row>
    <row r="445" ht="12.75" customHeight="1">
      <c r="A445" s="9" t="s">
        <v>753</v>
      </c>
      <c r="B445" s="33" t="s">
        <v>106</v>
      </c>
      <c r="C445" s="16"/>
      <c r="D445" s="17"/>
      <c r="E445" s="28" t="s">
        <v>754</v>
      </c>
      <c r="F445" s="18" t="str">
        <f t="shared" si="8"/>
        <v>v</v>
      </c>
      <c r="G445" s="18" t="str">
        <f t="shared" si="9"/>
        <v>scalar_Single_precision</v>
      </c>
      <c r="H445" s="18" t="s">
        <v>746</v>
      </c>
      <c r="I445" s="30" t="s">
        <v>736</v>
      </c>
      <c r="J445" s="30"/>
      <c r="K445" s="31"/>
      <c r="L445" s="32" t="s">
        <v>31</v>
      </c>
      <c r="M445" s="45" t="s">
        <v>31</v>
      </c>
      <c r="N445" s="32" t="s">
        <v>31</v>
      </c>
      <c r="O445" s="45" t="s">
        <v>30</v>
      </c>
      <c r="P445" s="45" t="s">
        <v>30</v>
      </c>
      <c r="Q445" s="45" t="s">
        <v>30</v>
      </c>
      <c r="R445" s="45" t="s">
        <v>30</v>
      </c>
      <c r="S445" s="45" t="s">
        <v>31</v>
      </c>
      <c r="T445" s="32" t="s">
        <v>31</v>
      </c>
      <c r="U445" s="32" t="s">
        <v>31</v>
      </c>
      <c r="V445" s="45" t="s">
        <v>30</v>
      </c>
      <c r="W445" s="32" t="s">
        <v>51</v>
      </c>
      <c r="AB445" s="32" t="s">
        <v>31</v>
      </c>
      <c r="AC445" s="32" t="s">
        <v>30</v>
      </c>
      <c r="AD445" s="32" t="s">
        <v>31</v>
      </c>
      <c r="AE445" s="32" t="s">
        <v>31</v>
      </c>
      <c r="AF445" s="45" t="s">
        <v>30</v>
      </c>
      <c r="AG445" s="45" t="s">
        <v>31</v>
      </c>
      <c r="AH445" s="46" t="s">
        <v>45</v>
      </c>
      <c r="AM445" s="32" t="s">
        <v>56</v>
      </c>
      <c r="AR445" s="23"/>
      <c r="AS445" s="24" t="str">
        <f t="shared" si="3"/>
        <v>-:-:-:-:-:-:-:-:-:-:-:Rm:::::-:-:-:-:-:-:Rn:::::Rd::::</v>
      </c>
      <c r="AT445" s="23"/>
      <c r="AU445" s="24" t="str">
        <f t="shared" si="4"/>
        <v>0x1E204800</v>
      </c>
      <c r="AV445" s="25"/>
      <c r="AW445" s="26" t="str">
        <f t="shared" si="5"/>
        <v>vfmaxscalar_Single_precision,                           </v>
      </c>
      <c r="AX445" s="26" t="str">
        <f t="shared" si="6"/>
        <v>//		vfmaxscalar_Single_precision,                           	/* 0x1E204800	FMAX      	 */</v>
      </c>
      <c r="AY445" s="26" t="str">
        <f t="shared" si="7"/>
        <v>//		0x1E204800,	/* FMAX      	vfmaxscalar_Single_precision	 */</v>
      </c>
    </row>
    <row r="446" ht="12.75" customHeight="1">
      <c r="A446" s="15" t="s">
        <v>755</v>
      </c>
      <c r="B446" s="33" t="s">
        <v>106</v>
      </c>
      <c r="C446" s="16"/>
      <c r="D446" s="17"/>
      <c r="E446" s="28" t="s">
        <v>756</v>
      </c>
      <c r="F446" s="18" t="str">
        <f t="shared" si="8"/>
        <v>v</v>
      </c>
      <c r="G446" s="18" t="str">
        <f t="shared" si="9"/>
        <v>scalar_Single_precision</v>
      </c>
      <c r="H446" s="18" t="s">
        <v>746</v>
      </c>
      <c r="I446" s="30" t="s">
        <v>736</v>
      </c>
      <c r="J446" s="30"/>
      <c r="K446" s="31"/>
      <c r="L446" s="32" t="s">
        <v>31</v>
      </c>
      <c r="M446" s="45" t="s">
        <v>31</v>
      </c>
      <c r="N446" s="32" t="s">
        <v>31</v>
      </c>
      <c r="O446" s="45" t="s">
        <v>30</v>
      </c>
      <c r="P446" s="45" t="s">
        <v>30</v>
      </c>
      <c r="Q446" s="45" t="s">
        <v>30</v>
      </c>
      <c r="R446" s="45" t="s">
        <v>30</v>
      </c>
      <c r="S446" s="45" t="s">
        <v>31</v>
      </c>
      <c r="T446" s="32" t="s">
        <v>31</v>
      </c>
      <c r="U446" s="32" t="s">
        <v>31</v>
      </c>
      <c r="V446" s="45" t="s">
        <v>30</v>
      </c>
      <c r="W446" s="32" t="s">
        <v>51</v>
      </c>
      <c r="AB446" s="32" t="s">
        <v>31</v>
      </c>
      <c r="AC446" s="32" t="s">
        <v>30</v>
      </c>
      <c r="AD446" s="32" t="s">
        <v>31</v>
      </c>
      <c r="AE446" s="32" t="s">
        <v>30</v>
      </c>
      <c r="AF446" s="45" t="s">
        <v>30</v>
      </c>
      <c r="AG446" s="45" t="s">
        <v>31</v>
      </c>
      <c r="AH446" s="46" t="s">
        <v>45</v>
      </c>
      <c r="AM446" s="32" t="s">
        <v>56</v>
      </c>
      <c r="AR446" s="23"/>
      <c r="AS446" s="24" t="str">
        <f t="shared" si="3"/>
        <v>-:-:-:-:-:-:-:-:-:-:-:Rm:::::-:-:-:-:-:-:Rn:::::Rd::::</v>
      </c>
      <c r="AT446" s="23"/>
      <c r="AU446" s="24" t="str">
        <f t="shared" si="4"/>
        <v>0x1E205800</v>
      </c>
      <c r="AV446" s="25"/>
      <c r="AW446" s="26" t="str">
        <f t="shared" si="5"/>
        <v>vfminscalar_Single_precision,                           </v>
      </c>
      <c r="AX446" s="26" t="str">
        <f t="shared" si="6"/>
        <v>//		vfminscalar_Single_precision,                           	/* 0x1E205800	FMIN      	 */</v>
      </c>
      <c r="AY446" s="26" t="str">
        <f t="shared" si="7"/>
        <v>//		0x1E205800,	/* FMIN      	vfminscalar_Single_precision	 */</v>
      </c>
    </row>
    <row r="447" ht="12.75" customHeight="1">
      <c r="A447" s="15" t="s">
        <v>757</v>
      </c>
      <c r="B447" s="33" t="s">
        <v>106</v>
      </c>
      <c r="C447" s="16"/>
      <c r="D447" s="17"/>
      <c r="E447" s="28" t="s">
        <v>758</v>
      </c>
      <c r="F447" s="18" t="str">
        <f t="shared" si="8"/>
        <v>v</v>
      </c>
      <c r="G447" s="18" t="str">
        <f t="shared" si="9"/>
        <v>scalar_Single_precision</v>
      </c>
      <c r="H447" s="18" t="s">
        <v>746</v>
      </c>
      <c r="I447" s="30" t="s">
        <v>736</v>
      </c>
      <c r="J447" s="30"/>
      <c r="K447" s="31"/>
      <c r="L447" s="32" t="s">
        <v>31</v>
      </c>
      <c r="M447" s="45" t="s">
        <v>31</v>
      </c>
      <c r="N447" s="32" t="s">
        <v>31</v>
      </c>
      <c r="O447" s="45" t="s">
        <v>30</v>
      </c>
      <c r="P447" s="45" t="s">
        <v>30</v>
      </c>
      <c r="Q447" s="45" t="s">
        <v>30</v>
      </c>
      <c r="R447" s="45" t="s">
        <v>30</v>
      </c>
      <c r="S447" s="45" t="s">
        <v>31</v>
      </c>
      <c r="T447" s="32" t="s">
        <v>31</v>
      </c>
      <c r="U447" s="32" t="s">
        <v>31</v>
      </c>
      <c r="V447" s="45" t="s">
        <v>30</v>
      </c>
      <c r="W447" s="32" t="s">
        <v>51</v>
      </c>
      <c r="AB447" s="32" t="s">
        <v>31</v>
      </c>
      <c r="AC447" s="32" t="s">
        <v>30</v>
      </c>
      <c r="AD447" s="32" t="s">
        <v>30</v>
      </c>
      <c r="AE447" s="32" t="s">
        <v>31</v>
      </c>
      <c r="AF447" s="45" t="s">
        <v>30</v>
      </c>
      <c r="AG447" s="45" t="s">
        <v>31</v>
      </c>
      <c r="AH447" s="46" t="s">
        <v>45</v>
      </c>
      <c r="AM447" s="32" t="s">
        <v>56</v>
      </c>
      <c r="AR447" s="23"/>
      <c r="AS447" s="24" t="str">
        <f t="shared" si="3"/>
        <v>-:-:-:-:-:-:-:-:-:-:-:Rm:::::-:-:-:-:-:-:Rn:::::Rd::::</v>
      </c>
      <c r="AT447" s="23"/>
      <c r="AU447" s="24" t="str">
        <f t="shared" si="4"/>
        <v>0x1E206800</v>
      </c>
      <c r="AV447" s="25"/>
      <c r="AW447" s="26" t="str">
        <f t="shared" si="5"/>
        <v>vfmaxnmscalar_Single_precision,                         </v>
      </c>
      <c r="AX447" s="26" t="str">
        <f t="shared" si="6"/>
        <v>//		vfmaxnmscalar_Single_precision,                         	/* 0x1E206800	FMAXNM    	 */</v>
      </c>
      <c r="AY447" s="26" t="str">
        <f t="shared" si="7"/>
        <v>//		0x1E206800,	/* FMAXNM    	vfmaxnmscalar_Single_precision	 */</v>
      </c>
    </row>
    <row r="448" ht="12.75" customHeight="1">
      <c r="A448" s="9" t="s">
        <v>759</v>
      </c>
      <c r="B448" s="33" t="s">
        <v>106</v>
      </c>
      <c r="C448" s="16"/>
      <c r="D448" s="17"/>
      <c r="E448" s="28" t="s">
        <v>760</v>
      </c>
      <c r="F448" s="18" t="str">
        <f t="shared" si="8"/>
        <v>v</v>
      </c>
      <c r="G448" s="18" t="str">
        <f t="shared" si="9"/>
        <v>scalar_Single_precision</v>
      </c>
      <c r="H448" s="18" t="s">
        <v>746</v>
      </c>
      <c r="I448" s="30" t="s">
        <v>736</v>
      </c>
      <c r="J448" s="30"/>
      <c r="K448" s="31"/>
      <c r="L448" s="32" t="s">
        <v>31</v>
      </c>
      <c r="M448" s="45" t="s">
        <v>31</v>
      </c>
      <c r="N448" s="32" t="s">
        <v>31</v>
      </c>
      <c r="O448" s="45" t="s">
        <v>30</v>
      </c>
      <c r="P448" s="45" t="s">
        <v>30</v>
      </c>
      <c r="Q448" s="45" t="s">
        <v>30</v>
      </c>
      <c r="R448" s="45" t="s">
        <v>30</v>
      </c>
      <c r="S448" s="45" t="s">
        <v>31</v>
      </c>
      <c r="T448" s="32" t="s">
        <v>31</v>
      </c>
      <c r="U448" s="32" t="s">
        <v>31</v>
      </c>
      <c r="V448" s="45" t="s">
        <v>30</v>
      </c>
      <c r="W448" s="32" t="s">
        <v>51</v>
      </c>
      <c r="AB448" s="32" t="s">
        <v>31</v>
      </c>
      <c r="AC448" s="32" t="s">
        <v>30</v>
      </c>
      <c r="AD448" s="32" t="s">
        <v>30</v>
      </c>
      <c r="AE448" s="32" t="s">
        <v>30</v>
      </c>
      <c r="AF448" s="45" t="s">
        <v>30</v>
      </c>
      <c r="AG448" s="45" t="s">
        <v>31</v>
      </c>
      <c r="AH448" s="46" t="s">
        <v>45</v>
      </c>
      <c r="AM448" s="32" t="s">
        <v>56</v>
      </c>
      <c r="AR448" s="23"/>
      <c r="AS448" s="24" t="str">
        <f t="shared" si="3"/>
        <v>-:-:-:-:-:-:-:-:-:-:-:Rm:::::-:-:-:-:-:-:Rn:::::Rd::::</v>
      </c>
      <c r="AT448" s="23"/>
      <c r="AU448" s="24" t="str">
        <f t="shared" si="4"/>
        <v>0x1E207800</v>
      </c>
      <c r="AV448" s="25"/>
      <c r="AW448" s="26" t="str">
        <f t="shared" si="5"/>
        <v>vfminnmscalar_Single_precision,                         </v>
      </c>
      <c r="AX448" s="26" t="str">
        <f t="shared" si="6"/>
        <v>//		vfminnmscalar_Single_precision,                         	/* 0x1E207800	FMINNM    	 */</v>
      </c>
      <c r="AY448" s="26" t="str">
        <f t="shared" si="7"/>
        <v>//		0x1E207800,	/* FMINNM    	vfminnmscalar_Single_precision	 */</v>
      </c>
    </row>
    <row r="449" ht="12.75" customHeight="1">
      <c r="A449" s="9" t="s">
        <v>761</v>
      </c>
      <c r="B449" s="33" t="s">
        <v>106</v>
      </c>
      <c r="C449" s="16"/>
      <c r="D449" s="17"/>
      <c r="E449" s="28" t="s">
        <v>762</v>
      </c>
      <c r="F449" s="18" t="str">
        <f t="shared" si="8"/>
        <v>v</v>
      </c>
      <c r="G449" s="18" t="str">
        <f t="shared" si="9"/>
        <v>Single_precision</v>
      </c>
      <c r="H449" s="19"/>
      <c r="I449" s="30" t="s">
        <v>736</v>
      </c>
      <c r="J449" s="30"/>
      <c r="K449" s="31"/>
      <c r="L449" s="32" t="s">
        <v>31</v>
      </c>
      <c r="M449" s="45" t="s">
        <v>31</v>
      </c>
      <c r="N449" s="32" t="s">
        <v>31</v>
      </c>
      <c r="O449" s="45" t="s">
        <v>30</v>
      </c>
      <c r="P449" s="45" t="s">
        <v>30</v>
      </c>
      <c r="Q449" s="45" t="s">
        <v>30</v>
      </c>
      <c r="R449" s="45" t="s">
        <v>30</v>
      </c>
      <c r="S449" s="45" t="s">
        <v>31</v>
      </c>
      <c r="T449" s="32" t="s">
        <v>31</v>
      </c>
      <c r="U449" s="32" t="s">
        <v>31</v>
      </c>
      <c r="V449" s="45" t="s">
        <v>30</v>
      </c>
      <c r="W449" s="32" t="s">
        <v>51</v>
      </c>
      <c r="AB449" s="32" t="s">
        <v>30</v>
      </c>
      <c r="AC449" s="32" t="s">
        <v>31</v>
      </c>
      <c r="AD449" s="32" t="s">
        <v>31</v>
      </c>
      <c r="AE449" s="32" t="s">
        <v>31</v>
      </c>
      <c r="AF449" s="45" t="s">
        <v>30</v>
      </c>
      <c r="AG449" s="45" t="s">
        <v>31</v>
      </c>
      <c r="AH449" s="46" t="s">
        <v>45</v>
      </c>
      <c r="AM449" s="32" t="s">
        <v>56</v>
      </c>
      <c r="AR449" s="23"/>
      <c r="AS449" s="24" t="str">
        <f t="shared" si="3"/>
        <v>-:-:-:-:-:-:-:-:-:-:-:Rm:::::-:-:-:-:-:-:Rn:::::Rd::::</v>
      </c>
      <c r="AT449" s="23"/>
      <c r="AU449" s="24" t="str">
        <f t="shared" si="4"/>
        <v>0x1E208800</v>
      </c>
      <c r="AV449" s="25"/>
      <c r="AW449" s="26" t="str">
        <f t="shared" si="5"/>
        <v>vfnmulSingle_precision,                                 </v>
      </c>
      <c r="AX449" s="26" t="str">
        <f t="shared" si="6"/>
        <v>//		vfnmulSingle_precision,                                 	/* 0x1E208800	FNMUL     	 */</v>
      </c>
      <c r="AY449" s="26" t="str">
        <f t="shared" si="7"/>
        <v>//		0x1E208800,	/* FNMUL     	vfnmulSingle_precision	 */</v>
      </c>
    </row>
    <row r="450" ht="12.75" customHeight="1">
      <c r="A450" s="15" t="s">
        <v>763</v>
      </c>
      <c r="B450" s="33" t="s">
        <v>106</v>
      </c>
      <c r="C450" s="16"/>
      <c r="D450" s="17"/>
      <c r="E450" s="28" t="s">
        <v>745</v>
      </c>
      <c r="F450" s="18" t="str">
        <f t="shared" si="8"/>
        <v>v</v>
      </c>
      <c r="G450" s="18" t="str">
        <f t="shared" si="9"/>
        <v>scalar_Double_precision</v>
      </c>
      <c r="H450" s="18" t="s">
        <v>746</v>
      </c>
      <c r="I450" s="30" t="s">
        <v>740</v>
      </c>
      <c r="J450" s="30"/>
      <c r="K450" s="31"/>
      <c r="L450" s="32" t="s">
        <v>31</v>
      </c>
      <c r="M450" s="45" t="s">
        <v>31</v>
      </c>
      <c r="N450" s="32" t="s">
        <v>31</v>
      </c>
      <c r="O450" s="45" t="s">
        <v>30</v>
      </c>
      <c r="P450" s="45" t="s">
        <v>30</v>
      </c>
      <c r="Q450" s="45" t="s">
        <v>30</v>
      </c>
      <c r="R450" s="45" t="s">
        <v>30</v>
      </c>
      <c r="S450" s="45" t="s">
        <v>31</v>
      </c>
      <c r="T450" s="32" t="s">
        <v>31</v>
      </c>
      <c r="U450" s="32" t="s">
        <v>30</v>
      </c>
      <c r="V450" s="45" t="s">
        <v>30</v>
      </c>
      <c r="W450" s="32" t="s">
        <v>51</v>
      </c>
      <c r="AB450" s="32" t="s">
        <v>31</v>
      </c>
      <c r="AC450" s="32" t="s">
        <v>31</v>
      </c>
      <c r="AD450" s="32" t="s">
        <v>31</v>
      </c>
      <c r="AE450" s="32" t="s">
        <v>31</v>
      </c>
      <c r="AF450" s="45" t="s">
        <v>30</v>
      </c>
      <c r="AG450" s="45" t="s">
        <v>31</v>
      </c>
      <c r="AH450" s="46" t="s">
        <v>45</v>
      </c>
      <c r="AM450" s="32" t="s">
        <v>56</v>
      </c>
      <c r="AR450" s="23"/>
      <c r="AS450" s="24" t="str">
        <f t="shared" si="3"/>
        <v>-:-:-:-:-:-:-:-:-:-:-:Rm:::::-:-:-:-:-:-:Rn:::::Rd::::</v>
      </c>
      <c r="AT450" s="23"/>
      <c r="AU450" s="24" t="str">
        <f t="shared" si="4"/>
        <v>0x1E600800</v>
      </c>
      <c r="AV450" s="25"/>
      <c r="AW450" s="26" t="str">
        <f t="shared" si="5"/>
        <v>vfmulscalar_Double_precision,                           </v>
      </c>
      <c r="AX450" s="26" t="str">
        <f t="shared" si="6"/>
        <v>//		vfmulscalar_Double_precision,                           	/* 0x1E600800	FMUL      	 */</v>
      </c>
      <c r="AY450" s="26" t="str">
        <f t="shared" si="7"/>
        <v>//		0x1E600800,	/* FMUL      	vfmulscalar_Double_precision	 */</v>
      </c>
    </row>
    <row r="451" ht="12.75" customHeight="1">
      <c r="A451" s="15" t="s">
        <v>764</v>
      </c>
      <c r="B451" s="33" t="s">
        <v>106</v>
      </c>
      <c r="C451" s="16"/>
      <c r="D451" s="17"/>
      <c r="E451" s="28" t="s">
        <v>748</v>
      </c>
      <c r="F451" s="18" t="str">
        <f t="shared" si="8"/>
        <v>v</v>
      </c>
      <c r="G451" s="18" t="str">
        <f t="shared" si="9"/>
        <v>scalar_Double_precision</v>
      </c>
      <c r="H451" s="18" t="s">
        <v>746</v>
      </c>
      <c r="I451" s="30" t="s">
        <v>740</v>
      </c>
      <c r="J451" s="30"/>
      <c r="K451" s="31"/>
      <c r="L451" s="32" t="s">
        <v>31</v>
      </c>
      <c r="M451" s="45" t="s">
        <v>31</v>
      </c>
      <c r="N451" s="32" t="s">
        <v>31</v>
      </c>
      <c r="O451" s="45" t="s">
        <v>30</v>
      </c>
      <c r="P451" s="45" t="s">
        <v>30</v>
      </c>
      <c r="Q451" s="45" t="s">
        <v>30</v>
      </c>
      <c r="R451" s="45" t="s">
        <v>30</v>
      </c>
      <c r="S451" s="45" t="s">
        <v>31</v>
      </c>
      <c r="T451" s="32" t="s">
        <v>31</v>
      </c>
      <c r="U451" s="32" t="s">
        <v>30</v>
      </c>
      <c r="V451" s="45" t="s">
        <v>30</v>
      </c>
      <c r="W451" s="32" t="s">
        <v>51</v>
      </c>
      <c r="AB451" s="32" t="s">
        <v>31</v>
      </c>
      <c r="AC451" s="32" t="s">
        <v>31</v>
      </c>
      <c r="AD451" s="32" t="s">
        <v>31</v>
      </c>
      <c r="AE451" s="32" t="s">
        <v>30</v>
      </c>
      <c r="AF451" s="45" t="s">
        <v>30</v>
      </c>
      <c r="AG451" s="45" t="s">
        <v>31</v>
      </c>
      <c r="AH451" s="46" t="s">
        <v>45</v>
      </c>
      <c r="AM451" s="32" t="s">
        <v>56</v>
      </c>
      <c r="AR451" s="23"/>
      <c r="AS451" s="24" t="str">
        <f t="shared" si="3"/>
        <v>-:-:-:-:-:-:-:-:-:-:-:Rm:::::-:-:-:-:-:-:Rn:::::Rd::::</v>
      </c>
      <c r="AT451" s="23"/>
      <c r="AU451" s="24" t="str">
        <f t="shared" si="4"/>
        <v>0x1E601800</v>
      </c>
      <c r="AV451" s="25"/>
      <c r="AW451" s="26" t="str">
        <f t="shared" si="5"/>
        <v>vfdivscalar_Double_precision,                           </v>
      </c>
      <c r="AX451" s="26" t="str">
        <f t="shared" si="6"/>
        <v>//		vfdivscalar_Double_precision,                           	/* 0x1E601800	FDIV      	 */</v>
      </c>
      <c r="AY451" s="26" t="str">
        <f t="shared" si="7"/>
        <v>//		0x1E601800,	/* FDIV      	vfdivscalar_Double_precision	 */</v>
      </c>
    </row>
    <row r="452" ht="12.75" customHeight="1">
      <c r="A452" s="9" t="s">
        <v>765</v>
      </c>
      <c r="B452" s="33" t="s">
        <v>106</v>
      </c>
      <c r="C452" s="16"/>
      <c r="D452" s="17"/>
      <c r="E452" s="28" t="s">
        <v>750</v>
      </c>
      <c r="F452" s="18" t="str">
        <f t="shared" si="8"/>
        <v>v</v>
      </c>
      <c r="G452" s="18" t="str">
        <f t="shared" si="9"/>
        <v>scalar_Double_precision</v>
      </c>
      <c r="H452" s="18" t="s">
        <v>746</v>
      </c>
      <c r="I452" s="30" t="s">
        <v>740</v>
      </c>
      <c r="J452" s="30"/>
      <c r="K452" s="31"/>
      <c r="L452" s="32" t="s">
        <v>31</v>
      </c>
      <c r="M452" s="45" t="s">
        <v>31</v>
      </c>
      <c r="N452" s="32" t="s">
        <v>31</v>
      </c>
      <c r="O452" s="45" t="s">
        <v>30</v>
      </c>
      <c r="P452" s="45" t="s">
        <v>30</v>
      </c>
      <c r="Q452" s="45" t="s">
        <v>30</v>
      </c>
      <c r="R452" s="45" t="s">
        <v>30</v>
      </c>
      <c r="S452" s="45" t="s">
        <v>31</v>
      </c>
      <c r="T452" s="32" t="s">
        <v>31</v>
      </c>
      <c r="U452" s="32" t="s">
        <v>30</v>
      </c>
      <c r="V452" s="45" t="s">
        <v>30</v>
      </c>
      <c r="W452" s="32" t="s">
        <v>51</v>
      </c>
      <c r="AB452" s="32" t="s">
        <v>31</v>
      </c>
      <c r="AC452" s="32" t="s">
        <v>31</v>
      </c>
      <c r="AD452" s="32" t="s">
        <v>30</v>
      </c>
      <c r="AE452" s="32" t="s">
        <v>31</v>
      </c>
      <c r="AF452" s="45" t="s">
        <v>30</v>
      </c>
      <c r="AG452" s="45" t="s">
        <v>31</v>
      </c>
      <c r="AH452" s="46" t="s">
        <v>45</v>
      </c>
      <c r="AM452" s="32" t="s">
        <v>56</v>
      </c>
      <c r="AR452" s="23"/>
      <c r="AS452" s="24" t="str">
        <f t="shared" si="3"/>
        <v>-:-:-:-:-:-:-:-:-:-:-:Rm:::::-:-:-:-:-:-:Rn:::::Rd::::</v>
      </c>
      <c r="AT452" s="23"/>
      <c r="AU452" s="24" t="str">
        <f t="shared" si="4"/>
        <v>0x1E602800</v>
      </c>
      <c r="AV452" s="25"/>
      <c r="AW452" s="26" t="str">
        <f t="shared" si="5"/>
        <v>vfaddscalar_Double_precision,                           </v>
      </c>
      <c r="AX452" s="26" t="str">
        <f t="shared" si="6"/>
        <v>//		vfaddscalar_Double_precision,                           	/* 0x1E602800	FADD      	 */</v>
      </c>
      <c r="AY452" s="26" t="str">
        <f t="shared" si="7"/>
        <v>//		0x1E602800,	/* FADD      	vfaddscalar_Double_precision	 */</v>
      </c>
    </row>
    <row r="453" ht="12.75" customHeight="1">
      <c r="A453" s="15" t="s">
        <v>766</v>
      </c>
      <c r="B453" s="33" t="s">
        <v>106</v>
      </c>
      <c r="C453" s="16"/>
      <c r="D453" s="17"/>
      <c r="E453" s="28" t="s">
        <v>752</v>
      </c>
      <c r="F453" s="18" t="str">
        <f t="shared" si="8"/>
        <v>v</v>
      </c>
      <c r="G453" s="18" t="str">
        <f t="shared" si="9"/>
        <v>scalar_Double_precision</v>
      </c>
      <c r="H453" s="18" t="s">
        <v>746</v>
      </c>
      <c r="I453" s="30" t="s">
        <v>740</v>
      </c>
      <c r="J453" s="30"/>
      <c r="K453" s="31"/>
      <c r="L453" s="32" t="s">
        <v>31</v>
      </c>
      <c r="M453" s="45" t="s">
        <v>31</v>
      </c>
      <c r="N453" s="32" t="s">
        <v>31</v>
      </c>
      <c r="O453" s="45" t="s">
        <v>30</v>
      </c>
      <c r="P453" s="45" t="s">
        <v>30</v>
      </c>
      <c r="Q453" s="45" t="s">
        <v>30</v>
      </c>
      <c r="R453" s="45" t="s">
        <v>30</v>
      </c>
      <c r="S453" s="45" t="s">
        <v>31</v>
      </c>
      <c r="T453" s="32" t="s">
        <v>31</v>
      </c>
      <c r="U453" s="32" t="s">
        <v>30</v>
      </c>
      <c r="V453" s="45" t="s">
        <v>30</v>
      </c>
      <c r="W453" s="32" t="s">
        <v>51</v>
      </c>
      <c r="AB453" s="32" t="s">
        <v>31</v>
      </c>
      <c r="AC453" s="32" t="s">
        <v>31</v>
      </c>
      <c r="AD453" s="32" t="s">
        <v>30</v>
      </c>
      <c r="AE453" s="32" t="s">
        <v>30</v>
      </c>
      <c r="AF453" s="45" t="s">
        <v>30</v>
      </c>
      <c r="AG453" s="45" t="s">
        <v>31</v>
      </c>
      <c r="AH453" s="46" t="s">
        <v>45</v>
      </c>
      <c r="AM453" s="32" t="s">
        <v>56</v>
      </c>
      <c r="AR453" s="23"/>
      <c r="AS453" s="24" t="str">
        <f t="shared" si="3"/>
        <v>-:-:-:-:-:-:-:-:-:-:-:Rm:::::-:-:-:-:-:-:Rn:::::Rd::::</v>
      </c>
      <c r="AT453" s="23"/>
      <c r="AU453" s="24" t="str">
        <f t="shared" si="4"/>
        <v>0x1E603800</v>
      </c>
      <c r="AV453" s="25"/>
      <c r="AW453" s="26" t="str">
        <f t="shared" si="5"/>
        <v>vfsubscalar_Double_precision,                           </v>
      </c>
      <c r="AX453" s="26" t="str">
        <f t="shared" si="6"/>
        <v>//		vfsubscalar_Double_precision,                           	/* 0x1E603800	FSUB      	 */</v>
      </c>
      <c r="AY453" s="26" t="str">
        <f t="shared" si="7"/>
        <v>//		0x1E603800,	/* FSUB      	vfsubscalar_Double_precision	 */</v>
      </c>
    </row>
    <row r="454" ht="12.75" customHeight="1">
      <c r="A454" s="15" t="s">
        <v>767</v>
      </c>
      <c r="B454" s="33" t="s">
        <v>106</v>
      </c>
      <c r="C454" s="16"/>
      <c r="D454" s="17"/>
      <c r="E454" s="28" t="s">
        <v>754</v>
      </c>
      <c r="F454" s="18" t="str">
        <f t="shared" si="8"/>
        <v>v</v>
      </c>
      <c r="G454" s="18" t="str">
        <f t="shared" si="9"/>
        <v>scalar_Double_precision</v>
      </c>
      <c r="H454" s="18" t="s">
        <v>746</v>
      </c>
      <c r="I454" s="30" t="s">
        <v>740</v>
      </c>
      <c r="J454" s="30"/>
      <c r="K454" s="31"/>
      <c r="L454" s="32" t="s">
        <v>31</v>
      </c>
      <c r="M454" s="45" t="s">
        <v>31</v>
      </c>
      <c r="N454" s="32" t="s">
        <v>31</v>
      </c>
      <c r="O454" s="45" t="s">
        <v>30</v>
      </c>
      <c r="P454" s="45" t="s">
        <v>30</v>
      </c>
      <c r="Q454" s="45" t="s">
        <v>30</v>
      </c>
      <c r="R454" s="45" t="s">
        <v>30</v>
      </c>
      <c r="S454" s="45" t="s">
        <v>31</v>
      </c>
      <c r="T454" s="32" t="s">
        <v>31</v>
      </c>
      <c r="U454" s="32" t="s">
        <v>30</v>
      </c>
      <c r="V454" s="45" t="s">
        <v>30</v>
      </c>
      <c r="W454" s="32" t="s">
        <v>51</v>
      </c>
      <c r="AB454" s="32" t="s">
        <v>31</v>
      </c>
      <c r="AC454" s="32" t="s">
        <v>30</v>
      </c>
      <c r="AD454" s="32" t="s">
        <v>31</v>
      </c>
      <c r="AE454" s="32" t="s">
        <v>31</v>
      </c>
      <c r="AF454" s="45" t="s">
        <v>30</v>
      </c>
      <c r="AG454" s="45" t="s">
        <v>31</v>
      </c>
      <c r="AH454" s="46" t="s">
        <v>45</v>
      </c>
      <c r="AM454" s="32" t="s">
        <v>56</v>
      </c>
      <c r="AR454" s="23"/>
      <c r="AS454" s="24" t="str">
        <f t="shared" si="3"/>
        <v>-:-:-:-:-:-:-:-:-:-:-:Rm:::::-:-:-:-:-:-:Rn:::::Rd::::</v>
      </c>
      <c r="AT454" s="23"/>
      <c r="AU454" s="24" t="str">
        <f t="shared" si="4"/>
        <v>0x1E604800</v>
      </c>
      <c r="AV454" s="25"/>
      <c r="AW454" s="26" t="str">
        <f t="shared" si="5"/>
        <v>vfmaxscalar_Double_precision,                           </v>
      </c>
      <c r="AX454" s="26" t="str">
        <f t="shared" si="6"/>
        <v>//		vfmaxscalar_Double_precision,                           	/* 0x1E604800	FMAX      	 */</v>
      </c>
      <c r="AY454" s="26" t="str">
        <f t="shared" si="7"/>
        <v>//		0x1E604800,	/* FMAX      	vfmaxscalar_Double_precision	 */</v>
      </c>
    </row>
    <row r="455" ht="12.75" customHeight="1">
      <c r="A455" s="9" t="s">
        <v>768</v>
      </c>
      <c r="B455" s="33" t="s">
        <v>106</v>
      </c>
      <c r="C455" s="16"/>
      <c r="D455" s="17"/>
      <c r="E455" s="28" t="s">
        <v>756</v>
      </c>
      <c r="F455" s="18" t="str">
        <f t="shared" si="8"/>
        <v>v</v>
      </c>
      <c r="G455" s="18" t="str">
        <f t="shared" si="9"/>
        <v>scalar_Double_precision</v>
      </c>
      <c r="H455" s="18" t="s">
        <v>746</v>
      </c>
      <c r="I455" s="30" t="s">
        <v>740</v>
      </c>
      <c r="J455" s="30"/>
      <c r="K455" s="31"/>
      <c r="L455" s="32" t="s">
        <v>31</v>
      </c>
      <c r="M455" s="45" t="s">
        <v>31</v>
      </c>
      <c r="N455" s="32" t="s">
        <v>31</v>
      </c>
      <c r="O455" s="45" t="s">
        <v>30</v>
      </c>
      <c r="P455" s="45" t="s">
        <v>30</v>
      </c>
      <c r="Q455" s="45" t="s">
        <v>30</v>
      </c>
      <c r="R455" s="45" t="s">
        <v>30</v>
      </c>
      <c r="S455" s="45" t="s">
        <v>31</v>
      </c>
      <c r="T455" s="32" t="s">
        <v>31</v>
      </c>
      <c r="U455" s="32" t="s">
        <v>30</v>
      </c>
      <c r="V455" s="45" t="s">
        <v>30</v>
      </c>
      <c r="W455" s="32" t="s">
        <v>51</v>
      </c>
      <c r="AB455" s="32" t="s">
        <v>31</v>
      </c>
      <c r="AC455" s="32" t="s">
        <v>30</v>
      </c>
      <c r="AD455" s="32" t="s">
        <v>31</v>
      </c>
      <c r="AE455" s="32" t="s">
        <v>30</v>
      </c>
      <c r="AF455" s="45" t="s">
        <v>30</v>
      </c>
      <c r="AG455" s="45" t="s">
        <v>31</v>
      </c>
      <c r="AH455" s="46" t="s">
        <v>45</v>
      </c>
      <c r="AM455" s="32" t="s">
        <v>56</v>
      </c>
      <c r="AR455" s="23"/>
      <c r="AS455" s="24" t="str">
        <f t="shared" si="3"/>
        <v>-:-:-:-:-:-:-:-:-:-:-:Rm:::::-:-:-:-:-:-:Rn:::::Rd::::</v>
      </c>
      <c r="AT455" s="23"/>
      <c r="AU455" s="24" t="str">
        <f t="shared" si="4"/>
        <v>0x1E605800</v>
      </c>
      <c r="AV455" s="25"/>
      <c r="AW455" s="26" t="str">
        <f t="shared" si="5"/>
        <v>vfminscalar_Double_precision,                           </v>
      </c>
      <c r="AX455" s="26" t="str">
        <f t="shared" si="6"/>
        <v>//		vfminscalar_Double_precision,                           	/* 0x1E605800	FMIN      	 */</v>
      </c>
      <c r="AY455" s="26" t="str">
        <f t="shared" si="7"/>
        <v>//		0x1E605800,	/* FMIN      	vfminscalar_Double_precision	 */</v>
      </c>
    </row>
    <row r="456" ht="12.75" customHeight="1">
      <c r="A456" s="9" t="s">
        <v>769</v>
      </c>
      <c r="B456" s="33" t="s">
        <v>106</v>
      </c>
      <c r="C456" s="16"/>
      <c r="D456" s="17"/>
      <c r="E456" s="28" t="s">
        <v>758</v>
      </c>
      <c r="F456" s="18" t="str">
        <f t="shared" si="8"/>
        <v>v</v>
      </c>
      <c r="G456" s="18" t="str">
        <f t="shared" si="9"/>
        <v>scalar_Double_precision</v>
      </c>
      <c r="H456" s="18" t="s">
        <v>746</v>
      </c>
      <c r="I456" s="30" t="s">
        <v>740</v>
      </c>
      <c r="J456" s="30"/>
      <c r="K456" s="31"/>
      <c r="L456" s="32" t="s">
        <v>31</v>
      </c>
      <c r="M456" s="45" t="s">
        <v>31</v>
      </c>
      <c r="N456" s="32" t="s">
        <v>31</v>
      </c>
      <c r="O456" s="45" t="s">
        <v>30</v>
      </c>
      <c r="P456" s="45" t="s">
        <v>30</v>
      </c>
      <c r="Q456" s="45" t="s">
        <v>30</v>
      </c>
      <c r="R456" s="45" t="s">
        <v>30</v>
      </c>
      <c r="S456" s="45" t="s">
        <v>31</v>
      </c>
      <c r="T456" s="32" t="s">
        <v>31</v>
      </c>
      <c r="U456" s="32" t="s">
        <v>30</v>
      </c>
      <c r="V456" s="45" t="s">
        <v>30</v>
      </c>
      <c r="W456" s="32" t="s">
        <v>51</v>
      </c>
      <c r="AB456" s="32" t="s">
        <v>31</v>
      </c>
      <c r="AC456" s="32" t="s">
        <v>30</v>
      </c>
      <c r="AD456" s="32" t="s">
        <v>30</v>
      </c>
      <c r="AE456" s="32" t="s">
        <v>31</v>
      </c>
      <c r="AF456" s="45" t="s">
        <v>30</v>
      </c>
      <c r="AG456" s="45" t="s">
        <v>31</v>
      </c>
      <c r="AH456" s="46" t="s">
        <v>45</v>
      </c>
      <c r="AM456" s="32" t="s">
        <v>56</v>
      </c>
      <c r="AR456" s="23"/>
      <c r="AS456" s="24" t="str">
        <f t="shared" si="3"/>
        <v>-:-:-:-:-:-:-:-:-:-:-:Rm:::::-:-:-:-:-:-:Rn:::::Rd::::</v>
      </c>
      <c r="AT456" s="23"/>
      <c r="AU456" s="24" t="str">
        <f t="shared" si="4"/>
        <v>0x1E606800</v>
      </c>
      <c r="AV456" s="25"/>
      <c r="AW456" s="26" t="str">
        <f t="shared" si="5"/>
        <v>vfmaxnmscalar_Double_precision,                         </v>
      </c>
      <c r="AX456" s="26" t="str">
        <f t="shared" si="6"/>
        <v>//		vfmaxnmscalar_Double_precision,                         	/* 0x1E606800	FMAXNM    	 */</v>
      </c>
      <c r="AY456" s="26" t="str">
        <f t="shared" si="7"/>
        <v>//		0x1E606800,	/* FMAXNM    	vfmaxnmscalar_Double_precision	 */</v>
      </c>
    </row>
    <row r="457" ht="12.75" customHeight="1">
      <c r="A457" s="15" t="s">
        <v>770</v>
      </c>
      <c r="B457" s="33" t="s">
        <v>106</v>
      </c>
      <c r="C457" s="16"/>
      <c r="D457" s="17"/>
      <c r="E457" s="28" t="s">
        <v>760</v>
      </c>
      <c r="F457" s="18" t="str">
        <f t="shared" si="8"/>
        <v>v</v>
      </c>
      <c r="G457" s="18" t="str">
        <f t="shared" si="9"/>
        <v>scalar_Double_precision</v>
      </c>
      <c r="H457" s="18" t="s">
        <v>746</v>
      </c>
      <c r="I457" s="30" t="s">
        <v>740</v>
      </c>
      <c r="J457" s="30"/>
      <c r="K457" s="31"/>
      <c r="L457" s="32" t="s">
        <v>31</v>
      </c>
      <c r="M457" s="45" t="s">
        <v>31</v>
      </c>
      <c r="N457" s="32" t="s">
        <v>31</v>
      </c>
      <c r="O457" s="45" t="s">
        <v>30</v>
      </c>
      <c r="P457" s="45" t="s">
        <v>30</v>
      </c>
      <c r="Q457" s="45" t="s">
        <v>30</v>
      </c>
      <c r="R457" s="45" t="s">
        <v>30</v>
      </c>
      <c r="S457" s="45" t="s">
        <v>31</v>
      </c>
      <c r="T457" s="32" t="s">
        <v>31</v>
      </c>
      <c r="U457" s="32" t="s">
        <v>30</v>
      </c>
      <c r="V457" s="45" t="s">
        <v>30</v>
      </c>
      <c r="W457" s="32" t="s">
        <v>51</v>
      </c>
      <c r="AB457" s="32" t="s">
        <v>31</v>
      </c>
      <c r="AC457" s="32" t="s">
        <v>30</v>
      </c>
      <c r="AD457" s="32" t="s">
        <v>30</v>
      </c>
      <c r="AE457" s="32" t="s">
        <v>30</v>
      </c>
      <c r="AF457" s="45" t="s">
        <v>30</v>
      </c>
      <c r="AG457" s="45" t="s">
        <v>31</v>
      </c>
      <c r="AH457" s="46" t="s">
        <v>45</v>
      </c>
      <c r="AM457" s="32" t="s">
        <v>56</v>
      </c>
      <c r="AR457" s="23"/>
      <c r="AS457" s="24" t="str">
        <f t="shared" si="3"/>
        <v>-:-:-:-:-:-:-:-:-:-:-:Rm:::::-:-:-:-:-:-:Rn:::::Rd::::</v>
      </c>
      <c r="AT457" s="23"/>
      <c r="AU457" s="24" t="str">
        <f t="shared" si="4"/>
        <v>0x1E607800</v>
      </c>
      <c r="AV457" s="25"/>
      <c r="AW457" s="26" t="str">
        <f t="shared" si="5"/>
        <v>vfminnmscalar_Double_precision,                         </v>
      </c>
      <c r="AX457" s="26" t="str">
        <f t="shared" si="6"/>
        <v>//		vfminnmscalar_Double_precision,                         	/* 0x1E607800	FMINNM    	 */</v>
      </c>
      <c r="AY457" s="26" t="str">
        <f t="shared" si="7"/>
        <v>//		0x1E607800,	/* FMINNM    	vfminnmscalar_Double_precision	 */</v>
      </c>
    </row>
    <row r="458" ht="12.75" customHeight="1">
      <c r="A458" s="15" t="s">
        <v>771</v>
      </c>
      <c r="B458" s="33" t="s">
        <v>106</v>
      </c>
      <c r="C458" s="16"/>
      <c r="D458" s="17"/>
      <c r="E458" s="28" t="s">
        <v>762</v>
      </c>
      <c r="F458" s="18" t="str">
        <f t="shared" si="8"/>
        <v>v</v>
      </c>
      <c r="G458" s="18" t="str">
        <f t="shared" si="9"/>
        <v>Double_precision</v>
      </c>
      <c r="H458" s="19"/>
      <c r="I458" s="30" t="s">
        <v>740</v>
      </c>
      <c r="J458" s="30"/>
      <c r="K458" s="31"/>
      <c r="L458" s="32" t="s">
        <v>31</v>
      </c>
      <c r="M458" s="45" t="s">
        <v>31</v>
      </c>
      <c r="N458" s="32" t="s">
        <v>31</v>
      </c>
      <c r="O458" s="45" t="s">
        <v>30</v>
      </c>
      <c r="P458" s="45" t="s">
        <v>30</v>
      </c>
      <c r="Q458" s="45" t="s">
        <v>30</v>
      </c>
      <c r="R458" s="45" t="s">
        <v>30</v>
      </c>
      <c r="S458" s="45" t="s">
        <v>31</v>
      </c>
      <c r="T458" s="32" t="s">
        <v>31</v>
      </c>
      <c r="U458" s="32" t="s">
        <v>30</v>
      </c>
      <c r="V458" s="45" t="s">
        <v>30</v>
      </c>
      <c r="W458" s="32" t="s">
        <v>51</v>
      </c>
      <c r="AB458" s="32" t="s">
        <v>30</v>
      </c>
      <c r="AC458" s="32" t="s">
        <v>31</v>
      </c>
      <c r="AD458" s="32" t="s">
        <v>31</v>
      </c>
      <c r="AE458" s="32" t="s">
        <v>31</v>
      </c>
      <c r="AF458" s="45" t="s">
        <v>30</v>
      </c>
      <c r="AG458" s="45" t="s">
        <v>31</v>
      </c>
      <c r="AH458" s="46" t="s">
        <v>45</v>
      </c>
      <c r="AM458" s="32" t="s">
        <v>56</v>
      </c>
      <c r="AR458" s="23"/>
      <c r="AS458" s="24" t="str">
        <f t="shared" si="3"/>
        <v>-:-:-:-:-:-:-:-:-:-:-:Rm:::::-:-:-:-:-:-:Rn:::::Rd::::</v>
      </c>
      <c r="AT458" s="23"/>
      <c r="AU458" s="24" t="str">
        <f t="shared" si="4"/>
        <v>0x1E608800</v>
      </c>
      <c r="AV458" s="25"/>
      <c r="AW458" s="26" t="str">
        <f t="shared" si="5"/>
        <v>vfnmulDouble_precision,                                 </v>
      </c>
      <c r="AX458" s="26" t="str">
        <f t="shared" si="6"/>
        <v>//		vfnmulDouble_precision,                                 	/* 0x1E608800	FNMUL     	 */</v>
      </c>
      <c r="AY458" s="26" t="str">
        <f t="shared" si="7"/>
        <v>//		0x1E608800,	/* FNMUL     	vfnmulDouble_precision	 */</v>
      </c>
    </row>
    <row r="459" ht="12.75" customHeight="1">
      <c r="A459" s="9" t="s">
        <v>772</v>
      </c>
      <c r="B459" s="33" t="s">
        <v>106</v>
      </c>
      <c r="C459" s="16"/>
      <c r="D459" s="17" t="s">
        <v>773</v>
      </c>
      <c r="F459" s="18" t="str">
        <f t="shared" si="8"/>
        <v/>
      </c>
      <c r="G459" s="18" t="str">
        <f t="shared" si="9"/>
        <v/>
      </c>
      <c r="H459" s="19"/>
      <c r="I459" s="20"/>
      <c r="J459" s="20"/>
      <c r="K459" s="37"/>
      <c r="L459" s="38" t="s">
        <v>67</v>
      </c>
      <c r="M459" s="22" t="s">
        <v>31</v>
      </c>
      <c r="N459" s="38" t="s">
        <v>52</v>
      </c>
      <c r="O459" s="22" t="s">
        <v>30</v>
      </c>
      <c r="P459" s="39" t="s">
        <v>30</v>
      </c>
      <c r="Q459" s="39" t="s">
        <v>30</v>
      </c>
      <c r="R459" s="39" t="s">
        <v>30</v>
      </c>
      <c r="S459" s="22" t="s">
        <v>31</v>
      </c>
      <c r="T459" s="38" t="s">
        <v>700</v>
      </c>
      <c r="V459" s="22" t="s">
        <v>30</v>
      </c>
      <c r="W459" s="38" t="s">
        <v>51</v>
      </c>
      <c r="AB459" s="38" t="s">
        <v>39</v>
      </c>
      <c r="AF459" s="22" t="s">
        <v>30</v>
      </c>
      <c r="AG459" s="22" t="s">
        <v>30</v>
      </c>
      <c r="AH459" s="40" t="s">
        <v>45</v>
      </c>
      <c r="AM459" s="38" t="s">
        <v>56</v>
      </c>
      <c r="AR459" s="23"/>
      <c r="AS459" s="24" t="str">
        <f t="shared" si="3"/>
        <v/>
      </c>
      <c r="AT459" s="23"/>
      <c r="AU459" s="24" t="str">
        <f t="shared" si="4"/>
        <v/>
      </c>
      <c r="AV459" s="25"/>
      <c r="AW459" s="26" t="str">
        <f t="shared" si="5"/>
        <v/>
      </c>
      <c r="AX459" s="26" t="str">
        <f t="shared" si="6"/>
        <v>	/* Floating-point conditional select */</v>
      </c>
      <c r="AY459" s="26" t="str">
        <f t="shared" si="7"/>
        <v>	/* Floating-point conditional select */</v>
      </c>
    </row>
    <row r="460" ht="12.75" customHeight="1">
      <c r="A460" s="15" t="s">
        <v>774</v>
      </c>
      <c r="B460" s="33" t="s">
        <v>106</v>
      </c>
      <c r="C460" s="16"/>
      <c r="D460" s="17"/>
      <c r="E460" s="28" t="s">
        <v>775</v>
      </c>
      <c r="F460" s="18" t="str">
        <f t="shared" si="8"/>
        <v>v</v>
      </c>
      <c r="G460" s="18" t="str">
        <f t="shared" si="9"/>
        <v>Single_precision</v>
      </c>
      <c r="H460" s="19"/>
      <c r="I460" s="30" t="s">
        <v>736</v>
      </c>
      <c r="J460" s="30"/>
      <c r="K460" s="31"/>
      <c r="L460" s="32" t="s">
        <v>31</v>
      </c>
      <c r="M460" s="45" t="s">
        <v>31</v>
      </c>
      <c r="N460" s="32" t="s">
        <v>31</v>
      </c>
      <c r="O460" s="45" t="s">
        <v>30</v>
      </c>
      <c r="P460" s="45" t="s">
        <v>30</v>
      </c>
      <c r="Q460" s="45" t="s">
        <v>30</v>
      </c>
      <c r="R460" s="45" t="s">
        <v>30</v>
      </c>
      <c r="S460" s="45" t="s">
        <v>31</v>
      </c>
      <c r="T460" s="32" t="s">
        <v>31</v>
      </c>
      <c r="U460" s="32" t="s">
        <v>31</v>
      </c>
      <c r="V460" s="45" t="s">
        <v>30</v>
      </c>
      <c r="W460" s="32" t="s">
        <v>51</v>
      </c>
      <c r="AB460" s="32" t="s">
        <v>39</v>
      </c>
      <c r="AF460" s="45" t="s">
        <v>30</v>
      </c>
      <c r="AG460" s="45" t="s">
        <v>30</v>
      </c>
      <c r="AH460" s="46" t="s">
        <v>45</v>
      </c>
      <c r="AM460" s="32" t="s">
        <v>56</v>
      </c>
      <c r="AR460" s="23"/>
      <c r="AS460" s="24" t="str">
        <f t="shared" si="3"/>
        <v>-:-:-:-:-:-:-:-:-:-:-:Rm:::::cond::::-:-:Rn:::::Rd::::</v>
      </c>
      <c r="AT460" s="23"/>
      <c r="AU460" s="24" t="str">
        <f t="shared" si="4"/>
        <v>0x1E200C00</v>
      </c>
      <c r="AV460" s="25"/>
      <c r="AW460" s="26" t="str">
        <f t="shared" si="5"/>
        <v>vfcselSingle_precision,                                 </v>
      </c>
      <c r="AX460" s="26" t="str">
        <f t="shared" si="6"/>
        <v>//		vfcselSingle_precision,                                 	/* 0x1E200C00	FCSEL     	 */</v>
      </c>
      <c r="AY460" s="26" t="str">
        <f t="shared" si="7"/>
        <v>//		0x1E200C00,	/* FCSEL     	vfcselSingle_precision	 */</v>
      </c>
    </row>
    <row r="461" ht="12.75" customHeight="1">
      <c r="A461" s="15" t="s">
        <v>776</v>
      </c>
      <c r="B461" s="33" t="s">
        <v>106</v>
      </c>
      <c r="C461" s="16"/>
      <c r="D461" s="17"/>
      <c r="E461" s="28" t="s">
        <v>775</v>
      </c>
      <c r="F461" s="18" t="str">
        <f t="shared" si="8"/>
        <v>v</v>
      </c>
      <c r="G461" s="18" t="str">
        <f t="shared" si="9"/>
        <v>Double_precision</v>
      </c>
      <c r="H461" s="19"/>
      <c r="I461" s="30" t="s">
        <v>740</v>
      </c>
      <c r="J461" s="30"/>
      <c r="K461" s="31"/>
      <c r="L461" s="32" t="s">
        <v>31</v>
      </c>
      <c r="M461" s="45" t="s">
        <v>31</v>
      </c>
      <c r="N461" s="32" t="s">
        <v>31</v>
      </c>
      <c r="O461" s="45" t="s">
        <v>30</v>
      </c>
      <c r="P461" s="45" t="s">
        <v>30</v>
      </c>
      <c r="Q461" s="45" t="s">
        <v>30</v>
      </c>
      <c r="R461" s="45" t="s">
        <v>30</v>
      </c>
      <c r="S461" s="45" t="s">
        <v>31</v>
      </c>
      <c r="T461" s="32" t="s">
        <v>31</v>
      </c>
      <c r="U461" s="32" t="s">
        <v>30</v>
      </c>
      <c r="V461" s="45" t="s">
        <v>30</v>
      </c>
      <c r="W461" s="32" t="s">
        <v>51</v>
      </c>
      <c r="AB461" s="32" t="s">
        <v>39</v>
      </c>
      <c r="AF461" s="45" t="s">
        <v>30</v>
      </c>
      <c r="AG461" s="45" t="s">
        <v>30</v>
      </c>
      <c r="AH461" s="46" t="s">
        <v>45</v>
      </c>
      <c r="AM461" s="32" t="s">
        <v>56</v>
      </c>
      <c r="AR461" s="23"/>
      <c r="AS461" s="24" t="str">
        <f t="shared" si="3"/>
        <v>-:-:-:-:-:-:-:-:-:-:-:Rm:::::cond::::-:-:Rn:::::Rd::::</v>
      </c>
      <c r="AT461" s="23"/>
      <c r="AU461" s="24" t="str">
        <f t="shared" si="4"/>
        <v>0x1E600C00</v>
      </c>
      <c r="AV461" s="25"/>
      <c r="AW461" s="26" t="str">
        <f t="shared" si="5"/>
        <v>vfcselDouble_precision,                                 </v>
      </c>
      <c r="AX461" s="26" t="str">
        <f t="shared" si="6"/>
        <v>//		vfcselDouble_precision,                                 	/* 0x1E600C00	FCSEL     	 */</v>
      </c>
      <c r="AY461" s="26" t="str">
        <f t="shared" si="7"/>
        <v>//		0x1E600C00,	/* FCSEL     	vfcselDouble_precision	 */</v>
      </c>
    </row>
    <row r="462" ht="12.75" customHeight="1">
      <c r="A462" s="9" t="s">
        <v>777</v>
      </c>
      <c r="B462" s="33" t="s">
        <v>106</v>
      </c>
      <c r="C462" s="16"/>
      <c r="D462" s="17" t="s">
        <v>778</v>
      </c>
      <c r="F462" s="18" t="str">
        <f t="shared" si="8"/>
        <v/>
      </c>
      <c r="G462" s="18" t="str">
        <f t="shared" si="9"/>
        <v/>
      </c>
      <c r="H462" s="19"/>
      <c r="I462" s="20"/>
      <c r="J462" s="20"/>
      <c r="K462" s="37"/>
      <c r="L462" s="38" t="s">
        <v>67</v>
      </c>
      <c r="M462" s="22" t="s">
        <v>31</v>
      </c>
      <c r="N462" s="38" t="s">
        <v>52</v>
      </c>
      <c r="O462" s="22" t="s">
        <v>30</v>
      </c>
      <c r="P462" s="39" t="s">
        <v>30</v>
      </c>
      <c r="Q462" s="39" t="s">
        <v>30</v>
      </c>
      <c r="R462" s="39" t="s">
        <v>30</v>
      </c>
      <c r="S462" s="22" t="s">
        <v>31</v>
      </c>
      <c r="T462" s="38" t="s">
        <v>700</v>
      </c>
      <c r="V462" s="22" t="s">
        <v>30</v>
      </c>
      <c r="W462" s="38" t="s">
        <v>64</v>
      </c>
      <c r="AE462" s="22" t="s">
        <v>30</v>
      </c>
      <c r="AF462" s="22" t="s">
        <v>31</v>
      </c>
      <c r="AG462" s="22" t="s">
        <v>31</v>
      </c>
      <c r="AH462" s="60" t="s">
        <v>61</v>
      </c>
      <c r="AM462" s="38" t="s">
        <v>56</v>
      </c>
      <c r="AR462" s="23"/>
      <c r="AS462" s="24" t="str">
        <f t="shared" si="3"/>
        <v/>
      </c>
      <c r="AT462" s="23"/>
      <c r="AU462" s="24" t="str">
        <f t="shared" si="4"/>
        <v/>
      </c>
      <c r="AV462" s="25"/>
      <c r="AW462" s="26" t="str">
        <f t="shared" si="5"/>
        <v/>
      </c>
      <c r="AX462" s="26" t="str">
        <f t="shared" si="6"/>
        <v>	/* Floating-point immediate */</v>
      </c>
      <c r="AY462" s="26" t="str">
        <f t="shared" si="7"/>
        <v>	/* Floating-point immediate */</v>
      </c>
    </row>
    <row r="463" ht="12.75" customHeight="1">
      <c r="A463" s="9" t="s">
        <v>779</v>
      </c>
      <c r="B463" s="33" t="s">
        <v>106</v>
      </c>
      <c r="C463" s="16"/>
      <c r="D463" s="17"/>
      <c r="E463" s="28" t="s">
        <v>780</v>
      </c>
      <c r="F463" s="18" t="str">
        <f t="shared" si="8"/>
        <v>v</v>
      </c>
      <c r="G463" s="18" t="str">
        <f t="shared" si="9"/>
        <v>scalar_immediate_Single_precision</v>
      </c>
      <c r="H463" s="18" t="s">
        <v>781</v>
      </c>
      <c r="I463" s="30" t="s">
        <v>736</v>
      </c>
      <c r="J463" s="30"/>
      <c r="K463" s="31"/>
      <c r="L463" s="32" t="s">
        <v>31</v>
      </c>
      <c r="M463" s="45" t="s">
        <v>31</v>
      </c>
      <c r="N463" s="32" t="s">
        <v>31</v>
      </c>
      <c r="O463" s="45" t="s">
        <v>30</v>
      </c>
      <c r="P463" s="45" t="s">
        <v>30</v>
      </c>
      <c r="Q463" s="45" t="s">
        <v>30</v>
      </c>
      <c r="R463" s="45" t="s">
        <v>30</v>
      </c>
      <c r="S463" s="45" t="s">
        <v>31</v>
      </c>
      <c r="T463" s="32" t="s">
        <v>31</v>
      </c>
      <c r="U463" s="32" t="s">
        <v>31</v>
      </c>
      <c r="V463" s="45" t="s">
        <v>30</v>
      </c>
      <c r="W463" s="32" t="s">
        <v>64</v>
      </c>
      <c r="AE463" s="45" t="s">
        <v>30</v>
      </c>
      <c r="AF463" s="45" t="s">
        <v>31</v>
      </c>
      <c r="AG463" s="45" t="s">
        <v>31</v>
      </c>
      <c r="AH463" s="62" t="s">
        <v>31</v>
      </c>
      <c r="AI463" s="62" t="s">
        <v>31</v>
      </c>
      <c r="AJ463" s="62" t="s">
        <v>31</v>
      </c>
      <c r="AK463" s="62" t="s">
        <v>31</v>
      </c>
      <c r="AL463" s="62" t="s">
        <v>31</v>
      </c>
      <c r="AM463" s="32" t="s">
        <v>56</v>
      </c>
      <c r="AR463" s="23"/>
      <c r="AS463" s="24" t="str">
        <f t="shared" si="3"/>
        <v>-:-:-:-:-:-:-:-:-:-:-:imm8::::::::-:-:-:-:-:-:-:-:Rd::::</v>
      </c>
      <c r="AT463" s="23"/>
      <c r="AU463" s="24" t="str">
        <f t="shared" si="4"/>
        <v>0x1E201000</v>
      </c>
      <c r="AV463" s="25"/>
      <c r="AW463" s="26" t="str">
        <f t="shared" si="5"/>
        <v>vfmovscalar_immediate_Single_precision,                 </v>
      </c>
      <c r="AX463" s="26" t="str">
        <f t="shared" si="6"/>
        <v>//		vfmovscalar_immediate_Single_precision,                 	/* 0x1E201000	FMOV      	 */</v>
      </c>
      <c r="AY463" s="26" t="str">
        <f t="shared" si="7"/>
        <v>//		0x1E201000,	/* FMOV      	vfmovscalar_immediate_Single_precision	 */</v>
      </c>
    </row>
    <row r="464" ht="12.75" customHeight="1">
      <c r="A464" s="15" t="s">
        <v>782</v>
      </c>
      <c r="B464" s="33" t="s">
        <v>106</v>
      </c>
      <c r="C464" s="16"/>
      <c r="D464" s="17"/>
      <c r="E464" s="28" t="s">
        <v>780</v>
      </c>
      <c r="F464" s="18" t="str">
        <f t="shared" si="8"/>
        <v>v</v>
      </c>
      <c r="G464" s="18" t="str">
        <f t="shared" si="9"/>
        <v>scalar_immediate_Double_precision</v>
      </c>
      <c r="H464" s="18" t="s">
        <v>781</v>
      </c>
      <c r="I464" s="30" t="s">
        <v>740</v>
      </c>
      <c r="J464" s="30"/>
      <c r="K464" s="31"/>
      <c r="L464" s="32" t="s">
        <v>31</v>
      </c>
      <c r="M464" s="45" t="s">
        <v>31</v>
      </c>
      <c r="N464" s="32" t="s">
        <v>31</v>
      </c>
      <c r="O464" s="45" t="s">
        <v>30</v>
      </c>
      <c r="P464" s="45" t="s">
        <v>30</v>
      </c>
      <c r="Q464" s="45" t="s">
        <v>30</v>
      </c>
      <c r="R464" s="45" t="s">
        <v>30</v>
      </c>
      <c r="S464" s="45" t="s">
        <v>31</v>
      </c>
      <c r="T464" s="32" t="s">
        <v>31</v>
      </c>
      <c r="U464" s="32" t="s">
        <v>30</v>
      </c>
      <c r="V464" s="45" t="s">
        <v>30</v>
      </c>
      <c r="W464" s="32" t="s">
        <v>64</v>
      </c>
      <c r="AE464" s="45" t="s">
        <v>30</v>
      </c>
      <c r="AF464" s="45" t="s">
        <v>31</v>
      </c>
      <c r="AG464" s="45" t="s">
        <v>31</v>
      </c>
      <c r="AH464" s="62" t="s">
        <v>31</v>
      </c>
      <c r="AI464" s="62" t="s">
        <v>31</v>
      </c>
      <c r="AJ464" s="62" t="s">
        <v>31</v>
      </c>
      <c r="AK464" s="62" t="s">
        <v>31</v>
      </c>
      <c r="AL464" s="62" t="s">
        <v>31</v>
      </c>
      <c r="AM464" s="32" t="s">
        <v>56</v>
      </c>
      <c r="AR464" s="23"/>
      <c r="AS464" s="24" t="str">
        <f t="shared" si="3"/>
        <v>-:-:-:-:-:-:-:-:-:-:-:imm8::::::::-:-:-:-:-:-:-:-:Rd::::</v>
      </c>
      <c r="AT464" s="23"/>
      <c r="AU464" s="24" t="str">
        <f t="shared" si="4"/>
        <v>0x1E601000</v>
      </c>
      <c r="AV464" s="25"/>
      <c r="AW464" s="26" t="str">
        <f t="shared" si="5"/>
        <v>vfmovscalar_immediate_Double_precision,                 </v>
      </c>
      <c r="AX464" s="26" t="str">
        <f t="shared" si="6"/>
        <v>//		vfmovscalar_immediate_Double_precision,                 	/* 0x1E601000	FMOV      	 */</v>
      </c>
      <c r="AY464" s="26" t="str">
        <f t="shared" si="7"/>
        <v>//		0x1E601000,	/* FMOV      	vfmovscalar_immediate_Double_precision	 */</v>
      </c>
    </row>
    <row r="465" ht="12.75" customHeight="1">
      <c r="A465" s="15" t="s">
        <v>783</v>
      </c>
      <c r="B465" s="33" t="s">
        <v>106</v>
      </c>
      <c r="C465" s="16"/>
      <c r="D465" s="17" t="s">
        <v>784</v>
      </c>
      <c r="F465" s="18" t="str">
        <f t="shared" si="8"/>
        <v/>
      </c>
      <c r="G465" s="18" t="str">
        <f t="shared" si="9"/>
        <v/>
      </c>
      <c r="H465" s="19"/>
      <c r="I465" s="20"/>
      <c r="J465" s="20"/>
      <c r="K465" s="37"/>
      <c r="L465" s="38" t="s">
        <v>67</v>
      </c>
      <c r="M465" s="22" t="s">
        <v>31</v>
      </c>
      <c r="N465" s="38" t="s">
        <v>52</v>
      </c>
      <c r="O465" s="22" t="s">
        <v>30</v>
      </c>
      <c r="P465" s="39" t="s">
        <v>30</v>
      </c>
      <c r="Q465" s="39" t="s">
        <v>30</v>
      </c>
      <c r="R465" s="39" t="s">
        <v>30</v>
      </c>
      <c r="S465" s="22" t="s">
        <v>31</v>
      </c>
      <c r="T465" s="38" t="s">
        <v>700</v>
      </c>
      <c r="V465" s="22" t="s">
        <v>30</v>
      </c>
      <c r="W465" s="38" t="s">
        <v>51</v>
      </c>
      <c r="AB465" s="38" t="s">
        <v>459</v>
      </c>
      <c r="AD465" s="22" t="s">
        <v>30</v>
      </c>
      <c r="AE465" s="22" t="s">
        <v>31</v>
      </c>
      <c r="AF465" s="22" t="s">
        <v>31</v>
      </c>
      <c r="AG465" s="22" t="s">
        <v>31</v>
      </c>
      <c r="AH465" s="40" t="s">
        <v>45</v>
      </c>
      <c r="AM465" s="38" t="s">
        <v>575</v>
      </c>
      <c r="AR465" s="23"/>
      <c r="AS465" s="24" t="str">
        <f t="shared" si="3"/>
        <v/>
      </c>
      <c r="AT465" s="23"/>
      <c r="AU465" s="24" t="str">
        <f t="shared" si="4"/>
        <v/>
      </c>
      <c r="AV465" s="25"/>
      <c r="AW465" s="26" t="str">
        <f t="shared" si="5"/>
        <v/>
      </c>
      <c r="AX465" s="26" t="str">
        <f t="shared" si="6"/>
        <v>	/* Floating-point compare */</v>
      </c>
      <c r="AY465" s="26" t="str">
        <f t="shared" si="7"/>
        <v>	/* Floating-point compare */</v>
      </c>
    </row>
    <row r="466" ht="12.75" customHeight="1">
      <c r="A466" s="9" t="s">
        <v>785</v>
      </c>
      <c r="B466" s="33" t="s">
        <v>106</v>
      </c>
      <c r="C466" s="16"/>
      <c r="D466" s="17"/>
      <c r="E466" s="28" t="s">
        <v>786</v>
      </c>
      <c r="F466" s="18" t="str">
        <f t="shared" si="8"/>
        <v>v</v>
      </c>
      <c r="G466" s="18" t="str">
        <f t="shared" si="9"/>
        <v>Single_precision</v>
      </c>
      <c r="H466" s="19"/>
      <c r="I466" s="30" t="s">
        <v>736</v>
      </c>
      <c r="J466" s="30"/>
      <c r="K466" s="31"/>
      <c r="L466" s="32" t="s">
        <v>31</v>
      </c>
      <c r="M466" s="45" t="s">
        <v>31</v>
      </c>
      <c r="N466" s="32" t="s">
        <v>31</v>
      </c>
      <c r="O466" s="45" t="s">
        <v>30</v>
      </c>
      <c r="P466" s="45" t="s">
        <v>30</v>
      </c>
      <c r="Q466" s="45" t="s">
        <v>30</v>
      </c>
      <c r="R466" s="45" t="s">
        <v>30</v>
      </c>
      <c r="S466" s="45" t="s">
        <v>31</v>
      </c>
      <c r="T466" s="32" t="s">
        <v>31</v>
      </c>
      <c r="U466" s="32" t="s">
        <v>31</v>
      </c>
      <c r="V466" s="45" t="s">
        <v>30</v>
      </c>
      <c r="W466" s="32" t="s">
        <v>51</v>
      </c>
      <c r="AB466" s="32" t="s">
        <v>31</v>
      </c>
      <c r="AC466" s="32" t="s">
        <v>31</v>
      </c>
      <c r="AD466" s="45" t="s">
        <v>30</v>
      </c>
      <c r="AE466" s="45" t="s">
        <v>31</v>
      </c>
      <c r="AF466" s="45" t="s">
        <v>31</v>
      </c>
      <c r="AG466" s="45" t="s">
        <v>31</v>
      </c>
      <c r="AH466" s="46" t="s">
        <v>45</v>
      </c>
      <c r="AM466" s="32" t="s">
        <v>31</v>
      </c>
      <c r="AN466" s="32" t="s">
        <v>31</v>
      </c>
      <c r="AO466" s="32" t="s">
        <v>31</v>
      </c>
      <c r="AP466" s="32" t="s">
        <v>31</v>
      </c>
      <c r="AQ466" s="32" t="s">
        <v>31</v>
      </c>
      <c r="AR466" s="23"/>
      <c r="AS466" s="24" t="str">
        <f t="shared" si="3"/>
        <v>-:-:-:-:-:-:-:-:-:-:-:Rm:::::-:-:-:-:-:-:Rn:::::-:-:-:-:-</v>
      </c>
      <c r="AT466" s="23"/>
      <c r="AU466" s="24" t="str">
        <f t="shared" si="4"/>
        <v>0x1E202000</v>
      </c>
      <c r="AV466" s="25"/>
      <c r="AW466" s="26" t="str">
        <f t="shared" si="5"/>
        <v>vfcmpSingle_precision,                                  </v>
      </c>
      <c r="AX466" s="26" t="str">
        <f t="shared" si="6"/>
        <v>//		vfcmpSingle_precision,                                  	/* 0x1E202000	FCMP      	 */</v>
      </c>
      <c r="AY466" s="26" t="str">
        <f t="shared" si="7"/>
        <v>//		0x1E202000,	/* FCMP      	vfcmpSingle_precision	 */</v>
      </c>
    </row>
    <row r="467" ht="12.75" customHeight="1">
      <c r="A467" s="15" t="s">
        <v>787</v>
      </c>
      <c r="B467" s="33" t="s">
        <v>106</v>
      </c>
      <c r="C467" s="16"/>
      <c r="D467" s="17"/>
      <c r="E467" s="28" t="s">
        <v>786</v>
      </c>
      <c r="F467" s="18" t="str">
        <f t="shared" si="8"/>
        <v>v</v>
      </c>
      <c r="G467" s="18" t="str">
        <f t="shared" si="9"/>
        <v>Single_precision_zero</v>
      </c>
      <c r="H467" s="19"/>
      <c r="I467" s="30" t="s">
        <v>788</v>
      </c>
      <c r="J467" s="30"/>
      <c r="K467" s="31"/>
      <c r="L467" s="32" t="s">
        <v>31</v>
      </c>
      <c r="M467" s="45" t="s">
        <v>31</v>
      </c>
      <c r="N467" s="32" t="s">
        <v>31</v>
      </c>
      <c r="O467" s="45" t="s">
        <v>30</v>
      </c>
      <c r="P467" s="45" t="s">
        <v>30</v>
      </c>
      <c r="Q467" s="45" t="s">
        <v>30</v>
      </c>
      <c r="R467" s="45" t="s">
        <v>30</v>
      </c>
      <c r="S467" s="45" t="s">
        <v>31</v>
      </c>
      <c r="T467" s="32" t="s">
        <v>31</v>
      </c>
      <c r="U467" s="32" t="s">
        <v>31</v>
      </c>
      <c r="V467" s="45" t="s">
        <v>30</v>
      </c>
      <c r="W467" s="32" t="s">
        <v>51</v>
      </c>
      <c r="AB467" s="32" t="s">
        <v>31</v>
      </c>
      <c r="AC467" s="32" t="s">
        <v>31</v>
      </c>
      <c r="AD467" s="45" t="s">
        <v>30</v>
      </c>
      <c r="AE467" s="45" t="s">
        <v>31</v>
      </c>
      <c r="AF467" s="45" t="s">
        <v>31</v>
      </c>
      <c r="AG467" s="45" t="s">
        <v>31</v>
      </c>
      <c r="AH467" s="46" t="s">
        <v>45</v>
      </c>
      <c r="AM467" s="32" t="s">
        <v>31</v>
      </c>
      <c r="AN467" s="32" t="s">
        <v>30</v>
      </c>
      <c r="AO467" s="32" t="s">
        <v>31</v>
      </c>
      <c r="AP467" s="32" t="s">
        <v>31</v>
      </c>
      <c r="AQ467" s="32" t="s">
        <v>31</v>
      </c>
      <c r="AR467" s="23"/>
      <c r="AS467" s="24" t="str">
        <f t="shared" si="3"/>
        <v>-:-:-:-:-:-:-:-:-:-:-:Rm:::::-:-:-:-:-:-:Rn:::::-:-:-:-:-</v>
      </c>
      <c r="AT467" s="23"/>
      <c r="AU467" s="24" t="str">
        <f t="shared" si="4"/>
        <v>0x1E202008</v>
      </c>
      <c r="AV467" s="25"/>
      <c r="AW467" s="26" t="str">
        <f t="shared" si="5"/>
        <v>vfcmpSingle_precision_zero,                             </v>
      </c>
      <c r="AX467" s="26" t="str">
        <f t="shared" si="6"/>
        <v>//		vfcmpSingle_precision_zero,                             	/* 0x1E202008	FCMP      	 */</v>
      </c>
      <c r="AY467" s="26" t="str">
        <f t="shared" si="7"/>
        <v>//		0x1E202008,	/* FCMP      	vfcmpSingle_precision_zero	 */</v>
      </c>
    </row>
    <row r="468" ht="12.75" customHeight="1">
      <c r="A468" s="15" t="s">
        <v>789</v>
      </c>
      <c r="B468" s="33" t="s">
        <v>106</v>
      </c>
      <c r="C468" s="16"/>
      <c r="D468" s="17"/>
      <c r="E468" s="28" t="s">
        <v>790</v>
      </c>
      <c r="F468" s="18" t="str">
        <f t="shared" si="8"/>
        <v>v</v>
      </c>
      <c r="G468" s="18" t="str">
        <f t="shared" si="9"/>
        <v>Single_precision</v>
      </c>
      <c r="H468" s="19"/>
      <c r="I468" s="30" t="s">
        <v>736</v>
      </c>
      <c r="J468" s="30"/>
      <c r="K468" s="31"/>
      <c r="L468" s="32" t="s">
        <v>31</v>
      </c>
      <c r="M468" s="45" t="s">
        <v>31</v>
      </c>
      <c r="N468" s="32" t="s">
        <v>31</v>
      </c>
      <c r="O468" s="45" t="s">
        <v>30</v>
      </c>
      <c r="P468" s="45" t="s">
        <v>30</v>
      </c>
      <c r="Q468" s="45" t="s">
        <v>30</v>
      </c>
      <c r="R468" s="45" t="s">
        <v>30</v>
      </c>
      <c r="S468" s="45" t="s">
        <v>31</v>
      </c>
      <c r="T468" s="32" t="s">
        <v>31</v>
      </c>
      <c r="U468" s="32" t="s">
        <v>31</v>
      </c>
      <c r="V468" s="45" t="s">
        <v>30</v>
      </c>
      <c r="W468" s="32" t="s">
        <v>51</v>
      </c>
      <c r="AB468" s="32" t="s">
        <v>31</v>
      </c>
      <c r="AC468" s="32" t="s">
        <v>31</v>
      </c>
      <c r="AD468" s="45" t="s">
        <v>30</v>
      </c>
      <c r="AE468" s="45" t="s">
        <v>31</v>
      </c>
      <c r="AF468" s="45" t="s">
        <v>31</v>
      </c>
      <c r="AG468" s="45" t="s">
        <v>31</v>
      </c>
      <c r="AH468" s="46" t="s">
        <v>45</v>
      </c>
      <c r="AM468" s="32" t="s">
        <v>30</v>
      </c>
      <c r="AN468" s="32" t="s">
        <v>31</v>
      </c>
      <c r="AO468" s="32" t="s">
        <v>31</v>
      </c>
      <c r="AP468" s="32" t="s">
        <v>31</v>
      </c>
      <c r="AQ468" s="32" t="s">
        <v>31</v>
      </c>
      <c r="AR468" s="23"/>
      <c r="AS468" s="24" t="str">
        <f t="shared" si="3"/>
        <v>-:-:-:-:-:-:-:-:-:-:-:Rm:::::-:-:-:-:-:-:Rn:::::-:-:-:-:-</v>
      </c>
      <c r="AT468" s="23"/>
      <c r="AU468" s="24" t="str">
        <f t="shared" si="4"/>
        <v>0x1E202010</v>
      </c>
      <c r="AV468" s="25"/>
      <c r="AW468" s="26" t="str">
        <f t="shared" si="5"/>
        <v>vfcmpeSingle_precision,                                 </v>
      </c>
      <c r="AX468" s="26" t="str">
        <f t="shared" si="6"/>
        <v>//		vfcmpeSingle_precision,                                 	/* 0x1E202010	FCMPE     	 */</v>
      </c>
      <c r="AY468" s="26" t="str">
        <f t="shared" si="7"/>
        <v>//		0x1E202010,	/* FCMPE     	vfcmpeSingle_precision	 */</v>
      </c>
    </row>
    <row r="469" ht="12.75" customHeight="1">
      <c r="A469" s="9" t="s">
        <v>791</v>
      </c>
      <c r="B469" s="33" t="s">
        <v>106</v>
      </c>
      <c r="C469" s="16"/>
      <c r="D469" s="17"/>
      <c r="E469" s="28" t="s">
        <v>790</v>
      </c>
      <c r="F469" s="18" t="str">
        <f t="shared" si="8"/>
        <v>v</v>
      </c>
      <c r="G469" s="18" t="str">
        <f t="shared" si="9"/>
        <v>Single_precision_zero</v>
      </c>
      <c r="H469" s="19"/>
      <c r="I469" s="30" t="s">
        <v>788</v>
      </c>
      <c r="J469" s="30"/>
      <c r="K469" s="31"/>
      <c r="L469" s="32" t="s">
        <v>31</v>
      </c>
      <c r="M469" s="45" t="s">
        <v>31</v>
      </c>
      <c r="N469" s="32" t="s">
        <v>31</v>
      </c>
      <c r="O469" s="45" t="s">
        <v>30</v>
      </c>
      <c r="P469" s="45" t="s">
        <v>30</v>
      </c>
      <c r="Q469" s="45" t="s">
        <v>30</v>
      </c>
      <c r="R469" s="45" t="s">
        <v>30</v>
      </c>
      <c r="S469" s="45" t="s">
        <v>31</v>
      </c>
      <c r="T469" s="32" t="s">
        <v>31</v>
      </c>
      <c r="U469" s="32" t="s">
        <v>31</v>
      </c>
      <c r="V469" s="45" t="s">
        <v>30</v>
      </c>
      <c r="W469" s="32" t="s">
        <v>51</v>
      </c>
      <c r="AB469" s="32" t="s">
        <v>31</v>
      </c>
      <c r="AC469" s="32" t="s">
        <v>31</v>
      </c>
      <c r="AD469" s="45" t="s">
        <v>30</v>
      </c>
      <c r="AE469" s="45" t="s">
        <v>31</v>
      </c>
      <c r="AF469" s="45" t="s">
        <v>31</v>
      </c>
      <c r="AG469" s="45" t="s">
        <v>31</v>
      </c>
      <c r="AH469" s="46" t="s">
        <v>45</v>
      </c>
      <c r="AM469" s="32" t="s">
        <v>30</v>
      </c>
      <c r="AN469" s="32" t="s">
        <v>30</v>
      </c>
      <c r="AO469" s="32" t="s">
        <v>31</v>
      </c>
      <c r="AP469" s="32" t="s">
        <v>31</v>
      </c>
      <c r="AQ469" s="32" t="s">
        <v>31</v>
      </c>
      <c r="AR469" s="23"/>
      <c r="AS469" s="24" t="str">
        <f t="shared" si="3"/>
        <v>-:-:-:-:-:-:-:-:-:-:-:Rm:::::-:-:-:-:-:-:Rn:::::-:-:-:-:-</v>
      </c>
      <c r="AT469" s="23"/>
      <c r="AU469" s="24" t="str">
        <f t="shared" si="4"/>
        <v>0x1E202018</v>
      </c>
      <c r="AV469" s="25"/>
      <c r="AW469" s="26" t="str">
        <f t="shared" si="5"/>
        <v>vfcmpeSingle_precision_zero,                            </v>
      </c>
      <c r="AX469" s="26" t="str">
        <f t="shared" si="6"/>
        <v>//		vfcmpeSingle_precision_zero,                            	/* 0x1E202018	FCMPE     	 */</v>
      </c>
      <c r="AY469" s="26" t="str">
        <f t="shared" si="7"/>
        <v>//		0x1E202018,	/* FCMPE     	vfcmpeSingle_precision_zero	 */</v>
      </c>
    </row>
    <row r="470" ht="12.75" customHeight="1">
      <c r="A470" s="9" t="s">
        <v>792</v>
      </c>
      <c r="B470" s="33" t="s">
        <v>106</v>
      </c>
      <c r="C470" s="16"/>
      <c r="D470" s="17"/>
      <c r="E470" s="28" t="s">
        <v>786</v>
      </c>
      <c r="F470" s="18" t="str">
        <f t="shared" si="8"/>
        <v>v</v>
      </c>
      <c r="G470" s="18" t="str">
        <f t="shared" si="9"/>
        <v>Double_precision</v>
      </c>
      <c r="H470" s="19"/>
      <c r="I470" s="30" t="s">
        <v>740</v>
      </c>
      <c r="J470" s="30"/>
      <c r="K470" s="31"/>
      <c r="L470" s="32" t="s">
        <v>31</v>
      </c>
      <c r="M470" s="45" t="s">
        <v>31</v>
      </c>
      <c r="N470" s="32" t="s">
        <v>31</v>
      </c>
      <c r="O470" s="45" t="s">
        <v>30</v>
      </c>
      <c r="P470" s="45" t="s">
        <v>30</v>
      </c>
      <c r="Q470" s="45" t="s">
        <v>30</v>
      </c>
      <c r="R470" s="45" t="s">
        <v>30</v>
      </c>
      <c r="S470" s="45" t="s">
        <v>31</v>
      </c>
      <c r="T470" s="32" t="s">
        <v>31</v>
      </c>
      <c r="U470" s="32" t="s">
        <v>30</v>
      </c>
      <c r="V470" s="45" t="s">
        <v>30</v>
      </c>
      <c r="W470" s="32" t="s">
        <v>51</v>
      </c>
      <c r="AB470" s="32" t="s">
        <v>31</v>
      </c>
      <c r="AC470" s="32" t="s">
        <v>31</v>
      </c>
      <c r="AD470" s="45" t="s">
        <v>30</v>
      </c>
      <c r="AE470" s="45" t="s">
        <v>31</v>
      </c>
      <c r="AF470" s="45" t="s">
        <v>31</v>
      </c>
      <c r="AG470" s="45" t="s">
        <v>31</v>
      </c>
      <c r="AH470" s="46" t="s">
        <v>45</v>
      </c>
      <c r="AM470" s="32" t="s">
        <v>31</v>
      </c>
      <c r="AN470" s="32" t="s">
        <v>31</v>
      </c>
      <c r="AO470" s="32" t="s">
        <v>31</v>
      </c>
      <c r="AP470" s="32" t="s">
        <v>31</v>
      </c>
      <c r="AQ470" s="32" t="s">
        <v>31</v>
      </c>
      <c r="AR470" s="23"/>
      <c r="AS470" s="24" t="str">
        <f t="shared" si="3"/>
        <v>-:-:-:-:-:-:-:-:-:-:-:Rm:::::-:-:-:-:-:-:Rn:::::-:-:-:-:-</v>
      </c>
      <c r="AT470" s="23"/>
      <c r="AU470" s="24" t="str">
        <f t="shared" si="4"/>
        <v>0x1E602000</v>
      </c>
      <c r="AV470" s="25"/>
      <c r="AW470" s="26" t="str">
        <f t="shared" si="5"/>
        <v>vfcmpDouble_precision,                                  </v>
      </c>
      <c r="AX470" s="26" t="str">
        <f t="shared" si="6"/>
        <v>//		vfcmpDouble_precision,                                  	/* 0x1E602000	FCMP      	 */</v>
      </c>
      <c r="AY470" s="26" t="str">
        <f t="shared" si="7"/>
        <v>//		0x1E602000,	/* FCMP      	vfcmpDouble_precision	 */</v>
      </c>
    </row>
    <row r="471" ht="12.75" customHeight="1">
      <c r="A471" s="15" t="s">
        <v>793</v>
      </c>
      <c r="B471" s="33" t="s">
        <v>106</v>
      </c>
      <c r="C471" s="16"/>
      <c r="D471" s="17"/>
      <c r="E471" s="28" t="s">
        <v>786</v>
      </c>
      <c r="F471" s="18" t="str">
        <f t="shared" si="8"/>
        <v>v</v>
      </c>
      <c r="G471" s="18" t="str">
        <f t="shared" si="9"/>
        <v>Double_precision_zero</v>
      </c>
      <c r="H471" s="19"/>
      <c r="I471" s="30" t="s">
        <v>794</v>
      </c>
      <c r="J471" s="30"/>
      <c r="K471" s="31"/>
      <c r="L471" s="32" t="s">
        <v>31</v>
      </c>
      <c r="M471" s="45" t="s">
        <v>31</v>
      </c>
      <c r="N471" s="32" t="s">
        <v>31</v>
      </c>
      <c r="O471" s="45" t="s">
        <v>30</v>
      </c>
      <c r="P471" s="45" t="s">
        <v>30</v>
      </c>
      <c r="Q471" s="45" t="s">
        <v>30</v>
      </c>
      <c r="R471" s="45" t="s">
        <v>30</v>
      </c>
      <c r="S471" s="45" t="s">
        <v>31</v>
      </c>
      <c r="T471" s="32" t="s">
        <v>31</v>
      </c>
      <c r="U471" s="32" t="s">
        <v>30</v>
      </c>
      <c r="V471" s="45" t="s">
        <v>30</v>
      </c>
      <c r="W471" s="32" t="s">
        <v>51</v>
      </c>
      <c r="AB471" s="32" t="s">
        <v>31</v>
      </c>
      <c r="AC471" s="32" t="s">
        <v>31</v>
      </c>
      <c r="AD471" s="45" t="s">
        <v>30</v>
      </c>
      <c r="AE471" s="45" t="s">
        <v>31</v>
      </c>
      <c r="AF471" s="45" t="s">
        <v>31</v>
      </c>
      <c r="AG471" s="45" t="s">
        <v>31</v>
      </c>
      <c r="AH471" s="46" t="s">
        <v>45</v>
      </c>
      <c r="AM471" s="32" t="s">
        <v>31</v>
      </c>
      <c r="AN471" s="32" t="s">
        <v>30</v>
      </c>
      <c r="AO471" s="32" t="s">
        <v>31</v>
      </c>
      <c r="AP471" s="32" t="s">
        <v>31</v>
      </c>
      <c r="AQ471" s="32" t="s">
        <v>31</v>
      </c>
      <c r="AR471" s="23"/>
      <c r="AS471" s="24" t="str">
        <f t="shared" si="3"/>
        <v>-:-:-:-:-:-:-:-:-:-:-:Rm:::::-:-:-:-:-:-:Rn:::::-:-:-:-:-</v>
      </c>
      <c r="AT471" s="23"/>
      <c r="AU471" s="24" t="str">
        <f t="shared" si="4"/>
        <v>0x1E602008</v>
      </c>
      <c r="AV471" s="25"/>
      <c r="AW471" s="26" t="str">
        <f t="shared" si="5"/>
        <v>vfcmpDouble_precision_zero,                             </v>
      </c>
      <c r="AX471" s="26" t="str">
        <f t="shared" si="6"/>
        <v>//		vfcmpDouble_precision_zero,                             	/* 0x1E602008	FCMP      	 */</v>
      </c>
      <c r="AY471" s="26" t="str">
        <f t="shared" si="7"/>
        <v>//		0x1E602008,	/* FCMP      	vfcmpDouble_precision_zero	 */</v>
      </c>
    </row>
    <row r="472" ht="12.75" customHeight="1">
      <c r="A472" s="15" t="s">
        <v>795</v>
      </c>
      <c r="B472" s="33" t="s">
        <v>106</v>
      </c>
      <c r="C472" s="16"/>
      <c r="D472" s="17"/>
      <c r="E472" s="28" t="s">
        <v>790</v>
      </c>
      <c r="F472" s="18" t="str">
        <f t="shared" si="8"/>
        <v>v</v>
      </c>
      <c r="G472" s="18" t="str">
        <f t="shared" si="9"/>
        <v>Double_precision</v>
      </c>
      <c r="H472" s="19"/>
      <c r="I472" s="30" t="s">
        <v>740</v>
      </c>
      <c r="J472" s="30"/>
      <c r="K472" s="31"/>
      <c r="L472" s="32" t="s">
        <v>31</v>
      </c>
      <c r="M472" s="45" t="s">
        <v>31</v>
      </c>
      <c r="N472" s="32" t="s">
        <v>31</v>
      </c>
      <c r="O472" s="45" t="s">
        <v>30</v>
      </c>
      <c r="P472" s="45" t="s">
        <v>30</v>
      </c>
      <c r="Q472" s="45" t="s">
        <v>30</v>
      </c>
      <c r="R472" s="45" t="s">
        <v>30</v>
      </c>
      <c r="S472" s="45" t="s">
        <v>31</v>
      </c>
      <c r="T472" s="32" t="s">
        <v>31</v>
      </c>
      <c r="U472" s="32" t="s">
        <v>30</v>
      </c>
      <c r="V472" s="45" t="s">
        <v>30</v>
      </c>
      <c r="W472" s="32" t="s">
        <v>51</v>
      </c>
      <c r="AB472" s="32" t="s">
        <v>31</v>
      </c>
      <c r="AC472" s="32" t="s">
        <v>31</v>
      </c>
      <c r="AD472" s="45" t="s">
        <v>30</v>
      </c>
      <c r="AE472" s="45" t="s">
        <v>31</v>
      </c>
      <c r="AF472" s="45" t="s">
        <v>31</v>
      </c>
      <c r="AG472" s="45" t="s">
        <v>31</v>
      </c>
      <c r="AH472" s="46" t="s">
        <v>45</v>
      </c>
      <c r="AM472" s="32" t="s">
        <v>30</v>
      </c>
      <c r="AN472" s="32" t="s">
        <v>31</v>
      </c>
      <c r="AO472" s="32" t="s">
        <v>31</v>
      </c>
      <c r="AP472" s="32" t="s">
        <v>31</v>
      </c>
      <c r="AQ472" s="32" t="s">
        <v>31</v>
      </c>
      <c r="AR472" s="23"/>
      <c r="AS472" s="24" t="str">
        <f t="shared" si="3"/>
        <v>-:-:-:-:-:-:-:-:-:-:-:Rm:::::-:-:-:-:-:-:Rn:::::-:-:-:-:-</v>
      </c>
      <c r="AT472" s="23"/>
      <c r="AU472" s="24" t="str">
        <f t="shared" si="4"/>
        <v>0x1E602010</v>
      </c>
      <c r="AV472" s="25"/>
      <c r="AW472" s="26" t="str">
        <f t="shared" si="5"/>
        <v>vfcmpeDouble_precision,                                 </v>
      </c>
      <c r="AX472" s="26" t="str">
        <f t="shared" si="6"/>
        <v>//		vfcmpeDouble_precision,                                 	/* 0x1E602010	FCMPE     	 */</v>
      </c>
      <c r="AY472" s="26" t="str">
        <f t="shared" si="7"/>
        <v>//		0x1E602010,	/* FCMPE     	vfcmpeDouble_precision	 */</v>
      </c>
    </row>
    <row r="473" ht="12.75" customHeight="1">
      <c r="A473" s="9" t="s">
        <v>796</v>
      </c>
      <c r="B473" s="33" t="s">
        <v>106</v>
      </c>
      <c r="C473" s="16"/>
      <c r="D473" s="17"/>
      <c r="E473" s="28" t="s">
        <v>790</v>
      </c>
      <c r="F473" s="18" t="str">
        <f t="shared" si="8"/>
        <v>v</v>
      </c>
      <c r="G473" s="18" t="str">
        <f t="shared" si="9"/>
        <v>Double_precision_zero</v>
      </c>
      <c r="H473" s="19"/>
      <c r="I473" s="30" t="s">
        <v>794</v>
      </c>
      <c r="J473" s="30"/>
      <c r="K473" s="31"/>
      <c r="L473" s="32" t="s">
        <v>31</v>
      </c>
      <c r="M473" s="45" t="s">
        <v>31</v>
      </c>
      <c r="N473" s="32" t="s">
        <v>31</v>
      </c>
      <c r="O473" s="45" t="s">
        <v>30</v>
      </c>
      <c r="P473" s="45" t="s">
        <v>30</v>
      </c>
      <c r="Q473" s="45" t="s">
        <v>30</v>
      </c>
      <c r="R473" s="45" t="s">
        <v>30</v>
      </c>
      <c r="S473" s="45" t="s">
        <v>31</v>
      </c>
      <c r="T473" s="32" t="s">
        <v>31</v>
      </c>
      <c r="U473" s="32" t="s">
        <v>30</v>
      </c>
      <c r="V473" s="45" t="s">
        <v>30</v>
      </c>
      <c r="W473" s="32" t="s">
        <v>51</v>
      </c>
      <c r="AB473" s="32" t="s">
        <v>31</v>
      </c>
      <c r="AC473" s="32" t="s">
        <v>31</v>
      </c>
      <c r="AD473" s="45" t="s">
        <v>30</v>
      </c>
      <c r="AE473" s="45" t="s">
        <v>31</v>
      </c>
      <c r="AF473" s="45" t="s">
        <v>31</v>
      </c>
      <c r="AG473" s="45" t="s">
        <v>31</v>
      </c>
      <c r="AH473" s="46" t="s">
        <v>45</v>
      </c>
      <c r="AM473" s="32" t="s">
        <v>30</v>
      </c>
      <c r="AN473" s="32" t="s">
        <v>30</v>
      </c>
      <c r="AO473" s="32" t="s">
        <v>31</v>
      </c>
      <c r="AP473" s="32" t="s">
        <v>31</v>
      </c>
      <c r="AQ473" s="32" t="s">
        <v>31</v>
      </c>
      <c r="AR473" s="23"/>
      <c r="AS473" s="24" t="str">
        <f t="shared" si="3"/>
        <v>-:-:-:-:-:-:-:-:-:-:-:Rm:::::-:-:-:-:-:-:Rn:::::-:-:-:-:-</v>
      </c>
      <c r="AT473" s="23"/>
      <c r="AU473" s="24" t="str">
        <f t="shared" si="4"/>
        <v>0x1E602018</v>
      </c>
      <c r="AV473" s="25"/>
      <c r="AW473" s="26" t="str">
        <f t="shared" si="5"/>
        <v>vfcmpeDouble_precision_zero,                            </v>
      </c>
      <c r="AX473" s="26" t="str">
        <f t="shared" si="6"/>
        <v>//		vfcmpeDouble_precision_zero,                            	/* 0x1E602018	FCMPE     	 */</v>
      </c>
      <c r="AY473" s="26" t="str">
        <f t="shared" si="7"/>
        <v>//		0x1E602018,	/* FCMPE     	vfcmpeDouble_precision_zero	 */</v>
      </c>
    </row>
    <row r="474" ht="12.75" customHeight="1">
      <c r="A474" s="15" t="s">
        <v>797</v>
      </c>
      <c r="B474" s="33" t="s">
        <v>106</v>
      </c>
      <c r="C474" s="16"/>
      <c r="D474" s="17" t="s">
        <v>798</v>
      </c>
      <c r="F474" s="18" t="str">
        <f t="shared" si="8"/>
        <v/>
      </c>
      <c r="G474" s="18" t="str">
        <f t="shared" si="9"/>
        <v/>
      </c>
      <c r="H474" s="19"/>
      <c r="I474" s="20"/>
      <c r="J474" s="20"/>
      <c r="K474" s="37"/>
      <c r="L474" s="38" t="s">
        <v>67</v>
      </c>
      <c r="M474" s="22" t="s">
        <v>31</v>
      </c>
      <c r="N474" s="38" t="s">
        <v>52</v>
      </c>
      <c r="O474" s="22" t="s">
        <v>30</v>
      </c>
      <c r="P474" s="39" t="s">
        <v>30</v>
      </c>
      <c r="Q474" s="39" t="s">
        <v>30</v>
      </c>
      <c r="R474" s="39" t="s">
        <v>30</v>
      </c>
      <c r="S474" s="22" t="s">
        <v>31</v>
      </c>
      <c r="T474" s="38" t="s">
        <v>700</v>
      </c>
      <c r="V474" s="22" t="s">
        <v>30</v>
      </c>
      <c r="W474" s="38" t="s">
        <v>642</v>
      </c>
      <c r="AC474" s="22" t="s">
        <v>30</v>
      </c>
      <c r="AD474" s="22" t="s">
        <v>31</v>
      </c>
      <c r="AE474" s="22" t="s">
        <v>31</v>
      </c>
      <c r="AF474" s="22" t="s">
        <v>31</v>
      </c>
      <c r="AG474" s="22" t="s">
        <v>31</v>
      </c>
      <c r="AH474" s="40" t="s">
        <v>45</v>
      </c>
      <c r="AM474" s="38" t="s">
        <v>56</v>
      </c>
      <c r="AR474" s="23"/>
      <c r="AS474" s="24" t="str">
        <f t="shared" si="3"/>
        <v/>
      </c>
      <c r="AT474" s="23"/>
      <c r="AU474" s="24" t="str">
        <f t="shared" si="4"/>
        <v/>
      </c>
      <c r="AV474" s="25"/>
      <c r="AW474" s="26" t="str">
        <f t="shared" si="5"/>
        <v/>
      </c>
      <c r="AX474" s="26" t="str">
        <f t="shared" si="6"/>
        <v>	/* Floating-point data-processing (1 source) */</v>
      </c>
      <c r="AY474" s="26" t="str">
        <f t="shared" si="7"/>
        <v>	/* Floating-point data-processing (1 source) */</v>
      </c>
    </row>
    <row r="475" ht="12.75" customHeight="1">
      <c r="A475" s="15" t="s">
        <v>799</v>
      </c>
      <c r="B475" s="33" t="s">
        <v>106</v>
      </c>
      <c r="C475" s="16"/>
      <c r="D475" s="17"/>
      <c r="E475" s="28" t="s">
        <v>780</v>
      </c>
      <c r="F475" s="18" t="str">
        <f t="shared" si="8"/>
        <v>v</v>
      </c>
      <c r="G475" s="18" t="str">
        <f t="shared" si="9"/>
        <v>register_Single_precision</v>
      </c>
      <c r="H475" s="18" t="s">
        <v>800</v>
      </c>
      <c r="I475" s="30" t="s">
        <v>736</v>
      </c>
      <c r="J475" s="30"/>
      <c r="K475" s="31"/>
      <c r="L475" s="32" t="s">
        <v>31</v>
      </c>
      <c r="M475" s="45" t="s">
        <v>31</v>
      </c>
      <c r="N475" s="32" t="s">
        <v>31</v>
      </c>
      <c r="O475" s="45" t="s">
        <v>30</v>
      </c>
      <c r="P475" s="45" t="s">
        <v>30</v>
      </c>
      <c r="Q475" s="45" t="s">
        <v>30</v>
      </c>
      <c r="R475" s="45" t="s">
        <v>30</v>
      </c>
      <c r="S475" s="45" t="s">
        <v>31</v>
      </c>
      <c r="T475" s="32" t="s">
        <v>31</v>
      </c>
      <c r="U475" s="32" t="s">
        <v>31</v>
      </c>
      <c r="V475" s="45" t="s">
        <v>30</v>
      </c>
      <c r="W475" s="32" t="s">
        <v>31</v>
      </c>
      <c r="X475" s="32" t="s">
        <v>31</v>
      </c>
      <c r="Y475" s="32" t="s">
        <v>31</v>
      </c>
      <c r="Z475" s="32" t="s">
        <v>31</v>
      </c>
      <c r="AA475" s="32" t="s">
        <v>31</v>
      </c>
      <c r="AB475" s="32" t="s">
        <v>31</v>
      </c>
      <c r="AC475" s="45" t="s">
        <v>30</v>
      </c>
      <c r="AD475" s="45" t="s">
        <v>31</v>
      </c>
      <c r="AE475" s="45" t="s">
        <v>31</v>
      </c>
      <c r="AF475" s="45" t="s">
        <v>31</v>
      </c>
      <c r="AG475" s="45" t="s">
        <v>31</v>
      </c>
      <c r="AH475" s="46" t="s">
        <v>45</v>
      </c>
      <c r="AM475" s="32" t="s">
        <v>56</v>
      </c>
      <c r="AR475" s="23"/>
      <c r="AS475" s="24" t="str">
        <f t="shared" si="3"/>
        <v>-:-:-:-:-:-:-:-:-:-:-:-:-:-:-:-:-:-:-:-:-:-:Rn:::::Rd::::</v>
      </c>
      <c r="AT475" s="23"/>
      <c r="AU475" s="24" t="str">
        <f t="shared" si="4"/>
        <v>0x1E204000</v>
      </c>
      <c r="AV475" s="25"/>
      <c r="AW475" s="26" t="str">
        <f t="shared" si="5"/>
        <v>vfmovregister_Single_precision,                         </v>
      </c>
      <c r="AX475" s="26" t="str">
        <f t="shared" si="6"/>
        <v>//		vfmovregister_Single_precision,                         	/* 0x1E204000	FMOV      	 */</v>
      </c>
      <c r="AY475" s="26" t="str">
        <f t="shared" si="7"/>
        <v>//		0x1E204000,	/* FMOV      	vfmovregister_Single_precision	 */</v>
      </c>
    </row>
    <row r="476" ht="12.75" customHeight="1">
      <c r="A476" s="9" t="s">
        <v>801</v>
      </c>
      <c r="B476" s="33" t="s">
        <v>106</v>
      </c>
      <c r="C476" s="16"/>
      <c r="D476" s="17"/>
      <c r="E476" s="28" t="s">
        <v>802</v>
      </c>
      <c r="F476" s="18" t="str">
        <f t="shared" si="8"/>
        <v>v</v>
      </c>
      <c r="G476" s="18" t="str">
        <f t="shared" si="9"/>
        <v>scalar_Single_precision</v>
      </c>
      <c r="H476" s="18" t="s">
        <v>746</v>
      </c>
      <c r="I476" s="30" t="s">
        <v>736</v>
      </c>
      <c r="J476" s="30"/>
      <c r="K476" s="31"/>
      <c r="L476" s="32" t="s">
        <v>31</v>
      </c>
      <c r="M476" s="45" t="s">
        <v>31</v>
      </c>
      <c r="N476" s="32" t="s">
        <v>31</v>
      </c>
      <c r="O476" s="45" t="s">
        <v>30</v>
      </c>
      <c r="P476" s="45" t="s">
        <v>30</v>
      </c>
      <c r="Q476" s="45" t="s">
        <v>30</v>
      </c>
      <c r="R476" s="45" t="s">
        <v>30</v>
      </c>
      <c r="S476" s="45" t="s">
        <v>31</v>
      </c>
      <c r="T476" s="32" t="s">
        <v>31</v>
      </c>
      <c r="U476" s="32" t="s">
        <v>31</v>
      </c>
      <c r="V476" s="45" t="s">
        <v>30</v>
      </c>
      <c r="W476" s="32" t="s">
        <v>31</v>
      </c>
      <c r="X476" s="32" t="s">
        <v>31</v>
      </c>
      <c r="Y476" s="32" t="s">
        <v>31</v>
      </c>
      <c r="Z476" s="32" t="s">
        <v>31</v>
      </c>
      <c r="AA476" s="32" t="s">
        <v>31</v>
      </c>
      <c r="AB476" s="32" t="s">
        <v>30</v>
      </c>
      <c r="AC476" s="45" t="s">
        <v>30</v>
      </c>
      <c r="AD476" s="45" t="s">
        <v>31</v>
      </c>
      <c r="AE476" s="45" t="s">
        <v>31</v>
      </c>
      <c r="AF476" s="45" t="s">
        <v>31</v>
      </c>
      <c r="AG476" s="45" t="s">
        <v>31</v>
      </c>
      <c r="AH476" s="46" t="s">
        <v>45</v>
      </c>
      <c r="AM476" s="32" t="s">
        <v>56</v>
      </c>
      <c r="AR476" s="23"/>
      <c r="AS476" s="24" t="str">
        <f t="shared" si="3"/>
        <v>-:-:-:-:-:-:-:-:-:-:-:-:-:-:-:-:-:-:-:-:-:-:Rn:::::Rd::::</v>
      </c>
      <c r="AT476" s="23"/>
      <c r="AU476" s="24" t="str">
        <f t="shared" si="4"/>
        <v>0x1E20C000</v>
      </c>
      <c r="AV476" s="25"/>
      <c r="AW476" s="26" t="str">
        <f t="shared" si="5"/>
        <v>vfabsscalar_Single_precision,                           </v>
      </c>
      <c r="AX476" s="26" t="str">
        <f t="shared" si="6"/>
        <v>//		vfabsscalar_Single_precision,                           	/* 0x1E20C000	FABS      	 */</v>
      </c>
      <c r="AY476" s="26" t="str">
        <f t="shared" si="7"/>
        <v>//		0x1E20C000,	/* FABS      	vfabsscalar_Single_precision	 */</v>
      </c>
    </row>
    <row r="477" ht="12.75" customHeight="1">
      <c r="A477" s="9" t="s">
        <v>803</v>
      </c>
      <c r="B477" s="33" t="s">
        <v>106</v>
      </c>
      <c r="C477" s="16"/>
      <c r="D477" s="17"/>
      <c r="E477" s="28" t="s">
        <v>804</v>
      </c>
      <c r="F477" s="18" t="str">
        <f t="shared" si="8"/>
        <v>v</v>
      </c>
      <c r="G477" s="18" t="str">
        <f t="shared" si="9"/>
        <v>scalar_Single_precision</v>
      </c>
      <c r="H477" s="18" t="s">
        <v>746</v>
      </c>
      <c r="I477" s="30" t="s">
        <v>736</v>
      </c>
      <c r="J477" s="30"/>
      <c r="K477" s="31"/>
      <c r="L477" s="32" t="s">
        <v>31</v>
      </c>
      <c r="M477" s="45" t="s">
        <v>31</v>
      </c>
      <c r="N477" s="32" t="s">
        <v>31</v>
      </c>
      <c r="O477" s="45" t="s">
        <v>30</v>
      </c>
      <c r="P477" s="45" t="s">
        <v>30</v>
      </c>
      <c r="Q477" s="45" t="s">
        <v>30</v>
      </c>
      <c r="R477" s="45" t="s">
        <v>30</v>
      </c>
      <c r="S477" s="45" t="s">
        <v>31</v>
      </c>
      <c r="T477" s="32" t="s">
        <v>31</v>
      </c>
      <c r="U477" s="32" t="s">
        <v>31</v>
      </c>
      <c r="V477" s="45" t="s">
        <v>30</v>
      </c>
      <c r="W477" s="32" t="s">
        <v>31</v>
      </c>
      <c r="X477" s="32" t="s">
        <v>31</v>
      </c>
      <c r="Y477" s="32" t="s">
        <v>31</v>
      </c>
      <c r="Z477" s="32" t="s">
        <v>31</v>
      </c>
      <c r="AA477" s="32" t="s">
        <v>30</v>
      </c>
      <c r="AB477" s="32" t="s">
        <v>31</v>
      </c>
      <c r="AC477" s="45" t="s">
        <v>30</v>
      </c>
      <c r="AD477" s="45" t="s">
        <v>31</v>
      </c>
      <c r="AE477" s="45" t="s">
        <v>31</v>
      </c>
      <c r="AF477" s="45" t="s">
        <v>31</v>
      </c>
      <c r="AG477" s="45" t="s">
        <v>31</v>
      </c>
      <c r="AH477" s="46" t="s">
        <v>45</v>
      </c>
      <c r="AM477" s="32" t="s">
        <v>56</v>
      </c>
      <c r="AR477" s="23"/>
      <c r="AS477" s="24" t="str">
        <f t="shared" si="3"/>
        <v>-:-:-:-:-:-:-:-:-:-:-:-:-:-:-:-:-:-:-:-:-:-:Rn:::::Rd::::</v>
      </c>
      <c r="AT477" s="23"/>
      <c r="AU477" s="24" t="str">
        <f t="shared" si="4"/>
        <v>0x1E214000</v>
      </c>
      <c r="AV477" s="25"/>
      <c r="AW477" s="26" t="str">
        <f t="shared" si="5"/>
        <v>vfnegscalar_Single_precision,                           </v>
      </c>
      <c r="AX477" s="26" t="str">
        <f t="shared" si="6"/>
        <v>//		vfnegscalar_Single_precision,                           	/* 0x1E214000	FNEG      	 */</v>
      </c>
      <c r="AY477" s="26" t="str">
        <f t="shared" si="7"/>
        <v>//		0x1E214000,	/* FNEG      	vfnegscalar_Single_precision	 */</v>
      </c>
    </row>
    <row r="478" ht="12.75" customHeight="1">
      <c r="A478" s="15" t="s">
        <v>805</v>
      </c>
      <c r="B478" s="33" t="s">
        <v>106</v>
      </c>
      <c r="C478" s="16"/>
      <c r="D478" s="17"/>
      <c r="E478" s="28" t="s">
        <v>806</v>
      </c>
      <c r="F478" s="18" t="str">
        <f t="shared" si="8"/>
        <v>v</v>
      </c>
      <c r="G478" s="18" t="str">
        <f t="shared" si="9"/>
        <v>scalar_Single_precision</v>
      </c>
      <c r="H478" s="18" t="s">
        <v>746</v>
      </c>
      <c r="I478" s="30" t="s">
        <v>736</v>
      </c>
      <c r="J478" s="30"/>
      <c r="K478" s="31"/>
      <c r="L478" s="32" t="s">
        <v>31</v>
      </c>
      <c r="M478" s="45" t="s">
        <v>31</v>
      </c>
      <c r="N478" s="32" t="s">
        <v>31</v>
      </c>
      <c r="O478" s="45" t="s">
        <v>30</v>
      </c>
      <c r="P478" s="45" t="s">
        <v>30</v>
      </c>
      <c r="Q478" s="45" t="s">
        <v>30</v>
      </c>
      <c r="R478" s="45" t="s">
        <v>30</v>
      </c>
      <c r="S478" s="45" t="s">
        <v>31</v>
      </c>
      <c r="T478" s="32" t="s">
        <v>31</v>
      </c>
      <c r="U478" s="32" t="s">
        <v>31</v>
      </c>
      <c r="V478" s="45" t="s">
        <v>30</v>
      </c>
      <c r="W478" s="32" t="s">
        <v>31</v>
      </c>
      <c r="X478" s="32" t="s">
        <v>31</v>
      </c>
      <c r="Y478" s="32" t="s">
        <v>31</v>
      </c>
      <c r="Z478" s="32" t="s">
        <v>31</v>
      </c>
      <c r="AA478" s="32" t="s">
        <v>30</v>
      </c>
      <c r="AB478" s="32" t="s">
        <v>30</v>
      </c>
      <c r="AC478" s="45" t="s">
        <v>30</v>
      </c>
      <c r="AD478" s="45" t="s">
        <v>31</v>
      </c>
      <c r="AE478" s="45" t="s">
        <v>31</v>
      </c>
      <c r="AF478" s="45" t="s">
        <v>31</v>
      </c>
      <c r="AG478" s="45" t="s">
        <v>31</v>
      </c>
      <c r="AH478" s="46" t="s">
        <v>45</v>
      </c>
      <c r="AM478" s="32" t="s">
        <v>56</v>
      </c>
      <c r="AR478" s="23"/>
      <c r="AS478" s="24" t="str">
        <f t="shared" si="3"/>
        <v>-:-:-:-:-:-:-:-:-:-:-:-:-:-:-:-:-:-:-:-:-:-:Rn:::::Rd::::</v>
      </c>
      <c r="AT478" s="23"/>
      <c r="AU478" s="24" t="str">
        <f t="shared" si="4"/>
        <v>0x1E21C000</v>
      </c>
      <c r="AV478" s="25"/>
      <c r="AW478" s="26" t="str">
        <f t="shared" si="5"/>
        <v>vfsqrtscalar_Single_precision,                          </v>
      </c>
      <c r="AX478" s="26" t="str">
        <f t="shared" si="6"/>
        <v>//		vfsqrtscalar_Single_precision,                          	/* 0x1E21C000	FSQRT     	 */</v>
      </c>
      <c r="AY478" s="26" t="str">
        <f t="shared" si="7"/>
        <v>//		0x1E21C000,	/* FSQRT     	vfsqrtscalar_Single_precision	 */</v>
      </c>
    </row>
    <row r="479" ht="12.75" customHeight="1">
      <c r="A479" s="15" t="s">
        <v>807</v>
      </c>
      <c r="B479" s="33" t="s">
        <v>106</v>
      </c>
      <c r="C479" s="16"/>
      <c r="D479" s="17"/>
      <c r="E479" s="28" t="s">
        <v>808</v>
      </c>
      <c r="F479" s="18" t="str">
        <f t="shared" si="8"/>
        <v>v</v>
      </c>
      <c r="G479" s="18" t="str">
        <f t="shared" si="9"/>
        <v>Single_precision_to_double_precision</v>
      </c>
      <c r="H479" s="19"/>
      <c r="I479" s="30" t="s">
        <v>809</v>
      </c>
      <c r="J479" s="30"/>
      <c r="K479" s="31"/>
      <c r="L479" s="32" t="s">
        <v>31</v>
      </c>
      <c r="M479" s="45" t="s">
        <v>31</v>
      </c>
      <c r="N479" s="32" t="s">
        <v>31</v>
      </c>
      <c r="O479" s="45" t="s">
        <v>30</v>
      </c>
      <c r="P479" s="45" t="s">
        <v>30</v>
      </c>
      <c r="Q479" s="45" t="s">
        <v>30</v>
      </c>
      <c r="R479" s="45" t="s">
        <v>30</v>
      </c>
      <c r="S479" s="45" t="s">
        <v>31</v>
      </c>
      <c r="T479" s="32" t="s">
        <v>31</v>
      </c>
      <c r="U479" s="32" t="s">
        <v>31</v>
      </c>
      <c r="V479" s="45" t="s">
        <v>30</v>
      </c>
      <c r="W479" s="32" t="s">
        <v>31</v>
      </c>
      <c r="X479" s="32" t="s">
        <v>31</v>
      </c>
      <c r="Y479" s="32" t="s">
        <v>31</v>
      </c>
      <c r="Z479" s="32" t="s">
        <v>30</v>
      </c>
      <c r="AA479" s="32" t="s">
        <v>31</v>
      </c>
      <c r="AB479" s="32" t="s">
        <v>30</v>
      </c>
      <c r="AC479" s="45" t="s">
        <v>30</v>
      </c>
      <c r="AD479" s="45" t="s">
        <v>31</v>
      </c>
      <c r="AE479" s="45" t="s">
        <v>31</v>
      </c>
      <c r="AF479" s="45" t="s">
        <v>31</v>
      </c>
      <c r="AG479" s="45" t="s">
        <v>31</v>
      </c>
      <c r="AH479" s="46" t="s">
        <v>45</v>
      </c>
      <c r="AM479" s="32" t="s">
        <v>56</v>
      </c>
      <c r="AR479" s="23"/>
      <c r="AS479" s="24" t="str">
        <f t="shared" si="3"/>
        <v>-:-:-:-:-:-:-:-:-:-:-:-:-:-:-:-:-:-:-:-:-:-:Rn:::::Rd::::</v>
      </c>
      <c r="AT479" s="23"/>
      <c r="AU479" s="24" t="str">
        <f t="shared" si="4"/>
        <v>0x1E22C000</v>
      </c>
      <c r="AV479" s="25"/>
      <c r="AW479" s="26" t="str">
        <f t="shared" si="5"/>
        <v>vfcvtSingle_precision_to_double_precision,              </v>
      </c>
      <c r="AX479" s="26" t="str">
        <f t="shared" si="6"/>
        <v>//		vfcvtSingle_precision_to_double_precision,              	/* 0x1E22C000	FCVT      	 */</v>
      </c>
      <c r="AY479" s="26" t="str">
        <f t="shared" si="7"/>
        <v>//		0x1E22C000,	/* FCVT      	vfcvtSingle_precision_to_double_precision	 */</v>
      </c>
    </row>
    <row r="480" ht="12.75" customHeight="1">
      <c r="A480" s="9" t="s">
        <v>810</v>
      </c>
      <c r="B480" s="33" t="s">
        <v>106</v>
      </c>
      <c r="C480" s="16"/>
      <c r="D480" s="17"/>
      <c r="E480" s="28" t="s">
        <v>808</v>
      </c>
      <c r="F480" s="18" t="str">
        <f t="shared" si="8"/>
        <v>v</v>
      </c>
      <c r="G480" s="18" t="str">
        <f t="shared" si="9"/>
        <v>Single_precision_to_half_precision</v>
      </c>
      <c r="H480" s="19"/>
      <c r="I480" s="30" t="s">
        <v>811</v>
      </c>
      <c r="J480" s="30"/>
      <c r="K480" s="31"/>
      <c r="L480" s="32" t="s">
        <v>31</v>
      </c>
      <c r="M480" s="45" t="s">
        <v>31</v>
      </c>
      <c r="N480" s="32" t="s">
        <v>31</v>
      </c>
      <c r="O480" s="45" t="s">
        <v>30</v>
      </c>
      <c r="P480" s="45" t="s">
        <v>30</v>
      </c>
      <c r="Q480" s="45" t="s">
        <v>30</v>
      </c>
      <c r="R480" s="45" t="s">
        <v>30</v>
      </c>
      <c r="S480" s="45" t="s">
        <v>31</v>
      </c>
      <c r="T480" s="32" t="s">
        <v>31</v>
      </c>
      <c r="U480" s="32" t="s">
        <v>31</v>
      </c>
      <c r="V480" s="45" t="s">
        <v>30</v>
      </c>
      <c r="W480" s="32" t="s">
        <v>31</v>
      </c>
      <c r="X480" s="32" t="s">
        <v>31</v>
      </c>
      <c r="Y480" s="32" t="s">
        <v>31</v>
      </c>
      <c r="Z480" s="32" t="s">
        <v>30</v>
      </c>
      <c r="AA480" s="32" t="s">
        <v>30</v>
      </c>
      <c r="AB480" s="32" t="s">
        <v>30</v>
      </c>
      <c r="AC480" s="45" t="s">
        <v>30</v>
      </c>
      <c r="AD480" s="45" t="s">
        <v>31</v>
      </c>
      <c r="AE480" s="45" t="s">
        <v>31</v>
      </c>
      <c r="AF480" s="45" t="s">
        <v>31</v>
      </c>
      <c r="AG480" s="45" t="s">
        <v>31</v>
      </c>
      <c r="AH480" s="46" t="s">
        <v>45</v>
      </c>
      <c r="AM480" s="32" t="s">
        <v>56</v>
      </c>
      <c r="AR480" s="23"/>
      <c r="AS480" s="24" t="str">
        <f t="shared" si="3"/>
        <v>-:-:-:-:-:-:-:-:-:-:-:-:-:-:-:-:-:-:-:-:-:-:Rn:::::Rd::::</v>
      </c>
      <c r="AT480" s="23"/>
      <c r="AU480" s="24" t="str">
        <f t="shared" si="4"/>
        <v>0x1E23C000</v>
      </c>
      <c r="AV480" s="25"/>
      <c r="AW480" s="26" t="str">
        <f t="shared" si="5"/>
        <v>vfcvtSingle_precision_to_half_precision,                </v>
      </c>
      <c r="AX480" s="26" t="str">
        <f t="shared" si="6"/>
        <v>//		vfcvtSingle_precision_to_half_precision,                	/* 0x1E23C000	FCVT      	 */</v>
      </c>
      <c r="AY480" s="26" t="str">
        <f t="shared" si="7"/>
        <v>//		0x1E23C000,	/* FCVT      	vfcvtSingle_precision_to_half_precision	 */</v>
      </c>
    </row>
    <row r="481" ht="12.75" customHeight="1">
      <c r="A481" s="15" t="s">
        <v>812</v>
      </c>
      <c r="B481" s="33" t="s">
        <v>106</v>
      </c>
      <c r="C481" s="16"/>
      <c r="D481" s="17"/>
      <c r="E481" s="28" t="s">
        <v>813</v>
      </c>
      <c r="F481" s="18" t="str">
        <f t="shared" si="8"/>
        <v>v</v>
      </c>
      <c r="G481" s="18" t="str">
        <f t="shared" si="9"/>
        <v>scalar_Single_precision</v>
      </c>
      <c r="H481" s="18" t="s">
        <v>746</v>
      </c>
      <c r="I481" s="30" t="s">
        <v>736</v>
      </c>
      <c r="J481" s="30"/>
      <c r="K481" s="31"/>
      <c r="L481" s="32" t="s">
        <v>31</v>
      </c>
      <c r="M481" s="45" t="s">
        <v>31</v>
      </c>
      <c r="N481" s="32" t="s">
        <v>31</v>
      </c>
      <c r="O481" s="45" t="s">
        <v>30</v>
      </c>
      <c r="P481" s="45" t="s">
        <v>30</v>
      </c>
      <c r="Q481" s="45" t="s">
        <v>30</v>
      </c>
      <c r="R481" s="45" t="s">
        <v>30</v>
      </c>
      <c r="S481" s="45" t="s">
        <v>31</v>
      </c>
      <c r="T481" s="32" t="s">
        <v>31</v>
      </c>
      <c r="U481" s="32" t="s">
        <v>31</v>
      </c>
      <c r="V481" s="45" t="s">
        <v>30</v>
      </c>
      <c r="W481" s="32" t="s">
        <v>31</v>
      </c>
      <c r="X481" s="32" t="s">
        <v>31</v>
      </c>
      <c r="Y481" s="32" t="s">
        <v>30</v>
      </c>
      <c r="Z481" s="32" t="s">
        <v>31</v>
      </c>
      <c r="AA481" s="32" t="s">
        <v>31</v>
      </c>
      <c r="AB481" s="32" t="s">
        <v>31</v>
      </c>
      <c r="AC481" s="45" t="s">
        <v>30</v>
      </c>
      <c r="AD481" s="45" t="s">
        <v>31</v>
      </c>
      <c r="AE481" s="45" t="s">
        <v>31</v>
      </c>
      <c r="AF481" s="45" t="s">
        <v>31</v>
      </c>
      <c r="AG481" s="45" t="s">
        <v>31</v>
      </c>
      <c r="AH481" s="46" t="s">
        <v>45</v>
      </c>
      <c r="AM481" s="32" t="s">
        <v>56</v>
      </c>
      <c r="AR481" s="23"/>
      <c r="AS481" s="24" t="str">
        <f t="shared" si="3"/>
        <v>-:-:-:-:-:-:-:-:-:-:-:-:-:-:-:-:-:-:-:-:-:-:Rn:::::Rd::::</v>
      </c>
      <c r="AT481" s="23"/>
      <c r="AU481" s="24" t="str">
        <f t="shared" si="4"/>
        <v>0x1E244000</v>
      </c>
      <c r="AV481" s="25"/>
      <c r="AW481" s="26" t="str">
        <f t="shared" si="5"/>
        <v>vfrintnscalar_Single_precision,                         </v>
      </c>
      <c r="AX481" s="26" t="str">
        <f t="shared" si="6"/>
        <v>//		vfrintnscalar_Single_precision,                         	/* 0x1E244000	FRINTN    	 */</v>
      </c>
      <c r="AY481" s="26" t="str">
        <f t="shared" si="7"/>
        <v>//		0x1E244000,	/* FRINTN    	vfrintnscalar_Single_precision	 */</v>
      </c>
    </row>
    <row r="482" ht="12.75" customHeight="1">
      <c r="A482" s="15" t="s">
        <v>814</v>
      </c>
      <c r="B482" s="33" t="s">
        <v>106</v>
      </c>
      <c r="C482" s="16"/>
      <c r="D482" s="17"/>
      <c r="E482" s="28" t="s">
        <v>815</v>
      </c>
      <c r="F482" s="18" t="str">
        <f t="shared" si="8"/>
        <v>v</v>
      </c>
      <c r="G482" s="18" t="str">
        <f t="shared" si="9"/>
        <v>scalar_Single_precision</v>
      </c>
      <c r="H482" s="18" t="s">
        <v>746</v>
      </c>
      <c r="I482" s="30" t="s">
        <v>736</v>
      </c>
      <c r="J482" s="30"/>
      <c r="K482" s="31"/>
      <c r="L482" s="32" t="s">
        <v>31</v>
      </c>
      <c r="M482" s="45" t="s">
        <v>31</v>
      </c>
      <c r="N482" s="32" t="s">
        <v>31</v>
      </c>
      <c r="O482" s="45" t="s">
        <v>30</v>
      </c>
      <c r="P482" s="45" t="s">
        <v>30</v>
      </c>
      <c r="Q482" s="45" t="s">
        <v>30</v>
      </c>
      <c r="R482" s="45" t="s">
        <v>30</v>
      </c>
      <c r="S482" s="45" t="s">
        <v>31</v>
      </c>
      <c r="T482" s="32" t="s">
        <v>31</v>
      </c>
      <c r="U482" s="32" t="s">
        <v>31</v>
      </c>
      <c r="V482" s="45" t="s">
        <v>30</v>
      </c>
      <c r="W482" s="32" t="s">
        <v>31</v>
      </c>
      <c r="X482" s="32" t="s">
        <v>31</v>
      </c>
      <c r="Y482" s="32" t="s">
        <v>30</v>
      </c>
      <c r="Z482" s="32" t="s">
        <v>31</v>
      </c>
      <c r="AA482" s="32" t="s">
        <v>31</v>
      </c>
      <c r="AB482" s="32" t="s">
        <v>30</v>
      </c>
      <c r="AC482" s="45" t="s">
        <v>30</v>
      </c>
      <c r="AD482" s="45" t="s">
        <v>31</v>
      </c>
      <c r="AE482" s="45" t="s">
        <v>31</v>
      </c>
      <c r="AF482" s="45" t="s">
        <v>31</v>
      </c>
      <c r="AG482" s="45" t="s">
        <v>31</v>
      </c>
      <c r="AH482" s="46" t="s">
        <v>45</v>
      </c>
      <c r="AM482" s="32" t="s">
        <v>56</v>
      </c>
      <c r="AR482" s="23"/>
      <c r="AS482" s="24" t="str">
        <f t="shared" si="3"/>
        <v>-:-:-:-:-:-:-:-:-:-:-:-:-:-:-:-:-:-:-:-:-:-:Rn:::::Rd::::</v>
      </c>
      <c r="AT482" s="23"/>
      <c r="AU482" s="24" t="str">
        <f t="shared" si="4"/>
        <v>0x1E24C000</v>
      </c>
      <c r="AV482" s="25"/>
      <c r="AW482" s="26" t="str">
        <f t="shared" si="5"/>
        <v>vfrintpscalar_Single_precision,                         </v>
      </c>
      <c r="AX482" s="26" t="str">
        <f t="shared" si="6"/>
        <v>//		vfrintpscalar_Single_precision,                         	/* 0x1E24C000	FRINTP    	 */</v>
      </c>
      <c r="AY482" s="26" t="str">
        <f t="shared" si="7"/>
        <v>//		0x1E24C000,	/* FRINTP    	vfrintpscalar_Single_precision	 */</v>
      </c>
    </row>
    <row r="483" ht="12.75" customHeight="1">
      <c r="A483" s="9" t="s">
        <v>816</v>
      </c>
      <c r="B483" s="33" t="s">
        <v>106</v>
      </c>
      <c r="C483" s="16"/>
      <c r="D483" s="17"/>
      <c r="E483" s="28" t="s">
        <v>817</v>
      </c>
      <c r="F483" s="18" t="str">
        <f t="shared" si="8"/>
        <v>v</v>
      </c>
      <c r="G483" s="18" t="str">
        <f t="shared" si="9"/>
        <v>scalar_Single_precision</v>
      </c>
      <c r="H483" s="18" t="s">
        <v>746</v>
      </c>
      <c r="I483" s="30" t="s">
        <v>736</v>
      </c>
      <c r="J483" s="30"/>
      <c r="K483" s="31"/>
      <c r="L483" s="32" t="s">
        <v>31</v>
      </c>
      <c r="M483" s="45" t="s">
        <v>31</v>
      </c>
      <c r="N483" s="32" t="s">
        <v>31</v>
      </c>
      <c r="O483" s="45" t="s">
        <v>30</v>
      </c>
      <c r="P483" s="45" t="s">
        <v>30</v>
      </c>
      <c r="Q483" s="45" t="s">
        <v>30</v>
      </c>
      <c r="R483" s="45" t="s">
        <v>30</v>
      </c>
      <c r="S483" s="45" t="s">
        <v>31</v>
      </c>
      <c r="T483" s="32" t="s">
        <v>31</v>
      </c>
      <c r="U483" s="32" t="s">
        <v>31</v>
      </c>
      <c r="V483" s="45" t="s">
        <v>30</v>
      </c>
      <c r="W483" s="32" t="s">
        <v>31</v>
      </c>
      <c r="X483" s="32" t="s">
        <v>31</v>
      </c>
      <c r="Y483" s="32" t="s">
        <v>30</v>
      </c>
      <c r="Z483" s="32" t="s">
        <v>31</v>
      </c>
      <c r="AA483" s="32" t="s">
        <v>30</v>
      </c>
      <c r="AB483" s="32" t="s">
        <v>31</v>
      </c>
      <c r="AC483" s="45" t="s">
        <v>30</v>
      </c>
      <c r="AD483" s="45" t="s">
        <v>31</v>
      </c>
      <c r="AE483" s="45" t="s">
        <v>31</v>
      </c>
      <c r="AF483" s="45" t="s">
        <v>31</v>
      </c>
      <c r="AG483" s="45" t="s">
        <v>31</v>
      </c>
      <c r="AH483" s="46" t="s">
        <v>45</v>
      </c>
      <c r="AM483" s="32" t="s">
        <v>56</v>
      </c>
      <c r="AR483" s="23"/>
      <c r="AS483" s="24" t="str">
        <f t="shared" si="3"/>
        <v>-:-:-:-:-:-:-:-:-:-:-:-:-:-:-:-:-:-:-:-:-:-:Rn:::::Rd::::</v>
      </c>
      <c r="AT483" s="23"/>
      <c r="AU483" s="24" t="str">
        <f t="shared" si="4"/>
        <v>0x1E254000</v>
      </c>
      <c r="AV483" s="25"/>
      <c r="AW483" s="26" t="str">
        <f t="shared" si="5"/>
        <v>vfrintmscalar_Single_precision,                         </v>
      </c>
      <c r="AX483" s="26" t="str">
        <f t="shared" si="6"/>
        <v>//		vfrintmscalar_Single_precision,                         	/* 0x1E254000	FRINTM    	 */</v>
      </c>
      <c r="AY483" s="26" t="str">
        <f t="shared" si="7"/>
        <v>//		0x1E254000,	/* FRINTM    	vfrintmscalar_Single_precision	 */</v>
      </c>
    </row>
    <row r="484" ht="12.75" customHeight="1">
      <c r="A484" s="9" t="s">
        <v>818</v>
      </c>
      <c r="B484" s="33" t="s">
        <v>106</v>
      </c>
      <c r="C484" s="16"/>
      <c r="D484" s="17"/>
      <c r="E484" s="28" t="s">
        <v>819</v>
      </c>
      <c r="F484" s="18" t="str">
        <f t="shared" si="8"/>
        <v>v</v>
      </c>
      <c r="G484" s="18" t="str">
        <f t="shared" si="9"/>
        <v>scalar_Single_precision</v>
      </c>
      <c r="H484" s="18" t="s">
        <v>746</v>
      </c>
      <c r="I484" s="30" t="s">
        <v>736</v>
      </c>
      <c r="J484" s="30"/>
      <c r="K484" s="31"/>
      <c r="L484" s="32" t="s">
        <v>31</v>
      </c>
      <c r="M484" s="45" t="s">
        <v>31</v>
      </c>
      <c r="N484" s="32" t="s">
        <v>31</v>
      </c>
      <c r="O484" s="45" t="s">
        <v>30</v>
      </c>
      <c r="P484" s="45" t="s">
        <v>30</v>
      </c>
      <c r="Q484" s="45" t="s">
        <v>30</v>
      </c>
      <c r="R484" s="45" t="s">
        <v>30</v>
      </c>
      <c r="S484" s="45" t="s">
        <v>31</v>
      </c>
      <c r="T484" s="32" t="s">
        <v>31</v>
      </c>
      <c r="U484" s="32" t="s">
        <v>31</v>
      </c>
      <c r="V484" s="45" t="s">
        <v>30</v>
      </c>
      <c r="W484" s="32" t="s">
        <v>31</v>
      </c>
      <c r="X484" s="32" t="s">
        <v>31</v>
      </c>
      <c r="Y484" s="32" t="s">
        <v>30</v>
      </c>
      <c r="Z484" s="32" t="s">
        <v>31</v>
      </c>
      <c r="AA484" s="32" t="s">
        <v>30</v>
      </c>
      <c r="AB484" s="32" t="s">
        <v>30</v>
      </c>
      <c r="AC484" s="45" t="s">
        <v>30</v>
      </c>
      <c r="AD484" s="45" t="s">
        <v>31</v>
      </c>
      <c r="AE484" s="45" t="s">
        <v>31</v>
      </c>
      <c r="AF484" s="45" t="s">
        <v>31</v>
      </c>
      <c r="AG484" s="45" t="s">
        <v>31</v>
      </c>
      <c r="AH484" s="46" t="s">
        <v>45</v>
      </c>
      <c r="AM484" s="32" t="s">
        <v>56</v>
      </c>
      <c r="AR484" s="23"/>
      <c r="AS484" s="24" t="str">
        <f t="shared" si="3"/>
        <v>-:-:-:-:-:-:-:-:-:-:-:-:-:-:-:-:-:-:-:-:-:-:Rn:::::Rd::::</v>
      </c>
      <c r="AT484" s="23"/>
      <c r="AU484" s="24" t="str">
        <f t="shared" si="4"/>
        <v>0x1E25C000</v>
      </c>
      <c r="AV484" s="25"/>
      <c r="AW484" s="26" t="str">
        <f t="shared" si="5"/>
        <v>vfrintzscalar_Single_precision,                         </v>
      </c>
      <c r="AX484" s="26" t="str">
        <f t="shared" si="6"/>
        <v>//		vfrintzscalar_Single_precision,                         	/* 0x1E25C000	FRINTZ    	 */</v>
      </c>
      <c r="AY484" s="26" t="str">
        <f t="shared" si="7"/>
        <v>//		0x1E25C000,	/* FRINTZ    	vfrintzscalar_Single_precision	 */</v>
      </c>
    </row>
    <row r="485" ht="12.75" customHeight="1">
      <c r="A485" s="15" t="s">
        <v>820</v>
      </c>
      <c r="B485" s="33" t="s">
        <v>106</v>
      </c>
      <c r="C485" s="16"/>
      <c r="D485" s="17"/>
      <c r="E485" s="28" t="s">
        <v>821</v>
      </c>
      <c r="F485" s="18" t="str">
        <f t="shared" si="8"/>
        <v>v</v>
      </c>
      <c r="G485" s="18" t="str">
        <f t="shared" si="9"/>
        <v>scalar_Single_precision</v>
      </c>
      <c r="H485" s="18" t="s">
        <v>746</v>
      </c>
      <c r="I485" s="30" t="s">
        <v>736</v>
      </c>
      <c r="J485" s="30"/>
      <c r="K485" s="31"/>
      <c r="L485" s="32" t="s">
        <v>31</v>
      </c>
      <c r="M485" s="45" t="s">
        <v>31</v>
      </c>
      <c r="N485" s="32" t="s">
        <v>31</v>
      </c>
      <c r="O485" s="45" t="s">
        <v>30</v>
      </c>
      <c r="P485" s="45" t="s">
        <v>30</v>
      </c>
      <c r="Q485" s="45" t="s">
        <v>30</v>
      </c>
      <c r="R485" s="45" t="s">
        <v>30</v>
      </c>
      <c r="S485" s="45" t="s">
        <v>31</v>
      </c>
      <c r="T485" s="32" t="s">
        <v>31</v>
      </c>
      <c r="U485" s="32" t="s">
        <v>31</v>
      </c>
      <c r="V485" s="45" t="s">
        <v>30</v>
      </c>
      <c r="W485" s="32" t="s">
        <v>31</v>
      </c>
      <c r="X485" s="32" t="s">
        <v>31</v>
      </c>
      <c r="Y485" s="32" t="s">
        <v>30</v>
      </c>
      <c r="Z485" s="32" t="s">
        <v>30</v>
      </c>
      <c r="AA485" s="32" t="s">
        <v>31</v>
      </c>
      <c r="AB485" s="32" t="s">
        <v>31</v>
      </c>
      <c r="AC485" s="45" t="s">
        <v>30</v>
      </c>
      <c r="AD485" s="45" t="s">
        <v>31</v>
      </c>
      <c r="AE485" s="45" t="s">
        <v>31</v>
      </c>
      <c r="AF485" s="45" t="s">
        <v>31</v>
      </c>
      <c r="AG485" s="45" t="s">
        <v>31</v>
      </c>
      <c r="AH485" s="46" t="s">
        <v>45</v>
      </c>
      <c r="AM485" s="32" t="s">
        <v>56</v>
      </c>
      <c r="AR485" s="23"/>
      <c r="AS485" s="24" t="str">
        <f t="shared" si="3"/>
        <v>-:-:-:-:-:-:-:-:-:-:-:-:-:-:-:-:-:-:-:-:-:-:Rn:::::Rd::::</v>
      </c>
      <c r="AT485" s="23"/>
      <c r="AU485" s="24" t="str">
        <f t="shared" si="4"/>
        <v>0x1E264000</v>
      </c>
      <c r="AV485" s="25"/>
      <c r="AW485" s="26" t="str">
        <f t="shared" si="5"/>
        <v>vfrintascalar_Single_precision,                         </v>
      </c>
      <c r="AX485" s="26" t="str">
        <f t="shared" si="6"/>
        <v>//		vfrintascalar_Single_precision,                         	/* 0x1E264000	FRINTA    	 */</v>
      </c>
      <c r="AY485" s="26" t="str">
        <f t="shared" si="7"/>
        <v>//		0x1E264000,	/* FRINTA    	vfrintascalar_Single_precision	 */</v>
      </c>
    </row>
    <row r="486" ht="12.75" customHeight="1">
      <c r="A486" s="15" t="s">
        <v>822</v>
      </c>
      <c r="B486" s="33" t="s">
        <v>106</v>
      </c>
      <c r="C486" s="16"/>
      <c r="D486" s="17"/>
      <c r="E486" s="28" t="s">
        <v>823</v>
      </c>
      <c r="F486" s="18" t="str">
        <f t="shared" si="8"/>
        <v>v</v>
      </c>
      <c r="G486" s="18" t="str">
        <f t="shared" si="9"/>
        <v>scalar_Single_precision</v>
      </c>
      <c r="H486" s="18" t="s">
        <v>746</v>
      </c>
      <c r="I486" s="30" t="s">
        <v>736</v>
      </c>
      <c r="J486" s="30"/>
      <c r="K486" s="31"/>
      <c r="L486" s="32" t="s">
        <v>31</v>
      </c>
      <c r="M486" s="45" t="s">
        <v>31</v>
      </c>
      <c r="N486" s="32" t="s">
        <v>31</v>
      </c>
      <c r="O486" s="45" t="s">
        <v>30</v>
      </c>
      <c r="P486" s="45" t="s">
        <v>30</v>
      </c>
      <c r="Q486" s="45" t="s">
        <v>30</v>
      </c>
      <c r="R486" s="45" t="s">
        <v>30</v>
      </c>
      <c r="S486" s="45" t="s">
        <v>31</v>
      </c>
      <c r="T486" s="32" t="s">
        <v>31</v>
      </c>
      <c r="U486" s="32" t="s">
        <v>31</v>
      </c>
      <c r="V486" s="45" t="s">
        <v>30</v>
      </c>
      <c r="W486" s="32" t="s">
        <v>31</v>
      </c>
      <c r="X486" s="32" t="s">
        <v>31</v>
      </c>
      <c r="Y486" s="32" t="s">
        <v>30</v>
      </c>
      <c r="Z486" s="32" t="s">
        <v>30</v>
      </c>
      <c r="AA486" s="32" t="s">
        <v>30</v>
      </c>
      <c r="AB486" s="32" t="s">
        <v>31</v>
      </c>
      <c r="AC486" s="45" t="s">
        <v>30</v>
      </c>
      <c r="AD486" s="45" t="s">
        <v>31</v>
      </c>
      <c r="AE486" s="45" t="s">
        <v>31</v>
      </c>
      <c r="AF486" s="45" t="s">
        <v>31</v>
      </c>
      <c r="AG486" s="45" t="s">
        <v>31</v>
      </c>
      <c r="AH486" s="46" t="s">
        <v>45</v>
      </c>
      <c r="AM486" s="32" t="s">
        <v>56</v>
      </c>
      <c r="AR486" s="23"/>
      <c r="AS486" s="24" t="str">
        <f t="shared" si="3"/>
        <v>-:-:-:-:-:-:-:-:-:-:-:-:-:-:-:-:-:-:-:-:-:-:Rn:::::Rd::::</v>
      </c>
      <c r="AT486" s="23"/>
      <c r="AU486" s="24" t="str">
        <f t="shared" si="4"/>
        <v>0x1E274000</v>
      </c>
      <c r="AV486" s="25"/>
      <c r="AW486" s="26" t="str">
        <f t="shared" si="5"/>
        <v>vfrintxscalar_Single_precision,                         </v>
      </c>
      <c r="AX486" s="26" t="str">
        <f t="shared" si="6"/>
        <v>//		vfrintxscalar_Single_precision,                         	/* 0x1E274000	FRINTX    	 */</v>
      </c>
      <c r="AY486" s="26" t="str">
        <f t="shared" si="7"/>
        <v>//		0x1E274000,	/* FRINTX    	vfrintxscalar_Single_precision	 */</v>
      </c>
    </row>
    <row r="487" ht="12.75" customHeight="1">
      <c r="A487" s="9" t="s">
        <v>824</v>
      </c>
      <c r="B487" s="33" t="s">
        <v>106</v>
      </c>
      <c r="C487" s="16"/>
      <c r="D487" s="17"/>
      <c r="E487" s="28" t="s">
        <v>825</v>
      </c>
      <c r="F487" s="18" t="str">
        <f t="shared" si="8"/>
        <v>v</v>
      </c>
      <c r="G487" s="18" t="str">
        <f t="shared" si="9"/>
        <v>scalar_Single_precision</v>
      </c>
      <c r="H487" s="18" t="s">
        <v>746</v>
      </c>
      <c r="I487" s="30" t="s">
        <v>736</v>
      </c>
      <c r="J487" s="30"/>
      <c r="K487" s="31"/>
      <c r="L487" s="32" t="s">
        <v>31</v>
      </c>
      <c r="M487" s="45" t="s">
        <v>31</v>
      </c>
      <c r="N487" s="32" t="s">
        <v>31</v>
      </c>
      <c r="O487" s="45" t="s">
        <v>30</v>
      </c>
      <c r="P487" s="45" t="s">
        <v>30</v>
      </c>
      <c r="Q487" s="45" t="s">
        <v>30</v>
      </c>
      <c r="R487" s="45" t="s">
        <v>30</v>
      </c>
      <c r="S487" s="45" t="s">
        <v>31</v>
      </c>
      <c r="T487" s="32" t="s">
        <v>31</v>
      </c>
      <c r="U487" s="32" t="s">
        <v>31</v>
      </c>
      <c r="V487" s="45" t="s">
        <v>30</v>
      </c>
      <c r="W487" s="32" t="s">
        <v>31</v>
      </c>
      <c r="X487" s="32" t="s">
        <v>31</v>
      </c>
      <c r="Y487" s="32" t="s">
        <v>30</v>
      </c>
      <c r="Z487" s="32" t="s">
        <v>30</v>
      </c>
      <c r="AA487" s="32" t="s">
        <v>30</v>
      </c>
      <c r="AB487" s="32" t="s">
        <v>30</v>
      </c>
      <c r="AC487" s="45" t="s">
        <v>30</v>
      </c>
      <c r="AD487" s="45" t="s">
        <v>31</v>
      </c>
      <c r="AE487" s="45" t="s">
        <v>31</v>
      </c>
      <c r="AF487" s="45" t="s">
        <v>31</v>
      </c>
      <c r="AG487" s="45" t="s">
        <v>31</v>
      </c>
      <c r="AH487" s="46" t="s">
        <v>45</v>
      </c>
      <c r="AM487" s="32" t="s">
        <v>56</v>
      </c>
      <c r="AR487" s="23"/>
      <c r="AS487" s="24" t="str">
        <f t="shared" si="3"/>
        <v>-:-:-:-:-:-:-:-:-:-:-:-:-:-:-:-:-:-:-:-:-:-:Rn:::::Rd::::</v>
      </c>
      <c r="AT487" s="23"/>
      <c r="AU487" s="24" t="str">
        <f t="shared" si="4"/>
        <v>0x1E27C000</v>
      </c>
      <c r="AV487" s="25"/>
      <c r="AW487" s="26" t="str">
        <f t="shared" si="5"/>
        <v>vfrintiscalar_Single_precision,                         </v>
      </c>
      <c r="AX487" s="26" t="str">
        <f t="shared" si="6"/>
        <v>//		vfrintiscalar_Single_precision,                         	/* 0x1E27C000	FRINTI    	 */</v>
      </c>
      <c r="AY487" s="26" t="str">
        <f t="shared" si="7"/>
        <v>//		0x1E27C000,	/* FRINTI    	vfrintiscalar_Single_precision	 */</v>
      </c>
    </row>
    <row r="488" ht="12.75" customHeight="1">
      <c r="A488" s="15" t="s">
        <v>826</v>
      </c>
      <c r="B488" s="33" t="s">
        <v>106</v>
      </c>
      <c r="C488" s="16"/>
      <c r="D488" s="17"/>
      <c r="E488" s="28" t="s">
        <v>780</v>
      </c>
      <c r="F488" s="18" t="str">
        <f t="shared" si="8"/>
        <v>v</v>
      </c>
      <c r="G488" s="18" t="str">
        <f t="shared" si="9"/>
        <v>register_Double_precision</v>
      </c>
      <c r="H488" s="18" t="s">
        <v>800</v>
      </c>
      <c r="I488" s="30" t="s">
        <v>740</v>
      </c>
      <c r="J488" s="30"/>
      <c r="K488" s="31"/>
      <c r="L488" s="32" t="s">
        <v>31</v>
      </c>
      <c r="M488" s="45" t="s">
        <v>31</v>
      </c>
      <c r="N488" s="32" t="s">
        <v>31</v>
      </c>
      <c r="O488" s="45" t="s">
        <v>30</v>
      </c>
      <c r="P488" s="45" t="s">
        <v>30</v>
      </c>
      <c r="Q488" s="45" t="s">
        <v>30</v>
      </c>
      <c r="R488" s="45" t="s">
        <v>30</v>
      </c>
      <c r="S488" s="45" t="s">
        <v>31</v>
      </c>
      <c r="T488" s="32" t="s">
        <v>31</v>
      </c>
      <c r="U488" s="32" t="s">
        <v>30</v>
      </c>
      <c r="V488" s="45" t="s">
        <v>30</v>
      </c>
      <c r="W488" s="32" t="s">
        <v>31</v>
      </c>
      <c r="X488" s="32" t="s">
        <v>31</v>
      </c>
      <c r="Y488" s="32" t="s">
        <v>31</v>
      </c>
      <c r="Z488" s="32" t="s">
        <v>31</v>
      </c>
      <c r="AA488" s="32" t="s">
        <v>31</v>
      </c>
      <c r="AB488" s="32" t="s">
        <v>31</v>
      </c>
      <c r="AC488" s="45" t="s">
        <v>30</v>
      </c>
      <c r="AD488" s="45" t="s">
        <v>31</v>
      </c>
      <c r="AE488" s="45" t="s">
        <v>31</v>
      </c>
      <c r="AF488" s="45" t="s">
        <v>31</v>
      </c>
      <c r="AG488" s="45" t="s">
        <v>31</v>
      </c>
      <c r="AH488" s="46" t="s">
        <v>45</v>
      </c>
      <c r="AM488" s="32" t="s">
        <v>56</v>
      </c>
      <c r="AR488" s="23"/>
      <c r="AS488" s="24" t="str">
        <f t="shared" si="3"/>
        <v>-:-:-:-:-:-:-:-:-:-:-:-:-:-:-:-:-:-:-:-:-:-:Rn:::::Rd::::</v>
      </c>
      <c r="AT488" s="23"/>
      <c r="AU488" s="24" t="str">
        <f t="shared" si="4"/>
        <v>0x1E604000</v>
      </c>
      <c r="AV488" s="25"/>
      <c r="AW488" s="26" t="str">
        <f t="shared" si="5"/>
        <v>vfmovregister_Double_precision,                         </v>
      </c>
      <c r="AX488" s="26" t="str">
        <f t="shared" si="6"/>
        <v>//		vfmovregister_Double_precision,                         	/* 0x1E604000	FMOV      	 */</v>
      </c>
      <c r="AY488" s="26" t="str">
        <f t="shared" si="7"/>
        <v>//		0x1E604000,	/* FMOV      	vfmovregister_Double_precision	 */</v>
      </c>
    </row>
    <row r="489" ht="12.75" customHeight="1">
      <c r="A489" s="15" t="s">
        <v>827</v>
      </c>
      <c r="B489" s="33" t="s">
        <v>106</v>
      </c>
      <c r="C489" s="16"/>
      <c r="D489" s="17"/>
      <c r="E489" s="28" t="s">
        <v>802</v>
      </c>
      <c r="F489" s="18" t="str">
        <f t="shared" si="8"/>
        <v>v</v>
      </c>
      <c r="G489" s="18" t="str">
        <f t="shared" si="9"/>
        <v>scalar_Double_precision</v>
      </c>
      <c r="H489" s="18" t="s">
        <v>746</v>
      </c>
      <c r="I489" s="30" t="s">
        <v>740</v>
      </c>
      <c r="J489" s="30"/>
      <c r="K489" s="31"/>
      <c r="L489" s="32" t="s">
        <v>31</v>
      </c>
      <c r="M489" s="45" t="s">
        <v>31</v>
      </c>
      <c r="N489" s="32" t="s">
        <v>31</v>
      </c>
      <c r="O489" s="45" t="s">
        <v>30</v>
      </c>
      <c r="P489" s="45" t="s">
        <v>30</v>
      </c>
      <c r="Q489" s="45" t="s">
        <v>30</v>
      </c>
      <c r="R489" s="45" t="s">
        <v>30</v>
      </c>
      <c r="S489" s="45" t="s">
        <v>31</v>
      </c>
      <c r="T489" s="32" t="s">
        <v>31</v>
      </c>
      <c r="U489" s="32" t="s">
        <v>30</v>
      </c>
      <c r="V489" s="45" t="s">
        <v>30</v>
      </c>
      <c r="W489" s="32" t="s">
        <v>31</v>
      </c>
      <c r="X489" s="32" t="s">
        <v>31</v>
      </c>
      <c r="Y489" s="32" t="s">
        <v>31</v>
      </c>
      <c r="Z489" s="32" t="s">
        <v>31</v>
      </c>
      <c r="AA489" s="32" t="s">
        <v>31</v>
      </c>
      <c r="AB489" s="32" t="s">
        <v>30</v>
      </c>
      <c r="AC489" s="45" t="s">
        <v>30</v>
      </c>
      <c r="AD489" s="45" t="s">
        <v>31</v>
      </c>
      <c r="AE489" s="45" t="s">
        <v>31</v>
      </c>
      <c r="AF489" s="45" t="s">
        <v>31</v>
      </c>
      <c r="AG489" s="45" t="s">
        <v>31</v>
      </c>
      <c r="AH489" s="46" t="s">
        <v>45</v>
      </c>
      <c r="AM489" s="32" t="s">
        <v>56</v>
      </c>
      <c r="AR489" s="23"/>
      <c r="AS489" s="24" t="str">
        <f t="shared" si="3"/>
        <v>-:-:-:-:-:-:-:-:-:-:-:-:-:-:-:-:-:-:-:-:-:-:Rn:::::Rd::::</v>
      </c>
      <c r="AT489" s="23"/>
      <c r="AU489" s="24" t="str">
        <f t="shared" si="4"/>
        <v>0x1E60C000</v>
      </c>
      <c r="AV489" s="25"/>
      <c r="AW489" s="26" t="str">
        <f t="shared" si="5"/>
        <v>vfabsscalar_Double_precision,                           </v>
      </c>
      <c r="AX489" s="26" t="str">
        <f t="shared" si="6"/>
        <v>//		vfabsscalar_Double_precision,                           	/* 0x1E60C000	FABS      	 */</v>
      </c>
      <c r="AY489" s="26" t="str">
        <f t="shared" si="7"/>
        <v>//		0x1E60C000,	/* FABS      	vfabsscalar_Double_precision	 */</v>
      </c>
    </row>
    <row r="490" ht="12.75" customHeight="1">
      <c r="A490" s="9" t="s">
        <v>828</v>
      </c>
      <c r="B490" s="33" t="s">
        <v>106</v>
      </c>
      <c r="C490" s="16"/>
      <c r="D490" s="17"/>
      <c r="E490" s="28" t="s">
        <v>804</v>
      </c>
      <c r="F490" s="18" t="str">
        <f t="shared" si="8"/>
        <v>v</v>
      </c>
      <c r="G490" s="18" t="str">
        <f t="shared" si="9"/>
        <v>scalar_Double_precision</v>
      </c>
      <c r="H490" s="18" t="s">
        <v>746</v>
      </c>
      <c r="I490" s="30" t="s">
        <v>740</v>
      </c>
      <c r="J490" s="30"/>
      <c r="K490" s="31"/>
      <c r="L490" s="32" t="s">
        <v>31</v>
      </c>
      <c r="M490" s="45" t="s">
        <v>31</v>
      </c>
      <c r="N490" s="32" t="s">
        <v>31</v>
      </c>
      <c r="O490" s="45" t="s">
        <v>30</v>
      </c>
      <c r="P490" s="45" t="s">
        <v>30</v>
      </c>
      <c r="Q490" s="45" t="s">
        <v>30</v>
      </c>
      <c r="R490" s="45" t="s">
        <v>30</v>
      </c>
      <c r="S490" s="45" t="s">
        <v>31</v>
      </c>
      <c r="T490" s="32" t="s">
        <v>31</v>
      </c>
      <c r="U490" s="32" t="s">
        <v>30</v>
      </c>
      <c r="V490" s="45" t="s">
        <v>30</v>
      </c>
      <c r="W490" s="32" t="s">
        <v>31</v>
      </c>
      <c r="X490" s="32" t="s">
        <v>31</v>
      </c>
      <c r="Y490" s="32" t="s">
        <v>31</v>
      </c>
      <c r="Z490" s="32" t="s">
        <v>31</v>
      </c>
      <c r="AA490" s="32" t="s">
        <v>30</v>
      </c>
      <c r="AB490" s="32" t="s">
        <v>31</v>
      </c>
      <c r="AC490" s="45" t="s">
        <v>30</v>
      </c>
      <c r="AD490" s="45" t="s">
        <v>31</v>
      </c>
      <c r="AE490" s="45" t="s">
        <v>31</v>
      </c>
      <c r="AF490" s="45" t="s">
        <v>31</v>
      </c>
      <c r="AG490" s="45" t="s">
        <v>31</v>
      </c>
      <c r="AH490" s="46" t="s">
        <v>45</v>
      </c>
      <c r="AM490" s="32" t="s">
        <v>56</v>
      </c>
      <c r="AR490" s="23"/>
      <c r="AS490" s="24" t="str">
        <f t="shared" si="3"/>
        <v>-:-:-:-:-:-:-:-:-:-:-:-:-:-:-:-:-:-:-:-:-:-:Rn:::::Rd::::</v>
      </c>
      <c r="AT490" s="23"/>
      <c r="AU490" s="24" t="str">
        <f t="shared" si="4"/>
        <v>0x1E614000</v>
      </c>
      <c r="AV490" s="25"/>
      <c r="AW490" s="26" t="str">
        <f t="shared" si="5"/>
        <v>vfnegscalar_Double_precision,                           </v>
      </c>
      <c r="AX490" s="26" t="str">
        <f t="shared" si="6"/>
        <v>//		vfnegscalar_Double_precision,                           	/* 0x1E614000	FNEG      	 */</v>
      </c>
      <c r="AY490" s="26" t="str">
        <f t="shared" si="7"/>
        <v>//		0x1E614000,	/* FNEG      	vfnegscalar_Double_precision	 */</v>
      </c>
    </row>
    <row r="491" ht="12.75" customHeight="1">
      <c r="A491" s="9" t="s">
        <v>829</v>
      </c>
      <c r="B491" s="33" t="s">
        <v>106</v>
      </c>
      <c r="C491" s="16"/>
      <c r="D491" s="17"/>
      <c r="E491" s="28" t="s">
        <v>806</v>
      </c>
      <c r="F491" s="18" t="str">
        <f t="shared" si="8"/>
        <v>v</v>
      </c>
      <c r="G491" s="18" t="str">
        <f t="shared" si="9"/>
        <v>scalar_Double_precision</v>
      </c>
      <c r="H491" s="18" t="s">
        <v>746</v>
      </c>
      <c r="I491" s="30" t="s">
        <v>740</v>
      </c>
      <c r="J491" s="30"/>
      <c r="K491" s="31"/>
      <c r="L491" s="32" t="s">
        <v>31</v>
      </c>
      <c r="M491" s="45" t="s">
        <v>31</v>
      </c>
      <c r="N491" s="32" t="s">
        <v>31</v>
      </c>
      <c r="O491" s="45" t="s">
        <v>30</v>
      </c>
      <c r="P491" s="45" t="s">
        <v>30</v>
      </c>
      <c r="Q491" s="45" t="s">
        <v>30</v>
      </c>
      <c r="R491" s="45" t="s">
        <v>30</v>
      </c>
      <c r="S491" s="45" t="s">
        <v>31</v>
      </c>
      <c r="T491" s="32" t="s">
        <v>31</v>
      </c>
      <c r="U491" s="32" t="s">
        <v>30</v>
      </c>
      <c r="V491" s="45" t="s">
        <v>30</v>
      </c>
      <c r="W491" s="32" t="s">
        <v>31</v>
      </c>
      <c r="X491" s="32" t="s">
        <v>31</v>
      </c>
      <c r="Y491" s="32" t="s">
        <v>31</v>
      </c>
      <c r="Z491" s="32" t="s">
        <v>31</v>
      </c>
      <c r="AA491" s="32" t="s">
        <v>30</v>
      </c>
      <c r="AB491" s="32" t="s">
        <v>30</v>
      </c>
      <c r="AC491" s="45" t="s">
        <v>30</v>
      </c>
      <c r="AD491" s="45" t="s">
        <v>31</v>
      </c>
      <c r="AE491" s="45" t="s">
        <v>31</v>
      </c>
      <c r="AF491" s="45" t="s">
        <v>31</v>
      </c>
      <c r="AG491" s="45" t="s">
        <v>31</v>
      </c>
      <c r="AH491" s="46" t="s">
        <v>45</v>
      </c>
      <c r="AM491" s="32" t="s">
        <v>56</v>
      </c>
      <c r="AR491" s="23"/>
      <c r="AS491" s="24" t="str">
        <f t="shared" si="3"/>
        <v>-:-:-:-:-:-:-:-:-:-:-:-:-:-:-:-:-:-:-:-:-:-:Rn:::::Rd::::</v>
      </c>
      <c r="AT491" s="23"/>
      <c r="AU491" s="24" t="str">
        <f t="shared" si="4"/>
        <v>0x1E61C000</v>
      </c>
      <c r="AV491" s="25"/>
      <c r="AW491" s="26" t="str">
        <f t="shared" si="5"/>
        <v>vfsqrtscalar_Double_precision,                          </v>
      </c>
      <c r="AX491" s="26" t="str">
        <f t="shared" si="6"/>
        <v>//		vfsqrtscalar_Double_precision,                          	/* 0x1E61C000	FSQRT     	 */</v>
      </c>
      <c r="AY491" s="26" t="str">
        <f t="shared" si="7"/>
        <v>//		0x1E61C000,	/* FSQRT     	vfsqrtscalar_Double_precision	 */</v>
      </c>
    </row>
    <row r="492" ht="12.75" customHeight="1">
      <c r="A492" s="15" t="s">
        <v>830</v>
      </c>
      <c r="B492" s="33" t="s">
        <v>106</v>
      </c>
      <c r="C492" s="16"/>
      <c r="D492" s="17"/>
      <c r="E492" s="28" t="s">
        <v>808</v>
      </c>
      <c r="F492" s="18" t="str">
        <f t="shared" si="8"/>
        <v>v</v>
      </c>
      <c r="G492" s="18" t="str">
        <f t="shared" si="9"/>
        <v>Double_precision_to_single_precision</v>
      </c>
      <c r="H492" s="19"/>
      <c r="I492" s="30" t="s">
        <v>831</v>
      </c>
      <c r="J492" s="30"/>
      <c r="K492" s="31"/>
      <c r="L492" s="32" t="s">
        <v>31</v>
      </c>
      <c r="M492" s="45" t="s">
        <v>31</v>
      </c>
      <c r="N492" s="32" t="s">
        <v>31</v>
      </c>
      <c r="O492" s="45" t="s">
        <v>30</v>
      </c>
      <c r="P492" s="45" t="s">
        <v>30</v>
      </c>
      <c r="Q492" s="45" t="s">
        <v>30</v>
      </c>
      <c r="R492" s="45" t="s">
        <v>30</v>
      </c>
      <c r="S492" s="45" t="s">
        <v>31</v>
      </c>
      <c r="T492" s="32" t="s">
        <v>31</v>
      </c>
      <c r="U492" s="32" t="s">
        <v>30</v>
      </c>
      <c r="V492" s="45" t="s">
        <v>30</v>
      </c>
      <c r="W492" s="32" t="s">
        <v>31</v>
      </c>
      <c r="X492" s="32" t="s">
        <v>31</v>
      </c>
      <c r="Y492" s="32" t="s">
        <v>31</v>
      </c>
      <c r="Z492" s="32" t="s">
        <v>30</v>
      </c>
      <c r="AA492" s="32" t="s">
        <v>31</v>
      </c>
      <c r="AB492" s="32" t="s">
        <v>31</v>
      </c>
      <c r="AC492" s="45" t="s">
        <v>30</v>
      </c>
      <c r="AD492" s="45" t="s">
        <v>31</v>
      </c>
      <c r="AE492" s="45" t="s">
        <v>31</v>
      </c>
      <c r="AF492" s="45" t="s">
        <v>31</v>
      </c>
      <c r="AG492" s="45" t="s">
        <v>31</v>
      </c>
      <c r="AH492" s="46" t="s">
        <v>45</v>
      </c>
      <c r="AM492" s="32" t="s">
        <v>56</v>
      </c>
      <c r="AR492" s="23"/>
      <c r="AS492" s="24" t="str">
        <f t="shared" si="3"/>
        <v>-:-:-:-:-:-:-:-:-:-:-:-:-:-:-:-:-:-:-:-:-:-:Rn:::::Rd::::</v>
      </c>
      <c r="AT492" s="23"/>
      <c r="AU492" s="24" t="str">
        <f t="shared" si="4"/>
        <v>0x1E624000</v>
      </c>
      <c r="AV492" s="25"/>
      <c r="AW492" s="26" t="str">
        <f t="shared" si="5"/>
        <v>vfcvtDouble_precision_to_single_precision,              </v>
      </c>
      <c r="AX492" s="26" t="str">
        <f t="shared" si="6"/>
        <v>//		vfcvtDouble_precision_to_single_precision,              	/* 0x1E624000	FCVT      	 */</v>
      </c>
      <c r="AY492" s="26" t="str">
        <f t="shared" si="7"/>
        <v>//		0x1E624000,	/* FCVT      	vfcvtDouble_precision_to_single_precision	 */</v>
      </c>
    </row>
    <row r="493" ht="12.75" customHeight="1">
      <c r="A493" s="15" t="s">
        <v>832</v>
      </c>
      <c r="B493" s="33" t="s">
        <v>106</v>
      </c>
      <c r="C493" s="16"/>
      <c r="D493" s="17"/>
      <c r="E493" s="28" t="s">
        <v>808</v>
      </c>
      <c r="F493" s="18" t="str">
        <f t="shared" si="8"/>
        <v>v</v>
      </c>
      <c r="G493" s="18" t="str">
        <f t="shared" si="9"/>
        <v>Double_precision_to_half_precision</v>
      </c>
      <c r="H493" s="19"/>
      <c r="I493" s="30" t="s">
        <v>833</v>
      </c>
      <c r="J493" s="30"/>
      <c r="K493" s="31"/>
      <c r="L493" s="32" t="s">
        <v>31</v>
      </c>
      <c r="M493" s="45" t="s">
        <v>31</v>
      </c>
      <c r="N493" s="32" t="s">
        <v>31</v>
      </c>
      <c r="O493" s="45" t="s">
        <v>30</v>
      </c>
      <c r="P493" s="45" t="s">
        <v>30</v>
      </c>
      <c r="Q493" s="45" t="s">
        <v>30</v>
      </c>
      <c r="R493" s="45" t="s">
        <v>30</v>
      </c>
      <c r="S493" s="45" t="s">
        <v>31</v>
      </c>
      <c r="T493" s="32" t="s">
        <v>31</v>
      </c>
      <c r="U493" s="32" t="s">
        <v>30</v>
      </c>
      <c r="V493" s="45" t="s">
        <v>30</v>
      </c>
      <c r="W493" s="32" t="s">
        <v>31</v>
      </c>
      <c r="X493" s="32" t="s">
        <v>31</v>
      </c>
      <c r="Y493" s="32" t="s">
        <v>31</v>
      </c>
      <c r="Z493" s="32" t="s">
        <v>30</v>
      </c>
      <c r="AA493" s="32" t="s">
        <v>30</v>
      </c>
      <c r="AB493" s="32" t="s">
        <v>30</v>
      </c>
      <c r="AC493" s="45" t="s">
        <v>30</v>
      </c>
      <c r="AD493" s="45" t="s">
        <v>31</v>
      </c>
      <c r="AE493" s="45" t="s">
        <v>31</v>
      </c>
      <c r="AF493" s="45" t="s">
        <v>31</v>
      </c>
      <c r="AG493" s="45" t="s">
        <v>31</v>
      </c>
      <c r="AH493" s="46" t="s">
        <v>45</v>
      </c>
      <c r="AM493" s="32" t="s">
        <v>56</v>
      </c>
      <c r="AR493" s="23"/>
      <c r="AS493" s="24" t="str">
        <f t="shared" si="3"/>
        <v>-:-:-:-:-:-:-:-:-:-:-:-:-:-:-:-:-:-:-:-:-:-:Rn:::::Rd::::</v>
      </c>
      <c r="AT493" s="23"/>
      <c r="AU493" s="24" t="str">
        <f t="shared" si="4"/>
        <v>0x1E63C000</v>
      </c>
      <c r="AV493" s="25"/>
      <c r="AW493" s="26" t="str">
        <f t="shared" si="5"/>
        <v>vfcvtDouble_precision_to_half_precision,                </v>
      </c>
      <c r="AX493" s="26" t="str">
        <f t="shared" si="6"/>
        <v>//		vfcvtDouble_precision_to_half_precision,                	/* 0x1E63C000	FCVT      	 */</v>
      </c>
      <c r="AY493" s="26" t="str">
        <f t="shared" si="7"/>
        <v>//		0x1E63C000,	/* FCVT      	vfcvtDouble_precision_to_half_precision	 */</v>
      </c>
    </row>
    <row r="494" ht="12.75" customHeight="1">
      <c r="A494" s="9" t="s">
        <v>834</v>
      </c>
      <c r="B494" s="33" t="s">
        <v>106</v>
      </c>
      <c r="C494" s="16"/>
      <c r="D494" s="17"/>
      <c r="E494" s="28" t="s">
        <v>813</v>
      </c>
      <c r="F494" s="18" t="str">
        <f t="shared" si="8"/>
        <v>v</v>
      </c>
      <c r="G494" s="18" t="str">
        <f t="shared" si="9"/>
        <v>scalar_Double_precision</v>
      </c>
      <c r="H494" s="18" t="s">
        <v>746</v>
      </c>
      <c r="I494" s="30" t="s">
        <v>740</v>
      </c>
      <c r="J494" s="30"/>
      <c r="K494" s="31"/>
      <c r="L494" s="32" t="s">
        <v>31</v>
      </c>
      <c r="M494" s="45" t="s">
        <v>31</v>
      </c>
      <c r="N494" s="32" t="s">
        <v>31</v>
      </c>
      <c r="O494" s="45" t="s">
        <v>30</v>
      </c>
      <c r="P494" s="45" t="s">
        <v>30</v>
      </c>
      <c r="Q494" s="45" t="s">
        <v>30</v>
      </c>
      <c r="R494" s="45" t="s">
        <v>30</v>
      </c>
      <c r="S494" s="45" t="s">
        <v>31</v>
      </c>
      <c r="T494" s="32" t="s">
        <v>31</v>
      </c>
      <c r="U494" s="32" t="s">
        <v>30</v>
      </c>
      <c r="V494" s="45" t="s">
        <v>30</v>
      </c>
      <c r="W494" s="32" t="s">
        <v>31</v>
      </c>
      <c r="X494" s="32" t="s">
        <v>31</v>
      </c>
      <c r="Y494" s="32" t="s">
        <v>30</v>
      </c>
      <c r="Z494" s="32" t="s">
        <v>31</v>
      </c>
      <c r="AA494" s="32" t="s">
        <v>31</v>
      </c>
      <c r="AB494" s="32" t="s">
        <v>31</v>
      </c>
      <c r="AC494" s="45" t="s">
        <v>30</v>
      </c>
      <c r="AD494" s="45" t="s">
        <v>31</v>
      </c>
      <c r="AE494" s="45" t="s">
        <v>31</v>
      </c>
      <c r="AF494" s="45" t="s">
        <v>31</v>
      </c>
      <c r="AG494" s="45" t="s">
        <v>31</v>
      </c>
      <c r="AH494" s="46" t="s">
        <v>45</v>
      </c>
      <c r="AM494" s="32" t="s">
        <v>56</v>
      </c>
      <c r="AR494" s="23"/>
      <c r="AS494" s="24" t="str">
        <f t="shared" si="3"/>
        <v>-:-:-:-:-:-:-:-:-:-:-:-:-:-:-:-:-:-:-:-:-:-:Rn:::::Rd::::</v>
      </c>
      <c r="AT494" s="23"/>
      <c r="AU494" s="24" t="str">
        <f t="shared" si="4"/>
        <v>0x1E644000</v>
      </c>
      <c r="AV494" s="25"/>
      <c r="AW494" s="26" t="str">
        <f t="shared" si="5"/>
        <v>vfrintnscalar_Double_precision,                         </v>
      </c>
      <c r="AX494" s="26" t="str">
        <f t="shared" si="6"/>
        <v>//		vfrintnscalar_Double_precision,                         	/* 0x1E644000	FRINTN    	 */</v>
      </c>
      <c r="AY494" s="26" t="str">
        <f t="shared" si="7"/>
        <v>//		0x1E644000,	/* FRINTN    	vfrintnscalar_Double_precision	 */</v>
      </c>
    </row>
    <row r="495" ht="12.75" customHeight="1">
      <c r="A495" s="15" t="s">
        <v>835</v>
      </c>
      <c r="B495" s="33" t="s">
        <v>106</v>
      </c>
      <c r="C495" s="16"/>
      <c r="D495" s="17"/>
      <c r="E495" s="28" t="s">
        <v>815</v>
      </c>
      <c r="F495" s="18" t="str">
        <f t="shared" si="8"/>
        <v>v</v>
      </c>
      <c r="G495" s="18" t="str">
        <f t="shared" si="9"/>
        <v>scalar_Double_precision</v>
      </c>
      <c r="H495" s="18" t="s">
        <v>746</v>
      </c>
      <c r="I495" s="30" t="s">
        <v>740</v>
      </c>
      <c r="J495" s="30"/>
      <c r="K495" s="31"/>
      <c r="L495" s="32" t="s">
        <v>31</v>
      </c>
      <c r="M495" s="45" t="s">
        <v>31</v>
      </c>
      <c r="N495" s="32" t="s">
        <v>31</v>
      </c>
      <c r="O495" s="45" t="s">
        <v>30</v>
      </c>
      <c r="P495" s="45" t="s">
        <v>30</v>
      </c>
      <c r="Q495" s="45" t="s">
        <v>30</v>
      </c>
      <c r="R495" s="45" t="s">
        <v>30</v>
      </c>
      <c r="S495" s="45" t="s">
        <v>31</v>
      </c>
      <c r="T495" s="32" t="s">
        <v>31</v>
      </c>
      <c r="U495" s="32" t="s">
        <v>30</v>
      </c>
      <c r="V495" s="45" t="s">
        <v>30</v>
      </c>
      <c r="W495" s="32" t="s">
        <v>31</v>
      </c>
      <c r="X495" s="32" t="s">
        <v>31</v>
      </c>
      <c r="Y495" s="32" t="s">
        <v>30</v>
      </c>
      <c r="Z495" s="32" t="s">
        <v>31</v>
      </c>
      <c r="AA495" s="32" t="s">
        <v>31</v>
      </c>
      <c r="AB495" s="32" t="s">
        <v>30</v>
      </c>
      <c r="AC495" s="45" t="s">
        <v>30</v>
      </c>
      <c r="AD495" s="45" t="s">
        <v>31</v>
      </c>
      <c r="AE495" s="45" t="s">
        <v>31</v>
      </c>
      <c r="AF495" s="45" t="s">
        <v>31</v>
      </c>
      <c r="AG495" s="45" t="s">
        <v>31</v>
      </c>
      <c r="AH495" s="46" t="s">
        <v>45</v>
      </c>
      <c r="AM495" s="32" t="s">
        <v>56</v>
      </c>
      <c r="AR495" s="23"/>
      <c r="AS495" s="24" t="str">
        <f t="shared" si="3"/>
        <v>-:-:-:-:-:-:-:-:-:-:-:-:-:-:-:-:-:-:-:-:-:-:Rn:::::Rd::::</v>
      </c>
      <c r="AT495" s="23"/>
      <c r="AU495" s="24" t="str">
        <f t="shared" si="4"/>
        <v>0x1E64C000</v>
      </c>
      <c r="AV495" s="25"/>
      <c r="AW495" s="26" t="str">
        <f t="shared" si="5"/>
        <v>vfrintpscalar_Double_precision,                         </v>
      </c>
      <c r="AX495" s="26" t="str">
        <f t="shared" si="6"/>
        <v>//		vfrintpscalar_Double_precision,                         	/* 0x1E64C000	FRINTP    	 */</v>
      </c>
      <c r="AY495" s="26" t="str">
        <f t="shared" si="7"/>
        <v>//		0x1E64C000,	/* FRINTP    	vfrintpscalar_Double_precision	 */</v>
      </c>
    </row>
    <row r="496" ht="12.75" customHeight="1">
      <c r="A496" s="15" t="s">
        <v>836</v>
      </c>
      <c r="B496" s="33" t="s">
        <v>106</v>
      </c>
      <c r="C496" s="16"/>
      <c r="D496" s="17"/>
      <c r="E496" s="28" t="s">
        <v>817</v>
      </c>
      <c r="F496" s="18" t="str">
        <f t="shared" si="8"/>
        <v>v</v>
      </c>
      <c r="G496" s="18" t="str">
        <f t="shared" si="9"/>
        <v>scalar_Double_precision</v>
      </c>
      <c r="H496" s="18" t="s">
        <v>746</v>
      </c>
      <c r="I496" s="30" t="s">
        <v>740</v>
      </c>
      <c r="J496" s="30"/>
      <c r="K496" s="31"/>
      <c r="L496" s="32" t="s">
        <v>31</v>
      </c>
      <c r="M496" s="45" t="s">
        <v>31</v>
      </c>
      <c r="N496" s="32" t="s">
        <v>31</v>
      </c>
      <c r="O496" s="45" t="s">
        <v>30</v>
      </c>
      <c r="P496" s="45" t="s">
        <v>30</v>
      </c>
      <c r="Q496" s="45" t="s">
        <v>30</v>
      </c>
      <c r="R496" s="45" t="s">
        <v>30</v>
      </c>
      <c r="S496" s="45" t="s">
        <v>31</v>
      </c>
      <c r="T496" s="32" t="s">
        <v>31</v>
      </c>
      <c r="U496" s="32" t="s">
        <v>30</v>
      </c>
      <c r="V496" s="45" t="s">
        <v>30</v>
      </c>
      <c r="W496" s="32" t="s">
        <v>31</v>
      </c>
      <c r="X496" s="32" t="s">
        <v>31</v>
      </c>
      <c r="Y496" s="32" t="s">
        <v>30</v>
      </c>
      <c r="Z496" s="32" t="s">
        <v>31</v>
      </c>
      <c r="AA496" s="32" t="s">
        <v>30</v>
      </c>
      <c r="AB496" s="32" t="s">
        <v>31</v>
      </c>
      <c r="AC496" s="45" t="s">
        <v>30</v>
      </c>
      <c r="AD496" s="45" t="s">
        <v>31</v>
      </c>
      <c r="AE496" s="45" t="s">
        <v>31</v>
      </c>
      <c r="AF496" s="45" t="s">
        <v>31</v>
      </c>
      <c r="AG496" s="45" t="s">
        <v>31</v>
      </c>
      <c r="AH496" s="46" t="s">
        <v>45</v>
      </c>
      <c r="AM496" s="32" t="s">
        <v>56</v>
      </c>
      <c r="AR496" s="23"/>
      <c r="AS496" s="24" t="str">
        <f t="shared" si="3"/>
        <v>-:-:-:-:-:-:-:-:-:-:-:-:-:-:-:-:-:-:-:-:-:-:Rn:::::Rd::::</v>
      </c>
      <c r="AT496" s="23"/>
      <c r="AU496" s="24" t="str">
        <f t="shared" si="4"/>
        <v>0x1E654000</v>
      </c>
      <c r="AV496" s="25"/>
      <c r="AW496" s="26" t="str">
        <f t="shared" si="5"/>
        <v>vfrintmscalar_Double_precision,                         </v>
      </c>
      <c r="AX496" s="26" t="str">
        <f t="shared" si="6"/>
        <v>//		vfrintmscalar_Double_precision,                         	/* 0x1E654000	FRINTM    	 */</v>
      </c>
      <c r="AY496" s="26" t="str">
        <f t="shared" si="7"/>
        <v>//		0x1E654000,	/* FRINTM    	vfrintmscalar_Double_precision	 */</v>
      </c>
    </row>
    <row r="497" ht="12.75" customHeight="1">
      <c r="A497" s="9" t="s">
        <v>837</v>
      </c>
      <c r="B497" s="33" t="s">
        <v>106</v>
      </c>
      <c r="C497" s="16"/>
      <c r="D497" s="17"/>
      <c r="E497" s="28" t="s">
        <v>819</v>
      </c>
      <c r="F497" s="18" t="str">
        <f t="shared" si="8"/>
        <v>v</v>
      </c>
      <c r="G497" s="18" t="str">
        <f t="shared" si="9"/>
        <v>scalar_Double_precision</v>
      </c>
      <c r="H497" s="18" t="s">
        <v>746</v>
      </c>
      <c r="I497" s="30" t="s">
        <v>740</v>
      </c>
      <c r="J497" s="30"/>
      <c r="K497" s="31"/>
      <c r="L497" s="32" t="s">
        <v>31</v>
      </c>
      <c r="M497" s="45" t="s">
        <v>31</v>
      </c>
      <c r="N497" s="32" t="s">
        <v>31</v>
      </c>
      <c r="O497" s="45" t="s">
        <v>30</v>
      </c>
      <c r="P497" s="45" t="s">
        <v>30</v>
      </c>
      <c r="Q497" s="45" t="s">
        <v>30</v>
      </c>
      <c r="R497" s="45" t="s">
        <v>30</v>
      </c>
      <c r="S497" s="45" t="s">
        <v>31</v>
      </c>
      <c r="T497" s="32" t="s">
        <v>31</v>
      </c>
      <c r="U497" s="32" t="s">
        <v>30</v>
      </c>
      <c r="V497" s="45" t="s">
        <v>30</v>
      </c>
      <c r="W497" s="32" t="s">
        <v>31</v>
      </c>
      <c r="X497" s="32" t="s">
        <v>31</v>
      </c>
      <c r="Y497" s="32" t="s">
        <v>30</v>
      </c>
      <c r="Z497" s="32" t="s">
        <v>31</v>
      </c>
      <c r="AA497" s="32" t="s">
        <v>30</v>
      </c>
      <c r="AB497" s="32" t="s">
        <v>30</v>
      </c>
      <c r="AC497" s="45" t="s">
        <v>30</v>
      </c>
      <c r="AD497" s="45" t="s">
        <v>31</v>
      </c>
      <c r="AE497" s="45" t="s">
        <v>31</v>
      </c>
      <c r="AF497" s="45" t="s">
        <v>31</v>
      </c>
      <c r="AG497" s="45" t="s">
        <v>31</v>
      </c>
      <c r="AH497" s="46" t="s">
        <v>45</v>
      </c>
      <c r="AM497" s="32" t="s">
        <v>56</v>
      </c>
      <c r="AR497" s="23"/>
      <c r="AS497" s="24" t="str">
        <f t="shared" si="3"/>
        <v>-:-:-:-:-:-:-:-:-:-:-:-:-:-:-:-:-:-:-:-:-:-:Rn:::::Rd::::</v>
      </c>
      <c r="AT497" s="23"/>
      <c r="AU497" s="24" t="str">
        <f t="shared" si="4"/>
        <v>0x1E65C000</v>
      </c>
      <c r="AV497" s="25"/>
      <c r="AW497" s="26" t="str">
        <f t="shared" si="5"/>
        <v>vfrintzscalar_Double_precision,                         </v>
      </c>
      <c r="AX497" s="26" t="str">
        <f t="shared" si="6"/>
        <v>//		vfrintzscalar_Double_precision,                         	/* 0x1E65C000	FRINTZ    	 */</v>
      </c>
      <c r="AY497" s="26" t="str">
        <f t="shared" si="7"/>
        <v>//		0x1E65C000,	/* FRINTZ    	vfrintzscalar_Double_precision	 */</v>
      </c>
    </row>
    <row r="498" ht="12.75" customHeight="1">
      <c r="A498" s="9" t="s">
        <v>838</v>
      </c>
      <c r="B498" s="33" t="s">
        <v>106</v>
      </c>
      <c r="C498" s="16"/>
      <c r="D498" s="17"/>
      <c r="E498" s="28" t="s">
        <v>821</v>
      </c>
      <c r="F498" s="18" t="str">
        <f t="shared" si="8"/>
        <v>v</v>
      </c>
      <c r="G498" s="18" t="str">
        <f t="shared" si="9"/>
        <v>scalar_Double_precision</v>
      </c>
      <c r="H498" s="18" t="s">
        <v>746</v>
      </c>
      <c r="I498" s="30" t="s">
        <v>740</v>
      </c>
      <c r="J498" s="30"/>
      <c r="K498" s="31"/>
      <c r="L498" s="32" t="s">
        <v>31</v>
      </c>
      <c r="M498" s="45" t="s">
        <v>31</v>
      </c>
      <c r="N498" s="32" t="s">
        <v>31</v>
      </c>
      <c r="O498" s="45" t="s">
        <v>30</v>
      </c>
      <c r="P498" s="45" t="s">
        <v>30</v>
      </c>
      <c r="Q498" s="45" t="s">
        <v>30</v>
      </c>
      <c r="R498" s="45" t="s">
        <v>30</v>
      </c>
      <c r="S498" s="45" t="s">
        <v>31</v>
      </c>
      <c r="T498" s="32" t="s">
        <v>31</v>
      </c>
      <c r="U498" s="32" t="s">
        <v>30</v>
      </c>
      <c r="V498" s="45" t="s">
        <v>30</v>
      </c>
      <c r="W498" s="32" t="s">
        <v>31</v>
      </c>
      <c r="X498" s="32" t="s">
        <v>31</v>
      </c>
      <c r="Y498" s="32" t="s">
        <v>30</v>
      </c>
      <c r="Z498" s="32" t="s">
        <v>30</v>
      </c>
      <c r="AA498" s="32" t="s">
        <v>31</v>
      </c>
      <c r="AB498" s="32" t="s">
        <v>31</v>
      </c>
      <c r="AC498" s="45" t="s">
        <v>30</v>
      </c>
      <c r="AD498" s="45" t="s">
        <v>31</v>
      </c>
      <c r="AE498" s="45" t="s">
        <v>31</v>
      </c>
      <c r="AF498" s="45" t="s">
        <v>31</v>
      </c>
      <c r="AG498" s="45" t="s">
        <v>31</v>
      </c>
      <c r="AH498" s="46" t="s">
        <v>45</v>
      </c>
      <c r="AM498" s="32" t="s">
        <v>56</v>
      </c>
      <c r="AR498" s="23"/>
      <c r="AS498" s="24" t="str">
        <f t="shared" si="3"/>
        <v>-:-:-:-:-:-:-:-:-:-:-:-:-:-:-:-:-:-:-:-:-:-:Rn:::::Rd::::</v>
      </c>
      <c r="AT498" s="23"/>
      <c r="AU498" s="24" t="str">
        <f t="shared" si="4"/>
        <v>0x1E664000</v>
      </c>
      <c r="AV498" s="25"/>
      <c r="AW498" s="26" t="str">
        <f t="shared" si="5"/>
        <v>vfrintascalar_Double_precision,                         </v>
      </c>
      <c r="AX498" s="26" t="str">
        <f t="shared" si="6"/>
        <v>//		vfrintascalar_Double_precision,                         	/* 0x1E664000	FRINTA    	 */</v>
      </c>
      <c r="AY498" s="26" t="str">
        <f t="shared" si="7"/>
        <v>//		0x1E664000,	/* FRINTA    	vfrintascalar_Double_precision	 */</v>
      </c>
    </row>
    <row r="499" ht="12.75" customHeight="1">
      <c r="A499" s="15" t="s">
        <v>839</v>
      </c>
      <c r="B499" s="33" t="s">
        <v>106</v>
      </c>
      <c r="C499" s="16"/>
      <c r="D499" s="17"/>
      <c r="E499" s="28" t="s">
        <v>823</v>
      </c>
      <c r="F499" s="18" t="str">
        <f t="shared" si="8"/>
        <v>v</v>
      </c>
      <c r="G499" s="18" t="str">
        <f t="shared" si="9"/>
        <v>scalar_Double_precision</v>
      </c>
      <c r="H499" s="18" t="s">
        <v>746</v>
      </c>
      <c r="I499" s="30" t="s">
        <v>740</v>
      </c>
      <c r="J499" s="30"/>
      <c r="K499" s="31"/>
      <c r="L499" s="32" t="s">
        <v>31</v>
      </c>
      <c r="M499" s="45" t="s">
        <v>31</v>
      </c>
      <c r="N499" s="32" t="s">
        <v>31</v>
      </c>
      <c r="O499" s="45" t="s">
        <v>30</v>
      </c>
      <c r="P499" s="45" t="s">
        <v>30</v>
      </c>
      <c r="Q499" s="45" t="s">
        <v>30</v>
      </c>
      <c r="R499" s="45" t="s">
        <v>30</v>
      </c>
      <c r="S499" s="45" t="s">
        <v>31</v>
      </c>
      <c r="T499" s="32" t="s">
        <v>31</v>
      </c>
      <c r="U499" s="32" t="s">
        <v>30</v>
      </c>
      <c r="V499" s="45" t="s">
        <v>30</v>
      </c>
      <c r="W499" s="32" t="s">
        <v>31</v>
      </c>
      <c r="X499" s="32" t="s">
        <v>31</v>
      </c>
      <c r="Y499" s="32" t="s">
        <v>30</v>
      </c>
      <c r="Z499" s="32" t="s">
        <v>30</v>
      </c>
      <c r="AA499" s="32" t="s">
        <v>30</v>
      </c>
      <c r="AB499" s="32" t="s">
        <v>31</v>
      </c>
      <c r="AC499" s="45" t="s">
        <v>30</v>
      </c>
      <c r="AD499" s="45" t="s">
        <v>31</v>
      </c>
      <c r="AE499" s="45" t="s">
        <v>31</v>
      </c>
      <c r="AF499" s="45" t="s">
        <v>31</v>
      </c>
      <c r="AG499" s="45" t="s">
        <v>31</v>
      </c>
      <c r="AH499" s="46" t="s">
        <v>45</v>
      </c>
      <c r="AM499" s="32" t="s">
        <v>56</v>
      </c>
      <c r="AR499" s="23"/>
      <c r="AS499" s="24" t="str">
        <f t="shared" si="3"/>
        <v>-:-:-:-:-:-:-:-:-:-:-:-:-:-:-:-:-:-:-:-:-:-:Rn:::::Rd::::</v>
      </c>
      <c r="AT499" s="23"/>
      <c r="AU499" s="24" t="str">
        <f t="shared" si="4"/>
        <v>0x1E674000</v>
      </c>
      <c r="AV499" s="25"/>
      <c r="AW499" s="26" t="str">
        <f t="shared" si="5"/>
        <v>vfrintxscalar_Double_precision,                         </v>
      </c>
      <c r="AX499" s="26" t="str">
        <f t="shared" si="6"/>
        <v>//		vfrintxscalar_Double_precision,                         	/* 0x1E674000	FRINTX    	 */</v>
      </c>
      <c r="AY499" s="26" t="str">
        <f t="shared" si="7"/>
        <v>//		0x1E674000,	/* FRINTX    	vfrintxscalar_Double_precision	 */</v>
      </c>
    </row>
    <row r="500" ht="12.75" customHeight="1">
      <c r="A500" s="15" t="s">
        <v>840</v>
      </c>
      <c r="B500" s="33" t="s">
        <v>106</v>
      </c>
      <c r="C500" s="16"/>
      <c r="D500" s="17"/>
      <c r="E500" s="28" t="s">
        <v>825</v>
      </c>
      <c r="F500" s="18" t="str">
        <f t="shared" si="8"/>
        <v>v</v>
      </c>
      <c r="G500" s="18" t="str">
        <f t="shared" si="9"/>
        <v>scalar_Double_precision</v>
      </c>
      <c r="H500" s="18" t="s">
        <v>746</v>
      </c>
      <c r="I500" s="30" t="s">
        <v>740</v>
      </c>
      <c r="J500" s="30"/>
      <c r="K500" s="31"/>
      <c r="L500" s="32" t="s">
        <v>31</v>
      </c>
      <c r="M500" s="45" t="s">
        <v>31</v>
      </c>
      <c r="N500" s="32" t="s">
        <v>31</v>
      </c>
      <c r="O500" s="45" t="s">
        <v>30</v>
      </c>
      <c r="P500" s="45" t="s">
        <v>30</v>
      </c>
      <c r="Q500" s="45" t="s">
        <v>30</v>
      </c>
      <c r="R500" s="45" t="s">
        <v>30</v>
      </c>
      <c r="S500" s="45" t="s">
        <v>31</v>
      </c>
      <c r="T500" s="32" t="s">
        <v>31</v>
      </c>
      <c r="U500" s="32" t="s">
        <v>30</v>
      </c>
      <c r="V500" s="45" t="s">
        <v>30</v>
      </c>
      <c r="W500" s="32" t="s">
        <v>31</v>
      </c>
      <c r="X500" s="32" t="s">
        <v>31</v>
      </c>
      <c r="Y500" s="32" t="s">
        <v>30</v>
      </c>
      <c r="Z500" s="32" t="s">
        <v>30</v>
      </c>
      <c r="AA500" s="32" t="s">
        <v>30</v>
      </c>
      <c r="AB500" s="32" t="s">
        <v>30</v>
      </c>
      <c r="AC500" s="45" t="s">
        <v>30</v>
      </c>
      <c r="AD500" s="45" t="s">
        <v>31</v>
      </c>
      <c r="AE500" s="45" t="s">
        <v>31</v>
      </c>
      <c r="AF500" s="45" t="s">
        <v>31</v>
      </c>
      <c r="AG500" s="45" t="s">
        <v>31</v>
      </c>
      <c r="AH500" s="46" t="s">
        <v>45</v>
      </c>
      <c r="AM500" s="32" t="s">
        <v>56</v>
      </c>
      <c r="AR500" s="23"/>
      <c r="AS500" s="24" t="str">
        <f t="shared" si="3"/>
        <v>-:-:-:-:-:-:-:-:-:-:-:-:-:-:-:-:-:-:-:-:-:-:Rn:::::Rd::::</v>
      </c>
      <c r="AT500" s="23"/>
      <c r="AU500" s="24" t="str">
        <f t="shared" si="4"/>
        <v>0x1E67C000</v>
      </c>
      <c r="AV500" s="25"/>
      <c r="AW500" s="26" t="str">
        <f t="shared" si="5"/>
        <v>vfrintiscalar_Double_precision,                         </v>
      </c>
      <c r="AX500" s="26" t="str">
        <f t="shared" si="6"/>
        <v>//		vfrintiscalar_Double_precision,                         	/* 0x1E67C000	FRINTI    	 */</v>
      </c>
      <c r="AY500" s="26" t="str">
        <f t="shared" si="7"/>
        <v>//		0x1E67C000,	/* FRINTI    	vfrintiscalar_Double_precision	 */</v>
      </c>
    </row>
    <row r="501" ht="12.75" customHeight="1">
      <c r="A501" s="9" t="s">
        <v>841</v>
      </c>
      <c r="B501" s="33" t="s">
        <v>106</v>
      </c>
      <c r="C501" s="16"/>
      <c r="D501" s="17"/>
      <c r="E501" s="28" t="s">
        <v>808</v>
      </c>
      <c r="F501" s="18" t="str">
        <f t="shared" si="8"/>
        <v>v</v>
      </c>
      <c r="G501" s="18" t="str">
        <f t="shared" si="9"/>
        <v>Half_precision_to_single_precision</v>
      </c>
      <c r="H501" s="19"/>
      <c r="I501" s="30" t="s">
        <v>842</v>
      </c>
      <c r="J501" s="30"/>
      <c r="K501" s="31"/>
      <c r="L501" s="32" t="s">
        <v>31</v>
      </c>
      <c r="M501" s="45" t="s">
        <v>31</v>
      </c>
      <c r="N501" s="32" t="s">
        <v>31</v>
      </c>
      <c r="O501" s="45" t="s">
        <v>30</v>
      </c>
      <c r="P501" s="45" t="s">
        <v>30</v>
      </c>
      <c r="Q501" s="45" t="s">
        <v>30</v>
      </c>
      <c r="R501" s="45" t="s">
        <v>30</v>
      </c>
      <c r="S501" s="45" t="s">
        <v>31</v>
      </c>
      <c r="T501" s="32" t="s">
        <v>30</v>
      </c>
      <c r="U501" s="32" t="s">
        <v>30</v>
      </c>
      <c r="V501" s="45" t="s">
        <v>30</v>
      </c>
      <c r="W501" s="32" t="s">
        <v>31</v>
      </c>
      <c r="X501" s="32" t="s">
        <v>31</v>
      </c>
      <c r="Y501" s="32" t="s">
        <v>31</v>
      </c>
      <c r="Z501" s="32" t="s">
        <v>30</v>
      </c>
      <c r="AA501" s="32" t="s">
        <v>31</v>
      </c>
      <c r="AB501" s="32" t="s">
        <v>31</v>
      </c>
      <c r="AC501" s="45" t="s">
        <v>30</v>
      </c>
      <c r="AD501" s="45" t="s">
        <v>31</v>
      </c>
      <c r="AE501" s="45" t="s">
        <v>31</v>
      </c>
      <c r="AF501" s="45" t="s">
        <v>31</v>
      </c>
      <c r="AG501" s="45" t="s">
        <v>31</v>
      </c>
      <c r="AH501" s="46" t="s">
        <v>45</v>
      </c>
      <c r="AM501" s="32" t="s">
        <v>56</v>
      </c>
      <c r="AR501" s="23"/>
      <c r="AS501" s="24" t="str">
        <f t="shared" si="3"/>
        <v>-:-:-:-:-:-:-:-:-:-:-:-:-:-:-:-:-:-:-:-:-:-:Rn:::::Rd::::</v>
      </c>
      <c r="AT501" s="23"/>
      <c r="AU501" s="24" t="str">
        <f t="shared" si="4"/>
        <v>0x1EE24000</v>
      </c>
      <c r="AV501" s="25"/>
      <c r="AW501" s="26" t="str">
        <f t="shared" si="5"/>
        <v>vfcvtHalf_precision_to_single_precision,                </v>
      </c>
      <c r="AX501" s="26" t="str">
        <f t="shared" si="6"/>
        <v>//		vfcvtHalf_precision_to_single_precision,                	/* 0x1EE24000	FCVT      	 */</v>
      </c>
      <c r="AY501" s="26" t="str">
        <f t="shared" si="7"/>
        <v>//		0x1EE24000,	/* FCVT      	vfcvtHalf_precision_to_single_precision	 */</v>
      </c>
    </row>
    <row r="502" ht="12.75" customHeight="1">
      <c r="A502" s="15" t="s">
        <v>843</v>
      </c>
      <c r="B502" s="33" t="s">
        <v>106</v>
      </c>
      <c r="C502" s="16"/>
      <c r="D502" s="17"/>
      <c r="E502" s="28" t="s">
        <v>808</v>
      </c>
      <c r="F502" s="18" t="str">
        <f t="shared" si="8"/>
        <v>v</v>
      </c>
      <c r="G502" s="18" t="str">
        <f t="shared" si="9"/>
        <v>Half_precision_to_double_precision</v>
      </c>
      <c r="H502" s="19"/>
      <c r="I502" s="30" t="s">
        <v>844</v>
      </c>
      <c r="J502" s="30"/>
      <c r="K502" s="31"/>
      <c r="L502" s="32" t="s">
        <v>31</v>
      </c>
      <c r="M502" s="45" t="s">
        <v>31</v>
      </c>
      <c r="N502" s="32" t="s">
        <v>31</v>
      </c>
      <c r="O502" s="45" t="s">
        <v>30</v>
      </c>
      <c r="P502" s="45" t="s">
        <v>30</v>
      </c>
      <c r="Q502" s="45" t="s">
        <v>30</v>
      </c>
      <c r="R502" s="45" t="s">
        <v>30</v>
      </c>
      <c r="S502" s="45" t="s">
        <v>31</v>
      </c>
      <c r="T502" s="32" t="s">
        <v>30</v>
      </c>
      <c r="U502" s="32" t="s">
        <v>30</v>
      </c>
      <c r="V502" s="45" t="s">
        <v>30</v>
      </c>
      <c r="W502" s="32" t="s">
        <v>31</v>
      </c>
      <c r="X502" s="32" t="s">
        <v>31</v>
      </c>
      <c r="Y502" s="32" t="s">
        <v>31</v>
      </c>
      <c r="Z502" s="32" t="s">
        <v>30</v>
      </c>
      <c r="AA502" s="32" t="s">
        <v>31</v>
      </c>
      <c r="AB502" s="32" t="s">
        <v>30</v>
      </c>
      <c r="AC502" s="45" t="s">
        <v>30</v>
      </c>
      <c r="AD502" s="45" t="s">
        <v>31</v>
      </c>
      <c r="AE502" s="45" t="s">
        <v>31</v>
      </c>
      <c r="AF502" s="45" t="s">
        <v>31</v>
      </c>
      <c r="AG502" s="45" t="s">
        <v>31</v>
      </c>
      <c r="AH502" s="46" t="s">
        <v>45</v>
      </c>
      <c r="AM502" s="32" t="s">
        <v>56</v>
      </c>
      <c r="AR502" s="23"/>
      <c r="AS502" s="24" t="str">
        <f t="shared" si="3"/>
        <v>-:-:-:-:-:-:-:-:-:-:-:-:-:-:-:-:-:-:-:-:-:-:Rn:::::Rd::::</v>
      </c>
      <c r="AT502" s="23"/>
      <c r="AU502" s="24" t="str">
        <f t="shared" si="4"/>
        <v>0x1EE2C000</v>
      </c>
      <c r="AV502" s="25"/>
      <c r="AW502" s="26" t="str">
        <f t="shared" si="5"/>
        <v>vfcvtHalf_precision_to_double_precision,                </v>
      </c>
      <c r="AX502" s="26" t="str">
        <f t="shared" si="6"/>
        <v>//		vfcvtHalf_precision_to_double_precision,                	/* 0x1EE2C000	FCVT      	 */</v>
      </c>
      <c r="AY502" s="26" t="str">
        <f t="shared" si="7"/>
        <v>//		0x1EE2C000,	/* FCVT      	vfcvtHalf_precision_to_double_precision	 */</v>
      </c>
    </row>
    <row r="503" ht="12.75" customHeight="1">
      <c r="A503" s="15" t="s">
        <v>845</v>
      </c>
      <c r="B503" s="33" t="s">
        <v>106</v>
      </c>
      <c r="C503" s="16"/>
      <c r="D503" s="17" t="s">
        <v>846</v>
      </c>
      <c r="F503" s="18" t="str">
        <f t="shared" si="8"/>
        <v/>
      </c>
      <c r="G503" s="18" t="str">
        <f t="shared" si="9"/>
        <v/>
      </c>
      <c r="H503" s="19"/>
      <c r="I503" s="20"/>
      <c r="J503" s="20"/>
      <c r="K503" s="37"/>
      <c r="L503" s="38" t="s">
        <v>466</v>
      </c>
      <c r="M503" s="22" t="s">
        <v>31</v>
      </c>
      <c r="N503" s="38" t="s">
        <v>52</v>
      </c>
      <c r="O503" s="22" t="s">
        <v>30</v>
      </c>
      <c r="P503" s="39" t="s">
        <v>30</v>
      </c>
      <c r="Q503" s="39" t="s">
        <v>30</v>
      </c>
      <c r="R503" s="39" t="s">
        <v>30</v>
      </c>
      <c r="S503" s="22" t="s">
        <v>31</v>
      </c>
      <c r="T503" s="38" t="s">
        <v>700</v>
      </c>
      <c r="V503" s="22" t="s">
        <v>30</v>
      </c>
      <c r="W503" s="38" t="s">
        <v>701</v>
      </c>
      <c r="Y503" s="38" t="s">
        <v>642</v>
      </c>
      <c r="AB503" s="22" t="s">
        <v>31</v>
      </c>
      <c r="AC503" s="22" t="s">
        <v>31</v>
      </c>
      <c r="AD503" s="22" t="s">
        <v>31</v>
      </c>
      <c r="AE503" s="22" t="s">
        <v>31</v>
      </c>
      <c r="AF503" s="22" t="s">
        <v>31</v>
      </c>
      <c r="AG503" s="22" t="s">
        <v>31</v>
      </c>
      <c r="AH503" s="40" t="s">
        <v>45</v>
      </c>
      <c r="AM503" s="38" t="s">
        <v>56</v>
      </c>
      <c r="AR503" s="23"/>
      <c r="AS503" s="24" t="str">
        <f t="shared" si="3"/>
        <v/>
      </c>
      <c r="AT503" s="23"/>
      <c r="AU503" s="24" t="str">
        <f t="shared" si="4"/>
        <v/>
      </c>
      <c r="AV503" s="25"/>
      <c r="AW503" s="26" t="str">
        <f t="shared" si="5"/>
        <v/>
      </c>
      <c r="AX503" s="26" t="str">
        <f t="shared" si="6"/>
        <v>	/* Floating-point&lt;-&gt;integer conversions */</v>
      </c>
      <c r="AY503" s="26" t="str">
        <f t="shared" si="7"/>
        <v>	/* Floating-point&lt;-&gt;integer conversions */</v>
      </c>
    </row>
    <row r="504" ht="12.75" customHeight="1">
      <c r="A504" s="9" t="s">
        <v>847</v>
      </c>
      <c r="B504" s="33" t="s">
        <v>106</v>
      </c>
      <c r="C504" s="16"/>
      <c r="D504" s="17"/>
      <c r="E504" s="28" t="s">
        <v>848</v>
      </c>
      <c r="F504" s="18" t="str">
        <f t="shared" si="8"/>
        <v>v</v>
      </c>
      <c r="G504" s="18" t="str">
        <f t="shared" si="9"/>
        <v>scalar_Single_precision_to_32_bit</v>
      </c>
      <c r="H504" s="18" t="s">
        <v>746</v>
      </c>
      <c r="I504" s="30" t="s">
        <v>711</v>
      </c>
      <c r="J504" s="30"/>
      <c r="K504" s="31"/>
      <c r="L504" s="32" t="s">
        <v>31</v>
      </c>
      <c r="M504" s="45" t="s">
        <v>31</v>
      </c>
      <c r="N504" s="32" t="s">
        <v>31</v>
      </c>
      <c r="O504" s="45" t="s">
        <v>30</v>
      </c>
      <c r="P504" s="45" t="s">
        <v>30</v>
      </c>
      <c r="Q504" s="45" t="s">
        <v>30</v>
      </c>
      <c r="R504" s="45" t="s">
        <v>30</v>
      </c>
      <c r="S504" s="45" t="s">
        <v>31</v>
      </c>
      <c r="T504" s="32" t="s">
        <v>31</v>
      </c>
      <c r="U504" s="32" t="s">
        <v>31</v>
      </c>
      <c r="V504" s="45" t="s">
        <v>30</v>
      </c>
      <c r="W504" s="32" t="s">
        <v>31</v>
      </c>
      <c r="X504" s="32" t="s">
        <v>31</v>
      </c>
      <c r="Y504" s="32" t="s">
        <v>31</v>
      </c>
      <c r="Z504" s="32" t="s">
        <v>31</v>
      </c>
      <c r="AA504" s="32" t="s">
        <v>31</v>
      </c>
      <c r="AB504" s="45" t="s">
        <v>31</v>
      </c>
      <c r="AC504" s="45" t="s">
        <v>31</v>
      </c>
      <c r="AD504" s="45" t="s">
        <v>31</v>
      </c>
      <c r="AE504" s="45" t="s">
        <v>31</v>
      </c>
      <c r="AF504" s="45" t="s">
        <v>31</v>
      </c>
      <c r="AG504" s="45" t="s">
        <v>31</v>
      </c>
      <c r="AH504" s="46" t="s">
        <v>45</v>
      </c>
      <c r="AM504" s="32" t="s">
        <v>56</v>
      </c>
      <c r="AR504" s="23"/>
      <c r="AS504" s="24" t="str">
        <f t="shared" si="3"/>
        <v>-:-:-:-:-:-:-:-:-:-:-:-:-:-:-:-:-:-:-:-:-:-:Rn:::::Rd::::</v>
      </c>
      <c r="AT504" s="23"/>
      <c r="AU504" s="24" t="str">
        <f t="shared" si="4"/>
        <v>0x1E200000</v>
      </c>
      <c r="AV504" s="25"/>
      <c r="AW504" s="26" t="str">
        <f t="shared" si="5"/>
        <v>vfcvtnsscalar_Single_precision_to_32_bit,               </v>
      </c>
      <c r="AX504" s="26" t="str">
        <f t="shared" si="6"/>
        <v>//		vfcvtnsscalar_Single_precision_to_32_bit,               	/* 0x1E200000	FCVTNS    	 */</v>
      </c>
      <c r="AY504" s="26" t="str">
        <f t="shared" si="7"/>
        <v>//		0x1E200000,	/* FCVTNS    	vfcvtnsscalar_Single_precision_to_32_bit	 */</v>
      </c>
    </row>
    <row r="505" ht="12.75" customHeight="1">
      <c r="A505" s="9" t="s">
        <v>849</v>
      </c>
      <c r="B505" s="33" t="s">
        <v>106</v>
      </c>
      <c r="C505" s="16"/>
      <c r="D505" s="17"/>
      <c r="E505" s="28" t="s">
        <v>850</v>
      </c>
      <c r="F505" s="18" t="str">
        <f t="shared" si="8"/>
        <v>v</v>
      </c>
      <c r="G505" s="18" t="str">
        <f t="shared" si="9"/>
        <v>scalar_Single_precision_to_32_bit</v>
      </c>
      <c r="H505" s="18" t="s">
        <v>746</v>
      </c>
      <c r="I505" s="30" t="s">
        <v>711</v>
      </c>
      <c r="J505" s="30"/>
      <c r="K505" s="31"/>
      <c r="L505" s="32" t="s">
        <v>31</v>
      </c>
      <c r="M505" s="45" t="s">
        <v>31</v>
      </c>
      <c r="N505" s="32" t="s">
        <v>31</v>
      </c>
      <c r="O505" s="45" t="s">
        <v>30</v>
      </c>
      <c r="P505" s="45" t="s">
        <v>30</v>
      </c>
      <c r="Q505" s="45" t="s">
        <v>30</v>
      </c>
      <c r="R505" s="45" t="s">
        <v>30</v>
      </c>
      <c r="S505" s="45" t="s">
        <v>31</v>
      </c>
      <c r="T505" s="32" t="s">
        <v>31</v>
      </c>
      <c r="U505" s="32" t="s">
        <v>31</v>
      </c>
      <c r="V505" s="45" t="s">
        <v>30</v>
      </c>
      <c r="W505" s="32" t="s">
        <v>31</v>
      </c>
      <c r="X505" s="32" t="s">
        <v>31</v>
      </c>
      <c r="Y505" s="32" t="s">
        <v>31</v>
      </c>
      <c r="Z505" s="32" t="s">
        <v>31</v>
      </c>
      <c r="AA505" s="32" t="s">
        <v>30</v>
      </c>
      <c r="AB505" s="45" t="s">
        <v>31</v>
      </c>
      <c r="AC505" s="45" t="s">
        <v>31</v>
      </c>
      <c r="AD505" s="45" t="s">
        <v>31</v>
      </c>
      <c r="AE505" s="45" t="s">
        <v>31</v>
      </c>
      <c r="AF505" s="45" t="s">
        <v>31</v>
      </c>
      <c r="AG505" s="45" t="s">
        <v>31</v>
      </c>
      <c r="AH505" s="46" t="s">
        <v>45</v>
      </c>
      <c r="AM505" s="32" t="s">
        <v>56</v>
      </c>
      <c r="AR505" s="23"/>
      <c r="AS505" s="24" t="str">
        <f t="shared" si="3"/>
        <v>-:-:-:-:-:-:-:-:-:-:-:-:-:-:-:-:-:-:-:-:-:-:Rn:::::Rd::::</v>
      </c>
      <c r="AT505" s="23"/>
      <c r="AU505" s="24" t="str">
        <f t="shared" si="4"/>
        <v>0x1E210000</v>
      </c>
      <c r="AV505" s="25"/>
      <c r="AW505" s="26" t="str">
        <f t="shared" si="5"/>
        <v>vfcvtnuscalar_Single_precision_to_32_bit,               </v>
      </c>
      <c r="AX505" s="26" t="str">
        <f t="shared" si="6"/>
        <v>//		vfcvtnuscalar_Single_precision_to_32_bit,               	/* 0x1E210000	FCVTNU    	 */</v>
      </c>
      <c r="AY505" s="26" t="str">
        <f t="shared" si="7"/>
        <v>//		0x1E210000,	/* FCVTNU    	vfcvtnuscalar_Single_precision_to_32_bit	 */</v>
      </c>
    </row>
    <row r="506" ht="12.75" customHeight="1">
      <c r="A506" s="15" t="s">
        <v>851</v>
      </c>
      <c r="B506" s="33" t="s">
        <v>106</v>
      </c>
      <c r="C506" s="16"/>
      <c r="D506" s="17"/>
      <c r="E506" s="28" t="s">
        <v>704</v>
      </c>
      <c r="F506" s="18" t="str">
        <f t="shared" si="8"/>
        <v>v</v>
      </c>
      <c r="G506" s="18" t="str">
        <f t="shared" si="9"/>
        <v>scalar_integer_32_bit_to_single_precision</v>
      </c>
      <c r="H506" s="18" t="s">
        <v>852</v>
      </c>
      <c r="I506" s="30" t="s">
        <v>706</v>
      </c>
      <c r="J506" s="30"/>
      <c r="K506" s="31"/>
      <c r="L506" s="32" t="s">
        <v>31</v>
      </c>
      <c r="M506" s="45" t="s">
        <v>31</v>
      </c>
      <c r="N506" s="32" t="s">
        <v>31</v>
      </c>
      <c r="O506" s="45" t="s">
        <v>30</v>
      </c>
      <c r="P506" s="45" t="s">
        <v>30</v>
      </c>
      <c r="Q506" s="45" t="s">
        <v>30</v>
      </c>
      <c r="R506" s="45" t="s">
        <v>30</v>
      </c>
      <c r="S506" s="45" t="s">
        <v>31</v>
      </c>
      <c r="T506" s="32" t="s">
        <v>31</v>
      </c>
      <c r="U506" s="32" t="s">
        <v>31</v>
      </c>
      <c r="V506" s="45" t="s">
        <v>30</v>
      </c>
      <c r="W506" s="32" t="s">
        <v>31</v>
      </c>
      <c r="X506" s="32" t="s">
        <v>31</v>
      </c>
      <c r="Y506" s="32" t="s">
        <v>31</v>
      </c>
      <c r="Z506" s="32" t="s">
        <v>30</v>
      </c>
      <c r="AA506" s="32" t="s">
        <v>31</v>
      </c>
      <c r="AB506" s="45" t="s">
        <v>31</v>
      </c>
      <c r="AC506" s="45" t="s">
        <v>31</v>
      </c>
      <c r="AD506" s="45" t="s">
        <v>31</v>
      </c>
      <c r="AE506" s="45" t="s">
        <v>31</v>
      </c>
      <c r="AF506" s="45" t="s">
        <v>31</v>
      </c>
      <c r="AG506" s="45" t="s">
        <v>31</v>
      </c>
      <c r="AH506" s="46" t="s">
        <v>45</v>
      </c>
      <c r="AM506" s="32" t="s">
        <v>56</v>
      </c>
      <c r="AR506" s="23"/>
      <c r="AS506" s="24" t="str">
        <f t="shared" si="3"/>
        <v>-:-:-:-:-:-:-:-:-:-:-:-:-:-:-:-:-:-:-:-:-:-:Rn:::::Rd::::</v>
      </c>
      <c r="AT506" s="23"/>
      <c r="AU506" s="24" t="str">
        <f t="shared" si="4"/>
        <v>0x1E220000</v>
      </c>
      <c r="AV506" s="25"/>
      <c r="AW506" s="26" t="str">
        <f t="shared" si="5"/>
        <v>vscvtfscalar_integer_32_bit_to_single_precision,        </v>
      </c>
      <c r="AX506" s="26" t="str">
        <f t="shared" si="6"/>
        <v>//		vscvtfscalar_integer_32_bit_to_single_precision,        	/* 0x1E220000	SCVTF     	 */</v>
      </c>
      <c r="AY506" s="26" t="str">
        <f t="shared" si="7"/>
        <v>//		0x1E220000,	/* SCVTF     	vscvtfscalar_integer_32_bit_to_single_precision	 */</v>
      </c>
    </row>
    <row r="507" ht="12.75" customHeight="1">
      <c r="A507" s="15" t="s">
        <v>853</v>
      </c>
      <c r="B507" s="33" t="s">
        <v>106</v>
      </c>
      <c r="C507" s="16"/>
      <c r="D507" s="17"/>
      <c r="E507" s="28" t="s">
        <v>708</v>
      </c>
      <c r="F507" s="18" t="str">
        <f t="shared" si="8"/>
        <v>v</v>
      </c>
      <c r="G507" s="18" t="str">
        <f t="shared" si="9"/>
        <v>scalar_integer_32_bit_to_single_precision</v>
      </c>
      <c r="H507" s="18" t="s">
        <v>852</v>
      </c>
      <c r="I507" s="30" t="s">
        <v>706</v>
      </c>
      <c r="J507" s="30"/>
      <c r="K507" s="31"/>
      <c r="L507" s="32" t="s">
        <v>31</v>
      </c>
      <c r="M507" s="45" t="s">
        <v>31</v>
      </c>
      <c r="N507" s="32" t="s">
        <v>31</v>
      </c>
      <c r="O507" s="45" t="s">
        <v>30</v>
      </c>
      <c r="P507" s="45" t="s">
        <v>30</v>
      </c>
      <c r="Q507" s="45" t="s">
        <v>30</v>
      </c>
      <c r="R507" s="45" t="s">
        <v>30</v>
      </c>
      <c r="S507" s="45" t="s">
        <v>31</v>
      </c>
      <c r="T507" s="32" t="s">
        <v>31</v>
      </c>
      <c r="U507" s="32" t="s">
        <v>31</v>
      </c>
      <c r="V507" s="45" t="s">
        <v>30</v>
      </c>
      <c r="W507" s="32" t="s">
        <v>31</v>
      </c>
      <c r="X507" s="32" t="s">
        <v>31</v>
      </c>
      <c r="Y507" s="32" t="s">
        <v>31</v>
      </c>
      <c r="Z507" s="32" t="s">
        <v>30</v>
      </c>
      <c r="AA507" s="32" t="s">
        <v>30</v>
      </c>
      <c r="AB507" s="45" t="s">
        <v>31</v>
      </c>
      <c r="AC507" s="45" t="s">
        <v>31</v>
      </c>
      <c r="AD507" s="45" t="s">
        <v>31</v>
      </c>
      <c r="AE507" s="45" t="s">
        <v>31</v>
      </c>
      <c r="AF507" s="45" t="s">
        <v>31</v>
      </c>
      <c r="AG507" s="45" t="s">
        <v>31</v>
      </c>
      <c r="AH507" s="46" t="s">
        <v>45</v>
      </c>
      <c r="AM507" s="32" t="s">
        <v>56</v>
      </c>
      <c r="AR507" s="23"/>
      <c r="AS507" s="24" t="str">
        <f t="shared" si="3"/>
        <v>-:-:-:-:-:-:-:-:-:-:-:-:-:-:-:-:-:-:-:-:-:-:Rn:::::Rd::::</v>
      </c>
      <c r="AT507" s="23"/>
      <c r="AU507" s="24" t="str">
        <f t="shared" si="4"/>
        <v>0x1E230000</v>
      </c>
      <c r="AV507" s="25"/>
      <c r="AW507" s="26" t="str">
        <f t="shared" si="5"/>
        <v>vucvtfscalar_integer_32_bit_to_single_precision,        </v>
      </c>
      <c r="AX507" s="26" t="str">
        <f t="shared" si="6"/>
        <v>//		vucvtfscalar_integer_32_bit_to_single_precision,        	/* 0x1E230000	UCVTF     	 */</v>
      </c>
      <c r="AY507" s="26" t="str">
        <f t="shared" si="7"/>
        <v>//		0x1E230000,	/* UCVTF     	vucvtfscalar_integer_32_bit_to_single_precision	 */</v>
      </c>
    </row>
    <row r="508" ht="12.75" customHeight="1">
      <c r="A508" s="9" t="s">
        <v>855</v>
      </c>
      <c r="B508" s="33" t="s">
        <v>106</v>
      </c>
      <c r="C508" s="16"/>
      <c r="D508" s="17"/>
      <c r="E508" s="28" t="s">
        <v>856</v>
      </c>
      <c r="F508" s="18" t="str">
        <f t="shared" si="8"/>
        <v>v</v>
      </c>
      <c r="G508" s="18" t="str">
        <f t="shared" si="9"/>
        <v>scalar_Single_precision_to_32_bit</v>
      </c>
      <c r="H508" s="18" t="s">
        <v>746</v>
      </c>
      <c r="I508" s="30" t="s">
        <v>711</v>
      </c>
      <c r="J508" s="30"/>
      <c r="K508" s="31"/>
      <c r="L508" s="32" t="s">
        <v>31</v>
      </c>
      <c r="M508" s="45" t="s">
        <v>31</v>
      </c>
      <c r="N508" s="32" t="s">
        <v>31</v>
      </c>
      <c r="O508" s="45" t="s">
        <v>30</v>
      </c>
      <c r="P508" s="45" t="s">
        <v>30</v>
      </c>
      <c r="Q508" s="45" t="s">
        <v>30</v>
      </c>
      <c r="R508" s="45" t="s">
        <v>30</v>
      </c>
      <c r="S508" s="45" t="s">
        <v>31</v>
      </c>
      <c r="T508" s="32" t="s">
        <v>31</v>
      </c>
      <c r="U508" s="32" t="s">
        <v>31</v>
      </c>
      <c r="V508" s="45" t="s">
        <v>30</v>
      </c>
      <c r="W508" s="32" t="s">
        <v>31</v>
      </c>
      <c r="X508" s="32" t="s">
        <v>31</v>
      </c>
      <c r="Y508" s="32" t="s">
        <v>30</v>
      </c>
      <c r="Z508" s="32" t="s">
        <v>31</v>
      </c>
      <c r="AA508" s="32" t="s">
        <v>31</v>
      </c>
      <c r="AB508" s="45" t="s">
        <v>31</v>
      </c>
      <c r="AC508" s="45" t="s">
        <v>31</v>
      </c>
      <c r="AD508" s="45" t="s">
        <v>31</v>
      </c>
      <c r="AE508" s="45" t="s">
        <v>31</v>
      </c>
      <c r="AF508" s="45" t="s">
        <v>31</v>
      </c>
      <c r="AG508" s="45" t="s">
        <v>31</v>
      </c>
      <c r="AH508" s="46" t="s">
        <v>45</v>
      </c>
      <c r="AM508" s="32" t="s">
        <v>56</v>
      </c>
      <c r="AR508" s="23"/>
      <c r="AS508" s="24" t="str">
        <f t="shared" si="3"/>
        <v>-:-:-:-:-:-:-:-:-:-:-:-:-:-:-:-:-:-:-:-:-:-:Rn:::::Rd::::</v>
      </c>
      <c r="AT508" s="23"/>
      <c r="AU508" s="24" t="str">
        <f t="shared" si="4"/>
        <v>0x1E240000</v>
      </c>
      <c r="AV508" s="25"/>
      <c r="AW508" s="26" t="str">
        <f t="shared" si="5"/>
        <v>vfcvtasscalar_Single_precision_to_32_bit,               </v>
      </c>
      <c r="AX508" s="26" t="str">
        <f t="shared" si="6"/>
        <v>//		vfcvtasscalar_Single_precision_to_32_bit,               	/* 0x1E240000	FCVTAS    	 */</v>
      </c>
      <c r="AY508" s="26" t="str">
        <f t="shared" si="7"/>
        <v>//		0x1E240000,	/* FCVTAS    	vfcvtasscalar_Single_precision_to_32_bit	 */</v>
      </c>
    </row>
    <row r="509" ht="12.75" customHeight="1">
      <c r="A509" s="15" t="s">
        <v>857</v>
      </c>
      <c r="B509" s="33" t="s">
        <v>106</v>
      </c>
      <c r="C509" s="16"/>
      <c r="D509" s="17"/>
      <c r="E509" s="28" t="s">
        <v>858</v>
      </c>
      <c r="F509" s="18" t="str">
        <f t="shared" si="8"/>
        <v>v</v>
      </c>
      <c r="G509" s="18" t="str">
        <f t="shared" si="9"/>
        <v>scalar_Single_precision_to_32_bit</v>
      </c>
      <c r="H509" s="18" t="s">
        <v>746</v>
      </c>
      <c r="I509" s="30" t="s">
        <v>711</v>
      </c>
      <c r="J509" s="30"/>
      <c r="K509" s="31"/>
      <c r="L509" s="32" t="s">
        <v>31</v>
      </c>
      <c r="M509" s="45" t="s">
        <v>31</v>
      </c>
      <c r="N509" s="32" t="s">
        <v>31</v>
      </c>
      <c r="O509" s="45" t="s">
        <v>30</v>
      </c>
      <c r="P509" s="45" t="s">
        <v>30</v>
      </c>
      <c r="Q509" s="45" t="s">
        <v>30</v>
      </c>
      <c r="R509" s="45" t="s">
        <v>30</v>
      </c>
      <c r="S509" s="45" t="s">
        <v>31</v>
      </c>
      <c r="T509" s="32" t="s">
        <v>31</v>
      </c>
      <c r="U509" s="32" t="s">
        <v>31</v>
      </c>
      <c r="V509" s="45" t="s">
        <v>30</v>
      </c>
      <c r="W509" s="32" t="s">
        <v>31</v>
      </c>
      <c r="X509" s="32" t="s">
        <v>31</v>
      </c>
      <c r="Y509" s="32" t="s">
        <v>30</v>
      </c>
      <c r="Z509" s="32" t="s">
        <v>31</v>
      </c>
      <c r="AA509" s="32" t="s">
        <v>30</v>
      </c>
      <c r="AB509" s="45" t="s">
        <v>31</v>
      </c>
      <c r="AC509" s="45" t="s">
        <v>31</v>
      </c>
      <c r="AD509" s="45" t="s">
        <v>31</v>
      </c>
      <c r="AE509" s="45" t="s">
        <v>31</v>
      </c>
      <c r="AF509" s="45" t="s">
        <v>31</v>
      </c>
      <c r="AG509" s="45" t="s">
        <v>31</v>
      </c>
      <c r="AH509" s="46" t="s">
        <v>45</v>
      </c>
      <c r="AM509" s="32" t="s">
        <v>56</v>
      </c>
      <c r="AR509" s="23"/>
      <c r="AS509" s="24" t="str">
        <f t="shared" si="3"/>
        <v>-:-:-:-:-:-:-:-:-:-:-:-:-:-:-:-:-:-:-:-:-:-:Rn:::::Rd::::</v>
      </c>
      <c r="AT509" s="23"/>
      <c r="AU509" s="24" t="str">
        <f t="shared" si="4"/>
        <v>0x1E250000</v>
      </c>
      <c r="AV509" s="25"/>
      <c r="AW509" s="26" t="str">
        <f t="shared" si="5"/>
        <v>vfcvtauscalar_Single_precision_to_32_bit,               </v>
      </c>
      <c r="AX509" s="26" t="str">
        <f t="shared" si="6"/>
        <v>//		vfcvtauscalar_Single_precision_to_32_bit,               	/* 0x1E250000	FCVTAU    	 */</v>
      </c>
      <c r="AY509" s="26" t="str">
        <f t="shared" si="7"/>
        <v>//		0x1E250000,	/* FCVTAU    	vfcvtauscalar_Single_precision_to_32_bit	 */</v>
      </c>
    </row>
    <row r="510" ht="12.75" customHeight="1">
      <c r="A510" s="15" t="s">
        <v>859</v>
      </c>
      <c r="B510" s="33" t="s">
        <v>106</v>
      </c>
      <c r="C510" s="16"/>
      <c r="D510" s="17"/>
      <c r="E510" s="28" t="s">
        <v>780</v>
      </c>
      <c r="F510" s="18" t="str">
        <f t="shared" si="8"/>
        <v>v</v>
      </c>
      <c r="G510" s="18" t="str">
        <f t="shared" si="9"/>
        <v>general_Single_precision_to_32_bit</v>
      </c>
      <c r="H510" s="18" t="s">
        <v>860</v>
      </c>
      <c r="I510" s="30" t="s">
        <v>711</v>
      </c>
      <c r="J510" s="30"/>
      <c r="K510" s="31"/>
      <c r="L510" s="32" t="s">
        <v>31</v>
      </c>
      <c r="M510" s="45" t="s">
        <v>31</v>
      </c>
      <c r="N510" s="32" t="s">
        <v>31</v>
      </c>
      <c r="O510" s="45" t="s">
        <v>30</v>
      </c>
      <c r="P510" s="45" t="s">
        <v>30</v>
      </c>
      <c r="Q510" s="45" t="s">
        <v>30</v>
      </c>
      <c r="R510" s="45" t="s">
        <v>30</v>
      </c>
      <c r="S510" s="45" t="s">
        <v>31</v>
      </c>
      <c r="T510" s="32" t="s">
        <v>31</v>
      </c>
      <c r="U510" s="32" t="s">
        <v>31</v>
      </c>
      <c r="V510" s="45" t="s">
        <v>30</v>
      </c>
      <c r="W510" s="32" t="s">
        <v>31</v>
      </c>
      <c r="X510" s="32" t="s">
        <v>31</v>
      </c>
      <c r="Y510" s="32" t="s">
        <v>30</v>
      </c>
      <c r="Z510" s="32" t="s">
        <v>30</v>
      </c>
      <c r="AA510" s="32" t="s">
        <v>31</v>
      </c>
      <c r="AB510" s="45" t="s">
        <v>31</v>
      </c>
      <c r="AC510" s="45" t="s">
        <v>31</v>
      </c>
      <c r="AD510" s="45" t="s">
        <v>31</v>
      </c>
      <c r="AE510" s="45" t="s">
        <v>31</v>
      </c>
      <c r="AF510" s="45" t="s">
        <v>31</v>
      </c>
      <c r="AG510" s="45" t="s">
        <v>31</v>
      </c>
      <c r="AH510" s="46" t="s">
        <v>45</v>
      </c>
      <c r="AM510" s="32" t="s">
        <v>56</v>
      </c>
      <c r="AR510" s="23"/>
      <c r="AS510" s="24" t="str">
        <f t="shared" si="3"/>
        <v>-:-:-:-:-:-:-:-:-:-:-:-:-:-:-:-:-:-:-:-:-:-:Rn:::::Rd::::</v>
      </c>
      <c r="AT510" s="23"/>
      <c r="AU510" s="24" t="str">
        <f t="shared" si="4"/>
        <v>0x1E260000</v>
      </c>
      <c r="AV510" s="25"/>
      <c r="AW510" s="26" t="str">
        <f t="shared" si="5"/>
        <v>vfmovgeneral_Single_precision_to_32_bit,                </v>
      </c>
      <c r="AX510" s="26" t="str">
        <f t="shared" si="6"/>
        <v>//		vfmovgeneral_Single_precision_to_32_bit,                	/* 0x1E260000	FMOV      	 */</v>
      </c>
      <c r="AY510" s="26" t="str">
        <f t="shared" si="7"/>
        <v>//		0x1E260000,	/* FMOV      	vfmovgeneral_Single_precision_to_32_bit	 */</v>
      </c>
    </row>
    <row r="511" ht="12.75" customHeight="1">
      <c r="A511" s="9" t="s">
        <v>861</v>
      </c>
      <c r="B511" s="33" t="s">
        <v>106</v>
      </c>
      <c r="C511" s="16"/>
      <c r="D511" s="17"/>
      <c r="E511" s="28" t="s">
        <v>780</v>
      </c>
      <c r="F511" s="18" t="str">
        <f t="shared" si="8"/>
        <v>v</v>
      </c>
      <c r="G511" s="18" t="str">
        <f t="shared" si="9"/>
        <v>general_32_bit_to_single_precision</v>
      </c>
      <c r="H511" s="18" t="s">
        <v>860</v>
      </c>
      <c r="I511" s="30" t="s">
        <v>706</v>
      </c>
      <c r="J511" s="30"/>
      <c r="K511" s="31"/>
      <c r="L511" s="32" t="s">
        <v>31</v>
      </c>
      <c r="M511" s="45" t="s">
        <v>31</v>
      </c>
      <c r="N511" s="32" t="s">
        <v>31</v>
      </c>
      <c r="O511" s="45" t="s">
        <v>30</v>
      </c>
      <c r="P511" s="45" t="s">
        <v>30</v>
      </c>
      <c r="Q511" s="45" t="s">
        <v>30</v>
      </c>
      <c r="R511" s="45" t="s">
        <v>30</v>
      </c>
      <c r="S511" s="45" t="s">
        <v>31</v>
      </c>
      <c r="T511" s="32" t="s">
        <v>31</v>
      </c>
      <c r="U511" s="32" t="s">
        <v>31</v>
      </c>
      <c r="V511" s="45" t="s">
        <v>30</v>
      </c>
      <c r="W511" s="32" t="s">
        <v>31</v>
      </c>
      <c r="X511" s="32" t="s">
        <v>31</v>
      </c>
      <c r="Y511" s="32" t="s">
        <v>30</v>
      </c>
      <c r="Z511" s="32" t="s">
        <v>30</v>
      </c>
      <c r="AA511" s="32" t="s">
        <v>30</v>
      </c>
      <c r="AB511" s="45" t="s">
        <v>31</v>
      </c>
      <c r="AC511" s="45" t="s">
        <v>31</v>
      </c>
      <c r="AD511" s="45" t="s">
        <v>31</v>
      </c>
      <c r="AE511" s="45" t="s">
        <v>31</v>
      </c>
      <c r="AF511" s="45" t="s">
        <v>31</v>
      </c>
      <c r="AG511" s="45" t="s">
        <v>31</v>
      </c>
      <c r="AH511" s="46" t="s">
        <v>45</v>
      </c>
      <c r="AM511" s="32" t="s">
        <v>56</v>
      </c>
      <c r="AR511" s="23"/>
      <c r="AS511" s="24" t="str">
        <f t="shared" si="3"/>
        <v>-:-:-:-:-:-:-:-:-:-:-:-:-:-:-:-:-:-:-:-:-:-:Rn:::::Rd::::</v>
      </c>
      <c r="AT511" s="23"/>
      <c r="AU511" s="24" t="str">
        <f t="shared" si="4"/>
        <v>0x1E270000</v>
      </c>
      <c r="AV511" s="25"/>
      <c r="AW511" s="26" t="str">
        <f t="shared" si="5"/>
        <v>vfmovgeneral_32_bit_to_single_precision,                </v>
      </c>
      <c r="AX511" s="26" t="str">
        <f t="shared" si="6"/>
        <v>//		vfmovgeneral_32_bit_to_single_precision,                	/* 0x1E270000	FMOV      	 */</v>
      </c>
      <c r="AY511" s="26" t="str">
        <f t="shared" si="7"/>
        <v>//		0x1E270000,	/* FMOV      	vfmovgeneral_32_bit_to_single_precision	 */</v>
      </c>
    </row>
    <row r="512" ht="12.75" customHeight="1">
      <c r="A512" s="9" t="s">
        <v>862</v>
      </c>
      <c r="B512" s="33" t="s">
        <v>106</v>
      </c>
      <c r="C512" s="16"/>
      <c r="D512" s="17"/>
      <c r="E512" s="28" t="s">
        <v>863</v>
      </c>
      <c r="F512" s="18" t="str">
        <f t="shared" si="8"/>
        <v>v</v>
      </c>
      <c r="G512" s="18" t="str">
        <f t="shared" si="9"/>
        <v>scalar_Single_precision_to_32_bit</v>
      </c>
      <c r="H512" s="18" t="s">
        <v>746</v>
      </c>
      <c r="I512" s="30" t="s">
        <v>711</v>
      </c>
      <c r="J512" s="30"/>
      <c r="K512" s="31"/>
      <c r="L512" s="32" t="s">
        <v>31</v>
      </c>
      <c r="M512" s="45" t="s">
        <v>31</v>
      </c>
      <c r="N512" s="32" t="s">
        <v>31</v>
      </c>
      <c r="O512" s="45" t="s">
        <v>30</v>
      </c>
      <c r="P512" s="45" t="s">
        <v>30</v>
      </c>
      <c r="Q512" s="45" t="s">
        <v>30</v>
      </c>
      <c r="R512" s="45" t="s">
        <v>30</v>
      </c>
      <c r="S512" s="45" t="s">
        <v>31</v>
      </c>
      <c r="T512" s="32" t="s">
        <v>31</v>
      </c>
      <c r="U512" s="32" t="s">
        <v>31</v>
      </c>
      <c r="V512" s="45" t="s">
        <v>30</v>
      </c>
      <c r="W512" s="32" t="s">
        <v>31</v>
      </c>
      <c r="X512" s="32" t="s">
        <v>30</v>
      </c>
      <c r="Y512" s="32" t="s">
        <v>31</v>
      </c>
      <c r="Z512" s="32" t="s">
        <v>31</v>
      </c>
      <c r="AA512" s="32" t="s">
        <v>31</v>
      </c>
      <c r="AB512" s="45" t="s">
        <v>31</v>
      </c>
      <c r="AC512" s="45" t="s">
        <v>31</v>
      </c>
      <c r="AD512" s="45" t="s">
        <v>31</v>
      </c>
      <c r="AE512" s="45" t="s">
        <v>31</v>
      </c>
      <c r="AF512" s="45" t="s">
        <v>31</v>
      </c>
      <c r="AG512" s="45" t="s">
        <v>31</v>
      </c>
      <c r="AH512" s="46" t="s">
        <v>45</v>
      </c>
      <c r="AM512" s="32" t="s">
        <v>56</v>
      </c>
      <c r="AR512" s="23"/>
      <c r="AS512" s="24" t="str">
        <f t="shared" si="3"/>
        <v>-:-:-:-:-:-:-:-:-:-:-:-:-:-:-:-:-:-:-:-:-:-:Rn:::::Rd::::</v>
      </c>
      <c r="AT512" s="23"/>
      <c r="AU512" s="24" t="str">
        <f t="shared" si="4"/>
        <v>0x1E280000</v>
      </c>
      <c r="AV512" s="25"/>
      <c r="AW512" s="26" t="str">
        <f t="shared" si="5"/>
        <v>vfcvtpsscalar_Single_precision_to_32_bit,               </v>
      </c>
      <c r="AX512" s="26" t="str">
        <f t="shared" si="6"/>
        <v>//		vfcvtpsscalar_Single_precision_to_32_bit,               	/* 0x1E280000	FCVTPS    	 */</v>
      </c>
      <c r="AY512" s="26" t="str">
        <f t="shared" si="7"/>
        <v>//		0x1E280000,	/* FCVTPS    	vfcvtpsscalar_Single_precision_to_32_bit	 */</v>
      </c>
    </row>
    <row r="513" ht="12.75" customHeight="1">
      <c r="A513" s="15" t="s">
        <v>864</v>
      </c>
      <c r="B513" s="33" t="s">
        <v>106</v>
      </c>
      <c r="C513" s="16"/>
      <c r="D513" s="17"/>
      <c r="E513" s="28" t="s">
        <v>865</v>
      </c>
      <c r="F513" s="18" t="str">
        <f t="shared" si="8"/>
        <v>v</v>
      </c>
      <c r="G513" s="18" t="str">
        <f t="shared" si="9"/>
        <v>scalar_Single_precision_to_32_bit</v>
      </c>
      <c r="H513" s="18" t="s">
        <v>746</v>
      </c>
      <c r="I513" s="30" t="s">
        <v>711</v>
      </c>
      <c r="J513" s="30"/>
      <c r="K513" s="31"/>
      <c r="L513" s="32" t="s">
        <v>31</v>
      </c>
      <c r="M513" s="45" t="s">
        <v>31</v>
      </c>
      <c r="N513" s="32" t="s">
        <v>31</v>
      </c>
      <c r="O513" s="45" t="s">
        <v>30</v>
      </c>
      <c r="P513" s="45" t="s">
        <v>30</v>
      </c>
      <c r="Q513" s="45" t="s">
        <v>30</v>
      </c>
      <c r="R513" s="45" t="s">
        <v>30</v>
      </c>
      <c r="S513" s="45" t="s">
        <v>31</v>
      </c>
      <c r="T513" s="32" t="s">
        <v>31</v>
      </c>
      <c r="U513" s="32" t="s">
        <v>31</v>
      </c>
      <c r="V513" s="45" t="s">
        <v>30</v>
      </c>
      <c r="W513" s="32" t="s">
        <v>31</v>
      </c>
      <c r="X513" s="32" t="s">
        <v>30</v>
      </c>
      <c r="Y513" s="32" t="s">
        <v>31</v>
      </c>
      <c r="Z513" s="32" t="s">
        <v>31</v>
      </c>
      <c r="AA513" s="32" t="s">
        <v>30</v>
      </c>
      <c r="AB513" s="45" t="s">
        <v>31</v>
      </c>
      <c r="AC513" s="45" t="s">
        <v>31</v>
      </c>
      <c r="AD513" s="45" t="s">
        <v>31</v>
      </c>
      <c r="AE513" s="45" t="s">
        <v>31</v>
      </c>
      <c r="AF513" s="45" t="s">
        <v>31</v>
      </c>
      <c r="AG513" s="45" t="s">
        <v>31</v>
      </c>
      <c r="AH513" s="46" t="s">
        <v>45</v>
      </c>
      <c r="AM513" s="32" t="s">
        <v>56</v>
      </c>
      <c r="AR513" s="23"/>
      <c r="AS513" s="24" t="str">
        <f t="shared" si="3"/>
        <v>-:-:-:-:-:-:-:-:-:-:-:-:-:-:-:-:-:-:-:-:-:-:Rn:::::Rd::::</v>
      </c>
      <c r="AT513" s="23"/>
      <c r="AU513" s="24" t="str">
        <f t="shared" si="4"/>
        <v>0x1E290000</v>
      </c>
      <c r="AV513" s="25"/>
      <c r="AW513" s="26" t="str">
        <f t="shared" si="5"/>
        <v>vfcvtpuscalar_Single_precision_to_32_bit,               </v>
      </c>
      <c r="AX513" s="26" t="str">
        <f t="shared" si="6"/>
        <v>//		vfcvtpuscalar_Single_precision_to_32_bit,               	/* 0x1E290000	FCVTPU    	 */</v>
      </c>
      <c r="AY513" s="26" t="str">
        <f t="shared" si="7"/>
        <v>//		0x1E290000,	/* FCVTPU    	vfcvtpuscalar_Single_precision_to_32_bit	 */</v>
      </c>
    </row>
    <row r="514" ht="12.75" customHeight="1">
      <c r="A514" s="15" t="s">
        <v>866</v>
      </c>
      <c r="B514" s="33" t="s">
        <v>106</v>
      </c>
      <c r="C514" s="16"/>
      <c r="D514" s="17"/>
      <c r="E514" s="28" t="s">
        <v>867</v>
      </c>
      <c r="F514" s="18" t="str">
        <f t="shared" si="8"/>
        <v>v</v>
      </c>
      <c r="G514" s="18" t="str">
        <f t="shared" si="9"/>
        <v>scalar_Single_precision_to_32_bit</v>
      </c>
      <c r="H514" s="18" t="s">
        <v>746</v>
      </c>
      <c r="I514" s="30" t="s">
        <v>711</v>
      </c>
      <c r="J514" s="30"/>
      <c r="K514" s="31"/>
      <c r="L514" s="32" t="s">
        <v>31</v>
      </c>
      <c r="M514" s="45" t="s">
        <v>31</v>
      </c>
      <c r="N514" s="32" t="s">
        <v>31</v>
      </c>
      <c r="O514" s="45" t="s">
        <v>30</v>
      </c>
      <c r="P514" s="45" t="s">
        <v>30</v>
      </c>
      <c r="Q514" s="45" t="s">
        <v>30</v>
      </c>
      <c r="R514" s="45" t="s">
        <v>30</v>
      </c>
      <c r="S514" s="45" t="s">
        <v>31</v>
      </c>
      <c r="T514" s="32" t="s">
        <v>31</v>
      </c>
      <c r="U514" s="32" t="s">
        <v>31</v>
      </c>
      <c r="V514" s="45" t="s">
        <v>30</v>
      </c>
      <c r="W514" s="32" t="s">
        <v>30</v>
      </c>
      <c r="X514" s="32" t="s">
        <v>31</v>
      </c>
      <c r="Y514" s="32" t="s">
        <v>31</v>
      </c>
      <c r="Z514" s="32" t="s">
        <v>31</v>
      </c>
      <c r="AA514" s="32" t="s">
        <v>31</v>
      </c>
      <c r="AB514" s="45" t="s">
        <v>31</v>
      </c>
      <c r="AC514" s="45" t="s">
        <v>31</v>
      </c>
      <c r="AD514" s="45" t="s">
        <v>31</v>
      </c>
      <c r="AE514" s="45" t="s">
        <v>31</v>
      </c>
      <c r="AF514" s="45" t="s">
        <v>31</v>
      </c>
      <c r="AG514" s="45" t="s">
        <v>31</v>
      </c>
      <c r="AH514" s="46" t="s">
        <v>45</v>
      </c>
      <c r="AM514" s="32" t="s">
        <v>56</v>
      </c>
      <c r="AR514" s="23"/>
      <c r="AS514" s="24" t="str">
        <f t="shared" si="3"/>
        <v>-:-:-:-:-:-:-:-:-:-:-:-:-:-:-:-:-:-:-:-:-:-:Rn:::::Rd::::</v>
      </c>
      <c r="AT514" s="23"/>
      <c r="AU514" s="24" t="str">
        <f t="shared" si="4"/>
        <v>0x1E300000</v>
      </c>
      <c r="AV514" s="25"/>
      <c r="AW514" s="26" t="str">
        <f t="shared" si="5"/>
        <v>vfcvtmsscalar_Single_precision_to_32_bit,               </v>
      </c>
      <c r="AX514" s="26" t="str">
        <f t="shared" si="6"/>
        <v>//		vfcvtmsscalar_Single_precision_to_32_bit,               	/* 0x1E300000	FCVTMS    	 */</v>
      </c>
      <c r="AY514" s="26" t="str">
        <f t="shared" si="7"/>
        <v>//		0x1E300000,	/* FCVTMS    	vfcvtmsscalar_Single_precision_to_32_bit	 */</v>
      </c>
    </row>
    <row r="515" ht="12.75" customHeight="1">
      <c r="A515" s="9" t="s">
        <v>868</v>
      </c>
      <c r="B515" s="33" t="s">
        <v>106</v>
      </c>
      <c r="C515" s="16"/>
      <c r="D515" s="17"/>
      <c r="E515" s="28" t="s">
        <v>869</v>
      </c>
      <c r="F515" s="18" t="str">
        <f t="shared" si="8"/>
        <v>v</v>
      </c>
      <c r="G515" s="18" t="str">
        <f t="shared" si="9"/>
        <v>scalar_Single_precision_to_32_bit</v>
      </c>
      <c r="H515" s="18" t="s">
        <v>746</v>
      </c>
      <c r="I515" s="30" t="s">
        <v>711</v>
      </c>
      <c r="J515" s="30"/>
      <c r="K515" s="31"/>
      <c r="L515" s="32" t="s">
        <v>31</v>
      </c>
      <c r="M515" s="45" t="s">
        <v>31</v>
      </c>
      <c r="N515" s="32" t="s">
        <v>31</v>
      </c>
      <c r="O515" s="45" t="s">
        <v>30</v>
      </c>
      <c r="P515" s="45" t="s">
        <v>30</v>
      </c>
      <c r="Q515" s="45" t="s">
        <v>30</v>
      </c>
      <c r="R515" s="45" t="s">
        <v>30</v>
      </c>
      <c r="S515" s="45" t="s">
        <v>31</v>
      </c>
      <c r="T515" s="32" t="s">
        <v>31</v>
      </c>
      <c r="U515" s="32" t="s">
        <v>31</v>
      </c>
      <c r="V515" s="45" t="s">
        <v>30</v>
      </c>
      <c r="W515" s="32" t="s">
        <v>30</v>
      </c>
      <c r="X515" s="32" t="s">
        <v>31</v>
      </c>
      <c r="Y515" s="32" t="s">
        <v>31</v>
      </c>
      <c r="Z515" s="32" t="s">
        <v>31</v>
      </c>
      <c r="AA515" s="32" t="s">
        <v>30</v>
      </c>
      <c r="AB515" s="45" t="s">
        <v>31</v>
      </c>
      <c r="AC515" s="45" t="s">
        <v>31</v>
      </c>
      <c r="AD515" s="45" t="s">
        <v>31</v>
      </c>
      <c r="AE515" s="45" t="s">
        <v>31</v>
      </c>
      <c r="AF515" s="45" t="s">
        <v>31</v>
      </c>
      <c r="AG515" s="45" t="s">
        <v>31</v>
      </c>
      <c r="AH515" s="46" t="s">
        <v>45</v>
      </c>
      <c r="AM515" s="32" t="s">
        <v>56</v>
      </c>
      <c r="AR515" s="23"/>
      <c r="AS515" s="24" t="str">
        <f t="shared" si="3"/>
        <v>-:-:-:-:-:-:-:-:-:-:-:-:-:-:-:-:-:-:-:-:-:-:Rn:::::Rd::::</v>
      </c>
      <c r="AT515" s="23"/>
      <c r="AU515" s="24" t="str">
        <f t="shared" si="4"/>
        <v>0x1E310000</v>
      </c>
      <c r="AV515" s="25"/>
      <c r="AW515" s="26" t="str">
        <f t="shared" si="5"/>
        <v>vfcvtmuscalar_Single_precision_to_32_bit,               </v>
      </c>
      <c r="AX515" s="26" t="str">
        <f t="shared" si="6"/>
        <v>//		vfcvtmuscalar_Single_precision_to_32_bit,               	/* 0x1E310000	FCVTMU    	 */</v>
      </c>
      <c r="AY515" s="26" t="str">
        <f t="shared" si="7"/>
        <v>//		0x1E310000,	/* FCVTMU    	vfcvtmuscalar_Single_precision_to_32_bit	 */</v>
      </c>
    </row>
    <row r="516" ht="12.75" customHeight="1">
      <c r="A516" s="15" t="s">
        <v>870</v>
      </c>
      <c r="B516" s="33" t="s">
        <v>106</v>
      </c>
      <c r="C516" s="16"/>
      <c r="D516" s="17"/>
      <c r="E516" s="28" t="s">
        <v>710</v>
      </c>
      <c r="F516" s="18" t="str">
        <f t="shared" si="8"/>
        <v>v</v>
      </c>
      <c r="G516" s="18" t="str">
        <f t="shared" si="9"/>
        <v>scalar_integer_Single_precision_to_32_bit</v>
      </c>
      <c r="H516" s="18" t="s">
        <v>852</v>
      </c>
      <c r="I516" s="30" t="s">
        <v>711</v>
      </c>
      <c r="J516" s="30"/>
      <c r="K516" s="31"/>
      <c r="L516" s="32" t="s">
        <v>31</v>
      </c>
      <c r="M516" s="45" t="s">
        <v>31</v>
      </c>
      <c r="N516" s="32" t="s">
        <v>31</v>
      </c>
      <c r="O516" s="45" t="s">
        <v>30</v>
      </c>
      <c r="P516" s="45" t="s">
        <v>30</v>
      </c>
      <c r="Q516" s="45" t="s">
        <v>30</v>
      </c>
      <c r="R516" s="45" t="s">
        <v>30</v>
      </c>
      <c r="S516" s="45" t="s">
        <v>31</v>
      </c>
      <c r="T516" s="32" t="s">
        <v>31</v>
      </c>
      <c r="U516" s="32" t="s">
        <v>31</v>
      </c>
      <c r="V516" s="45" t="s">
        <v>30</v>
      </c>
      <c r="W516" s="32" t="s">
        <v>30</v>
      </c>
      <c r="X516" s="32" t="s">
        <v>30</v>
      </c>
      <c r="Y516" s="32" t="s">
        <v>31</v>
      </c>
      <c r="Z516" s="32" t="s">
        <v>31</v>
      </c>
      <c r="AA516" s="32" t="s">
        <v>31</v>
      </c>
      <c r="AB516" s="45" t="s">
        <v>31</v>
      </c>
      <c r="AC516" s="45" t="s">
        <v>31</v>
      </c>
      <c r="AD516" s="45" t="s">
        <v>31</v>
      </c>
      <c r="AE516" s="45" t="s">
        <v>31</v>
      </c>
      <c r="AF516" s="45" t="s">
        <v>31</v>
      </c>
      <c r="AG516" s="45" t="s">
        <v>31</v>
      </c>
      <c r="AH516" s="46" t="s">
        <v>45</v>
      </c>
      <c r="AM516" s="32" t="s">
        <v>56</v>
      </c>
      <c r="AR516" s="23"/>
      <c r="AS516" s="24" t="str">
        <f t="shared" si="3"/>
        <v>-:-:-:-:-:-:-:-:-:-:-:-:-:-:-:-:-:-:-:-:-:-:Rn:::::Rd::::</v>
      </c>
      <c r="AT516" s="23"/>
      <c r="AU516" s="24" t="str">
        <f t="shared" si="4"/>
        <v>0x1E380000</v>
      </c>
      <c r="AV516" s="25"/>
      <c r="AW516" s="26" t="str">
        <f t="shared" si="5"/>
        <v>vfcvtzsscalar_integer_Single_precision_to_32_bit,       </v>
      </c>
      <c r="AX516" s="26" t="str">
        <f t="shared" si="6"/>
        <v>//		vfcvtzsscalar_integer_Single_precision_to_32_bit,       	/* 0x1E380000	FCVTZS    	 */</v>
      </c>
      <c r="AY516" s="26" t="str">
        <f t="shared" si="7"/>
        <v>//		0x1E380000,	/* FCVTZS    	vfcvtzsscalar_integer_Single_precision_to_32_bit	 */</v>
      </c>
    </row>
    <row r="517" ht="12.75" customHeight="1">
      <c r="A517" s="15" t="s">
        <v>871</v>
      </c>
      <c r="B517" s="33" t="s">
        <v>106</v>
      </c>
      <c r="C517" s="16"/>
      <c r="D517" s="17"/>
      <c r="E517" s="28" t="s">
        <v>713</v>
      </c>
      <c r="F517" s="18" t="str">
        <f t="shared" si="8"/>
        <v>v</v>
      </c>
      <c r="G517" s="18" t="str">
        <f t="shared" si="9"/>
        <v>scalar_integer_Single_precision_to_32_bit</v>
      </c>
      <c r="H517" s="18" t="s">
        <v>852</v>
      </c>
      <c r="I517" s="30" t="s">
        <v>711</v>
      </c>
      <c r="J517" s="30"/>
      <c r="K517" s="31"/>
      <c r="L517" s="32" t="s">
        <v>31</v>
      </c>
      <c r="M517" s="45" t="s">
        <v>31</v>
      </c>
      <c r="N517" s="32" t="s">
        <v>31</v>
      </c>
      <c r="O517" s="45" t="s">
        <v>30</v>
      </c>
      <c r="P517" s="45" t="s">
        <v>30</v>
      </c>
      <c r="Q517" s="45" t="s">
        <v>30</v>
      </c>
      <c r="R517" s="45" t="s">
        <v>30</v>
      </c>
      <c r="S517" s="45" t="s">
        <v>31</v>
      </c>
      <c r="T517" s="32" t="s">
        <v>31</v>
      </c>
      <c r="U517" s="32" t="s">
        <v>31</v>
      </c>
      <c r="V517" s="45" t="s">
        <v>30</v>
      </c>
      <c r="W517" s="32" t="s">
        <v>30</v>
      </c>
      <c r="X517" s="32" t="s">
        <v>30</v>
      </c>
      <c r="Y517" s="32" t="s">
        <v>31</v>
      </c>
      <c r="Z517" s="32" t="s">
        <v>31</v>
      </c>
      <c r="AA517" s="32" t="s">
        <v>30</v>
      </c>
      <c r="AB517" s="45" t="s">
        <v>31</v>
      </c>
      <c r="AC517" s="45" t="s">
        <v>31</v>
      </c>
      <c r="AD517" s="45" t="s">
        <v>31</v>
      </c>
      <c r="AE517" s="45" t="s">
        <v>31</v>
      </c>
      <c r="AF517" s="45" t="s">
        <v>31</v>
      </c>
      <c r="AG517" s="45" t="s">
        <v>31</v>
      </c>
      <c r="AH517" s="46" t="s">
        <v>45</v>
      </c>
      <c r="AM517" s="32" t="s">
        <v>56</v>
      </c>
      <c r="AR517" s="23"/>
      <c r="AS517" s="24" t="str">
        <f t="shared" si="3"/>
        <v>-:-:-:-:-:-:-:-:-:-:-:-:-:-:-:-:-:-:-:-:-:-:Rn:::::Rd::::</v>
      </c>
      <c r="AT517" s="23"/>
      <c r="AU517" s="24" t="str">
        <f t="shared" si="4"/>
        <v>0x1E390000</v>
      </c>
      <c r="AV517" s="25"/>
      <c r="AW517" s="26" t="str">
        <f t="shared" si="5"/>
        <v>vfcvtzuscalar_integer_Single_precision_to_32_bit,       </v>
      </c>
      <c r="AX517" s="26" t="str">
        <f t="shared" si="6"/>
        <v>//		vfcvtzuscalar_integer_Single_precision_to_32_bit,       	/* 0x1E390000	FCVTZU    	 */</v>
      </c>
      <c r="AY517" s="26" t="str">
        <f t="shared" si="7"/>
        <v>//		0x1E390000,	/* FCVTZU    	vfcvtzuscalar_integer_Single_precision_to_32_bit	 */</v>
      </c>
    </row>
    <row r="518" ht="12.75" customHeight="1">
      <c r="A518" s="9" t="s">
        <v>872</v>
      </c>
      <c r="B518" s="33" t="s">
        <v>106</v>
      </c>
      <c r="C518" s="16"/>
      <c r="D518" s="17"/>
      <c r="E518" s="28" t="s">
        <v>848</v>
      </c>
      <c r="F518" s="18" t="str">
        <f t="shared" si="8"/>
        <v>v</v>
      </c>
      <c r="G518" s="18" t="str">
        <f t="shared" si="9"/>
        <v>scalar_Double_precision_to_32_bit</v>
      </c>
      <c r="H518" s="18" t="s">
        <v>746</v>
      </c>
      <c r="I518" s="30" t="s">
        <v>718</v>
      </c>
      <c r="J518" s="30"/>
      <c r="K518" s="31"/>
      <c r="L518" s="32" t="s">
        <v>31</v>
      </c>
      <c r="M518" s="45" t="s">
        <v>31</v>
      </c>
      <c r="N518" s="32" t="s">
        <v>31</v>
      </c>
      <c r="O518" s="45" t="s">
        <v>30</v>
      </c>
      <c r="P518" s="45" t="s">
        <v>30</v>
      </c>
      <c r="Q518" s="45" t="s">
        <v>30</v>
      </c>
      <c r="R518" s="45" t="s">
        <v>30</v>
      </c>
      <c r="S518" s="45" t="s">
        <v>31</v>
      </c>
      <c r="T518" s="32" t="s">
        <v>31</v>
      </c>
      <c r="U518" s="32" t="s">
        <v>30</v>
      </c>
      <c r="V518" s="45" t="s">
        <v>30</v>
      </c>
      <c r="W518" s="32" t="s">
        <v>31</v>
      </c>
      <c r="X518" s="32" t="s">
        <v>31</v>
      </c>
      <c r="Y518" s="32" t="s">
        <v>31</v>
      </c>
      <c r="Z518" s="32" t="s">
        <v>31</v>
      </c>
      <c r="AA518" s="32" t="s">
        <v>31</v>
      </c>
      <c r="AB518" s="45" t="s">
        <v>31</v>
      </c>
      <c r="AC518" s="45" t="s">
        <v>31</v>
      </c>
      <c r="AD518" s="45" t="s">
        <v>31</v>
      </c>
      <c r="AE518" s="45" t="s">
        <v>31</v>
      </c>
      <c r="AF518" s="45" t="s">
        <v>31</v>
      </c>
      <c r="AG518" s="45" t="s">
        <v>31</v>
      </c>
      <c r="AH518" s="46" t="s">
        <v>45</v>
      </c>
      <c r="AM518" s="32" t="s">
        <v>56</v>
      </c>
      <c r="AR518" s="23"/>
      <c r="AS518" s="24" t="str">
        <f t="shared" si="3"/>
        <v>-:-:-:-:-:-:-:-:-:-:-:-:-:-:-:-:-:-:-:-:-:-:Rn:::::Rd::::</v>
      </c>
      <c r="AT518" s="23"/>
      <c r="AU518" s="24" t="str">
        <f t="shared" si="4"/>
        <v>0x1E600000</v>
      </c>
      <c r="AV518" s="25"/>
      <c r="AW518" s="26" t="str">
        <f t="shared" si="5"/>
        <v>vfcvtnsscalar_Double_precision_to_32_bit,               </v>
      </c>
      <c r="AX518" s="26" t="str">
        <f t="shared" si="6"/>
        <v>//		vfcvtnsscalar_Double_precision_to_32_bit,               	/* 0x1E600000	FCVTNS    	 */</v>
      </c>
      <c r="AY518" s="26" t="str">
        <f t="shared" si="7"/>
        <v>//		0x1E600000,	/* FCVTNS    	vfcvtnsscalar_Double_precision_to_32_bit	 */</v>
      </c>
    </row>
    <row r="519" ht="12.75" customHeight="1">
      <c r="A519" s="9" t="s">
        <v>873</v>
      </c>
      <c r="B519" s="33" t="s">
        <v>106</v>
      </c>
      <c r="C519" s="16"/>
      <c r="D519" s="17"/>
      <c r="E519" s="28" t="s">
        <v>850</v>
      </c>
      <c r="F519" s="18" t="str">
        <f t="shared" si="8"/>
        <v>v</v>
      </c>
      <c r="G519" s="18" t="str">
        <f t="shared" si="9"/>
        <v>scalar_Double_precision_to_32_bit</v>
      </c>
      <c r="H519" s="18" t="s">
        <v>746</v>
      </c>
      <c r="I519" s="30" t="s">
        <v>718</v>
      </c>
      <c r="J519" s="30"/>
      <c r="K519" s="31"/>
      <c r="L519" s="32" t="s">
        <v>31</v>
      </c>
      <c r="M519" s="45" t="s">
        <v>31</v>
      </c>
      <c r="N519" s="32" t="s">
        <v>31</v>
      </c>
      <c r="O519" s="45" t="s">
        <v>30</v>
      </c>
      <c r="P519" s="45" t="s">
        <v>30</v>
      </c>
      <c r="Q519" s="45" t="s">
        <v>30</v>
      </c>
      <c r="R519" s="45" t="s">
        <v>30</v>
      </c>
      <c r="S519" s="45" t="s">
        <v>31</v>
      </c>
      <c r="T519" s="32" t="s">
        <v>31</v>
      </c>
      <c r="U519" s="32" t="s">
        <v>30</v>
      </c>
      <c r="V519" s="45" t="s">
        <v>30</v>
      </c>
      <c r="W519" s="32" t="s">
        <v>31</v>
      </c>
      <c r="X519" s="32" t="s">
        <v>31</v>
      </c>
      <c r="Y519" s="32" t="s">
        <v>31</v>
      </c>
      <c r="Z519" s="32" t="s">
        <v>31</v>
      </c>
      <c r="AA519" s="32" t="s">
        <v>30</v>
      </c>
      <c r="AB519" s="45" t="s">
        <v>31</v>
      </c>
      <c r="AC519" s="45" t="s">
        <v>31</v>
      </c>
      <c r="AD519" s="45" t="s">
        <v>31</v>
      </c>
      <c r="AE519" s="45" t="s">
        <v>31</v>
      </c>
      <c r="AF519" s="45" t="s">
        <v>31</v>
      </c>
      <c r="AG519" s="45" t="s">
        <v>31</v>
      </c>
      <c r="AH519" s="46" t="s">
        <v>45</v>
      </c>
      <c r="AM519" s="32" t="s">
        <v>56</v>
      </c>
      <c r="AR519" s="23"/>
      <c r="AS519" s="24" t="str">
        <f t="shared" si="3"/>
        <v>-:-:-:-:-:-:-:-:-:-:-:-:-:-:-:-:-:-:-:-:-:-:Rn:::::Rd::::</v>
      </c>
      <c r="AT519" s="23"/>
      <c r="AU519" s="24" t="str">
        <f t="shared" si="4"/>
        <v>0x1E610000</v>
      </c>
      <c r="AV519" s="25"/>
      <c r="AW519" s="26" t="str">
        <f t="shared" si="5"/>
        <v>vfcvtnuscalar_Double_precision_to_32_bit,               </v>
      </c>
      <c r="AX519" s="26" t="str">
        <f t="shared" si="6"/>
        <v>//		vfcvtnuscalar_Double_precision_to_32_bit,               	/* 0x1E610000	FCVTNU    	 */</v>
      </c>
      <c r="AY519" s="26" t="str">
        <f t="shared" si="7"/>
        <v>//		0x1E610000,	/* FCVTNU    	vfcvtnuscalar_Double_precision_to_32_bit	 */</v>
      </c>
    </row>
    <row r="520" ht="12.75" customHeight="1">
      <c r="A520" s="15" t="s">
        <v>874</v>
      </c>
      <c r="B520" s="33" t="s">
        <v>106</v>
      </c>
      <c r="C520" s="16"/>
      <c r="D520" s="17"/>
      <c r="E520" s="28" t="s">
        <v>704</v>
      </c>
      <c r="F520" s="18" t="str">
        <f t="shared" si="8"/>
        <v>v</v>
      </c>
      <c r="G520" s="18" t="str">
        <f t="shared" si="9"/>
        <v>scalar_integer_32_bit_to_double_precision</v>
      </c>
      <c r="H520" s="18" t="s">
        <v>852</v>
      </c>
      <c r="I520" s="30" t="s">
        <v>715</v>
      </c>
      <c r="J520" s="30"/>
      <c r="K520" s="31"/>
      <c r="L520" s="32" t="s">
        <v>31</v>
      </c>
      <c r="M520" s="45" t="s">
        <v>31</v>
      </c>
      <c r="N520" s="32" t="s">
        <v>31</v>
      </c>
      <c r="O520" s="45" t="s">
        <v>30</v>
      </c>
      <c r="P520" s="45" t="s">
        <v>30</v>
      </c>
      <c r="Q520" s="45" t="s">
        <v>30</v>
      </c>
      <c r="R520" s="45" t="s">
        <v>30</v>
      </c>
      <c r="S520" s="45" t="s">
        <v>31</v>
      </c>
      <c r="T520" s="32" t="s">
        <v>31</v>
      </c>
      <c r="U520" s="32" t="s">
        <v>30</v>
      </c>
      <c r="V520" s="45" t="s">
        <v>30</v>
      </c>
      <c r="W520" s="32" t="s">
        <v>31</v>
      </c>
      <c r="X520" s="32" t="s">
        <v>31</v>
      </c>
      <c r="Y520" s="32" t="s">
        <v>31</v>
      </c>
      <c r="Z520" s="32" t="s">
        <v>30</v>
      </c>
      <c r="AA520" s="32" t="s">
        <v>31</v>
      </c>
      <c r="AB520" s="45" t="s">
        <v>31</v>
      </c>
      <c r="AC520" s="45" t="s">
        <v>31</v>
      </c>
      <c r="AD520" s="45" t="s">
        <v>31</v>
      </c>
      <c r="AE520" s="45" t="s">
        <v>31</v>
      </c>
      <c r="AF520" s="45" t="s">
        <v>31</v>
      </c>
      <c r="AG520" s="45" t="s">
        <v>31</v>
      </c>
      <c r="AH520" s="46" t="s">
        <v>45</v>
      </c>
      <c r="AM520" s="32" t="s">
        <v>56</v>
      </c>
      <c r="AR520" s="23"/>
      <c r="AS520" s="24" t="str">
        <f t="shared" si="3"/>
        <v>-:-:-:-:-:-:-:-:-:-:-:-:-:-:-:-:-:-:-:-:-:-:Rn:::::Rd::::</v>
      </c>
      <c r="AT520" s="23"/>
      <c r="AU520" s="24" t="str">
        <f t="shared" si="4"/>
        <v>0x1E620000</v>
      </c>
      <c r="AV520" s="25"/>
      <c r="AW520" s="26" t="str">
        <f t="shared" si="5"/>
        <v>vscvtfscalar_integer_32_bit_to_double_precision,        </v>
      </c>
      <c r="AX520" s="26" t="str">
        <f t="shared" si="6"/>
        <v>//		vscvtfscalar_integer_32_bit_to_double_precision,        	/* 0x1E620000	SCVTF     	 */</v>
      </c>
      <c r="AY520" s="26" t="str">
        <f t="shared" si="7"/>
        <v>//		0x1E620000,	/* SCVTF     	vscvtfscalar_integer_32_bit_to_double_precision	 */</v>
      </c>
    </row>
    <row r="521" ht="12.75" customHeight="1">
      <c r="A521" s="15" t="s">
        <v>875</v>
      </c>
      <c r="B521" s="33" t="s">
        <v>106</v>
      </c>
      <c r="C521" s="16"/>
      <c r="D521" s="17"/>
      <c r="E521" s="28" t="s">
        <v>708</v>
      </c>
      <c r="F521" s="18" t="str">
        <f t="shared" si="8"/>
        <v>v</v>
      </c>
      <c r="G521" s="18" t="str">
        <f t="shared" si="9"/>
        <v>scalar_integer_32_bit_to_double_precision</v>
      </c>
      <c r="H521" s="18" t="s">
        <v>852</v>
      </c>
      <c r="I521" s="30" t="s">
        <v>715</v>
      </c>
      <c r="J521" s="30"/>
      <c r="K521" s="31"/>
      <c r="L521" s="32" t="s">
        <v>31</v>
      </c>
      <c r="M521" s="45" t="s">
        <v>31</v>
      </c>
      <c r="N521" s="32" t="s">
        <v>31</v>
      </c>
      <c r="O521" s="45" t="s">
        <v>30</v>
      </c>
      <c r="P521" s="45" t="s">
        <v>30</v>
      </c>
      <c r="Q521" s="45" t="s">
        <v>30</v>
      </c>
      <c r="R521" s="45" t="s">
        <v>30</v>
      </c>
      <c r="S521" s="45" t="s">
        <v>31</v>
      </c>
      <c r="T521" s="32" t="s">
        <v>31</v>
      </c>
      <c r="U521" s="32" t="s">
        <v>30</v>
      </c>
      <c r="V521" s="45" t="s">
        <v>30</v>
      </c>
      <c r="W521" s="32" t="s">
        <v>31</v>
      </c>
      <c r="X521" s="32" t="s">
        <v>31</v>
      </c>
      <c r="Y521" s="32" t="s">
        <v>31</v>
      </c>
      <c r="Z521" s="32" t="s">
        <v>30</v>
      </c>
      <c r="AA521" s="32" t="s">
        <v>30</v>
      </c>
      <c r="AB521" s="45" t="s">
        <v>31</v>
      </c>
      <c r="AC521" s="45" t="s">
        <v>31</v>
      </c>
      <c r="AD521" s="45" t="s">
        <v>31</v>
      </c>
      <c r="AE521" s="45" t="s">
        <v>31</v>
      </c>
      <c r="AF521" s="45" t="s">
        <v>31</v>
      </c>
      <c r="AG521" s="45" t="s">
        <v>31</v>
      </c>
      <c r="AH521" s="46" t="s">
        <v>45</v>
      </c>
      <c r="AM521" s="32" t="s">
        <v>56</v>
      </c>
      <c r="AR521" s="23"/>
      <c r="AS521" s="24" t="str">
        <f t="shared" si="3"/>
        <v>-:-:-:-:-:-:-:-:-:-:-:-:-:-:-:-:-:-:-:-:-:-:Rn:::::Rd::::</v>
      </c>
      <c r="AT521" s="23"/>
      <c r="AU521" s="24" t="str">
        <f t="shared" si="4"/>
        <v>0x1E630000</v>
      </c>
      <c r="AV521" s="25"/>
      <c r="AW521" s="26" t="str">
        <f t="shared" si="5"/>
        <v>vucvtfscalar_integer_32_bit_to_double_precision,        </v>
      </c>
      <c r="AX521" s="26" t="str">
        <f t="shared" si="6"/>
        <v>//		vucvtfscalar_integer_32_bit_to_double_precision,        	/* 0x1E630000	UCVTF     	 */</v>
      </c>
      <c r="AY521" s="26" t="str">
        <f t="shared" si="7"/>
        <v>//		0x1E630000,	/* UCVTF     	vucvtfscalar_integer_32_bit_to_double_precision	 */</v>
      </c>
    </row>
    <row r="522" ht="12.75" customHeight="1">
      <c r="A522" s="9" t="s">
        <v>876</v>
      </c>
      <c r="B522" s="33" t="s">
        <v>106</v>
      </c>
      <c r="C522" s="16"/>
      <c r="D522" s="17"/>
      <c r="E522" s="28" t="s">
        <v>856</v>
      </c>
      <c r="F522" s="18" t="str">
        <f t="shared" si="8"/>
        <v>v</v>
      </c>
      <c r="G522" s="18" t="str">
        <f t="shared" si="9"/>
        <v>scalar_Double_precision_to_32_bit</v>
      </c>
      <c r="H522" s="18" t="s">
        <v>746</v>
      </c>
      <c r="I522" s="30" t="s">
        <v>718</v>
      </c>
      <c r="J522" s="30"/>
      <c r="K522" s="31"/>
      <c r="L522" s="32" t="s">
        <v>31</v>
      </c>
      <c r="M522" s="45" t="s">
        <v>31</v>
      </c>
      <c r="N522" s="32" t="s">
        <v>31</v>
      </c>
      <c r="O522" s="45" t="s">
        <v>30</v>
      </c>
      <c r="P522" s="45" t="s">
        <v>30</v>
      </c>
      <c r="Q522" s="45" t="s">
        <v>30</v>
      </c>
      <c r="R522" s="45" t="s">
        <v>30</v>
      </c>
      <c r="S522" s="45" t="s">
        <v>31</v>
      </c>
      <c r="T522" s="32" t="s">
        <v>31</v>
      </c>
      <c r="U522" s="32" t="s">
        <v>30</v>
      </c>
      <c r="V522" s="45" t="s">
        <v>30</v>
      </c>
      <c r="W522" s="32" t="s">
        <v>31</v>
      </c>
      <c r="X522" s="32" t="s">
        <v>31</v>
      </c>
      <c r="Y522" s="32" t="s">
        <v>30</v>
      </c>
      <c r="Z522" s="32" t="s">
        <v>31</v>
      </c>
      <c r="AA522" s="32" t="s">
        <v>31</v>
      </c>
      <c r="AB522" s="45" t="s">
        <v>31</v>
      </c>
      <c r="AC522" s="45" t="s">
        <v>31</v>
      </c>
      <c r="AD522" s="45" t="s">
        <v>31</v>
      </c>
      <c r="AE522" s="45" t="s">
        <v>31</v>
      </c>
      <c r="AF522" s="45" t="s">
        <v>31</v>
      </c>
      <c r="AG522" s="45" t="s">
        <v>31</v>
      </c>
      <c r="AH522" s="46" t="s">
        <v>45</v>
      </c>
      <c r="AM522" s="32" t="s">
        <v>56</v>
      </c>
      <c r="AR522" s="23"/>
      <c r="AS522" s="24" t="str">
        <f t="shared" si="3"/>
        <v>-:-:-:-:-:-:-:-:-:-:-:-:-:-:-:-:-:-:-:-:-:-:Rn:::::Rd::::</v>
      </c>
      <c r="AT522" s="23"/>
      <c r="AU522" s="24" t="str">
        <f t="shared" si="4"/>
        <v>0x1E640000</v>
      </c>
      <c r="AV522" s="25"/>
      <c r="AW522" s="26" t="str">
        <f t="shared" si="5"/>
        <v>vfcvtasscalar_Double_precision_to_32_bit,               </v>
      </c>
      <c r="AX522" s="26" t="str">
        <f t="shared" si="6"/>
        <v>//		vfcvtasscalar_Double_precision_to_32_bit,               	/* 0x1E640000	FCVTAS    	 */</v>
      </c>
      <c r="AY522" s="26" t="str">
        <f t="shared" si="7"/>
        <v>//		0x1E640000,	/* FCVTAS    	vfcvtasscalar_Double_precision_to_32_bit	 */</v>
      </c>
    </row>
    <row r="523" ht="12.75" customHeight="1">
      <c r="A523" s="15" t="s">
        <v>877</v>
      </c>
      <c r="B523" s="33" t="s">
        <v>106</v>
      </c>
      <c r="C523" s="16"/>
      <c r="D523" s="17"/>
      <c r="E523" s="28" t="s">
        <v>858</v>
      </c>
      <c r="F523" s="18" t="str">
        <f t="shared" si="8"/>
        <v>v</v>
      </c>
      <c r="G523" s="18" t="str">
        <f t="shared" si="9"/>
        <v>scalar_Double_precision_to_32_bit</v>
      </c>
      <c r="H523" s="18" t="s">
        <v>746</v>
      </c>
      <c r="I523" s="30" t="s">
        <v>718</v>
      </c>
      <c r="J523" s="30"/>
      <c r="K523" s="31"/>
      <c r="L523" s="32" t="s">
        <v>31</v>
      </c>
      <c r="M523" s="45" t="s">
        <v>31</v>
      </c>
      <c r="N523" s="32" t="s">
        <v>31</v>
      </c>
      <c r="O523" s="45" t="s">
        <v>30</v>
      </c>
      <c r="P523" s="45" t="s">
        <v>30</v>
      </c>
      <c r="Q523" s="45" t="s">
        <v>30</v>
      </c>
      <c r="R523" s="45" t="s">
        <v>30</v>
      </c>
      <c r="S523" s="45" t="s">
        <v>31</v>
      </c>
      <c r="T523" s="32" t="s">
        <v>31</v>
      </c>
      <c r="U523" s="32" t="s">
        <v>30</v>
      </c>
      <c r="V523" s="45" t="s">
        <v>30</v>
      </c>
      <c r="W523" s="32" t="s">
        <v>31</v>
      </c>
      <c r="X523" s="32" t="s">
        <v>31</v>
      </c>
      <c r="Y523" s="32" t="s">
        <v>30</v>
      </c>
      <c r="Z523" s="32" t="s">
        <v>31</v>
      </c>
      <c r="AA523" s="32" t="s">
        <v>30</v>
      </c>
      <c r="AB523" s="45" t="s">
        <v>31</v>
      </c>
      <c r="AC523" s="45" t="s">
        <v>31</v>
      </c>
      <c r="AD523" s="45" t="s">
        <v>31</v>
      </c>
      <c r="AE523" s="45" t="s">
        <v>31</v>
      </c>
      <c r="AF523" s="45" t="s">
        <v>31</v>
      </c>
      <c r="AG523" s="45" t="s">
        <v>31</v>
      </c>
      <c r="AH523" s="46" t="s">
        <v>45</v>
      </c>
      <c r="AM523" s="32" t="s">
        <v>56</v>
      </c>
      <c r="AR523" s="23"/>
      <c r="AS523" s="24" t="str">
        <f t="shared" si="3"/>
        <v>-:-:-:-:-:-:-:-:-:-:-:-:-:-:-:-:-:-:-:-:-:-:Rn:::::Rd::::</v>
      </c>
      <c r="AT523" s="23"/>
      <c r="AU523" s="24" t="str">
        <f t="shared" si="4"/>
        <v>0x1E650000</v>
      </c>
      <c r="AV523" s="25"/>
      <c r="AW523" s="26" t="str">
        <f t="shared" si="5"/>
        <v>vfcvtauscalar_Double_precision_to_32_bit,               </v>
      </c>
      <c r="AX523" s="26" t="str">
        <f t="shared" si="6"/>
        <v>//		vfcvtauscalar_Double_precision_to_32_bit,               	/* 0x1E650000	FCVTAU    	 */</v>
      </c>
      <c r="AY523" s="26" t="str">
        <f t="shared" si="7"/>
        <v>//		0x1E650000,	/* FCVTAU    	vfcvtauscalar_Double_precision_to_32_bit	 */</v>
      </c>
    </row>
    <row r="524" ht="12.75" customHeight="1">
      <c r="A524" s="15" t="s">
        <v>878</v>
      </c>
      <c r="B524" s="33" t="s">
        <v>106</v>
      </c>
      <c r="C524" s="16"/>
      <c r="D524" s="17"/>
      <c r="E524" s="28" t="s">
        <v>863</v>
      </c>
      <c r="F524" s="18" t="str">
        <f t="shared" si="8"/>
        <v>v</v>
      </c>
      <c r="G524" s="18" t="str">
        <f t="shared" si="9"/>
        <v>scalar_Double_precision_to_32_bit</v>
      </c>
      <c r="H524" s="18" t="s">
        <v>746</v>
      </c>
      <c r="I524" s="30" t="s">
        <v>718</v>
      </c>
      <c r="J524" s="30"/>
      <c r="K524" s="31"/>
      <c r="L524" s="32" t="s">
        <v>31</v>
      </c>
      <c r="M524" s="45" t="s">
        <v>31</v>
      </c>
      <c r="N524" s="32" t="s">
        <v>31</v>
      </c>
      <c r="O524" s="45" t="s">
        <v>30</v>
      </c>
      <c r="P524" s="45" t="s">
        <v>30</v>
      </c>
      <c r="Q524" s="45" t="s">
        <v>30</v>
      </c>
      <c r="R524" s="45" t="s">
        <v>30</v>
      </c>
      <c r="S524" s="45" t="s">
        <v>31</v>
      </c>
      <c r="T524" s="32" t="s">
        <v>31</v>
      </c>
      <c r="U524" s="32" t="s">
        <v>30</v>
      </c>
      <c r="V524" s="45" t="s">
        <v>30</v>
      </c>
      <c r="W524" s="32" t="s">
        <v>31</v>
      </c>
      <c r="X524" s="32" t="s">
        <v>30</v>
      </c>
      <c r="Y524" s="32" t="s">
        <v>31</v>
      </c>
      <c r="Z524" s="32" t="s">
        <v>31</v>
      </c>
      <c r="AA524" s="32" t="s">
        <v>31</v>
      </c>
      <c r="AB524" s="45" t="s">
        <v>31</v>
      </c>
      <c r="AC524" s="45" t="s">
        <v>31</v>
      </c>
      <c r="AD524" s="45" t="s">
        <v>31</v>
      </c>
      <c r="AE524" s="45" t="s">
        <v>31</v>
      </c>
      <c r="AF524" s="45" t="s">
        <v>31</v>
      </c>
      <c r="AG524" s="45" t="s">
        <v>31</v>
      </c>
      <c r="AH524" s="46" t="s">
        <v>45</v>
      </c>
      <c r="AM524" s="32" t="s">
        <v>56</v>
      </c>
      <c r="AR524" s="23"/>
      <c r="AS524" s="24" t="str">
        <f t="shared" si="3"/>
        <v>-:-:-:-:-:-:-:-:-:-:-:-:-:-:-:-:-:-:-:-:-:-:Rn:::::Rd::::</v>
      </c>
      <c r="AT524" s="23"/>
      <c r="AU524" s="24" t="str">
        <f t="shared" si="4"/>
        <v>0x1E680000</v>
      </c>
      <c r="AV524" s="25"/>
      <c r="AW524" s="26" t="str">
        <f t="shared" si="5"/>
        <v>vfcvtpsscalar_Double_precision_to_32_bit,               </v>
      </c>
      <c r="AX524" s="26" t="str">
        <f t="shared" si="6"/>
        <v>//		vfcvtpsscalar_Double_precision_to_32_bit,               	/* 0x1E680000	FCVTPS    	 */</v>
      </c>
      <c r="AY524" s="26" t="str">
        <f t="shared" si="7"/>
        <v>//		0x1E680000,	/* FCVTPS    	vfcvtpsscalar_Double_precision_to_32_bit	 */</v>
      </c>
    </row>
    <row r="525" ht="12.75" customHeight="1">
      <c r="A525" s="9" t="s">
        <v>879</v>
      </c>
      <c r="B525" s="33" t="s">
        <v>106</v>
      </c>
      <c r="C525" s="16"/>
      <c r="D525" s="17"/>
      <c r="E525" s="28" t="s">
        <v>865</v>
      </c>
      <c r="F525" s="18" t="str">
        <f t="shared" si="8"/>
        <v>v</v>
      </c>
      <c r="G525" s="18" t="str">
        <f t="shared" si="9"/>
        <v>scalar_Double_precision_to_32_bit</v>
      </c>
      <c r="H525" s="18" t="s">
        <v>746</v>
      </c>
      <c r="I525" s="30" t="s">
        <v>718</v>
      </c>
      <c r="J525" s="30"/>
      <c r="K525" s="31"/>
      <c r="L525" s="32" t="s">
        <v>31</v>
      </c>
      <c r="M525" s="45" t="s">
        <v>31</v>
      </c>
      <c r="N525" s="32" t="s">
        <v>31</v>
      </c>
      <c r="O525" s="45" t="s">
        <v>30</v>
      </c>
      <c r="P525" s="45" t="s">
        <v>30</v>
      </c>
      <c r="Q525" s="45" t="s">
        <v>30</v>
      </c>
      <c r="R525" s="45" t="s">
        <v>30</v>
      </c>
      <c r="S525" s="45" t="s">
        <v>31</v>
      </c>
      <c r="T525" s="32" t="s">
        <v>31</v>
      </c>
      <c r="U525" s="32" t="s">
        <v>30</v>
      </c>
      <c r="V525" s="45" t="s">
        <v>30</v>
      </c>
      <c r="W525" s="32" t="s">
        <v>31</v>
      </c>
      <c r="X525" s="32" t="s">
        <v>30</v>
      </c>
      <c r="Y525" s="32" t="s">
        <v>31</v>
      </c>
      <c r="Z525" s="32" t="s">
        <v>31</v>
      </c>
      <c r="AA525" s="32" t="s">
        <v>30</v>
      </c>
      <c r="AB525" s="45" t="s">
        <v>31</v>
      </c>
      <c r="AC525" s="45" t="s">
        <v>31</v>
      </c>
      <c r="AD525" s="45" t="s">
        <v>31</v>
      </c>
      <c r="AE525" s="45" t="s">
        <v>31</v>
      </c>
      <c r="AF525" s="45" t="s">
        <v>31</v>
      </c>
      <c r="AG525" s="45" t="s">
        <v>31</v>
      </c>
      <c r="AH525" s="46" t="s">
        <v>45</v>
      </c>
      <c r="AM525" s="32" t="s">
        <v>56</v>
      </c>
      <c r="AR525" s="23"/>
      <c r="AS525" s="24" t="str">
        <f t="shared" si="3"/>
        <v>-:-:-:-:-:-:-:-:-:-:-:-:-:-:-:-:-:-:-:-:-:-:Rn:::::Rd::::</v>
      </c>
      <c r="AT525" s="23"/>
      <c r="AU525" s="24" t="str">
        <f t="shared" si="4"/>
        <v>0x1E690000</v>
      </c>
      <c r="AV525" s="25"/>
      <c r="AW525" s="26" t="str">
        <f t="shared" si="5"/>
        <v>vfcvtpuscalar_Double_precision_to_32_bit,               </v>
      </c>
      <c r="AX525" s="26" t="str">
        <f t="shared" si="6"/>
        <v>//		vfcvtpuscalar_Double_precision_to_32_bit,               	/* 0x1E690000	FCVTPU    	 */</v>
      </c>
      <c r="AY525" s="26" t="str">
        <f t="shared" si="7"/>
        <v>//		0x1E690000,	/* FCVTPU    	vfcvtpuscalar_Double_precision_to_32_bit	 */</v>
      </c>
    </row>
    <row r="526" ht="12.75" customHeight="1">
      <c r="A526" s="9" t="s">
        <v>880</v>
      </c>
      <c r="B526" s="33" t="s">
        <v>106</v>
      </c>
      <c r="C526" s="16"/>
      <c r="D526" s="17"/>
      <c r="E526" s="28" t="s">
        <v>867</v>
      </c>
      <c r="F526" s="18" t="str">
        <f t="shared" si="8"/>
        <v>v</v>
      </c>
      <c r="G526" s="18" t="str">
        <f t="shared" si="9"/>
        <v>scalar_Double_precision_to_32_bit</v>
      </c>
      <c r="H526" s="18" t="s">
        <v>746</v>
      </c>
      <c r="I526" s="30" t="s">
        <v>718</v>
      </c>
      <c r="J526" s="30"/>
      <c r="K526" s="31"/>
      <c r="L526" s="32" t="s">
        <v>31</v>
      </c>
      <c r="M526" s="45" t="s">
        <v>31</v>
      </c>
      <c r="N526" s="32" t="s">
        <v>31</v>
      </c>
      <c r="O526" s="45" t="s">
        <v>30</v>
      </c>
      <c r="P526" s="45" t="s">
        <v>30</v>
      </c>
      <c r="Q526" s="45" t="s">
        <v>30</v>
      </c>
      <c r="R526" s="45" t="s">
        <v>30</v>
      </c>
      <c r="S526" s="45" t="s">
        <v>31</v>
      </c>
      <c r="T526" s="32" t="s">
        <v>31</v>
      </c>
      <c r="U526" s="32" t="s">
        <v>30</v>
      </c>
      <c r="V526" s="45" t="s">
        <v>30</v>
      </c>
      <c r="W526" s="32" t="s">
        <v>30</v>
      </c>
      <c r="X526" s="32" t="s">
        <v>31</v>
      </c>
      <c r="Y526" s="32" t="s">
        <v>31</v>
      </c>
      <c r="Z526" s="32" t="s">
        <v>31</v>
      </c>
      <c r="AA526" s="32" t="s">
        <v>31</v>
      </c>
      <c r="AB526" s="45" t="s">
        <v>31</v>
      </c>
      <c r="AC526" s="45" t="s">
        <v>31</v>
      </c>
      <c r="AD526" s="45" t="s">
        <v>31</v>
      </c>
      <c r="AE526" s="45" t="s">
        <v>31</v>
      </c>
      <c r="AF526" s="45" t="s">
        <v>31</v>
      </c>
      <c r="AG526" s="45" t="s">
        <v>31</v>
      </c>
      <c r="AH526" s="46" t="s">
        <v>45</v>
      </c>
      <c r="AM526" s="32" t="s">
        <v>56</v>
      </c>
      <c r="AR526" s="23"/>
      <c r="AS526" s="24" t="str">
        <f t="shared" si="3"/>
        <v>-:-:-:-:-:-:-:-:-:-:-:-:-:-:-:-:-:-:-:-:-:-:Rn:::::Rd::::</v>
      </c>
      <c r="AT526" s="23"/>
      <c r="AU526" s="24" t="str">
        <f t="shared" si="4"/>
        <v>0x1E700000</v>
      </c>
      <c r="AV526" s="25"/>
      <c r="AW526" s="26" t="str">
        <f t="shared" si="5"/>
        <v>vfcvtmsscalar_Double_precision_to_32_bit,               </v>
      </c>
      <c r="AX526" s="26" t="str">
        <f t="shared" si="6"/>
        <v>//		vfcvtmsscalar_Double_precision_to_32_bit,               	/* 0x1E700000	FCVTMS    	 */</v>
      </c>
      <c r="AY526" s="26" t="str">
        <f t="shared" si="7"/>
        <v>//		0x1E700000,	/* FCVTMS    	vfcvtmsscalar_Double_precision_to_32_bit	 */</v>
      </c>
    </row>
    <row r="527" ht="12.75" customHeight="1">
      <c r="A527" s="15" t="s">
        <v>881</v>
      </c>
      <c r="B527" s="33" t="s">
        <v>106</v>
      </c>
      <c r="C527" s="16"/>
      <c r="D527" s="17"/>
      <c r="E527" s="28" t="s">
        <v>869</v>
      </c>
      <c r="F527" s="18" t="str">
        <f t="shared" si="8"/>
        <v>v</v>
      </c>
      <c r="G527" s="18" t="str">
        <f t="shared" si="9"/>
        <v>scalar_Double_precision_to_32_bit</v>
      </c>
      <c r="H527" s="18" t="s">
        <v>746</v>
      </c>
      <c r="I527" s="30" t="s">
        <v>718</v>
      </c>
      <c r="J527" s="30"/>
      <c r="K527" s="31"/>
      <c r="L527" s="32" t="s">
        <v>31</v>
      </c>
      <c r="M527" s="45" t="s">
        <v>31</v>
      </c>
      <c r="N527" s="32" t="s">
        <v>31</v>
      </c>
      <c r="O527" s="45" t="s">
        <v>30</v>
      </c>
      <c r="P527" s="45" t="s">
        <v>30</v>
      </c>
      <c r="Q527" s="45" t="s">
        <v>30</v>
      </c>
      <c r="R527" s="45" t="s">
        <v>30</v>
      </c>
      <c r="S527" s="45" t="s">
        <v>31</v>
      </c>
      <c r="T527" s="32" t="s">
        <v>31</v>
      </c>
      <c r="U527" s="32" t="s">
        <v>30</v>
      </c>
      <c r="V527" s="45" t="s">
        <v>30</v>
      </c>
      <c r="W527" s="32" t="s">
        <v>30</v>
      </c>
      <c r="X527" s="32" t="s">
        <v>31</v>
      </c>
      <c r="Y527" s="32" t="s">
        <v>31</v>
      </c>
      <c r="Z527" s="32" t="s">
        <v>31</v>
      </c>
      <c r="AA527" s="32" t="s">
        <v>30</v>
      </c>
      <c r="AB527" s="45" t="s">
        <v>31</v>
      </c>
      <c r="AC527" s="45" t="s">
        <v>31</v>
      </c>
      <c r="AD527" s="45" t="s">
        <v>31</v>
      </c>
      <c r="AE527" s="45" t="s">
        <v>31</v>
      </c>
      <c r="AF527" s="45" t="s">
        <v>31</v>
      </c>
      <c r="AG527" s="45" t="s">
        <v>31</v>
      </c>
      <c r="AH527" s="46" t="s">
        <v>45</v>
      </c>
      <c r="AM527" s="32" t="s">
        <v>56</v>
      </c>
      <c r="AR527" s="23"/>
      <c r="AS527" s="24" t="str">
        <f t="shared" si="3"/>
        <v>-:-:-:-:-:-:-:-:-:-:-:-:-:-:-:-:-:-:-:-:-:-:Rn:::::Rd::::</v>
      </c>
      <c r="AT527" s="23"/>
      <c r="AU527" s="24" t="str">
        <f t="shared" si="4"/>
        <v>0x1E710000</v>
      </c>
      <c r="AV527" s="25"/>
      <c r="AW527" s="26" t="str">
        <f t="shared" si="5"/>
        <v>vfcvtmuscalar_Double_precision_to_32_bit,               </v>
      </c>
      <c r="AX527" s="26" t="str">
        <f t="shared" si="6"/>
        <v>//		vfcvtmuscalar_Double_precision_to_32_bit,               	/* 0x1E710000	FCVTMU    	 */</v>
      </c>
      <c r="AY527" s="26" t="str">
        <f t="shared" si="7"/>
        <v>//		0x1E710000,	/* FCVTMU    	vfcvtmuscalar_Double_precision_to_32_bit	 */</v>
      </c>
    </row>
    <row r="528" ht="12.75" customHeight="1">
      <c r="A528" s="15" t="s">
        <v>882</v>
      </c>
      <c r="B528" s="33" t="s">
        <v>106</v>
      </c>
      <c r="C528" s="16"/>
      <c r="D528" s="17"/>
      <c r="E528" s="28" t="s">
        <v>710</v>
      </c>
      <c r="F528" s="18" t="str">
        <f t="shared" si="8"/>
        <v>v</v>
      </c>
      <c r="G528" s="18" t="str">
        <f t="shared" si="9"/>
        <v>scalar_integer_Double_precision_to_32_bit</v>
      </c>
      <c r="H528" s="18" t="s">
        <v>852</v>
      </c>
      <c r="I528" s="30" t="s">
        <v>718</v>
      </c>
      <c r="J528" s="30"/>
      <c r="K528" s="31"/>
      <c r="L528" s="32" t="s">
        <v>31</v>
      </c>
      <c r="M528" s="45" t="s">
        <v>31</v>
      </c>
      <c r="N528" s="32" t="s">
        <v>31</v>
      </c>
      <c r="O528" s="45" t="s">
        <v>30</v>
      </c>
      <c r="P528" s="45" t="s">
        <v>30</v>
      </c>
      <c r="Q528" s="45" t="s">
        <v>30</v>
      </c>
      <c r="R528" s="45" t="s">
        <v>30</v>
      </c>
      <c r="S528" s="45" t="s">
        <v>31</v>
      </c>
      <c r="T528" s="32" t="s">
        <v>31</v>
      </c>
      <c r="U528" s="32" t="s">
        <v>30</v>
      </c>
      <c r="V528" s="45" t="s">
        <v>30</v>
      </c>
      <c r="W528" s="32" t="s">
        <v>30</v>
      </c>
      <c r="X528" s="32" t="s">
        <v>30</v>
      </c>
      <c r="Y528" s="32" t="s">
        <v>31</v>
      </c>
      <c r="Z528" s="32" t="s">
        <v>31</v>
      </c>
      <c r="AA528" s="32" t="s">
        <v>31</v>
      </c>
      <c r="AB528" s="45" t="s">
        <v>31</v>
      </c>
      <c r="AC528" s="45" t="s">
        <v>31</v>
      </c>
      <c r="AD528" s="45" t="s">
        <v>31</v>
      </c>
      <c r="AE528" s="45" t="s">
        <v>31</v>
      </c>
      <c r="AF528" s="45" t="s">
        <v>31</v>
      </c>
      <c r="AG528" s="45" t="s">
        <v>31</v>
      </c>
      <c r="AH528" s="46" t="s">
        <v>45</v>
      </c>
      <c r="AM528" s="32" t="s">
        <v>56</v>
      </c>
      <c r="AR528" s="23"/>
      <c r="AS528" s="24" t="str">
        <f t="shared" si="3"/>
        <v>-:-:-:-:-:-:-:-:-:-:-:-:-:-:-:-:-:-:-:-:-:-:Rn:::::Rd::::</v>
      </c>
      <c r="AT528" s="23"/>
      <c r="AU528" s="24" t="str">
        <f t="shared" si="4"/>
        <v>0x1E780000</v>
      </c>
      <c r="AV528" s="25"/>
      <c r="AW528" s="26" t="str">
        <f t="shared" si="5"/>
        <v>vfcvtzsscalar_integer_Double_precision_to_32_bit,       </v>
      </c>
      <c r="AX528" s="26" t="str">
        <f t="shared" si="6"/>
        <v>//		vfcvtzsscalar_integer_Double_precision_to_32_bit,       	/* 0x1E780000	FCVTZS    	 */</v>
      </c>
      <c r="AY528" s="26" t="str">
        <f t="shared" si="7"/>
        <v>//		0x1E780000,	/* FCVTZS    	vfcvtzsscalar_integer_Double_precision_to_32_bit	 */</v>
      </c>
    </row>
    <row r="529" ht="12.75" customHeight="1">
      <c r="A529" s="9" t="s">
        <v>883</v>
      </c>
      <c r="B529" s="33" t="s">
        <v>106</v>
      </c>
      <c r="C529" s="16"/>
      <c r="D529" s="17"/>
      <c r="E529" s="28" t="s">
        <v>713</v>
      </c>
      <c r="F529" s="18" t="str">
        <f t="shared" si="8"/>
        <v>v</v>
      </c>
      <c r="G529" s="18" t="str">
        <f t="shared" si="9"/>
        <v>scalar_integer_Double_precision_to_32_bit</v>
      </c>
      <c r="H529" s="18" t="s">
        <v>852</v>
      </c>
      <c r="I529" s="30" t="s">
        <v>718</v>
      </c>
      <c r="J529" s="30"/>
      <c r="K529" s="31"/>
      <c r="L529" s="32" t="s">
        <v>31</v>
      </c>
      <c r="M529" s="45" t="s">
        <v>31</v>
      </c>
      <c r="N529" s="32" t="s">
        <v>31</v>
      </c>
      <c r="O529" s="45" t="s">
        <v>30</v>
      </c>
      <c r="P529" s="45" t="s">
        <v>30</v>
      </c>
      <c r="Q529" s="45" t="s">
        <v>30</v>
      </c>
      <c r="R529" s="45" t="s">
        <v>30</v>
      </c>
      <c r="S529" s="45" t="s">
        <v>31</v>
      </c>
      <c r="T529" s="32" t="s">
        <v>31</v>
      </c>
      <c r="U529" s="32" t="s">
        <v>30</v>
      </c>
      <c r="V529" s="45" t="s">
        <v>30</v>
      </c>
      <c r="W529" s="32" t="s">
        <v>30</v>
      </c>
      <c r="X529" s="32" t="s">
        <v>30</v>
      </c>
      <c r="Y529" s="32" t="s">
        <v>31</v>
      </c>
      <c r="Z529" s="32" t="s">
        <v>31</v>
      </c>
      <c r="AA529" s="32" t="s">
        <v>30</v>
      </c>
      <c r="AB529" s="45" t="s">
        <v>31</v>
      </c>
      <c r="AC529" s="45" t="s">
        <v>31</v>
      </c>
      <c r="AD529" s="45" t="s">
        <v>31</v>
      </c>
      <c r="AE529" s="45" t="s">
        <v>31</v>
      </c>
      <c r="AF529" s="45" t="s">
        <v>31</v>
      </c>
      <c r="AG529" s="45" t="s">
        <v>31</v>
      </c>
      <c r="AH529" s="46" t="s">
        <v>45</v>
      </c>
      <c r="AM529" s="32" t="s">
        <v>56</v>
      </c>
      <c r="AR529" s="23"/>
      <c r="AS529" s="24" t="str">
        <f t="shared" si="3"/>
        <v>-:-:-:-:-:-:-:-:-:-:-:-:-:-:-:-:-:-:-:-:-:-:Rn:::::Rd::::</v>
      </c>
      <c r="AT529" s="23"/>
      <c r="AU529" s="24" t="str">
        <f t="shared" si="4"/>
        <v>0x1E790000</v>
      </c>
      <c r="AV529" s="25"/>
      <c r="AW529" s="26" t="str">
        <f t="shared" si="5"/>
        <v>vfcvtzuscalar_integer_Double_precision_to_32_bit,       </v>
      </c>
      <c r="AX529" s="26" t="str">
        <f t="shared" si="6"/>
        <v>//		vfcvtzuscalar_integer_Double_precision_to_32_bit,       	/* 0x1E790000	FCVTZU    	 */</v>
      </c>
      <c r="AY529" s="26" t="str">
        <f t="shared" si="7"/>
        <v>//		0x1E790000,	/* FCVTZU    	vfcvtzuscalar_integer_Double_precision_to_32_bit	 */</v>
      </c>
    </row>
    <row r="530" ht="12.75" customHeight="1">
      <c r="A530" s="15" t="s">
        <v>884</v>
      </c>
      <c r="B530" s="33" t="s">
        <v>106</v>
      </c>
      <c r="C530" s="16"/>
      <c r="D530" s="17"/>
      <c r="E530" s="28" t="s">
        <v>848</v>
      </c>
      <c r="F530" s="18" t="str">
        <f t="shared" si="8"/>
        <v>v</v>
      </c>
      <c r="G530" s="18" t="str">
        <f t="shared" si="9"/>
        <v>scalar_Single_precision_to_64_bit</v>
      </c>
      <c r="H530" s="18" t="s">
        <v>746</v>
      </c>
      <c r="I530" s="30" t="s">
        <v>724</v>
      </c>
      <c r="J530" s="30"/>
      <c r="K530" s="31"/>
      <c r="L530" s="32" t="s">
        <v>30</v>
      </c>
      <c r="M530" s="45" t="s">
        <v>31</v>
      </c>
      <c r="N530" s="32" t="s">
        <v>31</v>
      </c>
      <c r="O530" s="45" t="s">
        <v>30</v>
      </c>
      <c r="P530" s="45" t="s">
        <v>30</v>
      </c>
      <c r="Q530" s="45" t="s">
        <v>30</v>
      </c>
      <c r="R530" s="45" t="s">
        <v>30</v>
      </c>
      <c r="S530" s="45" t="s">
        <v>31</v>
      </c>
      <c r="T530" s="32" t="s">
        <v>31</v>
      </c>
      <c r="U530" s="32" t="s">
        <v>31</v>
      </c>
      <c r="V530" s="45" t="s">
        <v>30</v>
      </c>
      <c r="W530" s="32" t="s">
        <v>31</v>
      </c>
      <c r="X530" s="32" t="s">
        <v>31</v>
      </c>
      <c r="Y530" s="32" t="s">
        <v>31</v>
      </c>
      <c r="Z530" s="32" t="s">
        <v>31</v>
      </c>
      <c r="AA530" s="32" t="s">
        <v>31</v>
      </c>
      <c r="AB530" s="45" t="s">
        <v>31</v>
      </c>
      <c r="AC530" s="45" t="s">
        <v>31</v>
      </c>
      <c r="AD530" s="45" t="s">
        <v>31</v>
      </c>
      <c r="AE530" s="45" t="s">
        <v>31</v>
      </c>
      <c r="AF530" s="45" t="s">
        <v>31</v>
      </c>
      <c r="AG530" s="45" t="s">
        <v>31</v>
      </c>
      <c r="AH530" s="46" t="s">
        <v>45</v>
      </c>
      <c r="AM530" s="32" t="s">
        <v>56</v>
      </c>
      <c r="AR530" s="23"/>
      <c r="AS530" s="24" t="str">
        <f t="shared" si="3"/>
        <v>-:-:-:-:-:-:-:-:-:-:-:-:-:-:-:-:-:-:-:-:-:-:Rn:::::Rd::::</v>
      </c>
      <c r="AT530" s="23"/>
      <c r="AU530" s="24" t="str">
        <f t="shared" si="4"/>
        <v>0x9E200000</v>
      </c>
      <c r="AV530" s="25"/>
      <c r="AW530" s="26" t="str">
        <f t="shared" si="5"/>
        <v>vfcvtnsscalar_Single_precision_to_64_bit,               </v>
      </c>
      <c r="AX530" s="26" t="str">
        <f t="shared" si="6"/>
        <v>//		vfcvtnsscalar_Single_precision_to_64_bit,               	/* 0x9E200000	FCVTNS    	 */</v>
      </c>
      <c r="AY530" s="26" t="str">
        <f t="shared" si="7"/>
        <v>//		0x9E200000,	/* FCVTNS    	vfcvtnsscalar_Single_precision_to_64_bit	 */</v>
      </c>
    </row>
    <row r="531" ht="12.75" customHeight="1">
      <c r="A531" s="15" t="s">
        <v>885</v>
      </c>
      <c r="B531" s="33" t="s">
        <v>106</v>
      </c>
      <c r="C531" s="16"/>
      <c r="D531" s="17"/>
      <c r="E531" s="28" t="s">
        <v>850</v>
      </c>
      <c r="F531" s="18" t="str">
        <f t="shared" si="8"/>
        <v>v</v>
      </c>
      <c r="G531" s="18" t="str">
        <f t="shared" si="9"/>
        <v>scalar_Single_precision_to_64_bit</v>
      </c>
      <c r="H531" s="18" t="s">
        <v>746</v>
      </c>
      <c r="I531" s="30" t="s">
        <v>724</v>
      </c>
      <c r="J531" s="30"/>
      <c r="K531" s="31"/>
      <c r="L531" s="32" t="s">
        <v>30</v>
      </c>
      <c r="M531" s="45" t="s">
        <v>31</v>
      </c>
      <c r="N531" s="32" t="s">
        <v>31</v>
      </c>
      <c r="O531" s="45" t="s">
        <v>30</v>
      </c>
      <c r="P531" s="45" t="s">
        <v>30</v>
      </c>
      <c r="Q531" s="45" t="s">
        <v>30</v>
      </c>
      <c r="R531" s="45" t="s">
        <v>30</v>
      </c>
      <c r="S531" s="45" t="s">
        <v>31</v>
      </c>
      <c r="T531" s="32" t="s">
        <v>31</v>
      </c>
      <c r="U531" s="32" t="s">
        <v>31</v>
      </c>
      <c r="V531" s="45" t="s">
        <v>30</v>
      </c>
      <c r="W531" s="32" t="s">
        <v>31</v>
      </c>
      <c r="X531" s="32" t="s">
        <v>31</v>
      </c>
      <c r="Y531" s="32" t="s">
        <v>31</v>
      </c>
      <c r="Z531" s="32" t="s">
        <v>31</v>
      </c>
      <c r="AA531" s="32" t="s">
        <v>30</v>
      </c>
      <c r="AB531" s="45" t="s">
        <v>31</v>
      </c>
      <c r="AC531" s="45" t="s">
        <v>31</v>
      </c>
      <c r="AD531" s="45" t="s">
        <v>31</v>
      </c>
      <c r="AE531" s="45" t="s">
        <v>31</v>
      </c>
      <c r="AF531" s="45" t="s">
        <v>31</v>
      </c>
      <c r="AG531" s="45" t="s">
        <v>31</v>
      </c>
      <c r="AH531" s="46" t="s">
        <v>45</v>
      </c>
      <c r="AM531" s="32" t="s">
        <v>56</v>
      </c>
      <c r="AR531" s="23"/>
      <c r="AS531" s="24" t="str">
        <f t="shared" si="3"/>
        <v>-:-:-:-:-:-:-:-:-:-:-:-:-:-:-:-:-:-:-:-:-:-:Rn:::::Rd::::</v>
      </c>
      <c r="AT531" s="23"/>
      <c r="AU531" s="24" t="str">
        <f t="shared" si="4"/>
        <v>0x9E210000</v>
      </c>
      <c r="AV531" s="25"/>
      <c r="AW531" s="26" t="str">
        <f t="shared" si="5"/>
        <v>vfcvtnuscalar_Single_precision_to_64_bit,               </v>
      </c>
      <c r="AX531" s="26" t="str">
        <f t="shared" si="6"/>
        <v>//		vfcvtnuscalar_Single_precision_to_64_bit,               	/* 0x9E210000	FCVTNU    	 */</v>
      </c>
      <c r="AY531" s="26" t="str">
        <f t="shared" si="7"/>
        <v>//		0x9E210000,	/* FCVTNU    	vfcvtnuscalar_Single_precision_to_64_bit	 */</v>
      </c>
    </row>
    <row r="532" ht="12.75" customHeight="1">
      <c r="A532" s="9" t="s">
        <v>886</v>
      </c>
      <c r="B532" s="33" t="s">
        <v>106</v>
      </c>
      <c r="C532" s="16"/>
      <c r="D532" s="17"/>
      <c r="E532" s="28" t="s">
        <v>704</v>
      </c>
      <c r="F532" s="18" t="str">
        <f t="shared" si="8"/>
        <v>v</v>
      </c>
      <c r="G532" s="18" t="str">
        <f t="shared" si="9"/>
        <v>scalar_integer_64_bit_to_single_precision</v>
      </c>
      <c r="H532" s="18" t="s">
        <v>852</v>
      </c>
      <c r="I532" s="30" t="s">
        <v>721</v>
      </c>
      <c r="J532" s="30"/>
      <c r="K532" s="31"/>
      <c r="L532" s="32" t="s">
        <v>30</v>
      </c>
      <c r="M532" s="45" t="s">
        <v>31</v>
      </c>
      <c r="N532" s="32" t="s">
        <v>31</v>
      </c>
      <c r="O532" s="45" t="s">
        <v>30</v>
      </c>
      <c r="P532" s="45" t="s">
        <v>30</v>
      </c>
      <c r="Q532" s="45" t="s">
        <v>30</v>
      </c>
      <c r="R532" s="45" t="s">
        <v>30</v>
      </c>
      <c r="S532" s="45" t="s">
        <v>31</v>
      </c>
      <c r="T532" s="32" t="s">
        <v>31</v>
      </c>
      <c r="U532" s="32" t="s">
        <v>31</v>
      </c>
      <c r="V532" s="45" t="s">
        <v>30</v>
      </c>
      <c r="W532" s="32" t="s">
        <v>31</v>
      </c>
      <c r="X532" s="32" t="s">
        <v>31</v>
      </c>
      <c r="Y532" s="32" t="s">
        <v>31</v>
      </c>
      <c r="Z532" s="32" t="s">
        <v>30</v>
      </c>
      <c r="AA532" s="32" t="s">
        <v>31</v>
      </c>
      <c r="AB532" s="45" t="s">
        <v>31</v>
      </c>
      <c r="AC532" s="45" t="s">
        <v>31</v>
      </c>
      <c r="AD532" s="45" t="s">
        <v>31</v>
      </c>
      <c r="AE532" s="45" t="s">
        <v>31</v>
      </c>
      <c r="AF532" s="45" t="s">
        <v>31</v>
      </c>
      <c r="AG532" s="45" t="s">
        <v>31</v>
      </c>
      <c r="AH532" s="46" t="s">
        <v>45</v>
      </c>
      <c r="AM532" s="32" t="s">
        <v>56</v>
      </c>
      <c r="AR532" s="23"/>
      <c r="AS532" s="24" t="str">
        <f t="shared" si="3"/>
        <v>-:-:-:-:-:-:-:-:-:-:-:-:-:-:-:-:-:-:-:-:-:-:Rn:::::Rd::::</v>
      </c>
      <c r="AT532" s="23"/>
      <c r="AU532" s="24" t="str">
        <f t="shared" si="4"/>
        <v>0x9E220000</v>
      </c>
      <c r="AV532" s="25"/>
      <c r="AW532" s="26" t="str">
        <f t="shared" si="5"/>
        <v>vscvtfscalar_integer_64_bit_to_single_precision,        </v>
      </c>
      <c r="AX532" s="26" t="str">
        <f t="shared" si="6"/>
        <v>//		vscvtfscalar_integer_64_bit_to_single_precision,        	/* 0x9E220000	SCVTF     	 */</v>
      </c>
      <c r="AY532" s="26" t="str">
        <f t="shared" si="7"/>
        <v>//		0x9E220000,	/* SCVTF     	vscvtfscalar_integer_64_bit_to_single_precision	 */</v>
      </c>
    </row>
    <row r="533" ht="12.75" customHeight="1">
      <c r="A533" s="9" t="s">
        <v>887</v>
      </c>
      <c r="B533" s="33" t="s">
        <v>106</v>
      </c>
      <c r="C533" s="16"/>
      <c r="D533" s="17"/>
      <c r="E533" s="28" t="s">
        <v>708</v>
      </c>
      <c r="F533" s="18" t="str">
        <f t="shared" si="8"/>
        <v>v</v>
      </c>
      <c r="G533" s="18" t="str">
        <f t="shared" si="9"/>
        <v>scalar_integer_64_bit_to_single_precision</v>
      </c>
      <c r="H533" s="18" t="s">
        <v>852</v>
      </c>
      <c r="I533" s="30" t="s">
        <v>721</v>
      </c>
      <c r="J533" s="30"/>
      <c r="K533" s="31"/>
      <c r="L533" s="32" t="s">
        <v>30</v>
      </c>
      <c r="M533" s="45" t="s">
        <v>31</v>
      </c>
      <c r="N533" s="32" t="s">
        <v>31</v>
      </c>
      <c r="O533" s="45" t="s">
        <v>30</v>
      </c>
      <c r="P533" s="45" t="s">
        <v>30</v>
      </c>
      <c r="Q533" s="45" t="s">
        <v>30</v>
      </c>
      <c r="R533" s="45" t="s">
        <v>30</v>
      </c>
      <c r="S533" s="45" t="s">
        <v>31</v>
      </c>
      <c r="T533" s="32" t="s">
        <v>31</v>
      </c>
      <c r="U533" s="32" t="s">
        <v>31</v>
      </c>
      <c r="V533" s="45" t="s">
        <v>30</v>
      </c>
      <c r="W533" s="32" t="s">
        <v>31</v>
      </c>
      <c r="X533" s="32" t="s">
        <v>31</v>
      </c>
      <c r="Y533" s="32" t="s">
        <v>31</v>
      </c>
      <c r="Z533" s="32" t="s">
        <v>30</v>
      </c>
      <c r="AA533" s="32" t="s">
        <v>30</v>
      </c>
      <c r="AB533" s="45" t="s">
        <v>31</v>
      </c>
      <c r="AC533" s="45" t="s">
        <v>31</v>
      </c>
      <c r="AD533" s="45" t="s">
        <v>31</v>
      </c>
      <c r="AE533" s="45" t="s">
        <v>31</v>
      </c>
      <c r="AF533" s="45" t="s">
        <v>31</v>
      </c>
      <c r="AG533" s="45" t="s">
        <v>31</v>
      </c>
      <c r="AH533" s="46" t="s">
        <v>45</v>
      </c>
      <c r="AM533" s="32" t="s">
        <v>56</v>
      </c>
      <c r="AR533" s="23"/>
      <c r="AS533" s="24" t="str">
        <f t="shared" si="3"/>
        <v>-:-:-:-:-:-:-:-:-:-:-:-:-:-:-:-:-:-:-:-:-:-:Rn:::::Rd::::</v>
      </c>
      <c r="AT533" s="23"/>
      <c r="AU533" s="24" t="str">
        <f t="shared" si="4"/>
        <v>0x9E230000</v>
      </c>
      <c r="AV533" s="25"/>
      <c r="AW533" s="26" t="str">
        <f t="shared" si="5"/>
        <v>vucvtfscalar_integer_64_bit_to_single_precision,        </v>
      </c>
      <c r="AX533" s="26" t="str">
        <f t="shared" si="6"/>
        <v>//		vucvtfscalar_integer_64_bit_to_single_precision,        	/* 0x9E230000	UCVTF     	 */</v>
      </c>
      <c r="AY533" s="26" t="str">
        <f t="shared" si="7"/>
        <v>//		0x9E230000,	/* UCVTF     	vucvtfscalar_integer_64_bit_to_single_precision	 */</v>
      </c>
    </row>
    <row r="534" ht="12.75" customHeight="1">
      <c r="A534" s="15" t="s">
        <v>888</v>
      </c>
      <c r="B534" s="33" t="s">
        <v>106</v>
      </c>
      <c r="C534" s="16"/>
      <c r="D534" s="17"/>
      <c r="E534" s="28" t="s">
        <v>856</v>
      </c>
      <c r="F534" s="18" t="str">
        <f t="shared" si="8"/>
        <v>v</v>
      </c>
      <c r="G534" s="18" t="str">
        <f t="shared" si="9"/>
        <v>scalar_Single_precision_to_64_bit</v>
      </c>
      <c r="H534" s="18" t="s">
        <v>746</v>
      </c>
      <c r="I534" s="30" t="s">
        <v>724</v>
      </c>
      <c r="J534" s="30"/>
      <c r="K534" s="31"/>
      <c r="L534" s="32" t="s">
        <v>30</v>
      </c>
      <c r="M534" s="45" t="s">
        <v>31</v>
      </c>
      <c r="N534" s="32" t="s">
        <v>31</v>
      </c>
      <c r="O534" s="45" t="s">
        <v>30</v>
      </c>
      <c r="P534" s="45" t="s">
        <v>30</v>
      </c>
      <c r="Q534" s="45" t="s">
        <v>30</v>
      </c>
      <c r="R534" s="45" t="s">
        <v>30</v>
      </c>
      <c r="S534" s="45" t="s">
        <v>31</v>
      </c>
      <c r="T534" s="32" t="s">
        <v>31</v>
      </c>
      <c r="U534" s="32" t="s">
        <v>31</v>
      </c>
      <c r="V534" s="45" t="s">
        <v>30</v>
      </c>
      <c r="W534" s="32" t="s">
        <v>31</v>
      </c>
      <c r="X534" s="32" t="s">
        <v>31</v>
      </c>
      <c r="Y534" s="32" t="s">
        <v>30</v>
      </c>
      <c r="Z534" s="32" t="s">
        <v>31</v>
      </c>
      <c r="AA534" s="32" t="s">
        <v>31</v>
      </c>
      <c r="AB534" s="45" t="s">
        <v>31</v>
      </c>
      <c r="AC534" s="78" t="s">
        <v>31</v>
      </c>
      <c r="AD534" s="45" t="s">
        <v>31</v>
      </c>
      <c r="AE534" s="45" t="s">
        <v>31</v>
      </c>
      <c r="AF534" s="45" t="s">
        <v>31</v>
      </c>
      <c r="AG534" s="45" t="s">
        <v>31</v>
      </c>
      <c r="AH534" s="46" t="s">
        <v>45</v>
      </c>
      <c r="AM534" s="32" t="s">
        <v>56</v>
      </c>
      <c r="AR534" s="23"/>
      <c r="AS534" s="24" t="str">
        <f t="shared" si="3"/>
        <v>-:-:-:-:-:-:-:-:-:-:-:-:-:-:-:-:-:-:-:-:-:-:Rn:::::Rd::::</v>
      </c>
      <c r="AT534" s="23"/>
      <c r="AU534" s="24" t="str">
        <f t="shared" si="4"/>
        <v>0x9E240000</v>
      </c>
      <c r="AV534" s="25"/>
      <c r="AW534" s="26" t="str">
        <f t="shared" si="5"/>
        <v>vfcvtasscalar_Single_precision_to_64_bit,               </v>
      </c>
      <c r="AX534" s="26" t="str">
        <f t="shared" si="6"/>
        <v>//		vfcvtasscalar_Single_precision_to_64_bit,               	/* 0x9E240000	FCVTAS    	 */</v>
      </c>
      <c r="AY534" s="26" t="str">
        <f t="shared" si="7"/>
        <v>//		0x9E240000,	/* FCVTAS    	vfcvtasscalar_Single_precision_to_64_bit	 */</v>
      </c>
    </row>
    <row r="535" ht="12.75" customHeight="1">
      <c r="A535" s="15" t="s">
        <v>889</v>
      </c>
      <c r="B535" s="33" t="s">
        <v>106</v>
      </c>
      <c r="C535" s="16"/>
      <c r="D535" s="17"/>
      <c r="E535" s="28" t="s">
        <v>858</v>
      </c>
      <c r="F535" s="18" t="str">
        <f t="shared" si="8"/>
        <v>v</v>
      </c>
      <c r="G535" s="18" t="str">
        <f t="shared" si="9"/>
        <v>scalar_Single_precision_to_64_bit</v>
      </c>
      <c r="H535" s="18" t="s">
        <v>746</v>
      </c>
      <c r="I535" s="30" t="s">
        <v>724</v>
      </c>
      <c r="J535" s="30"/>
      <c r="K535" s="31"/>
      <c r="L535" s="32" t="s">
        <v>30</v>
      </c>
      <c r="M535" s="45" t="s">
        <v>31</v>
      </c>
      <c r="N535" s="32" t="s">
        <v>31</v>
      </c>
      <c r="O535" s="45" t="s">
        <v>30</v>
      </c>
      <c r="P535" s="45" t="s">
        <v>30</v>
      </c>
      <c r="Q535" s="45" t="s">
        <v>30</v>
      </c>
      <c r="R535" s="45" t="s">
        <v>30</v>
      </c>
      <c r="S535" s="45" t="s">
        <v>31</v>
      </c>
      <c r="T535" s="32" t="s">
        <v>31</v>
      </c>
      <c r="U535" s="32" t="s">
        <v>31</v>
      </c>
      <c r="V535" s="45" t="s">
        <v>30</v>
      </c>
      <c r="W535" s="32" t="s">
        <v>31</v>
      </c>
      <c r="X535" s="32" t="s">
        <v>31</v>
      </c>
      <c r="Y535" s="32" t="s">
        <v>30</v>
      </c>
      <c r="Z535" s="32" t="s">
        <v>31</v>
      </c>
      <c r="AA535" s="32" t="s">
        <v>30</v>
      </c>
      <c r="AB535" s="45" t="s">
        <v>31</v>
      </c>
      <c r="AC535" s="45" t="s">
        <v>31</v>
      </c>
      <c r="AD535" s="45" t="s">
        <v>31</v>
      </c>
      <c r="AE535" s="45" t="s">
        <v>31</v>
      </c>
      <c r="AF535" s="45" t="s">
        <v>31</v>
      </c>
      <c r="AG535" s="45" t="s">
        <v>31</v>
      </c>
      <c r="AH535" s="46" t="s">
        <v>45</v>
      </c>
      <c r="AM535" s="32" t="s">
        <v>56</v>
      </c>
      <c r="AR535" s="23"/>
      <c r="AS535" s="24" t="str">
        <f t="shared" si="3"/>
        <v>-:-:-:-:-:-:-:-:-:-:-:-:-:-:-:-:-:-:-:-:-:-:Rn:::::Rd::::</v>
      </c>
      <c r="AT535" s="23"/>
      <c r="AU535" s="24" t="str">
        <f t="shared" si="4"/>
        <v>0x9E250000</v>
      </c>
      <c r="AV535" s="25"/>
      <c r="AW535" s="26" t="str">
        <f t="shared" si="5"/>
        <v>vfcvtauscalar_Single_precision_to_64_bit,               </v>
      </c>
      <c r="AX535" s="26" t="str">
        <f t="shared" si="6"/>
        <v>//		vfcvtauscalar_Single_precision_to_64_bit,               	/* 0x9E250000	FCVTAU    	 */</v>
      </c>
      <c r="AY535" s="26" t="str">
        <f t="shared" si="7"/>
        <v>//		0x9E250000,	/* FCVTAU    	vfcvtauscalar_Single_precision_to_64_bit	 */</v>
      </c>
    </row>
    <row r="536" ht="12.75" customHeight="1">
      <c r="A536" s="9" t="s">
        <v>890</v>
      </c>
      <c r="B536" s="33" t="s">
        <v>106</v>
      </c>
      <c r="C536" s="16"/>
      <c r="D536" s="17"/>
      <c r="E536" s="28" t="s">
        <v>863</v>
      </c>
      <c r="F536" s="18" t="str">
        <f t="shared" si="8"/>
        <v>v</v>
      </c>
      <c r="G536" s="18" t="str">
        <f t="shared" si="9"/>
        <v>scalar_Single_precision_to_64_bit</v>
      </c>
      <c r="H536" s="18" t="s">
        <v>746</v>
      </c>
      <c r="I536" s="30" t="s">
        <v>724</v>
      </c>
      <c r="J536" s="30"/>
      <c r="K536" s="31"/>
      <c r="L536" s="32" t="s">
        <v>30</v>
      </c>
      <c r="M536" s="45" t="s">
        <v>31</v>
      </c>
      <c r="N536" s="32" t="s">
        <v>31</v>
      </c>
      <c r="O536" s="45" t="s">
        <v>30</v>
      </c>
      <c r="P536" s="45" t="s">
        <v>30</v>
      </c>
      <c r="Q536" s="45" t="s">
        <v>30</v>
      </c>
      <c r="R536" s="45" t="s">
        <v>30</v>
      </c>
      <c r="S536" s="45" t="s">
        <v>31</v>
      </c>
      <c r="T536" s="32" t="s">
        <v>31</v>
      </c>
      <c r="U536" s="32" t="s">
        <v>31</v>
      </c>
      <c r="V536" s="45" t="s">
        <v>30</v>
      </c>
      <c r="W536" s="32" t="s">
        <v>31</v>
      </c>
      <c r="X536" s="32" t="s">
        <v>30</v>
      </c>
      <c r="Y536" s="32" t="s">
        <v>31</v>
      </c>
      <c r="Z536" s="32" t="s">
        <v>31</v>
      </c>
      <c r="AA536" s="32" t="s">
        <v>31</v>
      </c>
      <c r="AB536" s="45" t="s">
        <v>31</v>
      </c>
      <c r="AC536" s="45" t="s">
        <v>31</v>
      </c>
      <c r="AD536" s="45" t="s">
        <v>31</v>
      </c>
      <c r="AE536" s="45" t="s">
        <v>31</v>
      </c>
      <c r="AF536" s="45" t="s">
        <v>31</v>
      </c>
      <c r="AG536" s="45" t="s">
        <v>31</v>
      </c>
      <c r="AH536" s="46" t="s">
        <v>45</v>
      </c>
      <c r="AM536" s="32" t="s">
        <v>56</v>
      </c>
      <c r="AR536" s="23"/>
      <c r="AS536" s="24" t="str">
        <f t="shared" si="3"/>
        <v>-:-:-:-:-:-:-:-:-:-:-:-:-:-:-:-:-:-:-:-:-:-:Rn:::::Rd::::</v>
      </c>
      <c r="AT536" s="23"/>
      <c r="AU536" s="24" t="str">
        <f t="shared" si="4"/>
        <v>0x9E280000</v>
      </c>
      <c r="AV536" s="25"/>
      <c r="AW536" s="26" t="str">
        <f t="shared" si="5"/>
        <v>vfcvtpsscalar_Single_precision_to_64_bit,               </v>
      </c>
      <c r="AX536" s="26" t="str">
        <f t="shared" si="6"/>
        <v>//		vfcvtpsscalar_Single_precision_to_64_bit,               	/* 0x9E280000	FCVTPS    	 */</v>
      </c>
      <c r="AY536" s="26" t="str">
        <f t="shared" si="7"/>
        <v>//		0x9E280000,	/* FCVTPS    	vfcvtpsscalar_Single_precision_to_64_bit	 */</v>
      </c>
    </row>
    <row r="537" ht="12.75" customHeight="1">
      <c r="A537" s="15" t="s">
        <v>891</v>
      </c>
      <c r="B537" s="33" t="s">
        <v>106</v>
      </c>
      <c r="C537" s="16"/>
      <c r="D537" s="17"/>
      <c r="E537" s="28" t="s">
        <v>865</v>
      </c>
      <c r="F537" s="18" t="str">
        <f t="shared" si="8"/>
        <v>v</v>
      </c>
      <c r="G537" s="18" t="str">
        <f t="shared" si="9"/>
        <v>scalar_Single_precision_to_64_bit</v>
      </c>
      <c r="H537" s="18" t="s">
        <v>746</v>
      </c>
      <c r="I537" s="30" t="s">
        <v>724</v>
      </c>
      <c r="J537" s="30"/>
      <c r="K537" s="31"/>
      <c r="L537" s="32" t="s">
        <v>30</v>
      </c>
      <c r="M537" s="45" t="s">
        <v>31</v>
      </c>
      <c r="N537" s="32" t="s">
        <v>31</v>
      </c>
      <c r="O537" s="45" t="s">
        <v>30</v>
      </c>
      <c r="P537" s="45" t="s">
        <v>30</v>
      </c>
      <c r="Q537" s="45" t="s">
        <v>30</v>
      </c>
      <c r="R537" s="45" t="s">
        <v>30</v>
      </c>
      <c r="S537" s="45" t="s">
        <v>31</v>
      </c>
      <c r="T537" s="32" t="s">
        <v>31</v>
      </c>
      <c r="U537" s="32" t="s">
        <v>31</v>
      </c>
      <c r="V537" s="45" t="s">
        <v>30</v>
      </c>
      <c r="W537" s="32" t="s">
        <v>31</v>
      </c>
      <c r="X537" s="32" t="s">
        <v>30</v>
      </c>
      <c r="Y537" s="32" t="s">
        <v>31</v>
      </c>
      <c r="Z537" s="32" t="s">
        <v>31</v>
      </c>
      <c r="AA537" s="32" t="s">
        <v>30</v>
      </c>
      <c r="AB537" s="45" t="s">
        <v>31</v>
      </c>
      <c r="AC537" s="45" t="s">
        <v>31</v>
      </c>
      <c r="AD537" s="45" t="s">
        <v>31</v>
      </c>
      <c r="AE537" s="45" t="s">
        <v>31</v>
      </c>
      <c r="AF537" s="45" t="s">
        <v>31</v>
      </c>
      <c r="AG537" s="45" t="s">
        <v>31</v>
      </c>
      <c r="AH537" s="46" t="s">
        <v>45</v>
      </c>
      <c r="AM537" s="32" t="s">
        <v>56</v>
      </c>
      <c r="AR537" s="23"/>
      <c r="AS537" s="24" t="str">
        <f t="shared" si="3"/>
        <v>-:-:-:-:-:-:-:-:-:-:-:-:-:-:-:-:-:-:-:-:-:-:Rn:::::Rd::::</v>
      </c>
      <c r="AT537" s="23"/>
      <c r="AU537" s="24" t="str">
        <f t="shared" si="4"/>
        <v>0x9E290000</v>
      </c>
      <c r="AV537" s="25"/>
      <c r="AW537" s="26" t="str">
        <f t="shared" si="5"/>
        <v>vfcvtpuscalar_Single_precision_to_64_bit,               </v>
      </c>
      <c r="AX537" s="26" t="str">
        <f t="shared" si="6"/>
        <v>//		vfcvtpuscalar_Single_precision_to_64_bit,               	/* 0x9E290000	FCVTPU    	 */</v>
      </c>
      <c r="AY537" s="26" t="str">
        <f t="shared" si="7"/>
        <v>//		0x9E290000,	/* FCVTPU    	vfcvtpuscalar_Single_precision_to_64_bit	 */</v>
      </c>
    </row>
    <row r="538" ht="12.75" customHeight="1">
      <c r="A538" s="15" t="s">
        <v>892</v>
      </c>
      <c r="B538" s="33" t="s">
        <v>106</v>
      </c>
      <c r="C538" s="16"/>
      <c r="D538" s="17"/>
      <c r="E538" s="28" t="s">
        <v>867</v>
      </c>
      <c r="F538" s="18" t="str">
        <f t="shared" si="8"/>
        <v>v</v>
      </c>
      <c r="G538" s="18" t="str">
        <f t="shared" si="9"/>
        <v>scalar_Single_precision_to_64_bit</v>
      </c>
      <c r="H538" s="18" t="s">
        <v>746</v>
      </c>
      <c r="I538" s="30" t="s">
        <v>724</v>
      </c>
      <c r="J538" s="30"/>
      <c r="K538" s="31"/>
      <c r="L538" s="32" t="s">
        <v>30</v>
      </c>
      <c r="M538" s="45" t="s">
        <v>31</v>
      </c>
      <c r="N538" s="32" t="s">
        <v>31</v>
      </c>
      <c r="O538" s="45" t="s">
        <v>30</v>
      </c>
      <c r="P538" s="45" t="s">
        <v>30</v>
      </c>
      <c r="Q538" s="45" t="s">
        <v>30</v>
      </c>
      <c r="R538" s="45" t="s">
        <v>30</v>
      </c>
      <c r="S538" s="45" t="s">
        <v>31</v>
      </c>
      <c r="T538" s="32" t="s">
        <v>31</v>
      </c>
      <c r="U538" s="32" t="s">
        <v>31</v>
      </c>
      <c r="V538" s="45" t="s">
        <v>30</v>
      </c>
      <c r="W538" s="32" t="s">
        <v>30</v>
      </c>
      <c r="X538" s="32" t="s">
        <v>31</v>
      </c>
      <c r="Y538" s="32" t="s">
        <v>31</v>
      </c>
      <c r="Z538" s="32" t="s">
        <v>31</v>
      </c>
      <c r="AA538" s="32" t="s">
        <v>31</v>
      </c>
      <c r="AB538" s="45" t="s">
        <v>31</v>
      </c>
      <c r="AC538" s="45" t="s">
        <v>31</v>
      </c>
      <c r="AD538" s="45" t="s">
        <v>31</v>
      </c>
      <c r="AE538" s="45" t="s">
        <v>31</v>
      </c>
      <c r="AF538" s="45" t="s">
        <v>31</v>
      </c>
      <c r="AG538" s="45" t="s">
        <v>31</v>
      </c>
      <c r="AH538" s="46" t="s">
        <v>45</v>
      </c>
      <c r="AM538" s="32" t="s">
        <v>56</v>
      </c>
      <c r="AR538" s="23"/>
      <c r="AS538" s="24" t="str">
        <f t="shared" si="3"/>
        <v>-:-:-:-:-:-:-:-:-:-:-:-:-:-:-:-:-:-:-:-:-:-:Rn:::::Rd::::</v>
      </c>
      <c r="AT538" s="23"/>
      <c r="AU538" s="24" t="str">
        <f t="shared" si="4"/>
        <v>0x9E300000</v>
      </c>
      <c r="AV538" s="25"/>
      <c r="AW538" s="26" t="str">
        <f t="shared" si="5"/>
        <v>vfcvtmsscalar_Single_precision_to_64_bit,               </v>
      </c>
      <c r="AX538" s="26" t="str">
        <f t="shared" si="6"/>
        <v>//		vfcvtmsscalar_Single_precision_to_64_bit,               	/* 0x9E300000	FCVTMS    	 */</v>
      </c>
      <c r="AY538" s="26" t="str">
        <f t="shared" si="7"/>
        <v>//		0x9E300000,	/* FCVTMS    	vfcvtmsscalar_Single_precision_to_64_bit	 */</v>
      </c>
    </row>
    <row r="539" ht="12.75" customHeight="1">
      <c r="A539" s="9" t="s">
        <v>893</v>
      </c>
      <c r="B539" s="33" t="s">
        <v>106</v>
      </c>
      <c r="C539" s="16"/>
      <c r="D539" s="17"/>
      <c r="E539" s="28" t="s">
        <v>869</v>
      </c>
      <c r="F539" s="18" t="str">
        <f t="shared" si="8"/>
        <v>v</v>
      </c>
      <c r="G539" s="18" t="str">
        <f t="shared" si="9"/>
        <v>scalar_Single_precision_to_64_bit</v>
      </c>
      <c r="H539" s="18" t="s">
        <v>746</v>
      </c>
      <c r="I539" s="30" t="s">
        <v>724</v>
      </c>
      <c r="J539" s="30"/>
      <c r="K539" s="31"/>
      <c r="L539" s="32" t="s">
        <v>30</v>
      </c>
      <c r="M539" s="45" t="s">
        <v>31</v>
      </c>
      <c r="N539" s="32" t="s">
        <v>31</v>
      </c>
      <c r="O539" s="45" t="s">
        <v>30</v>
      </c>
      <c r="P539" s="45" t="s">
        <v>30</v>
      </c>
      <c r="Q539" s="45" t="s">
        <v>30</v>
      </c>
      <c r="R539" s="45" t="s">
        <v>30</v>
      </c>
      <c r="S539" s="45" t="s">
        <v>31</v>
      </c>
      <c r="T539" s="32" t="s">
        <v>31</v>
      </c>
      <c r="U539" s="32" t="s">
        <v>31</v>
      </c>
      <c r="V539" s="45" t="s">
        <v>30</v>
      </c>
      <c r="W539" s="32" t="s">
        <v>30</v>
      </c>
      <c r="X539" s="32" t="s">
        <v>31</v>
      </c>
      <c r="Y539" s="32" t="s">
        <v>31</v>
      </c>
      <c r="Z539" s="32" t="s">
        <v>31</v>
      </c>
      <c r="AA539" s="32" t="s">
        <v>30</v>
      </c>
      <c r="AB539" s="78" t="s">
        <v>31</v>
      </c>
      <c r="AC539" s="45" t="s">
        <v>31</v>
      </c>
      <c r="AD539" s="45" t="s">
        <v>31</v>
      </c>
      <c r="AE539" s="45" t="s">
        <v>31</v>
      </c>
      <c r="AF539" s="45" t="s">
        <v>31</v>
      </c>
      <c r="AG539" s="45" t="s">
        <v>31</v>
      </c>
      <c r="AH539" s="46" t="s">
        <v>45</v>
      </c>
      <c r="AM539" s="32" t="s">
        <v>56</v>
      </c>
      <c r="AR539" s="23"/>
      <c r="AS539" s="24" t="str">
        <f t="shared" si="3"/>
        <v>-:-:-:-:-:-:-:-:-:-:-:-:-:-:-:-:-:-:-:-:-:-:Rn:::::Rd::::</v>
      </c>
      <c r="AT539" s="23"/>
      <c r="AU539" s="24" t="str">
        <f t="shared" si="4"/>
        <v>0x9E310000</v>
      </c>
      <c r="AV539" s="25"/>
      <c r="AW539" s="26" t="str">
        <f t="shared" si="5"/>
        <v>vfcvtmuscalar_Single_precision_to_64_bit,               </v>
      </c>
      <c r="AX539" s="26" t="str">
        <f t="shared" si="6"/>
        <v>//		vfcvtmuscalar_Single_precision_to_64_bit,               	/* 0x9E310000	FCVTMU    	 */</v>
      </c>
      <c r="AY539" s="26" t="str">
        <f t="shared" si="7"/>
        <v>//		0x9E310000,	/* FCVTMU    	vfcvtmuscalar_Single_precision_to_64_bit	 */</v>
      </c>
    </row>
    <row r="540" ht="12.75" customHeight="1">
      <c r="A540" s="9" t="s">
        <v>894</v>
      </c>
      <c r="B540" s="33" t="s">
        <v>106</v>
      </c>
      <c r="C540" s="16"/>
      <c r="D540" s="17"/>
      <c r="E540" s="28" t="s">
        <v>710</v>
      </c>
      <c r="F540" s="18" t="str">
        <f t="shared" si="8"/>
        <v>v</v>
      </c>
      <c r="G540" s="18" t="str">
        <f t="shared" si="9"/>
        <v>scalar_integer_Single_precision_to_64_bit</v>
      </c>
      <c r="H540" s="18" t="s">
        <v>852</v>
      </c>
      <c r="I540" s="30" t="s">
        <v>724</v>
      </c>
      <c r="J540" s="30"/>
      <c r="K540" s="31"/>
      <c r="L540" s="32" t="s">
        <v>30</v>
      </c>
      <c r="M540" s="45" t="s">
        <v>31</v>
      </c>
      <c r="N540" s="32" t="s">
        <v>31</v>
      </c>
      <c r="O540" s="45" t="s">
        <v>30</v>
      </c>
      <c r="P540" s="45" t="s">
        <v>30</v>
      </c>
      <c r="Q540" s="45" t="s">
        <v>30</v>
      </c>
      <c r="R540" s="45" t="s">
        <v>30</v>
      </c>
      <c r="S540" s="45" t="s">
        <v>31</v>
      </c>
      <c r="T540" s="32" t="s">
        <v>31</v>
      </c>
      <c r="U540" s="32" t="s">
        <v>31</v>
      </c>
      <c r="V540" s="45" t="s">
        <v>30</v>
      </c>
      <c r="W540" s="32" t="s">
        <v>30</v>
      </c>
      <c r="X540" s="32" t="s">
        <v>30</v>
      </c>
      <c r="Y540" s="32" t="s">
        <v>31</v>
      </c>
      <c r="Z540" s="32" t="s">
        <v>31</v>
      </c>
      <c r="AA540" s="32" t="s">
        <v>31</v>
      </c>
      <c r="AB540" s="45" t="s">
        <v>31</v>
      </c>
      <c r="AC540" s="45" t="s">
        <v>31</v>
      </c>
      <c r="AD540" s="45" t="s">
        <v>31</v>
      </c>
      <c r="AE540" s="45" t="s">
        <v>31</v>
      </c>
      <c r="AF540" s="45" t="s">
        <v>31</v>
      </c>
      <c r="AG540" s="45" t="s">
        <v>31</v>
      </c>
      <c r="AH540" s="46" t="s">
        <v>45</v>
      </c>
      <c r="AM540" s="32" t="s">
        <v>56</v>
      </c>
      <c r="AR540" s="23"/>
      <c r="AS540" s="24" t="str">
        <f t="shared" si="3"/>
        <v>-:-:-:-:-:-:-:-:-:-:-:-:-:-:-:-:-:-:-:-:-:-:Rn:::::Rd::::</v>
      </c>
      <c r="AT540" s="23"/>
      <c r="AU540" s="24" t="str">
        <f t="shared" si="4"/>
        <v>0x9E380000</v>
      </c>
      <c r="AV540" s="25"/>
      <c r="AW540" s="26" t="str">
        <f t="shared" si="5"/>
        <v>vfcvtzsscalar_integer_Single_precision_to_64_bit,       </v>
      </c>
      <c r="AX540" s="26" t="str">
        <f t="shared" si="6"/>
        <v>//		vfcvtzsscalar_integer_Single_precision_to_64_bit,       	/* 0x9E380000	FCVTZS    	 */</v>
      </c>
      <c r="AY540" s="26" t="str">
        <f t="shared" si="7"/>
        <v>//		0x9E380000,	/* FCVTZS    	vfcvtzsscalar_integer_Single_precision_to_64_bit	 */</v>
      </c>
    </row>
    <row r="541" ht="12.75" customHeight="1">
      <c r="A541" s="15" t="s">
        <v>895</v>
      </c>
      <c r="B541" s="33" t="s">
        <v>106</v>
      </c>
      <c r="C541" s="16"/>
      <c r="D541" s="17"/>
      <c r="E541" s="28" t="s">
        <v>713</v>
      </c>
      <c r="F541" s="18" t="str">
        <f t="shared" si="8"/>
        <v>v</v>
      </c>
      <c r="G541" s="18" t="str">
        <f t="shared" si="9"/>
        <v>scalar_integer_Single_precision_to_64_bit</v>
      </c>
      <c r="H541" s="18" t="s">
        <v>852</v>
      </c>
      <c r="I541" s="30" t="s">
        <v>724</v>
      </c>
      <c r="J541" s="30"/>
      <c r="K541" s="31"/>
      <c r="L541" s="32" t="s">
        <v>30</v>
      </c>
      <c r="M541" s="45" t="s">
        <v>31</v>
      </c>
      <c r="N541" s="32" t="s">
        <v>31</v>
      </c>
      <c r="O541" s="45" t="s">
        <v>30</v>
      </c>
      <c r="P541" s="45" t="s">
        <v>30</v>
      </c>
      <c r="Q541" s="45" t="s">
        <v>30</v>
      </c>
      <c r="R541" s="45" t="s">
        <v>30</v>
      </c>
      <c r="S541" s="45" t="s">
        <v>31</v>
      </c>
      <c r="T541" s="32" t="s">
        <v>31</v>
      </c>
      <c r="U541" s="32" t="s">
        <v>31</v>
      </c>
      <c r="V541" s="45" t="s">
        <v>30</v>
      </c>
      <c r="W541" s="32" t="s">
        <v>30</v>
      </c>
      <c r="X541" s="32" t="s">
        <v>30</v>
      </c>
      <c r="Y541" s="32" t="s">
        <v>31</v>
      </c>
      <c r="Z541" s="32" t="s">
        <v>31</v>
      </c>
      <c r="AA541" s="32" t="s">
        <v>30</v>
      </c>
      <c r="AB541" s="45" t="s">
        <v>31</v>
      </c>
      <c r="AC541" s="45" t="s">
        <v>31</v>
      </c>
      <c r="AD541" s="45" t="s">
        <v>31</v>
      </c>
      <c r="AE541" s="45" t="s">
        <v>31</v>
      </c>
      <c r="AF541" s="45" t="s">
        <v>31</v>
      </c>
      <c r="AG541" s="45" t="s">
        <v>31</v>
      </c>
      <c r="AH541" s="46" t="s">
        <v>45</v>
      </c>
      <c r="AM541" s="32" t="s">
        <v>56</v>
      </c>
      <c r="AR541" s="23"/>
      <c r="AS541" s="24" t="str">
        <f t="shared" si="3"/>
        <v>-:-:-:-:-:-:-:-:-:-:-:-:-:-:-:-:-:-:-:-:-:-:Rn:::::Rd::::</v>
      </c>
      <c r="AT541" s="23"/>
      <c r="AU541" s="24" t="str">
        <f t="shared" si="4"/>
        <v>0x9E390000</v>
      </c>
      <c r="AV541" s="25"/>
      <c r="AW541" s="26" t="str">
        <f t="shared" si="5"/>
        <v>vfcvtzuscalar_integer_Single_precision_to_64_bit,       </v>
      </c>
      <c r="AX541" s="26" t="str">
        <f t="shared" si="6"/>
        <v>//		vfcvtzuscalar_integer_Single_precision_to_64_bit,       	/* 0x9E390000	FCVTZU    	 */</v>
      </c>
      <c r="AY541" s="26" t="str">
        <f t="shared" si="7"/>
        <v>//		0x9E390000,	/* FCVTZU    	vfcvtzuscalar_integer_Single_precision_to_64_bit	 */</v>
      </c>
    </row>
    <row r="542" ht="12.75" customHeight="1">
      <c r="A542" s="15" t="s">
        <v>896</v>
      </c>
      <c r="B542" s="33" t="s">
        <v>106</v>
      </c>
      <c r="C542" s="16"/>
      <c r="D542" s="17"/>
      <c r="E542" s="28" t="s">
        <v>848</v>
      </c>
      <c r="F542" s="18" t="str">
        <f t="shared" si="8"/>
        <v>v</v>
      </c>
      <c r="G542" s="18" t="str">
        <f t="shared" si="9"/>
        <v>scalar_Double_precision_to_64_bit</v>
      </c>
      <c r="H542" s="18" t="s">
        <v>746</v>
      </c>
      <c r="I542" s="30" t="s">
        <v>730</v>
      </c>
      <c r="J542" s="30"/>
      <c r="K542" s="31"/>
      <c r="L542" s="32" t="s">
        <v>30</v>
      </c>
      <c r="M542" s="45" t="s">
        <v>31</v>
      </c>
      <c r="N542" s="32" t="s">
        <v>31</v>
      </c>
      <c r="O542" s="45" t="s">
        <v>30</v>
      </c>
      <c r="P542" s="45" t="s">
        <v>30</v>
      </c>
      <c r="Q542" s="45" t="s">
        <v>30</v>
      </c>
      <c r="R542" s="45" t="s">
        <v>30</v>
      </c>
      <c r="S542" s="45" t="s">
        <v>31</v>
      </c>
      <c r="T542" s="32" t="s">
        <v>31</v>
      </c>
      <c r="U542" s="32" t="s">
        <v>30</v>
      </c>
      <c r="V542" s="45" t="s">
        <v>30</v>
      </c>
      <c r="W542" s="32" t="s">
        <v>31</v>
      </c>
      <c r="X542" s="32" t="s">
        <v>31</v>
      </c>
      <c r="Y542" s="32" t="s">
        <v>31</v>
      </c>
      <c r="Z542" s="32" t="s">
        <v>31</v>
      </c>
      <c r="AA542" s="32" t="s">
        <v>31</v>
      </c>
      <c r="AB542" s="45" t="s">
        <v>31</v>
      </c>
      <c r="AC542" s="45" t="s">
        <v>31</v>
      </c>
      <c r="AD542" s="45" t="s">
        <v>31</v>
      </c>
      <c r="AE542" s="45" t="s">
        <v>31</v>
      </c>
      <c r="AF542" s="45" t="s">
        <v>31</v>
      </c>
      <c r="AG542" s="45" t="s">
        <v>31</v>
      </c>
      <c r="AH542" s="46" t="s">
        <v>45</v>
      </c>
      <c r="AM542" s="32" t="s">
        <v>56</v>
      </c>
      <c r="AR542" s="23"/>
      <c r="AS542" s="24" t="str">
        <f t="shared" si="3"/>
        <v>-:-:-:-:-:-:-:-:-:-:-:-:-:-:-:-:-:-:-:-:-:-:Rn:::::Rd::::</v>
      </c>
      <c r="AT542" s="23"/>
      <c r="AU542" s="24" t="str">
        <f t="shared" si="4"/>
        <v>0x9E600000</v>
      </c>
      <c r="AV542" s="25"/>
      <c r="AW542" s="26" t="str">
        <f t="shared" si="5"/>
        <v>vfcvtnsscalar_Double_precision_to_64_bit,               </v>
      </c>
      <c r="AX542" s="26" t="str">
        <f t="shared" si="6"/>
        <v>//		vfcvtnsscalar_Double_precision_to_64_bit,               	/* 0x9E600000	FCVTNS    	 */</v>
      </c>
      <c r="AY542" s="26" t="str">
        <f t="shared" si="7"/>
        <v>//		0x9E600000,	/* FCVTNS    	vfcvtnsscalar_Double_precision_to_64_bit	 */</v>
      </c>
    </row>
    <row r="543" ht="12.75" customHeight="1">
      <c r="A543" s="9" t="s">
        <v>897</v>
      </c>
      <c r="B543" s="33" t="s">
        <v>106</v>
      </c>
      <c r="C543" s="16"/>
      <c r="D543" s="17"/>
      <c r="E543" s="28" t="s">
        <v>850</v>
      </c>
      <c r="F543" s="18" t="str">
        <f t="shared" si="8"/>
        <v>v</v>
      </c>
      <c r="G543" s="18" t="str">
        <f t="shared" si="9"/>
        <v>scalar_Double_precision_to_64_bit</v>
      </c>
      <c r="H543" s="18" t="s">
        <v>746</v>
      </c>
      <c r="I543" s="30" t="s">
        <v>730</v>
      </c>
      <c r="J543" s="30"/>
      <c r="K543" s="31"/>
      <c r="L543" s="32" t="s">
        <v>30</v>
      </c>
      <c r="M543" s="45" t="s">
        <v>31</v>
      </c>
      <c r="N543" s="32" t="s">
        <v>31</v>
      </c>
      <c r="O543" s="45" t="s">
        <v>30</v>
      </c>
      <c r="P543" s="45" t="s">
        <v>30</v>
      </c>
      <c r="Q543" s="45" t="s">
        <v>30</v>
      </c>
      <c r="R543" s="45" t="s">
        <v>30</v>
      </c>
      <c r="S543" s="45" t="s">
        <v>31</v>
      </c>
      <c r="T543" s="32" t="s">
        <v>31</v>
      </c>
      <c r="U543" s="32" t="s">
        <v>30</v>
      </c>
      <c r="V543" s="45" t="s">
        <v>30</v>
      </c>
      <c r="W543" s="32" t="s">
        <v>31</v>
      </c>
      <c r="X543" s="32" t="s">
        <v>31</v>
      </c>
      <c r="Y543" s="32" t="s">
        <v>31</v>
      </c>
      <c r="Z543" s="32" t="s">
        <v>31</v>
      </c>
      <c r="AA543" s="32" t="s">
        <v>30</v>
      </c>
      <c r="AB543" s="45" t="s">
        <v>31</v>
      </c>
      <c r="AC543" s="45" t="s">
        <v>31</v>
      </c>
      <c r="AD543" s="45" t="s">
        <v>31</v>
      </c>
      <c r="AE543" s="45" t="s">
        <v>31</v>
      </c>
      <c r="AF543" s="45" t="s">
        <v>31</v>
      </c>
      <c r="AG543" s="45" t="s">
        <v>31</v>
      </c>
      <c r="AH543" s="46" t="s">
        <v>45</v>
      </c>
      <c r="AM543" s="32" t="s">
        <v>56</v>
      </c>
      <c r="AR543" s="23"/>
      <c r="AS543" s="24" t="str">
        <f t="shared" si="3"/>
        <v>-:-:-:-:-:-:-:-:-:-:-:-:-:-:-:-:-:-:-:-:-:-:Rn:::::Rd::::</v>
      </c>
      <c r="AT543" s="23"/>
      <c r="AU543" s="24" t="str">
        <f t="shared" si="4"/>
        <v>0x9E610000</v>
      </c>
      <c r="AV543" s="25"/>
      <c r="AW543" s="26" t="str">
        <f t="shared" si="5"/>
        <v>vfcvtnuscalar_Double_precision_to_64_bit,               </v>
      </c>
      <c r="AX543" s="26" t="str">
        <f t="shared" si="6"/>
        <v>//		vfcvtnuscalar_Double_precision_to_64_bit,               	/* 0x9E610000	FCVTNU    	 */</v>
      </c>
      <c r="AY543" s="26" t="str">
        <f t="shared" si="7"/>
        <v>//		0x9E610000,	/* FCVTNU    	vfcvtnuscalar_Double_precision_to_64_bit	 */</v>
      </c>
    </row>
    <row r="544" ht="12.75" customHeight="1">
      <c r="A544" s="15" t="s">
        <v>898</v>
      </c>
      <c r="B544" s="33" t="s">
        <v>106</v>
      </c>
      <c r="C544" s="16"/>
      <c r="D544" s="17"/>
      <c r="E544" s="28" t="s">
        <v>704</v>
      </c>
      <c r="F544" s="18" t="str">
        <f t="shared" si="8"/>
        <v>v</v>
      </c>
      <c r="G544" s="18" t="str">
        <f t="shared" si="9"/>
        <v>scalar_integer_64_bit_to_double_precision</v>
      </c>
      <c r="H544" s="18" t="s">
        <v>852</v>
      </c>
      <c r="I544" s="30" t="s">
        <v>727</v>
      </c>
      <c r="J544" s="30"/>
      <c r="K544" s="31"/>
      <c r="L544" s="32" t="s">
        <v>30</v>
      </c>
      <c r="M544" s="45" t="s">
        <v>31</v>
      </c>
      <c r="N544" s="32" t="s">
        <v>31</v>
      </c>
      <c r="O544" s="45" t="s">
        <v>30</v>
      </c>
      <c r="P544" s="45" t="s">
        <v>30</v>
      </c>
      <c r="Q544" s="45" t="s">
        <v>30</v>
      </c>
      <c r="R544" s="45" t="s">
        <v>30</v>
      </c>
      <c r="S544" s="45" t="s">
        <v>31</v>
      </c>
      <c r="T544" s="32" t="s">
        <v>31</v>
      </c>
      <c r="U544" s="32" t="s">
        <v>30</v>
      </c>
      <c r="V544" s="45" t="s">
        <v>30</v>
      </c>
      <c r="W544" s="32" t="s">
        <v>31</v>
      </c>
      <c r="X544" s="32" t="s">
        <v>31</v>
      </c>
      <c r="Y544" s="32" t="s">
        <v>31</v>
      </c>
      <c r="Z544" s="32" t="s">
        <v>30</v>
      </c>
      <c r="AA544" s="32" t="s">
        <v>31</v>
      </c>
      <c r="AB544" s="45" t="s">
        <v>31</v>
      </c>
      <c r="AC544" s="45" t="s">
        <v>31</v>
      </c>
      <c r="AD544" s="45" t="s">
        <v>31</v>
      </c>
      <c r="AE544" s="45" t="s">
        <v>31</v>
      </c>
      <c r="AF544" s="45" t="s">
        <v>31</v>
      </c>
      <c r="AG544" s="45" t="s">
        <v>31</v>
      </c>
      <c r="AH544" s="46" t="s">
        <v>45</v>
      </c>
      <c r="AM544" s="32" t="s">
        <v>56</v>
      </c>
      <c r="AR544" s="23"/>
      <c r="AS544" s="24" t="str">
        <f t="shared" si="3"/>
        <v>-:-:-:-:-:-:-:-:-:-:-:-:-:-:-:-:-:-:-:-:-:-:Rn:::::Rd::::</v>
      </c>
      <c r="AT544" s="23"/>
      <c r="AU544" s="24" t="str">
        <f t="shared" si="4"/>
        <v>0x9E620000</v>
      </c>
      <c r="AV544" s="25"/>
      <c r="AW544" s="26" t="str">
        <f t="shared" si="5"/>
        <v>vscvtfscalar_integer_64_bit_to_double_precision,        </v>
      </c>
      <c r="AX544" s="26" t="str">
        <f t="shared" si="6"/>
        <v>//		vscvtfscalar_integer_64_bit_to_double_precision,        	/* 0x9E620000	SCVTF     	 */</v>
      </c>
      <c r="AY544" s="26" t="str">
        <f t="shared" si="7"/>
        <v>//		0x9E620000,	/* SCVTF     	vscvtfscalar_integer_64_bit_to_double_precision	 */</v>
      </c>
    </row>
    <row r="545" ht="12.75" customHeight="1">
      <c r="A545" s="15" t="s">
        <v>899</v>
      </c>
      <c r="B545" s="33" t="s">
        <v>106</v>
      </c>
      <c r="C545" s="16"/>
      <c r="D545" s="17"/>
      <c r="E545" s="28" t="s">
        <v>708</v>
      </c>
      <c r="F545" s="18" t="str">
        <f t="shared" si="8"/>
        <v>v</v>
      </c>
      <c r="G545" s="18" t="str">
        <f t="shared" si="9"/>
        <v>scalar_integer_64_bit_to_double_precision</v>
      </c>
      <c r="H545" s="18" t="s">
        <v>852</v>
      </c>
      <c r="I545" s="30" t="s">
        <v>727</v>
      </c>
      <c r="J545" s="30"/>
      <c r="K545" s="31"/>
      <c r="L545" s="32" t="s">
        <v>30</v>
      </c>
      <c r="M545" s="45" t="s">
        <v>31</v>
      </c>
      <c r="N545" s="32" t="s">
        <v>31</v>
      </c>
      <c r="O545" s="45" t="s">
        <v>30</v>
      </c>
      <c r="P545" s="45" t="s">
        <v>30</v>
      </c>
      <c r="Q545" s="45" t="s">
        <v>30</v>
      </c>
      <c r="R545" s="45" t="s">
        <v>30</v>
      </c>
      <c r="S545" s="45" t="s">
        <v>31</v>
      </c>
      <c r="T545" s="32" t="s">
        <v>31</v>
      </c>
      <c r="U545" s="32" t="s">
        <v>30</v>
      </c>
      <c r="V545" s="45" t="s">
        <v>30</v>
      </c>
      <c r="W545" s="32" t="s">
        <v>31</v>
      </c>
      <c r="X545" s="32" t="s">
        <v>31</v>
      </c>
      <c r="Y545" s="32" t="s">
        <v>31</v>
      </c>
      <c r="Z545" s="32" t="s">
        <v>30</v>
      </c>
      <c r="AA545" s="32" t="s">
        <v>30</v>
      </c>
      <c r="AB545" s="45" t="s">
        <v>31</v>
      </c>
      <c r="AC545" s="45" t="s">
        <v>31</v>
      </c>
      <c r="AD545" s="45" t="s">
        <v>31</v>
      </c>
      <c r="AE545" s="45" t="s">
        <v>31</v>
      </c>
      <c r="AF545" s="45" t="s">
        <v>31</v>
      </c>
      <c r="AG545" s="45" t="s">
        <v>31</v>
      </c>
      <c r="AH545" s="46" t="s">
        <v>45</v>
      </c>
      <c r="AM545" s="32" t="s">
        <v>56</v>
      </c>
      <c r="AR545" s="23"/>
      <c r="AS545" s="24" t="str">
        <f t="shared" si="3"/>
        <v>-:-:-:-:-:-:-:-:-:-:-:-:-:-:-:-:-:-:-:-:-:-:Rn:::::Rd::::</v>
      </c>
      <c r="AT545" s="23"/>
      <c r="AU545" s="24" t="str">
        <f t="shared" si="4"/>
        <v>0x9E630000</v>
      </c>
      <c r="AV545" s="25"/>
      <c r="AW545" s="26" t="str">
        <f t="shared" si="5"/>
        <v>vucvtfscalar_integer_64_bit_to_double_precision,        </v>
      </c>
      <c r="AX545" s="26" t="str">
        <f t="shared" si="6"/>
        <v>//		vucvtfscalar_integer_64_bit_to_double_precision,        	/* 0x9E630000	UCVTF     	 */</v>
      </c>
      <c r="AY545" s="26" t="str">
        <f t="shared" si="7"/>
        <v>//		0x9E630000,	/* UCVTF     	vucvtfscalar_integer_64_bit_to_double_precision	 */</v>
      </c>
    </row>
    <row r="546" ht="12.75" customHeight="1">
      <c r="A546" s="9" t="s">
        <v>900</v>
      </c>
      <c r="B546" s="33" t="s">
        <v>106</v>
      </c>
      <c r="C546" s="16"/>
      <c r="D546" s="17"/>
      <c r="E546" s="28" t="s">
        <v>856</v>
      </c>
      <c r="F546" s="18" t="str">
        <f t="shared" si="8"/>
        <v>v</v>
      </c>
      <c r="G546" s="18" t="str">
        <f t="shared" si="9"/>
        <v>scalar_Double_precision_to_64_bit</v>
      </c>
      <c r="H546" s="18" t="s">
        <v>746</v>
      </c>
      <c r="I546" s="30" t="s">
        <v>730</v>
      </c>
      <c r="J546" s="30"/>
      <c r="K546" s="31"/>
      <c r="L546" s="32" t="s">
        <v>30</v>
      </c>
      <c r="M546" s="45" t="s">
        <v>31</v>
      </c>
      <c r="N546" s="32" t="s">
        <v>31</v>
      </c>
      <c r="O546" s="45" t="s">
        <v>30</v>
      </c>
      <c r="P546" s="45" t="s">
        <v>30</v>
      </c>
      <c r="Q546" s="45" t="s">
        <v>30</v>
      </c>
      <c r="R546" s="45" t="s">
        <v>30</v>
      </c>
      <c r="S546" s="45" t="s">
        <v>31</v>
      </c>
      <c r="T546" s="32" t="s">
        <v>31</v>
      </c>
      <c r="U546" s="32" t="s">
        <v>30</v>
      </c>
      <c r="V546" s="45" t="s">
        <v>30</v>
      </c>
      <c r="W546" s="32" t="s">
        <v>31</v>
      </c>
      <c r="X546" s="32" t="s">
        <v>31</v>
      </c>
      <c r="Y546" s="32" t="s">
        <v>30</v>
      </c>
      <c r="Z546" s="32" t="s">
        <v>31</v>
      </c>
      <c r="AA546" s="32" t="s">
        <v>31</v>
      </c>
      <c r="AB546" s="45" t="s">
        <v>31</v>
      </c>
      <c r="AC546" s="45" t="s">
        <v>31</v>
      </c>
      <c r="AD546" s="45" t="s">
        <v>31</v>
      </c>
      <c r="AE546" s="45" t="s">
        <v>31</v>
      </c>
      <c r="AF546" s="45" t="s">
        <v>31</v>
      </c>
      <c r="AG546" s="45" t="s">
        <v>31</v>
      </c>
      <c r="AH546" s="46" t="s">
        <v>45</v>
      </c>
      <c r="AM546" s="32" t="s">
        <v>56</v>
      </c>
      <c r="AR546" s="23"/>
      <c r="AS546" s="24" t="str">
        <f t="shared" si="3"/>
        <v>-:-:-:-:-:-:-:-:-:-:-:-:-:-:-:-:-:-:-:-:-:-:Rn:::::Rd::::</v>
      </c>
      <c r="AT546" s="23"/>
      <c r="AU546" s="24" t="str">
        <f t="shared" si="4"/>
        <v>0x9E640000</v>
      </c>
      <c r="AV546" s="25"/>
      <c r="AW546" s="26" t="str">
        <f t="shared" si="5"/>
        <v>vfcvtasscalar_Double_precision_to_64_bit,               </v>
      </c>
      <c r="AX546" s="26" t="str">
        <f t="shared" si="6"/>
        <v>//		vfcvtasscalar_Double_precision_to_64_bit,               	/* 0x9E640000	FCVTAS    	 */</v>
      </c>
      <c r="AY546" s="26" t="str">
        <f t="shared" si="7"/>
        <v>//		0x9E640000,	/* FCVTAS    	vfcvtasscalar_Double_precision_to_64_bit	 */</v>
      </c>
    </row>
    <row r="547" ht="12.75" customHeight="1">
      <c r="A547" s="9" t="s">
        <v>901</v>
      </c>
      <c r="B547" s="33" t="s">
        <v>106</v>
      </c>
      <c r="C547" s="16"/>
      <c r="D547" s="17"/>
      <c r="E547" s="28" t="s">
        <v>858</v>
      </c>
      <c r="F547" s="18" t="str">
        <f t="shared" si="8"/>
        <v>v</v>
      </c>
      <c r="G547" s="18" t="str">
        <f t="shared" si="9"/>
        <v>scalar_Double_precision_to_64_bit</v>
      </c>
      <c r="H547" s="18" t="s">
        <v>746</v>
      </c>
      <c r="I547" s="30" t="s">
        <v>730</v>
      </c>
      <c r="J547" s="30"/>
      <c r="K547" s="31"/>
      <c r="L547" s="32" t="s">
        <v>30</v>
      </c>
      <c r="M547" s="45" t="s">
        <v>31</v>
      </c>
      <c r="N547" s="32" t="s">
        <v>31</v>
      </c>
      <c r="O547" s="45" t="s">
        <v>30</v>
      </c>
      <c r="P547" s="45" t="s">
        <v>30</v>
      </c>
      <c r="Q547" s="45" t="s">
        <v>30</v>
      </c>
      <c r="R547" s="45" t="s">
        <v>30</v>
      </c>
      <c r="S547" s="45" t="s">
        <v>31</v>
      </c>
      <c r="T547" s="32" t="s">
        <v>31</v>
      </c>
      <c r="U547" s="32" t="s">
        <v>30</v>
      </c>
      <c r="V547" s="45" t="s">
        <v>30</v>
      </c>
      <c r="W547" s="32" t="s">
        <v>31</v>
      </c>
      <c r="X547" s="32" t="s">
        <v>31</v>
      </c>
      <c r="Y547" s="32" t="s">
        <v>30</v>
      </c>
      <c r="Z547" s="32" t="s">
        <v>31</v>
      </c>
      <c r="AA547" s="32" t="s">
        <v>30</v>
      </c>
      <c r="AB547" s="45" t="s">
        <v>31</v>
      </c>
      <c r="AC547" s="45" t="s">
        <v>31</v>
      </c>
      <c r="AD547" s="45" t="s">
        <v>31</v>
      </c>
      <c r="AE547" s="45" t="s">
        <v>31</v>
      </c>
      <c r="AF547" s="45" t="s">
        <v>31</v>
      </c>
      <c r="AG547" s="45" t="s">
        <v>31</v>
      </c>
      <c r="AH547" s="46" t="s">
        <v>45</v>
      </c>
      <c r="AM547" s="32" t="s">
        <v>56</v>
      </c>
      <c r="AR547" s="23"/>
      <c r="AS547" s="24" t="str">
        <f t="shared" si="3"/>
        <v>-:-:-:-:-:-:-:-:-:-:-:-:-:-:-:-:-:-:-:-:-:-:Rn:::::Rd::::</v>
      </c>
      <c r="AT547" s="23"/>
      <c r="AU547" s="24" t="str">
        <f t="shared" si="4"/>
        <v>0x9E650000</v>
      </c>
      <c r="AV547" s="25"/>
      <c r="AW547" s="26" t="str">
        <f t="shared" si="5"/>
        <v>vfcvtauscalar_Double_precision_to_64_bit,               </v>
      </c>
      <c r="AX547" s="26" t="str">
        <f t="shared" si="6"/>
        <v>//		vfcvtauscalar_Double_precision_to_64_bit,               	/* 0x9E650000	FCVTAU    	 */</v>
      </c>
      <c r="AY547" s="26" t="str">
        <f t="shared" si="7"/>
        <v>//		0x9E650000,	/* FCVTAU    	vfcvtauscalar_Double_precision_to_64_bit	 */</v>
      </c>
    </row>
    <row r="548" ht="12.75" customHeight="1">
      <c r="A548" s="15" t="s">
        <v>902</v>
      </c>
      <c r="B548" s="33" t="s">
        <v>106</v>
      </c>
      <c r="C548" s="16"/>
      <c r="D548" s="17"/>
      <c r="E548" s="28" t="s">
        <v>780</v>
      </c>
      <c r="F548" s="18" t="str">
        <f t="shared" si="8"/>
        <v>v</v>
      </c>
      <c r="G548" s="18" t="str">
        <f t="shared" si="9"/>
        <v>general_Double_precision_to_64_bit</v>
      </c>
      <c r="H548" s="18" t="s">
        <v>860</v>
      </c>
      <c r="I548" s="30" t="s">
        <v>730</v>
      </c>
      <c r="J548" s="30"/>
      <c r="K548" s="31"/>
      <c r="L548" s="32" t="s">
        <v>30</v>
      </c>
      <c r="M548" s="45" t="s">
        <v>31</v>
      </c>
      <c r="N548" s="32" t="s">
        <v>31</v>
      </c>
      <c r="O548" s="45" t="s">
        <v>30</v>
      </c>
      <c r="P548" s="45" t="s">
        <v>30</v>
      </c>
      <c r="Q548" s="45" t="s">
        <v>30</v>
      </c>
      <c r="R548" s="45" t="s">
        <v>30</v>
      </c>
      <c r="S548" s="45" t="s">
        <v>31</v>
      </c>
      <c r="T548" s="32" t="s">
        <v>31</v>
      </c>
      <c r="U548" s="32" t="s">
        <v>30</v>
      </c>
      <c r="V548" s="45" t="s">
        <v>30</v>
      </c>
      <c r="W548" s="32" t="s">
        <v>31</v>
      </c>
      <c r="X548" s="32" t="s">
        <v>31</v>
      </c>
      <c r="Y548" s="32" t="s">
        <v>30</v>
      </c>
      <c r="Z548" s="32" t="s">
        <v>30</v>
      </c>
      <c r="AA548" s="32" t="s">
        <v>31</v>
      </c>
      <c r="AB548" s="45" t="s">
        <v>31</v>
      </c>
      <c r="AC548" s="45" t="s">
        <v>31</v>
      </c>
      <c r="AD548" s="45" t="s">
        <v>31</v>
      </c>
      <c r="AE548" s="45" t="s">
        <v>31</v>
      </c>
      <c r="AF548" s="45" t="s">
        <v>31</v>
      </c>
      <c r="AG548" s="45" t="s">
        <v>31</v>
      </c>
      <c r="AH548" s="46" t="s">
        <v>45</v>
      </c>
      <c r="AM548" s="32" t="s">
        <v>56</v>
      </c>
      <c r="AR548" s="23"/>
      <c r="AS548" s="24" t="str">
        <f t="shared" si="3"/>
        <v>-:-:-:-:-:-:-:-:-:-:-:-:-:-:-:-:-:-:-:-:-:-:Rn:::::Rd::::</v>
      </c>
      <c r="AT548" s="23"/>
      <c r="AU548" s="24" t="str">
        <f t="shared" si="4"/>
        <v>0x9E660000</v>
      </c>
      <c r="AV548" s="25"/>
      <c r="AW548" s="26" t="str">
        <f t="shared" si="5"/>
        <v>vfmovgeneral_Double_precision_to_64_bit,                </v>
      </c>
      <c r="AX548" s="26" t="str">
        <f t="shared" si="6"/>
        <v>//		vfmovgeneral_Double_precision_to_64_bit,                	/* 0x9E660000	FMOV      	 */</v>
      </c>
      <c r="AY548" s="26" t="str">
        <f t="shared" si="7"/>
        <v>//		0x9E660000,	/* FMOV      	vfmovgeneral_Double_precision_to_64_bit	 */</v>
      </c>
    </row>
    <row r="549" ht="12.75" customHeight="1">
      <c r="A549" s="15" t="s">
        <v>903</v>
      </c>
      <c r="B549" s="33" t="s">
        <v>106</v>
      </c>
      <c r="C549" s="16"/>
      <c r="D549" s="17"/>
      <c r="E549" s="28" t="s">
        <v>780</v>
      </c>
      <c r="F549" s="18" t="str">
        <f t="shared" si="8"/>
        <v>v</v>
      </c>
      <c r="G549" s="18" t="str">
        <f t="shared" si="9"/>
        <v>general_64_bit_to_double_precision</v>
      </c>
      <c r="H549" s="18" t="s">
        <v>860</v>
      </c>
      <c r="I549" s="30" t="s">
        <v>727</v>
      </c>
      <c r="J549" s="30"/>
      <c r="K549" s="31"/>
      <c r="L549" s="32" t="s">
        <v>30</v>
      </c>
      <c r="M549" s="45" t="s">
        <v>31</v>
      </c>
      <c r="N549" s="32" t="s">
        <v>31</v>
      </c>
      <c r="O549" s="45" t="s">
        <v>30</v>
      </c>
      <c r="P549" s="45" t="s">
        <v>30</v>
      </c>
      <c r="Q549" s="45" t="s">
        <v>30</v>
      </c>
      <c r="R549" s="45" t="s">
        <v>30</v>
      </c>
      <c r="S549" s="45" t="s">
        <v>31</v>
      </c>
      <c r="T549" s="32" t="s">
        <v>31</v>
      </c>
      <c r="U549" s="32" t="s">
        <v>30</v>
      </c>
      <c r="V549" s="45" t="s">
        <v>30</v>
      </c>
      <c r="W549" s="32" t="s">
        <v>31</v>
      </c>
      <c r="X549" s="32" t="s">
        <v>31</v>
      </c>
      <c r="Y549" s="32" t="s">
        <v>30</v>
      </c>
      <c r="Z549" s="32" t="s">
        <v>30</v>
      </c>
      <c r="AA549" s="32" t="s">
        <v>30</v>
      </c>
      <c r="AB549" s="45" t="s">
        <v>31</v>
      </c>
      <c r="AC549" s="45" t="s">
        <v>31</v>
      </c>
      <c r="AD549" s="45" t="s">
        <v>31</v>
      </c>
      <c r="AE549" s="45" t="s">
        <v>31</v>
      </c>
      <c r="AF549" s="45" t="s">
        <v>31</v>
      </c>
      <c r="AG549" s="45" t="s">
        <v>31</v>
      </c>
      <c r="AH549" s="46" t="s">
        <v>45</v>
      </c>
      <c r="AM549" s="32" t="s">
        <v>56</v>
      </c>
      <c r="AR549" s="23"/>
      <c r="AS549" s="24" t="str">
        <f t="shared" si="3"/>
        <v>-:-:-:-:-:-:-:-:-:-:-:-:-:-:-:-:-:-:-:-:-:-:Rn:::::Rd::::</v>
      </c>
      <c r="AT549" s="23"/>
      <c r="AU549" s="24" t="str">
        <f t="shared" si="4"/>
        <v>0x9E670000</v>
      </c>
      <c r="AV549" s="25"/>
      <c r="AW549" s="26" t="str">
        <f t="shared" si="5"/>
        <v>vfmovgeneral_64_bit_to_double_precision,                </v>
      </c>
      <c r="AX549" s="26" t="str">
        <f t="shared" si="6"/>
        <v>//		vfmovgeneral_64_bit_to_double_precision,                	/* 0x9E670000	FMOV      	 */</v>
      </c>
      <c r="AY549" s="26" t="str">
        <f t="shared" si="7"/>
        <v>//		0x9E670000,	/* FMOV      	vfmovgeneral_64_bit_to_double_precision	 */</v>
      </c>
    </row>
    <row r="550" ht="12.75" customHeight="1">
      <c r="A550" s="9" t="s">
        <v>904</v>
      </c>
      <c r="B550" s="33" t="s">
        <v>106</v>
      </c>
      <c r="C550" s="16"/>
      <c r="D550" s="17"/>
      <c r="E550" s="28" t="s">
        <v>863</v>
      </c>
      <c r="F550" s="18" t="str">
        <f t="shared" si="8"/>
        <v>v</v>
      </c>
      <c r="G550" s="18" t="str">
        <f t="shared" si="9"/>
        <v>scalar_Double_precision_to_64_bit</v>
      </c>
      <c r="H550" s="18" t="s">
        <v>746</v>
      </c>
      <c r="I550" s="30" t="s">
        <v>730</v>
      </c>
      <c r="J550" s="30"/>
      <c r="K550" s="31"/>
      <c r="L550" s="32" t="s">
        <v>30</v>
      </c>
      <c r="M550" s="45" t="s">
        <v>31</v>
      </c>
      <c r="N550" s="32" t="s">
        <v>31</v>
      </c>
      <c r="O550" s="45" t="s">
        <v>30</v>
      </c>
      <c r="P550" s="45" t="s">
        <v>30</v>
      </c>
      <c r="Q550" s="45" t="s">
        <v>30</v>
      </c>
      <c r="R550" s="45" t="s">
        <v>30</v>
      </c>
      <c r="S550" s="45" t="s">
        <v>31</v>
      </c>
      <c r="T550" s="32" t="s">
        <v>31</v>
      </c>
      <c r="U550" s="32" t="s">
        <v>30</v>
      </c>
      <c r="V550" s="45" t="s">
        <v>30</v>
      </c>
      <c r="W550" s="32" t="s">
        <v>31</v>
      </c>
      <c r="X550" s="32" t="s">
        <v>30</v>
      </c>
      <c r="Y550" s="32" t="s">
        <v>31</v>
      </c>
      <c r="Z550" s="32" t="s">
        <v>31</v>
      </c>
      <c r="AA550" s="32" t="s">
        <v>31</v>
      </c>
      <c r="AB550" s="45" t="s">
        <v>31</v>
      </c>
      <c r="AC550" s="45" t="s">
        <v>31</v>
      </c>
      <c r="AD550" s="45" t="s">
        <v>31</v>
      </c>
      <c r="AE550" s="45" t="s">
        <v>31</v>
      </c>
      <c r="AF550" s="45" t="s">
        <v>31</v>
      </c>
      <c r="AG550" s="45" t="s">
        <v>31</v>
      </c>
      <c r="AH550" s="46" t="s">
        <v>45</v>
      </c>
      <c r="AM550" s="32" t="s">
        <v>56</v>
      </c>
      <c r="AR550" s="23"/>
      <c r="AS550" s="24" t="str">
        <f t="shared" si="3"/>
        <v>-:-:-:-:-:-:-:-:-:-:-:-:-:-:-:-:-:-:-:-:-:-:Rn:::::Rd::::</v>
      </c>
      <c r="AT550" s="23"/>
      <c r="AU550" s="24" t="str">
        <f t="shared" si="4"/>
        <v>0x9E680000</v>
      </c>
      <c r="AV550" s="25"/>
      <c r="AW550" s="26" t="str">
        <f t="shared" si="5"/>
        <v>vfcvtpsscalar_Double_precision_to_64_bit,               </v>
      </c>
      <c r="AX550" s="26" t="str">
        <f t="shared" si="6"/>
        <v>//		vfcvtpsscalar_Double_precision_to_64_bit,               	/* 0x9E680000	FCVTPS    	 */</v>
      </c>
      <c r="AY550" s="26" t="str">
        <f t="shared" si="7"/>
        <v>//		0x9E680000,	/* FCVTPS    	vfcvtpsscalar_Double_precision_to_64_bit	 */</v>
      </c>
    </row>
    <row r="551" ht="12.75" customHeight="1">
      <c r="A551" s="15" t="s">
        <v>905</v>
      </c>
      <c r="B551" s="33" t="s">
        <v>106</v>
      </c>
      <c r="C551" s="16"/>
      <c r="D551" s="17"/>
      <c r="E551" s="28" t="s">
        <v>865</v>
      </c>
      <c r="F551" s="18" t="str">
        <f t="shared" si="8"/>
        <v>v</v>
      </c>
      <c r="G551" s="18" t="str">
        <f t="shared" si="9"/>
        <v>scalar_Double_precision_to_64_bit</v>
      </c>
      <c r="H551" s="18" t="s">
        <v>746</v>
      </c>
      <c r="I551" s="30" t="s">
        <v>730</v>
      </c>
      <c r="J551" s="30"/>
      <c r="K551" s="31"/>
      <c r="L551" s="32" t="s">
        <v>30</v>
      </c>
      <c r="M551" s="45" t="s">
        <v>31</v>
      </c>
      <c r="N551" s="32" t="s">
        <v>31</v>
      </c>
      <c r="O551" s="45" t="s">
        <v>30</v>
      </c>
      <c r="P551" s="45" t="s">
        <v>30</v>
      </c>
      <c r="Q551" s="45" t="s">
        <v>30</v>
      </c>
      <c r="R551" s="45" t="s">
        <v>30</v>
      </c>
      <c r="S551" s="45" t="s">
        <v>31</v>
      </c>
      <c r="T551" s="32" t="s">
        <v>31</v>
      </c>
      <c r="U551" s="32" t="s">
        <v>30</v>
      </c>
      <c r="V551" s="45" t="s">
        <v>30</v>
      </c>
      <c r="W551" s="32" t="s">
        <v>31</v>
      </c>
      <c r="X551" s="32" t="s">
        <v>30</v>
      </c>
      <c r="Y551" s="32" t="s">
        <v>31</v>
      </c>
      <c r="Z551" s="32" t="s">
        <v>31</v>
      </c>
      <c r="AA551" s="32" t="s">
        <v>30</v>
      </c>
      <c r="AB551" s="45" t="s">
        <v>31</v>
      </c>
      <c r="AC551" s="45" t="s">
        <v>31</v>
      </c>
      <c r="AD551" s="45" t="s">
        <v>31</v>
      </c>
      <c r="AE551" s="45" t="s">
        <v>31</v>
      </c>
      <c r="AF551" s="45" t="s">
        <v>31</v>
      </c>
      <c r="AG551" s="45" t="s">
        <v>31</v>
      </c>
      <c r="AH551" s="46" t="s">
        <v>45</v>
      </c>
      <c r="AM551" s="32" t="s">
        <v>56</v>
      </c>
      <c r="AR551" s="23"/>
      <c r="AS551" s="24" t="str">
        <f t="shared" si="3"/>
        <v>-:-:-:-:-:-:-:-:-:-:-:-:-:-:-:-:-:-:-:-:-:-:Rn:::::Rd::::</v>
      </c>
      <c r="AT551" s="23"/>
      <c r="AU551" s="24" t="str">
        <f t="shared" si="4"/>
        <v>0x9E690000</v>
      </c>
      <c r="AV551" s="25"/>
      <c r="AW551" s="26" t="str">
        <f t="shared" si="5"/>
        <v>vfcvtpuscalar_Double_precision_to_64_bit,               </v>
      </c>
      <c r="AX551" s="26" t="str">
        <f t="shared" si="6"/>
        <v>//		vfcvtpuscalar_Double_precision_to_64_bit,               	/* 0x9E690000	FCVTPU    	 */</v>
      </c>
      <c r="AY551" s="26" t="str">
        <f t="shared" si="7"/>
        <v>//		0x9E690000,	/* FCVTPU    	vfcvtpuscalar_Double_precision_to_64_bit	 */</v>
      </c>
    </row>
    <row r="552" ht="12.75" customHeight="1">
      <c r="A552" s="15" t="s">
        <v>906</v>
      </c>
      <c r="B552" s="33" t="s">
        <v>106</v>
      </c>
      <c r="C552" s="16"/>
      <c r="D552" s="17"/>
      <c r="E552" s="28" t="s">
        <v>867</v>
      </c>
      <c r="F552" s="18" t="str">
        <f t="shared" si="8"/>
        <v>v</v>
      </c>
      <c r="G552" s="18" t="str">
        <f t="shared" si="9"/>
        <v>scalar_Double_precision_to_64_bit</v>
      </c>
      <c r="H552" s="18" t="s">
        <v>746</v>
      </c>
      <c r="I552" s="30" t="s">
        <v>730</v>
      </c>
      <c r="J552" s="30"/>
      <c r="K552" s="31"/>
      <c r="L552" s="32" t="s">
        <v>30</v>
      </c>
      <c r="M552" s="45" t="s">
        <v>31</v>
      </c>
      <c r="N552" s="32" t="s">
        <v>31</v>
      </c>
      <c r="O552" s="45" t="s">
        <v>30</v>
      </c>
      <c r="P552" s="45" t="s">
        <v>30</v>
      </c>
      <c r="Q552" s="45" t="s">
        <v>30</v>
      </c>
      <c r="R552" s="45" t="s">
        <v>30</v>
      </c>
      <c r="S552" s="45" t="s">
        <v>31</v>
      </c>
      <c r="T552" s="32" t="s">
        <v>31</v>
      </c>
      <c r="U552" s="32" t="s">
        <v>30</v>
      </c>
      <c r="V552" s="45" t="s">
        <v>30</v>
      </c>
      <c r="W552" s="32" t="s">
        <v>30</v>
      </c>
      <c r="X552" s="32" t="s">
        <v>31</v>
      </c>
      <c r="Y552" s="32" t="s">
        <v>31</v>
      </c>
      <c r="Z552" s="32" t="s">
        <v>31</v>
      </c>
      <c r="AA552" s="32" t="s">
        <v>31</v>
      </c>
      <c r="AB552" s="45" t="s">
        <v>31</v>
      </c>
      <c r="AC552" s="45" t="s">
        <v>31</v>
      </c>
      <c r="AD552" s="45" t="s">
        <v>31</v>
      </c>
      <c r="AE552" s="45" t="s">
        <v>31</v>
      </c>
      <c r="AF552" s="45" t="s">
        <v>31</v>
      </c>
      <c r="AG552" s="45" t="s">
        <v>31</v>
      </c>
      <c r="AH552" s="46" t="s">
        <v>45</v>
      </c>
      <c r="AM552" s="32" t="s">
        <v>56</v>
      </c>
      <c r="AR552" s="23"/>
      <c r="AS552" s="24" t="str">
        <f t="shared" si="3"/>
        <v>-:-:-:-:-:-:-:-:-:-:-:-:-:-:-:-:-:-:-:-:-:-:Rn:::::Rd::::</v>
      </c>
      <c r="AT552" s="23"/>
      <c r="AU552" s="24" t="str">
        <f t="shared" si="4"/>
        <v>0x9E700000</v>
      </c>
      <c r="AV552" s="25"/>
      <c r="AW552" s="26" t="str">
        <f t="shared" si="5"/>
        <v>vfcvtmsscalar_Double_precision_to_64_bit,               </v>
      </c>
      <c r="AX552" s="26" t="str">
        <f t="shared" si="6"/>
        <v>//		vfcvtmsscalar_Double_precision_to_64_bit,               	/* 0x9E700000	FCVTMS    	 */</v>
      </c>
      <c r="AY552" s="26" t="str">
        <f t="shared" si="7"/>
        <v>//		0x9E700000,	/* FCVTMS    	vfcvtmsscalar_Double_precision_to_64_bit	 */</v>
      </c>
    </row>
    <row r="553" ht="12.75" customHeight="1">
      <c r="A553" s="9" t="s">
        <v>907</v>
      </c>
      <c r="B553" s="33" t="s">
        <v>106</v>
      </c>
      <c r="C553" s="16"/>
      <c r="D553" s="17"/>
      <c r="E553" s="28" t="s">
        <v>869</v>
      </c>
      <c r="F553" s="18" t="str">
        <f t="shared" si="8"/>
        <v>v</v>
      </c>
      <c r="G553" s="18" t="str">
        <f t="shared" si="9"/>
        <v>scalar_Double_precision_to_64_bit</v>
      </c>
      <c r="H553" s="18" t="s">
        <v>746</v>
      </c>
      <c r="I553" s="30" t="s">
        <v>730</v>
      </c>
      <c r="J553" s="30"/>
      <c r="K553" s="31"/>
      <c r="L553" s="32" t="s">
        <v>30</v>
      </c>
      <c r="M553" s="45" t="s">
        <v>31</v>
      </c>
      <c r="N553" s="32" t="s">
        <v>31</v>
      </c>
      <c r="O553" s="45" t="s">
        <v>30</v>
      </c>
      <c r="P553" s="45" t="s">
        <v>30</v>
      </c>
      <c r="Q553" s="45" t="s">
        <v>30</v>
      </c>
      <c r="R553" s="45" t="s">
        <v>30</v>
      </c>
      <c r="S553" s="45" t="s">
        <v>31</v>
      </c>
      <c r="T553" s="32" t="s">
        <v>31</v>
      </c>
      <c r="U553" s="32" t="s">
        <v>30</v>
      </c>
      <c r="V553" s="45" t="s">
        <v>30</v>
      </c>
      <c r="W553" s="32" t="s">
        <v>30</v>
      </c>
      <c r="X553" s="32" t="s">
        <v>31</v>
      </c>
      <c r="Y553" s="32" t="s">
        <v>31</v>
      </c>
      <c r="Z553" s="32" t="s">
        <v>31</v>
      </c>
      <c r="AA553" s="32" t="s">
        <v>30</v>
      </c>
      <c r="AB553" s="45" t="s">
        <v>31</v>
      </c>
      <c r="AC553" s="45" t="s">
        <v>31</v>
      </c>
      <c r="AD553" s="45" t="s">
        <v>31</v>
      </c>
      <c r="AE553" s="45" t="s">
        <v>31</v>
      </c>
      <c r="AF553" s="45" t="s">
        <v>31</v>
      </c>
      <c r="AG553" s="45" t="s">
        <v>31</v>
      </c>
      <c r="AH553" s="46" t="s">
        <v>45</v>
      </c>
      <c r="AM553" s="32" t="s">
        <v>56</v>
      </c>
      <c r="AR553" s="23"/>
      <c r="AS553" s="24" t="str">
        <f t="shared" si="3"/>
        <v>-:-:-:-:-:-:-:-:-:-:-:-:-:-:-:-:-:-:-:-:-:-:Rn:::::Rd::::</v>
      </c>
      <c r="AT553" s="23"/>
      <c r="AU553" s="24" t="str">
        <f t="shared" si="4"/>
        <v>0x9E710000</v>
      </c>
      <c r="AV553" s="25"/>
      <c r="AW553" s="26" t="str">
        <f t="shared" si="5"/>
        <v>vfcvtmuscalar_Double_precision_to_64_bit,               </v>
      </c>
      <c r="AX553" s="26" t="str">
        <f t="shared" si="6"/>
        <v>//		vfcvtmuscalar_Double_precision_to_64_bit,               	/* 0x9E710000	FCVTMU    	 */</v>
      </c>
      <c r="AY553" s="26" t="str">
        <f t="shared" si="7"/>
        <v>//		0x9E710000,	/* FCVTMU    	vfcvtmuscalar_Double_precision_to_64_bit	 */</v>
      </c>
    </row>
    <row r="554" ht="12.75" customHeight="1">
      <c r="A554" s="9" t="s">
        <v>908</v>
      </c>
      <c r="B554" s="33" t="s">
        <v>106</v>
      </c>
      <c r="C554" s="16"/>
      <c r="D554" s="17"/>
      <c r="E554" s="28" t="s">
        <v>710</v>
      </c>
      <c r="F554" s="18" t="str">
        <f t="shared" si="8"/>
        <v>v</v>
      </c>
      <c r="G554" s="18" t="str">
        <f t="shared" si="9"/>
        <v>scalar_integer_Double_precision_to_64_bit</v>
      </c>
      <c r="H554" s="18" t="s">
        <v>852</v>
      </c>
      <c r="I554" s="30" t="s">
        <v>730</v>
      </c>
      <c r="J554" s="30"/>
      <c r="K554" s="31"/>
      <c r="L554" s="32" t="s">
        <v>30</v>
      </c>
      <c r="M554" s="45" t="s">
        <v>31</v>
      </c>
      <c r="N554" s="32" t="s">
        <v>31</v>
      </c>
      <c r="O554" s="45" t="s">
        <v>30</v>
      </c>
      <c r="P554" s="45" t="s">
        <v>30</v>
      </c>
      <c r="Q554" s="45" t="s">
        <v>30</v>
      </c>
      <c r="R554" s="45" t="s">
        <v>30</v>
      </c>
      <c r="S554" s="45" t="s">
        <v>31</v>
      </c>
      <c r="T554" s="32" t="s">
        <v>31</v>
      </c>
      <c r="U554" s="32" t="s">
        <v>30</v>
      </c>
      <c r="V554" s="45" t="s">
        <v>30</v>
      </c>
      <c r="W554" s="32" t="s">
        <v>30</v>
      </c>
      <c r="X554" s="32" t="s">
        <v>30</v>
      </c>
      <c r="Y554" s="32" t="s">
        <v>31</v>
      </c>
      <c r="Z554" s="32" t="s">
        <v>31</v>
      </c>
      <c r="AA554" s="32" t="s">
        <v>31</v>
      </c>
      <c r="AB554" s="45" t="s">
        <v>31</v>
      </c>
      <c r="AC554" s="45" t="s">
        <v>31</v>
      </c>
      <c r="AD554" s="45" t="s">
        <v>31</v>
      </c>
      <c r="AE554" s="45" t="s">
        <v>31</v>
      </c>
      <c r="AF554" s="45" t="s">
        <v>31</v>
      </c>
      <c r="AG554" s="45" t="s">
        <v>31</v>
      </c>
      <c r="AH554" s="46" t="s">
        <v>45</v>
      </c>
      <c r="AM554" s="32" t="s">
        <v>56</v>
      </c>
      <c r="AR554" s="23"/>
      <c r="AS554" s="24" t="str">
        <f t="shared" si="3"/>
        <v>-:-:-:-:-:-:-:-:-:-:-:-:-:-:-:-:-:-:-:-:-:-:Rn:::::Rd::::</v>
      </c>
      <c r="AT554" s="23"/>
      <c r="AU554" s="24" t="str">
        <f t="shared" si="4"/>
        <v>0x9E780000</v>
      </c>
      <c r="AV554" s="25"/>
      <c r="AW554" s="26" t="str">
        <f t="shared" si="5"/>
        <v>vfcvtzsscalar_integer_Double_precision_to_64_bit,       </v>
      </c>
      <c r="AX554" s="26" t="str">
        <f t="shared" si="6"/>
        <v>//		vfcvtzsscalar_integer_Double_precision_to_64_bit,       	/* 0x9E780000	FCVTZS    	 */</v>
      </c>
      <c r="AY554" s="26" t="str">
        <f t="shared" si="7"/>
        <v>//		0x9E780000,	/* FCVTZS    	vfcvtzsscalar_integer_Double_precision_to_64_bit	 */</v>
      </c>
    </row>
    <row r="555" ht="12.75" customHeight="1">
      <c r="A555" s="15" t="s">
        <v>909</v>
      </c>
      <c r="B555" s="33" t="s">
        <v>106</v>
      </c>
      <c r="C555" s="16"/>
      <c r="D555" s="17"/>
      <c r="E555" s="28" t="s">
        <v>713</v>
      </c>
      <c r="F555" s="18" t="str">
        <f t="shared" si="8"/>
        <v>v</v>
      </c>
      <c r="G555" s="18" t="str">
        <f t="shared" si="9"/>
        <v>scalar_integer_Double_precision_to_64_bit</v>
      </c>
      <c r="H555" s="18" t="s">
        <v>852</v>
      </c>
      <c r="I555" s="30" t="s">
        <v>730</v>
      </c>
      <c r="J555" s="30"/>
      <c r="K555" s="31"/>
      <c r="L555" s="32" t="s">
        <v>30</v>
      </c>
      <c r="M555" s="45" t="s">
        <v>31</v>
      </c>
      <c r="N555" s="32" t="s">
        <v>31</v>
      </c>
      <c r="O555" s="45" t="s">
        <v>30</v>
      </c>
      <c r="P555" s="45" t="s">
        <v>30</v>
      </c>
      <c r="Q555" s="45" t="s">
        <v>30</v>
      </c>
      <c r="R555" s="45" t="s">
        <v>30</v>
      </c>
      <c r="S555" s="45" t="s">
        <v>31</v>
      </c>
      <c r="T555" s="32" t="s">
        <v>31</v>
      </c>
      <c r="U555" s="32" t="s">
        <v>30</v>
      </c>
      <c r="V555" s="45" t="s">
        <v>30</v>
      </c>
      <c r="W555" s="32" t="s">
        <v>30</v>
      </c>
      <c r="X555" s="32" t="s">
        <v>30</v>
      </c>
      <c r="Y555" s="32" t="s">
        <v>31</v>
      </c>
      <c r="Z555" s="32" t="s">
        <v>31</v>
      </c>
      <c r="AA555" s="32" t="s">
        <v>30</v>
      </c>
      <c r="AB555" s="45" t="s">
        <v>31</v>
      </c>
      <c r="AC555" s="45" t="s">
        <v>31</v>
      </c>
      <c r="AD555" s="45" t="s">
        <v>31</v>
      </c>
      <c r="AE555" s="45" t="s">
        <v>31</v>
      </c>
      <c r="AF555" s="45" t="s">
        <v>31</v>
      </c>
      <c r="AG555" s="45" t="s">
        <v>31</v>
      </c>
      <c r="AH555" s="46" t="s">
        <v>45</v>
      </c>
      <c r="AM555" s="32" t="s">
        <v>56</v>
      </c>
      <c r="AR555" s="23"/>
      <c r="AS555" s="24" t="str">
        <f t="shared" si="3"/>
        <v>-:-:-:-:-:-:-:-:-:-:-:-:-:-:-:-:-:-:-:-:-:-:Rn:::::Rd::::</v>
      </c>
      <c r="AT555" s="23"/>
      <c r="AU555" s="24" t="str">
        <f t="shared" si="4"/>
        <v>0x9E790000</v>
      </c>
      <c r="AV555" s="25"/>
      <c r="AW555" s="26" t="str">
        <f t="shared" si="5"/>
        <v>vfcvtzuscalar_integer_Double_precision_to_64_bit,       </v>
      </c>
      <c r="AX555" s="26" t="str">
        <f t="shared" si="6"/>
        <v>//		vfcvtzuscalar_integer_Double_precision_to_64_bit,       	/* 0x9E790000	FCVTZU    	 */</v>
      </c>
      <c r="AY555" s="26" t="str">
        <f t="shared" si="7"/>
        <v>//		0x9E790000,	/* FCVTZU    	vfcvtzuscalar_integer_Double_precision_to_64_bit	 */</v>
      </c>
    </row>
    <row r="556" ht="12.75" customHeight="1">
      <c r="A556" s="15" t="s">
        <v>910</v>
      </c>
      <c r="B556" s="33" t="s">
        <v>106</v>
      </c>
      <c r="C556" s="16"/>
      <c r="D556" s="17"/>
      <c r="E556" s="28" t="s">
        <v>780</v>
      </c>
      <c r="F556" s="18" t="str">
        <f t="shared" si="8"/>
        <v>v</v>
      </c>
      <c r="G556" s="18" t="str">
        <f t="shared" si="9"/>
        <v>general_Top_half_of_128_bit_to_64_bit</v>
      </c>
      <c r="H556" s="18" t="s">
        <v>860</v>
      </c>
      <c r="I556" s="30" t="s">
        <v>911</v>
      </c>
      <c r="J556" s="30"/>
      <c r="K556" s="31"/>
      <c r="L556" s="32" t="s">
        <v>30</v>
      </c>
      <c r="M556" s="45" t="s">
        <v>31</v>
      </c>
      <c r="N556" s="32" t="s">
        <v>31</v>
      </c>
      <c r="O556" s="45" t="s">
        <v>30</v>
      </c>
      <c r="P556" s="45" t="s">
        <v>30</v>
      </c>
      <c r="Q556" s="45" t="s">
        <v>30</v>
      </c>
      <c r="R556" s="45" t="s">
        <v>30</v>
      </c>
      <c r="S556" s="45" t="s">
        <v>31</v>
      </c>
      <c r="T556" s="32" t="s">
        <v>30</v>
      </c>
      <c r="U556" s="32" t="s">
        <v>31</v>
      </c>
      <c r="V556" s="45" t="s">
        <v>30</v>
      </c>
      <c r="W556" s="32" t="s">
        <v>31</v>
      </c>
      <c r="X556" s="32" t="s">
        <v>30</v>
      </c>
      <c r="Y556" s="32" t="s">
        <v>30</v>
      </c>
      <c r="Z556" s="32" t="s">
        <v>30</v>
      </c>
      <c r="AA556" s="32" t="s">
        <v>31</v>
      </c>
      <c r="AB556" s="45" t="s">
        <v>31</v>
      </c>
      <c r="AC556" s="45" t="s">
        <v>31</v>
      </c>
      <c r="AD556" s="45" t="s">
        <v>31</v>
      </c>
      <c r="AE556" s="45" t="s">
        <v>31</v>
      </c>
      <c r="AF556" s="45" t="s">
        <v>31</v>
      </c>
      <c r="AG556" s="45" t="s">
        <v>31</v>
      </c>
      <c r="AH556" s="46" t="s">
        <v>45</v>
      </c>
      <c r="AM556" s="32" t="s">
        <v>56</v>
      </c>
      <c r="AR556" s="23"/>
      <c r="AS556" s="24" t="str">
        <f t="shared" si="3"/>
        <v>-:-:-:-:-:-:-:-:-:-:-:-:-:-:-:-:-:-:-:-:-:-:Rn:::::Rd::::</v>
      </c>
      <c r="AT556" s="23"/>
      <c r="AU556" s="24" t="str">
        <f t="shared" si="4"/>
        <v>0x9EAE0000</v>
      </c>
      <c r="AV556" s="25"/>
      <c r="AW556" s="26" t="str">
        <f t="shared" si="5"/>
        <v>vfmovgeneral_Top_half_of_128_bit_to_64_bit,             </v>
      </c>
      <c r="AX556" s="26" t="str">
        <f t="shared" si="6"/>
        <v>//		vfmovgeneral_Top_half_of_128_bit_to_64_bit,             	/* 0x9EAE0000	FMOV      	 */</v>
      </c>
      <c r="AY556" s="26" t="str">
        <f t="shared" si="7"/>
        <v>//		0x9EAE0000,	/* FMOV      	vfmovgeneral_Top_half_of_128_bit_to_64_bit	 */</v>
      </c>
    </row>
    <row r="557" ht="12.75" customHeight="1">
      <c r="A557" s="9" t="s">
        <v>912</v>
      </c>
      <c r="B557" s="33" t="s">
        <v>106</v>
      </c>
      <c r="C557" s="16"/>
      <c r="D557" s="17"/>
      <c r="E557" s="28" t="s">
        <v>780</v>
      </c>
      <c r="F557" s="18" t="str">
        <f t="shared" si="8"/>
        <v>v</v>
      </c>
      <c r="G557" s="18" t="str">
        <f t="shared" si="9"/>
        <v>general_64_bit_to_top_half_of_128_bit</v>
      </c>
      <c r="H557" s="18" t="s">
        <v>860</v>
      </c>
      <c r="I557" s="30" t="s">
        <v>913</v>
      </c>
      <c r="J557" s="30"/>
      <c r="K557" s="31"/>
      <c r="L557" s="32" t="s">
        <v>30</v>
      </c>
      <c r="M557" s="45" t="s">
        <v>31</v>
      </c>
      <c r="N557" s="32" t="s">
        <v>31</v>
      </c>
      <c r="O557" s="45" t="s">
        <v>30</v>
      </c>
      <c r="P557" s="45" t="s">
        <v>30</v>
      </c>
      <c r="Q557" s="45" t="s">
        <v>30</v>
      </c>
      <c r="R557" s="45" t="s">
        <v>30</v>
      </c>
      <c r="S557" s="45" t="s">
        <v>31</v>
      </c>
      <c r="T557" s="32" t="s">
        <v>30</v>
      </c>
      <c r="U557" s="32" t="s">
        <v>31</v>
      </c>
      <c r="V557" s="45" t="s">
        <v>30</v>
      </c>
      <c r="W557" s="32" t="s">
        <v>31</v>
      </c>
      <c r="X557" s="32" t="s">
        <v>30</v>
      </c>
      <c r="Y557" s="32" t="s">
        <v>30</v>
      </c>
      <c r="Z557" s="32" t="s">
        <v>30</v>
      </c>
      <c r="AA557" s="32" t="s">
        <v>30</v>
      </c>
      <c r="AB557" s="45" t="s">
        <v>31</v>
      </c>
      <c r="AC557" s="45" t="s">
        <v>31</v>
      </c>
      <c r="AD557" s="45" t="s">
        <v>31</v>
      </c>
      <c r="AE557" s="45" t="s">
        <v>31</v>
      </c>
      <c r="AF557" s="45" t="s">
        <v>31</v>
      </c>
      <c r="AG557" s="45" t="s">
        <v>31</v>
      </c>
      <c r="AH557" s="46" t="s">
        <v>45</v>
      </c>
      <c r="AM557" s="32" t="s">
        <v>56</v>
      </c>
      <c r="AR557" s="23"/>
      <c r="AS557" s="24" t="str">
        <f t="shared" si="3"/>
        <v>-:-:-:-:-:-:-:-:-:-:-:-:-:-:-:-:-:-:-:-:-:-:Rn:::::Rd::::</v>
      </c>
      <c r="AT557" s="23"/>
      <c r="AU557" s="24" t="str">
        <f t="shared" si="4"/>
        <v>0x9EAF0000</v>
      </c>
      <c r="AV557" s="25"/>
      <c r="AW557" s="26" t="str">
        <f t="shared" si="5"/>
        <v>vfmovgeneral_64_bit_to_top_half_of_128_bit,             </v>
      </c>
      <c r="AX557" s="26" t="str">
        <f t="shared" si="6"/>
        <v>//		vfmovgeneral_64_bit_to_top_half_of_128_bit,             	/* 0x9EAF0000	FMOV      	 */</v>
      </c>
      <c r="AY557" s="26" t="str">
        <f t="shared" si="7"/>
        <v>//		0x9EAF0000,	/* FMOV      	vfmovgeneral_64_bit_to_top_half_of_128_bit	 */</v>
      </c>
    </row>
    <row r="558" ht="12.75" customHeight="1">
      <c r="A558" s="15" t="s">
        <v>914</v>
      </c>
      <c r="B558" s="33" t="s">
        <v>106</v>
      </c>
      <c r="C558" s="16"/>
      <c r="D558" s="17" t="s">
        <v>915</v>
      </c>
      <c r="F558" s="18" t="str">
        <f t="shared" si="8"/>
        <v/>
      </c>
      <c r="G558" s="18" t="str">
        <f t="shared" si="9"/>
        <v/>
      </c>
      <c r="H558" s="19"/>
      <c r="I558" s="20"/>
      <c r="J558" s="20"/>
      <c r="K558" s="37"/>
      <c r="L558" s="38" t="s">
        <v>67</v>
      </c>
      <c r="M558" s="22" t="s">
        <v>31</v>
      </c>
      <c r="N558" s="38" t="s">
        <v>52</v>
      </c>
      <c r="O558" s="22" t="s">
        <v>30</v>
      </c>
      <c r="P558" s="39" t="s">
        <v>30</v>
      </c>
      <c r="Q558" s="39" t="s">
        <v>30</v>
      </c>
      <c r="R558" s="39" t="s">
        <v>30</v>
      </c>
      <c r="S558" s="22" t="s">
        <v>30</v>
      </c>
      <c r="T558" s="38" t="s">
        <v>700</v>
      </c>
      <c r="V558" s="38" t="s">
        <v>916</v>
      </c>
      <c r="W558" s="38" t="s">
        <v>51</v>
      </c>
      <c r="AB558" s="38" t="s">
        <v>520</v>
      </c>
      <c r="AC558" s="38" t="s">
        <v>63</v>
      </c>
      <c r="AH558" s="40" t="s">
        <v>45</v>
      </c>
      <c r="AM558" s="38" t="s">
        <v>56</v>
      </c>
      <c r="AR558" s="23"/>
      <c r="AS558" s="24" t="str">
        <f t="shared" si="3"/>
        <v/>
      </c>
      <c r="AT558" s="23"/>
      <c r="AU558" s="24" t="str">
        <f t="shared" si="4"/>
        <v/>
      </c>
      <c r="AV558" s="25"/>
      <c r="AW558" s="26" t="str">
        <f t="shared" si="5"/>
        <v/>
      </c>
      <c r="AX558" s="26" t="str">
        <f t="shared" si="6"/>
        <v>	/* Floating-point data-processing (3 source) */</v>
      </c>
      <c r="AY558" s="26" t="str">
        <f t="shared" si="7"/>
        <v>	/* Floating-point data-processing (3 source) */</v>
      </c>
    </row>
    <row r="559" ht="12.75" customHeight="1">
      <c r="A559" s="15" t="s">
        <v>917</v>
      </c>
      <c r="B559" s="33" t="s">
        <v>106</v>
      </c>
      <c r="C559" s="16"/>
      <c r="D559" s="17"/>
      <c r="E559" s="28" t="s">
        <v>918</v>
      </c>
      <c r="F559" s="18" t="str">
        <f t="shared" si="8"/>
        <v>v</v>
      </c>
      <c r="G559" s="18" t="str">
        <f t="shared" si="9"/>
        <v>Single_precision</v>
      </c>
      <c r="H559" s="19"/>
      <c r="I559" s="30" t="s">
        <v>736</v>
      </c>
      <c r="J559" s="30"/>
      <c r="K559" s="31"/>
      <c r="L559" s="32" t="s">
        <v>31</v>
      </c>
      <c r="M559" s="45" t="s">
        <v>31</v>
      </c>
      <c r="N559" s="32" t="s">
        <v>31</v>
      </c>
      <c r="O559" s="45" t="s">
        <v>30</v>
      </c>
      <c r="P559" s="45" t="s">
        <v>30</v>
      </c>
      <c r="Q559" s="45" t="s">
        <v>30</v>
      </c>
      <c r="R559" s="45" t="s">
        <v>30</v>
      </c>
      <c r="S559" s="45" t="s">
        <v>30</v>
      </c>
      <c r="T559" s="32" t="s">
        <v>31</v>
      </c>
      <c r="U559" s="32" t="s">
        <v>31</v>
      </c>
      <c r="V559" s="32" t="s">
        <v>31</v>
      </c>
      <c r="W559" s="32" t="s">
        <v>51</v>
      </c>
      <c r="AB559" s="32" t="s">
        <v>31</v>
      </c>
      <c r="AC559" s="32" t="s">
        <v>63</v>
      </c>
      <c r="AH559" s="46" t="s">
        <v>45</v>
      </c>
      <c r="AM559" s="32" t="s">
        <v>56</v>
      </c>
      <c r="AR559" s="23"/>
      <c r="AS559" s="24" t="str">
        <f t="shared" si="3"/>
        <v>-:-:-:-:-:-:-:-:-:-:-:Rm:::::-:Ra:::::Rn:::::Rd::::</v>
      </c>
      <c r="AT559" s="23"/>
      <c r="AU559" s="24" t="str">
        <f t="shared" si="4"/>
        <v>0x1F000000</v>
      </c>
      <c r="AV559" s="25"/>
      <c r="AW559" s="26" t="str">
        <f t="shared" si="5"/>
        <v>vfmaddSingle_precision,                                 </v>
      </c>
      <c r="AX559" s="26" t="str">
        <f t="shared" si="6"/>
        <v>//		vfmaddSingle_precision,                                 	/* 0x1F000000	FMADD     	 */</v>
      </c>
      <c r="AY559" s="26" t="str">
        <f t="shared" si="7"/>
        <v>//		0x1F000000,	/* FMADD     	vfmaddSingle_precision	 */</v>
      </c>
    </row>
    <row r="560" ht="12.75" customHeight="1">
      <c r="A560" s="9" t="s">
        <v>919</v>
      </c>
      <c r="B560" s="33" t="s">
        <v>106</v>
      </c>
      <c r="C560" s="16"/>
      <c r="D560" s="17"/>
      <c r="E560" s="28" t="s">
        <v>920</v>
      </c>
      <c r="F560" s="18" t="str">
        <f t="shared" si="8"/>
        <v>v</v>
      </c>
      <c r="G560" s="18" t="str">
        <f t="shared" si="9"/>
        <v>Single_precision</v>
      </c>
      <c r="H560" s="19"/>
      <c r="I560" s="30" t="s">
        <v>736</v>
      </c>
      <c r="J560" s="30"/>
      <c r="K560" s="31"/>
      <c r="L560" s="32" t="s">
        <v>31</v>
      </c>
      <c r="M560" s="45" t="s">
        <v>31</v>
      </c>
      <c r="N560" s="32" t="s">
        <v>31</v>
      </c>
      <c r="O560" s="45" t="s">
        <v>30</v>
      </c>
      <c r="P560" s="45" t="s">
        <v>30</v>
      </c>
      <c r="Q560" s="45" t="s">
        <v>30</v>
      </c>
      <c r="R560" s="45" t="s">
        <v>30</v>
      </c>
      <c r="S560" s="45" t="s">
        <v>30</v>
      </c>
      <c r="T560" s="32" t="s">
        <v>31</v>
      </c>
      <c r="U560" s="32" t="s">
        <v>31</v>
      </c>
      <c r="V560" s="32" t="s">
        <v>31</v>
      </c>
      <c r="W560" s="32" t="s">
        <v>51</v>
      </c>
      <c r="AB560" s="32" t="s">
        <v>30</v>
      </c>
      <c r="AC560" s="32" t="s">
        <v>63</v>
      </c>
      <c r="AH560" s="46" t="s">
        <v>45</v>
      </c>
      <c r="AM560" s="32" t="s">
        <v>56</v>
      </c>
      <c r="AR560" s="23"/>
      <c r="AS560" s="24" t="str">
        <f t="shared" si="3"/>
        <v>-:-:-:-:-:-:-:-:-:-:-:Rm:::::-:Ra:::::Rn:::::Rd::::</v>
      </c>
      <c r="AT560" s="23"/>
      <c r="AU560" s="24" t="str">
        <f t="shared" si="4"/>
        <v>0x1F008000</v>
      </c>
      <c r="AV560" s="25"/>
      <c r="AW560" s="26" t="str">
        <f t="shared" si="5"/>
        <v>vfmsubSingle_precision,                                 </v>
      </c>
      <c r="AX560" s="26" t="str">
        <f t="shared" si="6"/>
        <v>//		vfmsubSingle_precision,                                 	/* 0x1F008000	FMSUB     	 */</v>
      </c>
      <c r="AY560" s="26" t="str">
        <f t="shared" si="7"/>
        <v>//		0x1F008000,	/* FMSUB     	vfmsubSingle_precision	 */</v>
      </c>
    </row>
    <row r="561" ht="12.75" customHeight="1">
      <c r="A561" s="9" t="s">
        <v>921</v>
      </c>
      <c r="B561" s="33" t="s">
        <v>106</v>
      </c>
      <c r="C561" s="16"/>
      <c r="D561" s="17"/>
      <c r="E561" s="28" t="s">
        <v>922</v>
      </c>
      <c r="F561" s="18" t="str">
        <f t="shared" si="8"/>
        <v>v</v>
      </c>
      <c r="G561" s="18" t="str">
        <f t="shared" si="9"/>
        <v>Single_precision</v>
      </c>
      <c r="H561" s="19"/>
      <c r="I561" s="30" t="s">
        <v>736</v>
      </c>
      <c r="J561" s="30"/>
      <c r="K561" s="31"/>
      <c r="L561" s="32" t="s">
        <v>31</v>
      </c>
      <c r="M561" s="45" t="s">
        <v>31</v>
      </c>
      <c r="N561" s="32" t="s">
        <v>31</v>
      </c>
      <c r="O561" s="45" t="s">
        <v>30</v>
      </c>
      <c r="P561" s="45" t="s">
        <v>30</v>
      </c>
      <c r="Q561" s="45" t="s">
        <v>30</v>
      </c>
      <c r="R561" s="45" t="s">
        <v>30</v>
      </c>
      <c r="S561" s="45" t="s">
        <v>30</v>
      </c>
      <c r="T561" s="32" t="s">
        <v>31</v>
      </c>
      <c r="U561" s="32" t="s">
        <v>31</v>
      </c>
      <c r="V561" s="32" t="s">
        <v>30</v>
      </c>
      <c r="W561" s="32" t="s">
        <v>51</v>
      </c>
      <c r="AB561" s="32" t="s">
        <v>31</v>
      </c>
      <c r="AC561" s="32" t="s">
        <v>63</v>
      </c>
      <c r="AH561" s="46" t="s">
        <v>45</v>
      </c>
      <c r="AM561" s="32" t="s">
        <v>56</v>
      </c>
      <c r="AR561" s="23"/>
      <c r="AS561" s="24" t="str">
        <f t="shared" si="3"/>
        <v>-:-:-:-:-:-:-:-:-:-:-:Rm:::::-:Ra:::::Rn:::::Rd::::</v>
      </c>
      <c r="AT561" s="23"/>
      <c r="AU561" s="24" t="str">
        <f t="shared" si="4"/>
        <v>0x1F200000</v>
      </c>
      <c r="AV561" s="25"/>
      <c r="AW561" s="26" t="str">
        <f t="shared" si="5"/>
        <v>vfnmaddSingle_precision,                                </v>
      </c>
      <c r="AX561" s="26" t="str">
        <f t="shared" si="6"/>
        <v>//		vfnmaddSingle_precision,                                	/* 0x1F200000	FNMADD    	 */</v>
      </c>
      <c r="AY561" s="26" t="str">
        <f t="shared" si="7"/>
        <v>//		0x1F200000,	/* FNMADD    	vfnmaddSingle_precision	 */</v>
      </c>
    </row>
    <row r="562" ht="12.75" customHeight="1">
      <c r="A562" s="15" t="s">
        <v>923</v>
      </c>
      <c r="B562" s="33" t="s">
        <v>106</v>
      </c>
      <c r="C562" s="16"/>
      <c r="D562" s="17"/>
      <c r="E562" s="28" t="s">
        <v>924</v>
      </c>
      <c r="F562" s="18" t="str">
        <f t="shared" si="8"/>
        <v>v</v>
      </c>
      <c r="G562" s="18" t="str">
        <f t="shared" si="9"/>
        <v>Single_precision</v>
      </c>
      <c r="H562" s="19"/>
      <c r="I562" s="30" t="s">
        <v>736</v>
      </c>
      <c r="J562" s="30"/>
      <c r="K562" s="31"/>
      <c r="L562" s="32" t="s">
        <v>31</v>
      </c>
      <c r="M562" s="45" t="s">
        <v>31</v>
      </c>
      <c r="N562" s="32" t="s">
        <v>31</v>
      </c>
      <c r="O562" s="45" t="s">
        <v>30</v>
      </c>
      <c r="P562" s="45" t="s">
        <v>30</v>
      </c>
      <c r="Q562" s="45" t="s">
        <v>30</v>
      </c>
      <c r="R562" s="45" t="s">
        <v>30</v>
      </c>
      <c r="S562" s="45" t="s">
        <v>30</v>
      </c>
      <c r="T562" s="32" t="s">
        <v>31</v>
      </c>
      <c r="U562" s="32" t="s">
        <v>31</v>
      </c>
      <c r="V562" s="32" t="s">
        <v>30</v>
      </c>
      <c r="W562" s="32" t="s">
        <v>51</v>
      </c>
      <c r="AB562" s="32" t="s">
        <v>30</v>
      </c>
      <c r="AC562" s="32" t="s">
        <v>63</v>
      </c>
      <c r="AH562" s="46" t="s">
        <v>45</v>
      </c>
      <c r="AM562" s="32" t="s">
        <v>56</v>
      </c>
      <c r="AR562" s="23"/>
      <c r="AS562" s="24" t="str">
        <f t="shared" si="3"/>
        <v>-:-:-:-:-:-:-:-:-:-:-:Rm:::::-:Ra:::::Rn:::::Rd::::</v>
      </c>
      <c r="AT562" s="23"/>
      <c r="AU562" s="24" t="str">
        <f t="shared" si="4"/>
        <v>0x1F208000</v>
      </c>
      <c r="AV562" s="25"/>
      <c r="AW562" s="26" t="str">
        <f t="shared" si="5"/>
        <v>vfnmsubSingle_precision,                                </v>
      </c>
      <c r="AX562" s="26" t="str">
        <f t="shared" si="6"/>
        <v>//		vfnmsubSingle_precision,                                	/* 0x1F208000	FNMSUB    	 */</v>
      </c>
      <c r="AY562" s="26" t="str">
        <f t="shared" si="7"/>
        <v>//		0x1F208000,	/* FNMSUB    	vfnmsubSingle_precision	 */</v>
      </c>
    </row>
    <row r="563" ht="12.75" customHeight="1">
      <c r="A563" s="15" t="s">
        <v>925</v>
      </c>
      <c r="B563" s="33" t="s">
        <v>106</v>
      </c>
      <c r="C563" s="16"/>
      <c r="D563" s="17"/>
      <c r="E563" s="28" t="s">
        <v>918</v>
      </c>
      <c r="F563" s="18" t="str">
        <f t="shared" si="8"/>
        <v>v</v>
      </c>
      <c r="G563" s="18" t="str">
        <f t="shared" si="9"/>
        <v>Double_precision</v>
      </c>
      <c r="H563" s="19"/>
      <c r="I563" s="30" t="s">
        <v>740</v>
      </c>
      <c r="J563" s="30"/>
      <c r="K563" s="31"/>
      <c r="L563" s="32" t="s">
        <v>31</v>
      </c>
      <c r="M563" s="45" t="s">
        <v>31</v>
      </c>
      <c r="N563" s="32" t="s">
        <v>31</v>
      </c>
      <c r="O563" s="45" t="s">
        <v>30</v>
      </c>
      <c r="P563" s="45" t="s">
        <v>30</v>
      </c>
      <c r="Q563" s="45" t="s">
        <v>30</v>
      </c>
      <c r="R563" s="45" t="s">
        <v>30</v>
      </c>
      <c r="S563" s="45" t="s">
        <v>30</v>
      </c>
      <c r="T563" s="32" t="s">
        <v>31</v>
      </c>
      <c r="U563" s="32" t="s">
        <v>30</v>
      </c>
      <c r="V563" s="32" t="s">
        <v>31</v>
      </c>
      <c r="W563" s="32" t="s">
        <v>51</v>
      </c>
      <c r="AB563" s="32" t="s">
        <v>31</v>
      </c>
      <c r="AC563" s="32" t="s">
        <v>63</v>
      </c>
      <c r="AH563" s="46" t="s">
        <v>45</v>
      </c>
      <c r="AM563" s="32" t="s">
        <v>56</v>
      </c>
      <c r="AR563" s="23"/>
      <c r="AS563" s="24" t="str">
        <f t="shared" si="3"/>
        <v>-:-:-:-:-:-:-:-:-:-:-:Rm:::::-:Ra:::::Rn:::::Rd::::</v>
      </c>
      <c r="AT563" s="23"/>
      <c r="AU563" s="24" t="str">
        <f t="shared" si="4"/>
        <v>0x1F400000</v>
      </c>
      <c r="AV563" s="25"/>
      <c r="AW563" s="26" t="str">
        <f t="shared" si="5"/>
        <v>vfmaddDouble_precision,                                 </v>
      </c>
      <c r="AX563" s="26" t="str">
        <f t="shared" si="6"/>
        <v>//		vfmaddDouble_precision,                                 	/* 0x1F400000	FMADD     	 */</v>
      </c>
      <c r="AY563" s="26" t="str">
        <f t="shared" si="7"/>
        <v>//		0x1F400000,	/* FMADD     	vfmaddDouble_precision	 */</v>
      </c>
    </row>
    <row r="564" ht="12.75" customHeight="1">
      <c r="A564" s="9" t="s">
        <v>926</v>
      </c>
      <c r="B564" s="33" t="s">
        <v>106</v>
      </c>
      <c r="C564" s="16"/>
      <c r="D564" s="17"/>
      <c r="E564" s="28" t="s">
        <v>920</v>
      </c>
      <c r="F564" s="18" t="str">
        <f t="shared" si="8"/>
        <v>v</v>
      </c>
      <c r="G564" s="18" t="str">
        <f t="shared" si="9"/>
        <v>Double_precision</v>
      </c>
      <c r="H564" s="19"/>
      <c r="I564" s="30" t="s">
        <v>740</v>
      </c>
      <c r="J564" s="30"/>
      <c r="K564" s="31"/>
      <c r="L564" s="32" t="s">
        <v>31</v>
      </c>
      <c r="M564" s="45" t="s">
        <v>31</v>
      </c>
      <c r="N564" s="32" t="s">
        <v>31</v>
      </c>
      <c r="O564" s="45" t="s">
        <v>30</v>
      </c>
      <c r="P564" s="45" t="s">
        <v>30</v>
      </c>
      <c r="Q564" s="45" t="s">
        <v>30</v>
      </c>
      <c r="R564" s="45" t="s">
        <v>30</v>
      </c>
      <c r="S564" s="45" t="s">
        <v>30</v>
      </c>
      <c r="T564" s="32" t="s">
        <v>31</v>
      </c>
      <c r="U564" s="32" t="s">
        <v>30</v>
      </c>
      <c r="V564" s="32" t="s">
        <v>31</v>
      </c>
      <c r="W564" s="32" t="s">
        <v>51</v>
      </c>
      <c r="AB564" s="32" t="s">
        <v>30</v>
      </c>
      <c r="AC564" s="32" t="s">
        <v>63</v>
      </c>
      <c r="AH564" s="46" t="s">
        <v>45</v>
      </c>
      <c r="AM564" s="32" t="s">
        <v>56</v>
      </c>
      <c r="AR564" s="23"/>
      <c r="AS564" s="24" t="str">
        <f t="shared" si="3"/>
        <v>-:-:-:-:-:-:-:-:-:-:-:Rm:::::-:Ra:::::Rn:::::Rd::::</v>
      </c>
      <c r="AT564" s="23"/>
      <c r="AU564" s="24" t="str">
        <f t="shared" si="4"/>
        <v>0x1F408000</v>
      </c>
      <c r="AV564" s="25"/>
      <c r="AW564" s="26" t="str">
        <f t="shared" si="5"/>
        <v>vfmsubDouble_precision,                                 </v>
      </c>
      <c r="AX564" s="26" t="str">
        <f t="shared" si="6"/>
        <v>//		vfmsubDouble_precision,                                 	/* 0x1F408000	FMSUB     	 */</v>
      </c>
      <c r="AY564" s="26" t="str">
        <f t="shared" si="7"/>
        <v>//		0x1F408000,	/* FMSUB     	vfmsubDouble_precision	 */</v>
      </c>
    </row>
    <row r="565" ht="12.75" customHeight="1">
      <c r="A565" s="15" t="s">
        <v>927</v>
      </c>
      <c r="B565" s="33" t="s">
        <v>106</v>
      </c>
      <c r="C565" s="16"/>
      <c r="D565" s="17"/>
      <c r="E565" s="28" t="s">
        <v>922</v>
      </c>
      <c r="F565" s="18" t="str">
        <f t="shared" si="8"/>
        <v>v</v>
      </c>
      <c r="G565" s="18" t="str">
        <f t="shared" si="9"/>
        <v>Double_precision</v>
      </c>
      <c r="H565" s="19"/>
      <c r="I565" s="30" t="s">
        <v>740</v>
      </c>
      <c r="J565" s="30"/>
      <c r="K565" s="31"/>
      <c r="L565" s="32" t="s">
        <v>31</v>
      </c>
      <c r="M565" s="45" t="s">
        <v>31</v>
      </c>
      <c r="N565" s="32" t="s">
        <v>31</v>
      </c>
      <c r="O565" s="45" t="s">
        <v>30</v>
      </c>
      <c r="P565" s="45" t="s">
        <v>30</v>
      </c>
      <c r="Q565" s="45" t="s">
        <v>30</v>
      </c>
      <c r="R565" s="45" t="s">
        <v>30</v>
      </c>
      <c r="S565" s="45" t="s">
        <v>30</v>
      </c>
      <c r="T565" s="32" t="s">
        <v>31</v>
      </c>
      <c r="U565" s="32" t="s">
        <v>30</v>
      </c>
      <c r="V565" s="32" t="s">
        <v>30</v>
      </c>
      <c r="W565" s="32" t="s">
        <v>51</v>
      </c>
      <c r="AB565" s="32" t="s">
        <v>31</v>
      </c>
      <c r="AC565" s="32" t="s">
        <v>63</v>
      </c>
      <c r="AH565" s="46" t="s">
        <v>45</v>
      </c>
      <c r="AM565" s="32" t="s">
        <v>56</v>
      </c>
      <c r="AR565" s="23"/>
      <c r="AS565" s="24" t="str">
        <f t="shared" si="3"/>
        <v>-:-:-:-:-:-:-:-:-:-:-:Rm:::::-:Ra:::::Rn:::::Rd::::</v>
      </c>
      <c r="AT565" s="23"/>
      <c r="AU565" s="24" t="str">
        <f t="shared" si="4"/>
        <v>0x1F600000</v>
      </c>
      <c r="AV565" s="25"/>
      <c r="AW565" s="26" t="str">
        <f t="shared" si="5"/>
        <v>vfnmaddDouble_precision,                                </v>
      </c>
      <c r="AX565" s="26" t="str">
        <f t="shared" si="6"/>
        <v>//		vfnmaddDouble_precision,                                	/* 0x1F600000	FNMADD    	 */</v>
      </c>
      <c r="AY565" s="26" t="str">
        <f t="shared" si="7"/>
        <v>//		0x1F600000,	/* FNMADD    	vfnmaddDouble_precision	 */</v>
      </c>
    </row>
    <row r="566" ht="12.75" customHeight="1">
      <c r="A566" s="15" t="s">
        <v>928</v>
      </c>
      <c r="B566" s="33" t="s">
        <v>106</v>
      </c>
      <c r="C566" s="16"/>
      <c r="D566" s="17"/>
      <c r="E566" s="28" t="s">
        <v>924</v>
      </c>
      <c r="F566" s="18" t="str">
        <f t="shared" si="8"/>
        <v>v</v>
      </c>
      <c r="G566" s="18" t="str">
        <f t="shared" si="9"/>
        <v>Double_precision</v>
      </c>
      <c r="H566" s="19"/>
      <c r="I566" s="30" t="s">
        <v>740</v>
      </c>
      <c r="J566" s="30"/>
      <c r="K566" s="31"/>
      <c r="L566" s="32" t="s">
        <v>31</v>
      </c>
      <c r="M566" s="45" t="s">
        <v>31</v>
      </c>
      <c r="N566" s="32" t="s">
        <v>31</v>
      </c>
      <c r="O566" s="45" t="s">
        <v>30</v>
      </c>
      <c r="P566" s="45" t="s">
        <v>30</v>
      </c>
      <c r="Q566" s="45" t="s">
        <v>30</v>
      </c>
      <c r="R566" s="45" t="s">
        <v>30</v>
      </c>
      <c r="S566" s="45" t="s">
        <v>30</v>
      </c>
      <c r="T566" s="32" t="s">
        <v>31</v>
      </c>
      <c r="U566" s="32" t="s">
        <v>30</v>
      </c>
      <c r="V566" s="32" t="s">
        <v>30</v>
      </c>
      <c r="W566" s="32" t="s">
        <v>51</v>
      </c>
      <c r="AB566" s="32" t="s">
        <v>30</v>
      </c>
      <c r="AC566" s="32" t="s">
        <v>63</v>
      </c>
      <c r="AH566" s="46" t="s">
        <v>45</v>
      </c>
      <c r="AM566" s="32" t="s">
        <v>56</v>
      </c>
      <c r="AR566" s="23"/>
      <c r="AS566" s="24" t="str">
        <f t="shared" si="3"/>
        <v>-:-:-:-:-:-:-:-:-:-:-:Rm:::::-:Ra:::::Rn:::::Rd::::</v>
      </c>
      <c r="AT566" s="23"/>
      <c r="AU566" s="24" t="str">
        <f t="shared" si="4"/>
        <v>0x1F608000</v>
      </c>
      <c r="AV566" s="25"/>
      <c r="AW566" s="26" t="str">
        <f t="shared" si="5"/>
        <v>vfnmsubDouble_precision,                                </v>
      </c>
      <c r="AX566" s="26" t="str">
        <f t="shared" si="6"/>
        <v>//		vfnmsubDouble_precision,                                	/* 0x1F608000	FNMSUB    	 */</v>
      </c>
      <c r="AY566" s="26" t="str">
        <f t="shared" si="7"/>
        <v>//		0x1F608000,	/* FNMSUB    	vfnmsubDouble_precision	 */</v>
      </c>
    </row>
    <row r="567" ht="12.75" customHeight="1">
      <c r="A567" s="9" t="s">
        <v>929</v>
      </c>
      <c r="B567" s="33" t="s">
        <v>106</v>
      </c>
      <c r="C567" s="16"/>
      <c r="D567" s="17" t="s">
        <v>930</v>
      </c>
      <c r="F567" s="18" t="str">
        <f t="shared" si="8"/>
        <v/>
      </c>
      <c r="G567" s="18" t="str">
        <f t="shared" si="9"/>
        <v/>
      </c>
      <c r="H567" s="19"/>
      <c r="I567" s="20"/>
      <c r="J567" s="20"/>
      <c r="K567" s="21"/>
      <c r="L567" s="22" t="s">
        <v>31</v>
      </c>
      <c r="M567" s="22" t="s">
        <v>30</v>
      </c>
      <c r="N567" s="38" t="s">
        <v>931</v>
      </c>
      <c r="O567" s="22" t="s">
        <v>30</v>
      </c>
      <c r="P567" s="39" t="s">
        <v>30</v>
      </c>
      <c r="Q567" s="39" t="s">
        <v>30</v>
      </c>
      <c r="R567" s="39" t="s">
        <v>30</v>
      </c>
      <c r="S567" s="22" t="s">
        <v>31</v>
      </c>
      <c r="T567" s="38" t="s">
        <v>65</v>
      </c>
      <c r="V567" s="22" t="s">
        <v>30</v>
      </c>
      <c r="W567" s="60" t="s">
        <v>51</v>
      </c>
      <c r="AB567" s="38" t="s">
        <v>642</v>
      </c>
      <c r="AG567" s="22" t="s">
        <v>30</v>
      </c>
      <c r="AH567" s="40" t="s">
        <v>45</v>
      </c>
      <c r="AM567" s="38" t="s">
        <v>56</v>
      </c>
      <c r="AR567" s="23"/>
      <c r="AS567" s="24" t="str">
        <f t="shared" si="3"/>
        <v/>
      </c>
      <c r="AT567" s="23"/>
      <c r="AU567" s="24" t="str">
        <f t="shared" si="4"/>
        <v/>
      </c>
      <c r="AV567" s="25"/>
      <c r="AW567" s="26" t="str">
        <f t="shared" si="5"/>
        <v/>
      </c>
      <c r="AX567" s="26" t="str">
        <f t="shared" si="6"/>
        <v>	/* AdvSIMD scalar three same */</v>
      </c>
      <c r="AY567" s="26" t="str">
        <f t="shared" si="7"/>
        <v>	/* AdvSIMD scalar three same */</v>
      </c>
    </row>
    <row r="568" ht="12.75" customHeight="1">
      <c r="A568" s="9" t="s">
        <v>932</v>
      </c>
      <c r="B568" s="33" t="s">
        <v>106</v>
      </c>
      <c r="C568" s="16"/>
      <c r="D568" s="17"/>
      <c r="E568" s="28" t="s">
        <v>933</v>
      </c>
      <c r="F568" s="18" t="str">
        <f t="shared" si="8"/>
        <v>v</v>
      </c>
      <c r="G568" s="18" t="str">
        <f t="shared" si="9"/>
        <v>Scalar</v>
      </c>
      <c r="H568" s="19"/>
      <c r="I568" s="30" t="s">
        <v>934</v>
      </c>
      <c r="J568" s="30"/>
      <c r="K568" s="84"/>
      <c r="L568" s="45" t="s">
        <v>31</v>
      </c>
      <c r="M568" s="45" t="s">
        <v>30</v>
      </c>
      <c r="N568" s="32" t="s">
        <v>31</v>
      </c>
      <c r="O568" s="45" t="s">
        <v>30</v>
      </c>
      <c r="P568" s="45" t="s">
        <v>30</v>
      </c>
      <c r="Q568" s="45" t="s">
        <v>30</v>
      </c>
      <c r="R568" s="45" t="s">
        <v>30</v>
      </c>
      <c r="S568" s="45" t="s">
        <v>31</v>
      </c>
      <c r="T568" s="32" t="s">
        <v>33</v>
      </c>
      <c r="U568" s="32" t="s">
        <v>33</v>
      </c>
      <c r="V568" s="45" t="s">
        <v>30</v>
      </c>
      <c r="W568" s="62" t="s">
        <v>51</v>
      </c>
      <c r="AB568" s="32" t="s">
        <v>31</v>
      </c>
      <c r="AC568" s="32" t="s">
        <v>31</v>
      </c>
      <c r="AD568" s="32" t="s">
        <v>31</v>
      </c>
      <c r="AE568" s="32" t="s">
        <v>31</v>
      </c>
      <c r="AF568" s="32" t="s">
        <v>30</v>
      </c>
      <c r="AG568" s="45" t="s">
        <v>30</v>
      </c>
      <c r="AH568" s="46" t="s">
        <v>45</v>
      </c>
      <c r="AM568" s="32" t="s">
        <v>56</v>
      </c>
      <c r="AR568" s="23"/>
      <c r="AS568" s="24" t="str">
        <f t="shared" si="3"/>
        <v>-:-:-:-:-:-:-:-:-:-:-:Rm:::::-:-:-:-:-:-:Rn:::::Rd::::</v>
      </c>
      <c r="AT568" s="23"/>
      <c r="AU568" s="24" t="str">
        <f t="shared" si="4"/>
        <v>0x5E200C00</v>
      </c>
      <c r="AV568" s="25"/>
      <c r="AW568" s="26" t="str">
        <f t="shared" si="5"/>
        <v>vsqaddScalar,                                           </v>
      </c>
      <c r="AX568" s="26" t="str">
        <f t="shared" si="6"/>
        <v>//		vsqaddScalar,                                           	/* 0x5E200C00	SQADD     	 */</v>
      </c>
      <c r="AY568" s="26" t="str">
        <f t="shared" si="7"/>
        <v>//		0x5E200C00,	/* SQADD     	vsqaddScalar	 */</v>
      </c>
    </row>
    <row r="569" ht="12.75" customHeight="1">
      <c r="A569" s="15" t="s">
        <v>935</v>
      </c>
      <c r="B569" s="33" t="s">
        <v>106</v>
      </c>
      <c r="C569" s="16"/>
      <c r="D569" s="17"/>
      <c r="E569" s="28" t="s">
        <v>936</v>
      </c>
      <c r="F569" s="18" t="str">
        <f t="shared" si="8"/>
        <v>v</v>
      </c>
      <c r="G569" s="18" t="str">
        <f t="shared" si="9"/>
        <v>Scalar</v>
      </c>
      <c r="H569" s="19"/>
      <c r="I569" s="30" t="s">
        <v>934</v>
      </c>
      <c r="J569" s="30"/>
      <c r="K569" s="84"/>
      <c r="L569" s="45" t="s">
        <v>31</v>
      </c>
      <c r="M569" s="45" t="s">
        <v>30</v>
      </c>
      <c r="N569" s="32" t="s">
        <v>31</v>
      </c>
      <c r="O569" s="45" t="s">
        <v>30</v>
      </c>
      <c r="P569" s="45" t="s">
        <v>30</v>
      </c>
      <c r="Q569" s="45" t="s">
        <v>30</v>
      </c>
      <c r="R569" s="45" t="s">
        <v>30</v>
      </c>
      <c r="S569" s="45" t="s">
        <v>31</v>
      </c>
      <c r="T569" s="32" t="s">
        <v>33</v>
      </c>
      <c r="U569" s="32" t="s">
        <v>33</v>
      </c>
      <c r="V569" s="45" t="s">
        <v>30</v>
      </c>
      <c r="W569" s="62" t="s">
        <v>51</v>
      </c>
      <c r="AB569" s="32" t="s">
        <v>31</v>
      </c>
      <c r="AC569" s="32" t="s">
        <v>31</v>
      </c>
      <c r="AD569" s="32" t="s">
        <v>30</v>
      </c>
      <c r="AE569" s="32" t="s">
        <v>31</v>
      </c>
      <c r="AF569" s="32" t="s">
        <v>30</v>
      </c>
      <c r="AG569" s="45" t="s">
        <v>30</v>
      </c>
      <c r="AH569" s="46" t="s">
        <v>45</v>
      </c>
      <c r="AM569" s="32" t="s">
        <v>56</v>
      </c>
      <c r="AR569" s="23"/>
      <c r="AS569" s="24" t="str">
        <f t="shared" si="3"/>
        <v>-:-:-:-:-:-:-:-:-:-:-:Rm:::::-:-:-:-:-:-:Rn:::::Rd::::</v>
      </c>
      <c r="AT569" s="23"/>
      <c r="AU569" s="24" t="str">
        <f t="shared" si="4"/>
        <v>0x5E202C00</v>
      </c>
      <c r="AV569" s="25"/>
      <c r="AW569" s="26" t="str">
        <f t="shared" si="5"/>
        <v>vsqsubScalar,                                           </v>
      </c>
      <c r="AX569" s="26" t="str">
        <f t="shared" si="6"/>
        <v>//		vsqsubScalar,                                           	/* 0x5E202C00	SQSUB     	 */</v>
      </c>
      <c r="AY569" s="26" t="str">
        <f t="shared" si="7"/>
        <v>//		0x5E202C00,	/* SQSUB     	vsqsubScalar	 */</v>
      </c>
    </row>
    <row r="570" ht="12.75" customHeight="1">
      <c r="A570" s="15" t="s">
        <v>937</v>
      </c>
      <c r="B570" s="33" t="s">
        <v>106</v>
      </c>
      <c r="C570" s="16"/>
      <c r="D570" s="17"/>
      <c r="E570" s="28" t="s">
        <v>938</v>
      </c>
      <c r="F570" s="18" t="str">
        <f t="shared" si="8"/>
        <v>v</v>
      </c>
      <c r="G570" s="18" t="str">
        <f t="shared" si="9"/>
        <v>register_Scalar</v>
      </c>
      <c r="H570" s="18" t="s">
        <v>800</v>
      </c>
      <c r="I570" s="30" t="s">
        <v>934</v>
      </c>
      <c r="J570" s="30"/>
      <c r="K570" s="84"/>
      <c r="L570" s="45" t="s">
        <v>31</v>
      </c>
      <c r="M570" s="45" t="s">
        <v>30</v>
      </c>
      <c r="N570" s="32" t="s">
        <v>31</v>
      </c>
      <c r="O570" s="45" t="s">
        <v>30</v>
      </c>
      <c r="P570" s="45" t="s">
        <v>30</v>
      </c>
      <c r="Q570" s="45" t="s">
        <v>30</v>
      </c>
      <c r="R570" s="45" t="s">
        <v>30</v>
      </c>
      <c r="S570" s="45" t="s">
        <v>31</v>
      </c>
      <c r="T570" s="32" t="s">
        <v>33</v>
      </c>
      <c r="U570" s="32" t="s">
        <v>33</v>
      </c>
      <c r="V570" s="45" t="s">
        <v>30</v>
      </c>
      <c r="W570" s="62" t="s">
        <v>51</v>
      </c>
      <c r="AB570" s="32" t="s">
        <v>31</v>
      </c>
      <c r="AC570" s="32" t="s">
        <v>31</v>
      </c>
      <c r="AD570" s="32" t="s">
        <v>30</v>
      </c>
      <c r="AE570" s="32" t="s">
        <v>30</v>
      </c>
      <c r="AF570" s="32" t="s">
        <v>31</v>
      </c>
      <c r="AG570" s="45" t="s">
        <v>30</v>
      </c>
      <c r="AH570" s="46" t="s">
        <v>45</v>
      </c>
      <c r="AM570" s="32" t="s">
        <v>56</v>
      </c>
      <c r="AR570" s="23"/>
      <c r="AS570" s="24" t="str">
        <f t="shared" si="3"/>
        <v>-:-:-:-:-:-:-:-:-:-:-:Rm:::::-:-:-:-:-:-:Rn:::::Rd::::</v>
      </c>
      <c r="AT570" s="23"/>
      <c r="AU570" s="24" t="str">
        <f t="shared" si="4"/>
        <v>0x5E203400</v>
      </c>
      <c r="AV570" s="25"/>
      <c r="AW570" s="26" t="str">
        <f t="shared" si="5"/>
        <v>vcmgtregister_Scalar,                                   </v>
      </c>
      <c r="AX570" s="26" t="str">
        <f t="shared" si="6"/>
        <v>//		vcmgtregister_Scalar,                                   	/* 0x5E203400	CMGT      	 */</v>
      </c>
      <c r="AY570" s="26" t="str">
        <f t="shared" si="7"/>
        <v>//		0x5E203400,	/* CMGT      	vcmgtregister_Scalar	 */</v>
      </c>
    </row>
    <row r="571" ht="12.75" customHeight="1">
      <c r="A571" s="9" t="s">
        <v>939</v>
      </c>
      <c r="B571" s="33" t="s">
        <v>106</v>
      </c>
      <c r="C571" s="16"/>
      <c r="D571" s="17"/>
      <c r="E571" s="28" t="s">
        <v>940</v>
      </c>
      <c r="F571" s="18" t="str">
        <f t="shared" si="8"/>
        <v>v</v>
      </c>
      <c r="G571" s="18" t="str">
        <f t="shared" si="9"/>
        <v>register_Scalar</v>
      </c>
      <c r="H571" s="18" t="s">
        <v>800</v>
      </c>
      <c r="I571" s="30" t="s">
        <v>934</v>
      </c>
      <c r="J571" s="30"/>
      <c r="K571" s="84"/>
      <c r="L571" s="45" t="s">
        <v>31</v>
      </c>
      <c r="M571" s="45" t="s">
        <v>30</v>
      </c>
      <c r="N571" s="32" t="s">
        <v>31</v>
      </c>
      <c r="O571" s="45" t="s">
        <v>30</v>
      </c>
      <c r="P571" s="45" t="s">
        <v>30</v>
      </c>
      <c r="Q571" s="45" t="s">
        <v>30</v>
      </c>
      <c r="R571" s="45" t="s">
        <v>30</v>
      </c>
      <c r="S571" s="45" t="s">
        <v>31</v>
      </c>
      <c r="T571" s="32" t="s">
        <v>33</v>
      </c>
      <c r="U571" s="32" t="s">
        <v>33</v>
      </c>
      <c r="V571" s="45" t="s">
        <v>30</v>
      </c>
      <c r="W571" s="62" t="s">
        <v>51</v>
      </c>
      <c r="AB571" s="32" t="s">
        <v>31</v>
      </c>
      <c r="AC571" s="32" t="s">
        <v>31</v>
      </c>
      <c r="AD571" s="32" t="s">
        <v>30</v>
      </c>
      <c r="AE571" s="32" t="s">
        <v>30</v>
      </c>
      <c r="AF571" s="32" t="s">
        <v>30</v>
      </c>
      <c r="AG571" s="45" t="s">
        <v>30</v>
      </c>
      <c r="AH571" s="46" t="s">
        <v>45</v>
      </c>
      <c r="AM571" s="32" t="s">
        <v>56</v>
      </c>
      <c r="AR571" s="23"/>
      <c r="AS571" s="24" t="str">
        <f t="shared" si="3"/>
        <v>-:-:-:-:-:-:-:-:-:-:-:Rm:::::-:-:-:-:-:-:Rn:::::Rd::::</v>
      </c>
      <c r="AT571" s="23"/>
      <c r="AU571" s="24" t="str">
        <f t="shared" si="4"/>
        <v>0x5E203C00</v>
      </c>
      <c r="AV571" s="25"/>
      <c r="AW571" s="26" t="str">
        <f t="shared" si="5"/>
        <v>vcmgeregister_Scalar,                                   </v>
      </c>
      <c r="AX571" s="26" t="str">
        <f t="shared" si="6"/>
        <v>//		vcmgeregister_Scalar,                                   	/* 0x5E203C00	CMGE      	 */</v>
      </c>
      <c r="AY571" s="26" t="str">
        <f t="shared" si="7"/>
        <v>//		0x5E203C00,	/* CMGE      	vcmgeregister_Scalar	 */</v>
      </c>
    </row>
    <row r="572" ht="12.75" customHeight="1">
      <c r="A572" s="15" t="s">
        <v>941</v>
      </c>
      <c r="B572" s="33" t="s">
        <v>106</v>
      </c>
      <c r="C572" s="16"/>
      <c r="D572" s="17"/>
      <c r="E572" s="28" t="s">
        <v>942</v>
      </c>
      <c r="F572" s="18" t="str">
        <f t="shared" si="8"/>
        <v>v</v>
      </c>
      <c r="G572" s="18" t="str">
        <f t="shared" si="9"/>
        <v>Scalar</v>
      </c>
      <c r="H572" s="19"/>
      <c r="I572" s="30" t="s">
        <v>934</v>
      </c>
      <c r="J572" s="30"/>
      <c r="K572" s="84"/>
      <c r="L572" s="45" t="s">
        <v>31</v>
      </c>
      <c r="M572" s="45" t="s">
        <v>30</v>
      </c>
      <c r="N572" s="32" t="s">
        <v>31</v>
      </c>
      <c r="O572" s="45" t="s">
        <v>30</v>
      </c>
      <c r="P572" s="45" t="s">
        <v>30</v>
      </c>
      <c r="Q572" s="45" t="s">
        <v>30</v>
      </c>
      <c r="R572" s="45" t="s">
        <v>30</v>
      </c>
      <c r="S572" s="45" t="s">
        <v>31</v>
      </c>
      <c r="T572" s="32" t="s">
        <v>33</v>
      </c>
      <c r="U572" s="32" t="s">
        <v>33</v>
      </c>
      <c r="V572" s="45" t="s">
        <v>30</v>
      </c>
      <c r="W572" s="62" t="s">
        <v>51</v>
      </c>
      <c r="AB572" s="32" t="s">
        <v>31</v>
      </c>
      <c r="AC572" s="32" t="s">
        <v>30</v>
      </c>
      <c r="AD572" s="32" t="s">
        <v>31</v>
      </c>
      <c r="AE572" s="32" t="s">
        <v>31</v>
      </c>
      <c r="AF572" s="32" t="s">
        <v>31</v>
      </c>
      <c r="AG572" s="45" t="s">
        <v>30</v>
      </c>
      <c r="AH572" s="46" t="s">
        <v>45</v>
      </c>
      <c r="AM572" s="32" t="s">
        <v>56</v>
      </c>
      <c r="AR572" s="23"/>
      <c r="AS572" s="24" t="str">
        <f t="shared" si="3"/>
        <v>-:-:-:-:-:-:-:-:-:-:-:Rm:::::-:-:-:-:-:-:Rn:::::Rd::::</v>
      </c>
      <c r="AT572" s="23"/>
      <c r="AU572" s="24" t="str">
        <f t="shared" si="4"/>
        <v>0x5E204400</v>
      </c>
      <c r="AV572" s="25"/>
      <c r="AW572" s="26" t="str">
        <f t="shared" si="5"/>
        <v>vsshlScalar,                                            </v>
      </c>
      <c r="AX572" s="26" t="str">
        <f t="shared" si="6"/>
        <v>//		vsshlScalar,                                            	/* 0x5E204400	SSHL      	 */</v>
      </c>
      <c r="AY572" s="26" t="str">
        <f t="shared" si="7"/>
        <v>//		0x5E204400,	/* SSHL      	vsshlScalar	 */</v>
      </c>
    </row>
    <row r="573" ht="12.75" customHeight="1">
      <c r="A573" s="15" t="s">
        <v>943</v>
      </c>
      <c r="B573" s="33" t="s">
        <v>106</v>
      </c>
      <c r="C573" s="16"/>
      <c r="D573" s="17"/>
      <c r="E573" s="28" t="s">
        <v>944</v>
      </c>
      <c r="F573" s="18" t="str">
        <f t="shared" si="8"/>
        <v>v</v>
      </c>
      <c r="G573" s="18" t="str">
        <f t="shared" si="9"/>
        <v>register_Scalar</v>
      </c>
      <c r="H573" s="18" t="s">
        <v>800</v>
      </c>
      <c r="I573" s="30" t="s">
        <v>934</v>
      </c>
      <c r="J573" s="30"/>
      <c r="K573" s="84"/>
      <c r="L573" s="45" t="s">
        <v>31</v>
      </c>
      <c r="M573" s="45" t="s">
        <v>30</v>
      </c>
      <c r="N573" s="32" t="s">
        <v>31</v>
      </c>
      <c r="O573" s="45" t="s">
        <v>30</v>
      </c>
      <c r="P573" s="45" t="s">
        <v>30</v>
      </c>
      <c r="Q573" s="45" t="s">
        <v>30</v>
      </c>
      <c r="R573" s="45" t="s">
        <v>30</v>
      </c>
      <c r="S573" s="45" t="s">
        <v>31</v>
      </c>
      <c r="T573" s="32" t="s">
        <v>33</v>
      </c>
      <c r="U573" s="32" t="s">
        <v>33</v>
      </c>
      <c r="V573" s="45" t="s">
        <v>30</v>
      </c>
      <c r="W573" s="62" t="s">
        <v>51</v>
      </c>
      <c r="AB573" s="32" t="s">
        <v>31</v>
      </c>
      <c r="AC573" s="32" t="s">
        <v>30</v>
      </c>
      <c r="AD573" s="32" t="s">
        <v>31</v>
      </c>
      <c r="AE573" s="32" t="s">
        <v>31</v>
      </c>
      <c r="AF573" s="32" t="s">
        <v>30</v>
      </c>
      <c r="AG573" s="45" t="s">
        <v>30</v>
      </c>
      <c r="AH573" s="46" t="s">
        <v>45</v>
      </c>
      <c r="AM573" s="32" t="s">
        <v>56</v>
      </c>
      <c r="AR573" s="23"/>
      <c r="AS573" s="24" t="str">
        <f t="shared" si="3"/>
        <v>-:-:-:-:-:-:-:-:-:-:-:Rm:::::-:-:-:-:-:-:Rn:::::Rd::::</v>
      </c>
      <c r="AT573" s="23"/>
      <c r="AU573" s="24" t="str">
        <f t="shared" si="4"/>
        <v>0x5E204C00</v>
      </c>
      <c r="AV573" s="25"/>
      <c r="AW573" s="26" t="str">
        <f t="shared" si="5"/>
        <v>vsqshlregister_Scalar,                                  </v>
      </c>
      <c r="AX573" s="26" t="str">
        <f t="shared" si="6"/>
        <v>//		vsqshlregister_Scalar,                                  	/* 0x5E204C00	SQSHL     	 */</v>
      </c>
      <c r="AY573" s="26" t="str">
        <f t="shared" si="7"/>
        <v>//		0x5E204C00,	/* SQSHL     	vsqshlregister_Scalar	 */</v>
      </c>
    </row>
    <row r="574" ht="12.75" customHeight="1">
      <c r="A574" s="9" t="s">
        <v>945</v>
      </c>
      <c r="B574" s="33" t="s">
        <v>106</v>
      </c>
      <c r="C574" s="16"/>
      <c r="D574" s="17"/>
      <c r="E574" s="28" t="s">
        <v>946</v>
      </c>
      <c r="F574" s="18" t="str">
        <f t="shared" si="8"/>
        <v>v</v>
      </c>
      <c r="G574" s="18" t="str">
        <f t="shared" si="9"/>
        <v>Scalar</v>
      </c>
      <c r="H574" s="19"/>
      <c r="I574" s="30" t="s">
        <v>934</v>
      </c>
      <c r="J574" s="30"/>
      <c r="K574" s="84"/>
      <c r="L574" s="45" t="s">
        <v>31</v>
      </c>
      <c r="M574" s="45" t="s">
        <v>30</v>
      </c>
      <c r="N574" s="32" t="s">
        <v>31</v>
      </c>
      <c r="O574" s="45" t="s">
        <v>30</v>
      </c>
      <c r="P574" s="45" t="s">
        <v>30</v>
      </c>
      <c r="Q574" s="45" t="s">
        <v>30</v>
      </c>
      <c r="R574" s="45" t="s">
        <v>30</v>
      </c>
      <c r="S574" s="45" t="s">
        <v>31</v>
      </c>
      <c r="T574" s="32" t="s">
        <v>33</v>
      </c>
      <c r="U574" s="32" t="s">
        <v>33</v>
      </c>
      <c r="V574" s="45" t="s">
        <v>30</v>
      </c>
      <c r="W574" s="62" t="s">
        <v>51</v>
      </c>
      <c r="AB574" s="32" t="s">
        <v>31</v>
      </c>
      <c r="AC574" s="32" t="s">
        <v>30</v>
      </c>
      <c r="AD574" s="32" t="s">
        <v>31</v>
      </c>
      <c r="AE574" s="32" t="s">
        <v>30</v>
      </c>
      <c r="AF574" s="32" t="s">
        <v>31</v>
      </c>
      <c r="AG574" s="45" t="s">
        <v>30</v>
      </c>
      <c r="AH574" s="46" t="s">
        <v>45</v>
      </c>
      <c r="AM574" s="32" t="s">
        <v>56</v>
      </c>
      <c r="AR574" s="23"/>
      <c r="AS574" s="24" t="str">
        <f t="shared" si="3"/>
        <v>-:-:-:-:-:-:-:-:-:-:-:Rm:::::-:-:-:-:-:-:Rn:::::Rd::::</v>
      </c>
      <c r="AT574" s="23"/>
      <c r="AU574" s="24" t="str">
        <f t="shared" si="4"/>
        <v>0x5E205400</v>
      </c>
      <c r="AV574" s="25"/>
      <c r="AW574" s="26" t="str">
        <f t="shared" si="5"/>
        <v>vsrshlScalar,                                           </v>
      </c>
      <c r="AX574" s="26" t="str">
        <f t="shared" si="6"/>
        <v>//		vsrshlScalar,                                           	/* 0x5E205400	SRSHL     	 */</v>
      </c>
      <c r="AY574" s="26" t="str">
        <f t="shared" si="7"/>
        <v>//		0x5E205400,	/* SRSHL     	vsrshlScalar	 */</v>
      </c>
    </row>
    <row r="575" ht="12.75" customHeight="1">
      <c r="A575" s="9" t="s">
        <v>947</v>
      </c>
      <c r="B575" s="33" t="s">
        <v>106</v>
      </c>
      <c r="C575" s="16"/>
      <c r="D575" s="17"/>
      <c r="E575" s="28" t="s">
        <v>948</v>
      </c>
      <c r="F575" s="18" t="str">
        <f t="shared" si="8"/>
        <v>v</v>
      </c>
      <c r="G575" s="18" t="str">
        <f t="shared" si="9"/>
        <v>Scalar</v>
      </c>
      <c r="H575" s="19"/>
      <c r="I575" s="30" t="s">
        <v>934</v>
      </c>
      <c r="J575" s="30"/>
      <c r="K575" s="84"/>
      <c r="L575" s="45" t="s">
        <v>31</v>
      </c>
      <c r="M575" s="45" t="s">
        <v>30</v>
      </c>
      <c r="N575" s="32" t="s">
        <v>31</v>
      </c>
      <c r="O575" s="45" t="s">
        <v>30</v>
      </c>
      <c r="P575" s="45" t="s">
        <v>30</v>
      </c>
      <c r="Q575" s="45" t="s">
        <v>30</v>
      </c>
      <c r="R575" s="45" t="s">
        <v>30</v>
      </c>
      <c r="S575" s="45" t="s">
        <v>31</v>
      </c>
      <c r="T575" s="32" t="s">
        <v>33</v>
      </c>
      <c r="U575" s="32" t="s">
        <v>33</v>
      </c>
      <c r="V575" s="45" t="s">
        <v>30</v>
      </c>
      <c r="W575" s="62" t="s">
        <v>51</v>
      </c>
      <c r="AB575" s="32" t="s">
        <v>31</v>
      </c>
      <c r="AC575" s="32" t="s">
        <v>30</v>
      </c>
      <c r="AD575" s="32" t="s">
        <v>31</v>
      </c>
      <c r="AE575" s="32" t="s">
        <v>30</v>
      </c>
      <c r="AF575" s="32" t="s">
        <v>30</v>
      </c>
      <c r="AG575" s="45" t="s">
        <v>30</v>
      </c>
      <c r="AH575" s="46" t="s">
        <v>45</v>
      </c>
      <c r="AM575" s="32" t="s">
        <v>56</v>
      </c>
      <c r="AR575" s="23"/>
      <c r="AS575" s="24" t="str">
        <f t="shared" si="3"/>
        <v>-:-:-:-:-:-:-:-:-:-:-:Rm:::::-:-:-:-:-:-:Rn:::::Rd::::</v>
      </c>
      <c r="AT575" s="23"/>
      <c r="AU575" s="24" t="str">
        <f t="shared" si="4"/>
        <v>0x5E205C00</v>
      </c>
      <c r="AV575" s="25"/>
      <c r="AW575" s="26" t="str">
        <f t="shared" si="5"/>
        <v>vsqrshlScalar,                                          </v>
      </c>
      <c r="AX575" s="26" t="str">
        <f t="shared" si="6"/>
        <v>//		vsqrshlScalar,                                          	/* 0x5E205C00	SQRSHL    	 */</v>
      </c>
      <c r="AY575" s="26" t="str">
        <f t="shared" si="7"/>
        <v>//		0x5E205C00,	/* SQRSHL    	vsqrshlScalar	 */</v>
      </c>
    </row>
    <row r="576" ht="12.75" customHeight="1">
      <c r="A576" s="15" t="s">
        <v>949</v>
      </c>
      <c r="B576" s="33" t="s">
        <v>106</v>
      </c>
      <c r="C576" s="16"/>
      <c r="D576" s="17"/>
      <c r="E576" s="28" t="s">
        <v>468</v>
      </c>
      <c r="F576" s="18" t="str">
        <f t="shared" si="8"/>
        <v>v</v>
      </c>
      <c r="G576" s="18" t="str">
        <f t="shared" si="9"/>
        <v>vector_Scalar</v>
      </c>
      <c r="H576" s="18" t="s">
        <v>950</v>
      </c>
      <c r="I576" s="30" t="s">
        <v>934</v>
      </c>
      <c r="J576" s="30"/>
      <c r="K576" s="84"/>
      <c r="L576" s="45" t="s">
        <v>31</v>
      </c>
      <c r="M576" s="45" t="s">
        <v>30</v>
      </c>
      <c r="N576" s="32" t="s">
        <v>31</v>
      </c>
      <c r="O576" s="45" t="s">
        <v>30</v>
      </c>
      <c r="P576" s="45" t="s">
        <v>30</v>
      </c>
      <c r="Q576" s="45" t="s">
        <v>30</v>
      </c>
      <c r="R576" s="45" t="s">
        <v>30</v>
      </c>
      <c r="S576" s="45" t="s">
        <v>31</v>
      </c>
      <c r="T576" s="32" t="s">
        <v>33</v>
      </c>
      <c r="U576" s="32" t="s">
        <v>33</v>
      </c>
      <c r="V576" s="45" t="s">
        <v>30</v>
      </c>
      <c r="W576" s="62" t="s">
        <v>51</v>
      </c>
      <c r="AB576" s="32" t="s">
        <v>30</v>
      </c>
      <c r="AC576" s="32" t="s">
        <v>31</v>
      </c>
      <c r="AD576" s="32" t="s">
        <v>31</v>
      </c>
      <c r="AE576" s="32" t="s">
        <v>31</v>
      </c>
      <c r="AF576" s="32" t="s">
        <v>31</v>
      </c>
      <c r="AG576" s="45" t="s">
        <v>30</v>
      </c>
      <c r="AH576" s="46" t="s">
        <v>45</v>
      </c>
      <c r="AM576" s="32" t="s">
        <v>56</v>
      </c>
      <c r="AR576" s="23"/>
      <c r="AS576" s="24" t="str">
        <f t="shared" si="3"/>
        <v>-:-:-:-:-:-:-:-:-:-:-:Rm:::::-:-:-:-:-:-:Rn:::::Rd::::</v>
      </c>
      <c r="AT576" s="23"/>
      <c r="AU576" s="24" t="str">
        <f t="shared" si="4"/>
        <v>0x5E208400</v>
      </c>
      <c r="AV576" s="25"/>
      <c r="AW576" s="26" t="str">
        <f t="shared" si="5"/>
        <v>vaddvector_Scalar,                                      </v>
      </c>
      <c r="AX576" s="26" t="str">
        <f t="shared" si="6"/>
        <v>//		vaddvector_Scalar,                                      	/* 0x5E208400	ADD       	 */</v>
      </c>
      <c r="AY576" s="26" t="str">
        <f t="shared" si="7"/>
        <v>//		0x5E208400,	/* ADD       	vaddvector_Scalar	 */</v>
      </c>
    </row>
    <row r="577" ht="12.75" customHeight="1">
      <c r="A577" s="15" t="s">
        <v>951</v>
      </c>
      <c r="B577" s="33" t="s">
        <v>106</v>
      </c>
      <c r="C577" s="16"/>
      <c r="D577" s="17"/>
      <c r="E577" s="28" t="s">
        <v>952</v>
      </c>
      <c r="F577" s="18" t="str">
        <f t="shared" si="8"/>
        <v>v</v>
      </c>
      <c r="G577" s="18" t="str">
        <f t="shared" si="9"/>
        <v>Scalar</v>
      </c>
      <c r="H577" s="19"/>
      <c r="I577" s="30" t="s">
        <v>934</v>
      </c>
      <c r="J577" s="30"/>
      <c r="K577" s="84"/>
      <c r="L577" s="45" t="s">
        <v>31</v>
      </c>
      <c r="M577" s="45" t="s">
        <v>30</v>
      </c>
      <c r="N577" s="32" t="s">
        <v>31</v>
      </c>
      <c r="O577" s="45" t="s">
        <v>30</v>
      </c>
      <c r="P577" s="45" t="s">
        <v>30</v>
      </c>
      <c r="Q577" s="45" t="s">
        <v>30</v>
      </c>
      <c r="R577" s="45" t="s">
        <v>30</v>
      </c>
      <c r="S577" s="45" t="s">
        <v>31</v>
      </c>
      <c r="T577" s="32" t="s">
        <v>33</v>
      </c>
      <c r="U577" s="32" t="s">
        <v>33</v>
      </c>
      <c r="V577" s="45" t="s">
        <v>30</v>
      </c>
      <c r="W577" s="62" t="s">
        <v>51</v>
      </c>
      <c r="AB577" s="32" t="s">
        <v>30</v>
      </c>
      <c r="AC577" s="32" t="s">
        <v>31</v>
      </c>
      <c r="AD577" s="32" t="s">
        <v>31</v>
      </c>
      <c r="AE577" s="32" t="s">
        <v>31</v>
      </c>
      <c r="AF577" s="32" t="s">
        <v>30</v>
      </c>
      <c r="AG577" s="45" t="s">
        <v>30</v>
      </c>
      <c r="AH577" s="46" t="s">
        <v>45</v>
      </c>
      <c r="AM577" s="32" t="s">
        <v>56</v>
      </c>
      <c r="AR577" s="23"/>
      <c r="AS577" s="24" t="str">
        <f t="shared" si="3"/>
        <v>-:-:-:-:-:-:-:-:-:-:-:Rm:::::-:-:-:-:-:-:Rn:::::Rd::::</v>
      </c>
      <c r="AT577" s="23"/>
      <c r="AU577" s="24" t="str">
        <f t="shared" si="4"/>
        <v>0x5E208C00</v>
      </c>
      <c r="AV577" s="25"/>
      <c r="AW577" s="26" t="str">
        <f t="shared" si="5"/>
        <v>vcmtstScalar,                                           </v>
      </c>
      <c r="AX577" s="26" t="str">
        <f t="shared" si="6"/>
        <v>//		vcmtstScalar,                                           	/* 0x5E208C00	CMTST     	 */</v>
      </c>
      <c r="AY577" s="26" t="str">
        <f t="shared" si="7"/>
        <v>//		0x5E208C00,	/* CMTST     	vcmtstScalar	 */</v>
      </c>
    </row>
    <row r="578" ht="12.75" customHeight="1">
      <c r="A578" s="9" t="s">
        <v>953</v>
      </c>
      <c r="B578" s="33" t="s">
        <v>106</v>
      </c>
      <c r="C578" s="16"/>
      <c r="D578" s="17"/>
      <c r="E578" s="28" t="s">
        <v>954</v>
      </c>
      <c r="F578" s="18" t="str">
        <f t="shared" si="8"/>
        <v>v</v>
      </c>
      <c r="G578" s="18" t="str">
        <f t="shared" si="9"/>
        <v>vector_Scalar</v>
      </c>
      <c r="H578" s="18" t="s">
        <v>950</v>
      </c>
      <c r="I578" s="30" t="s">
        <v>934</v>
      </c>
      <c r="J578" s="30"/>
      <c r="K578" s="84"/>
      <c r="L578" s="45" t="s">
        <v>31</v>
      </c>
      <c r="M578" s="45" t="s">
        <v>30</v>
      </c>
      <c r="N578" s="32" t="s">
        <v>31</v>
      </c>
      <c r="O578" s="45" t="s">
        <v>30</v>
      </c>
      <c r="P578" s="45" t="s">
        <v>30</v>
      </c>
      <c r="Q578" s="45" t="s">
        <v>30</v>
      </c>
      <c r="R578" s="45" t="s">
        <v>30</v>
      </c>
      <c r="S578" s="45" t="s">
        <v>31</v>
      </c>
      <c r="T578" s="32" t="s">
        <v>33</v>
      </c>
      <c r="U578" s="32" t="s">
        <v>33</v>
      </c>
      <c r="V578" s="45" t="s">
        <v>30</v>
      </c>
      <c r="W578" s="62" t="s">
        <v>51</v>
      </c>
      <c r="AB578" s="32" t="s">
        <v>30</v>
      </c>
      <c r="AC578" s="32" t="s">
        <v>31</v>
      </c>
      <c r="AD578" s="32" t="s">
        <v>30</v>
      </c>
      <c r="AE578" s="32" t="s">
        <v>30</v>
      </c>
      <c r="AF578" s="32" t="s">
        <v>31</v>
      </c>
      <c r="AG578" s="45" t="s">
        <v>30</v>
      </c>
      <c r="AH578" s="46" t="s">
        <v>45</v>
      </c>
      <c r="AM578" s="32" t="s">
        <v>56</v>
      </c>
      <c r="AR578" s="23"/>
      <c r="AS578" s="24" t="str">
        <f t="shared" si="3"/>
        <v>-:-:-:-:-:-:-:-:-:-:-:Rm:::::-:-:-:-:-:-:Rn:::::Rd::::</v>
      </c>
      <c r="AT578" s="23"/>
      <c r="AU578" s="24" t="str">
        <f t="shared" si="4"/>
        <v>0x5E20B400</v>
      </c>
      <c r="AV578" s="25"/>
      <c r="AW578" s="26" t="str">
        <f t="shared" si="5"/>
        <v>vsqdmulhvector_Scalar,                                  </v>
      </c>
      <c r="AX578" s="26" t="str">
        <f t="shared" si="6"/>
        <v>//		vsqdmulhvector_Scalar,                                  	/* 0x5E20B400	SQDMULH   	 */</v>
      </c>
      <c r="AY578" s="26" t="str">
        <f t="shared" si="7"/>
        <v>//		0x5E20B400,	/* SQDMULH   	vsqdmulhvector_Scalar	 */</v>
      </c>
    </row>
    <row r="579" ht="12.75" customHeight="1">
      <c r="A579" s="15" t="s">
        <v>955</v>
      </c>
      <c r="B579" s="33" t="s">
        <v>106</v>
      </c>
      <c r="C579" s="16"/>
      <c r="D579" s="17"/>
      <c r="E579" s="28" t="s">
        <v>956</v>
      </c>
      <c r="F579" s="18" t="str">
        <f t="shared" si="8"/>
        <v>v</v>
      </c>
      <c r="G579" s="18" t="str">
        <f t="shared" si="9"/>
        <v>Scalar</v>
      </c>
      <c r="H579" s="19"/>
      <c r="I579" s="30" t="s">
        <v>934</v>
      </c>
      <c r="J579" s="30"/>
      <c r="K579" s="84"/>
      <c r="L579" s="45" t="s">
        <v>31</v>
      </c>
      <c r="M579" s="45" t="s">
        <v>30</v>
      </c>
      <c r="N579" s="32" t="s">
        <v>31</v>
      </c>
      <c r="O579" s="45" t="s">
        <v>30</v>
      </c>
      <c r="P579" s="45" t="s">
        <v>30</v>
      </c>
      <c r="Q579" s="45" t="s">
        <v>30</v>
      </c>
      <c r="R579" s="45" t="s">
        <v>30</v>
      </c>
      <c r="S579" s="45" t="s">
        <v>31</v>
      </c>
      <c r="T579" s="32" t="s">
        <v>31</v>
      </c>
      <c r="U579" s="32" t="s">
        <v>33</v>
      </c>
      <c r="V579" s="45" t="s">
        <v>30</v>
      </c>
      <c r="W579" s="62" t="s">
        <v>51</v>
      </c>
      <c r="AB579" s="32" t="s">
        <v>30</v>
      </c>
      <c r="AC579" s="32" t="s">
        <v>30</v>
      </c>
      <c r="AD579" s="32" t="s">
        <v>31</v>
      </c>
      <c r="AE579" s="32" t="s">
        <v>30</v>
      </c>
      <c r="AF579" s="32" t="s">
        <v>30</v>
      </c>
      <c r="AG579" s="45" t="s">
        <v>30</v>
      </c>
      <c r="AH579" s="46" t="s">
        <v>45</v>
      </c>
      <c r="AM579" s="32" t="s">
        <v>56</v>
      </c>
      <c r="AR579" s="23"/>
      <c r="AS579" s="24" t="str">
        <f t="shared" si="3"/>
        <v>-:-:-:-:-:-:-:-:-:-:-:Rm:::::-:-:-:-:-:-:Rn:::::Rd::::</v>
      </c>
      <c r="AT579" s="23"/>
      <c r="AU579" s="24" t="str">
        <f t="shared" si="4"/>
        <v>0x5E20DC00</v>
      </c>
      <c r="AV579" s="25"/>
      <c r="AW579" s="26" t="str">
        <f t="shared" si="5"/>
        <v>vfmulxScalar,                                           </v>
      </c>
      <c r="AX579" s="26" t="str">
        <f t="shared" si="6"/>
        <v>//		vfmulxScalar,                                           	/* 0x5E20DC00	FMULX     	 */</v>
      </c>
      <c r="AY579" s="26" t="str">
        <f t="shared" si="7"/>
        <v>//		0x5E20DC00,	/* FMULX     	vfmulxScalar	 */</v>
      </c>
    </row>
    <row r="580" ht="12.75" customHeight="1">
      <c r="A580" s="15" t="s">
        <v>957</v>
      </c>
      <c r="B580" s="33" t="s">
        <v>106</v>
      </c>
      <c r="C580" s="16"/>
      <c r="D580" s="17"/>
      <c r="E580" s="28" t="s">
        <v>958</v>
      </c>
      <c r="F580" s="18" t="str">
        <f t="shared" si="8"/>
        <v>v</v>
      </c>
      <c r="G580" s="18" t="str">
        <f t="shared" si="9"/>
        <v>register_Scalar</v>
      </c>
      <c r="H580" s="18" t="s">
        <v>800</v>
      </c>
      <c r="I580" s="30" t="s">
        <v>934</v>
      </c>
      <c r="J580" s="30"/>
      <c r="K580" s="84"/>
      <c r="L580" s="45" t="s">
        <v>31</v>
      </c>
      <c r="M580" s="45" t="s">
        <v>30</v>
      </c>
      <c r="N580" s="32" t="s">
        <v>31</v>
      </c>
      <c r="O580" s="45" t="s">
        <v>30</v>
      </c>
      <c r="P580" s="45" t="s">
        <v>30</v>
      </c>
      <c r="Q580" s="45" t="s">
        <v>30</v>
      </c>
      <c r="R580" s="45" t="s">
        <v>30</v>
      </c>
      <c r="S580" s="45" t="s">
        <v>31</v>
      </c>
      <c r="T580" s="32" t="s">
        <v>31</v>
      </c>
      <c r="U580" s="32" t="s">
        <v>33</v>
      </c>
      <c r="V580" s="45" t="s">
        <v>30</v>
      </c>
      <c r="W580" s="62" t="s">
        <v>51</v>
      </c>
      <c r="AB580" s="32" t="s">
        <v>30</v>
      </c>
      <c r="AC580" s="32" t="s">
        <v>30</v>
      </c>
      <c r="AD580" s="32" t="s">
        <v>30</v>
      </c>
      <c r="AE580" s="32" t="s">
        <v>31</v>
      </c>
      <c r="AF580" s="32" t="s">
        <v>31</v>
      </c>
      <c r="AG580" s="45" t="s">
        <v>30</v>
      </c>
      <c r="AH580" s="46" t="s">
        <v>45</v>
      </c>
      <c r="AM580" s="32" t="s">
        <v>56</v>
      </c>
      <c r="AR580" s="23"/>
      <c r="AS580" s="24" t="str">
        <f t="shared" si="3"/>
        <v>-:-:-:-:-:-:-:-:-:-:-:Rm:::::-:-:-:-:-:-:Rn:::::Rd::::</v>
      </c>
      <c r="AT580" s="23"/>
      <c r="AU580" s="24" t="str">
        <f t="shared" si="4"/>
        <v>0x5E20E400</v>
      </c>
      <c r="AV580" s="25"/>
      <c r="AW580" s="26" t="str">
        <f t="shared" si="5"/>
        <v>vfcmeqregister_Scalar,                                  </v>
      </c>
      <c r="AX580" s="26" t="str">
        <f t="shared" si="6"/>
        <v>//		vfcmeqregister_Scalar,                                  	/* 0x5E20E400	FCMEQ     	 */</v>
      </c>
      <c r="AY580" s="26" t="str">
        <f t="shared" si="7"/>
        <v>//		0x5E20E400,	/* FCMEQ     	vfcmeqregister_Scalar	 */</v>
      </c>
    </row>
    <row r="581" ht="12.75" customHeight="1">
      <c r="A581" s="9" t="s">
        <v>959</v>
      </c>
      <c r="B581" s="33" t="s">
        <v>106</v>
      </c>
      <c r="C581" s="16"/>
      <c r="D581" s="17"/>
      <c r="E581" s="28" t="s">
        <v>960</v>
      </c>
      <c r="F581" s="18" t="str">
        <f t="shared" si="8"/>
        <v>v</v>
      </c>
      <c r="G581" s="18" t="str">
        <f t="shared" si="9"/>
        <v>Scalar</v>
      </c>
      <c r="H581" s="19"/>
      <c r="I581" s="30" t="s">
        <v>934</v>
      </c>
      <c r="J581" s="30"/>
      <c r="K581" s="84"/>
      <c r="L581" s="45" t="s">
        <v>31</v>
      </c>
      <c r="M581" s="45" t="s">
        <v>30</v>
      </c>
      <c r="N581" s="32" t="s">
        <v>31</v>
      </c>
      <c r="O581" s="45" t="s">
        <v>30</v>
      </c>
      <c r="P581" s="45" t="s">
        <v>30</v>
      </c>
      <c r="Q581" s="45" t="s">
        <v>30</v>
      </c>
      <c r="R581" s="45" t="s">
        <v>30</v>
      </c>
      <c r="S581" s="45" t="s">
        <v>31</v>
      </c>
      <c r="T581" s="32" t="s">
        <v>31</v>
      </c>
      <c r="U581" s="32" t="s">
        <v>33</v>
      </c>
      <c r="V581" s="45" t="s">
        <v>30</v>
      </c>
      <c r="W581" s="62" t="s">
        <v>51</v>
      </c>
      <c r="AB581" s="32" t="s">
        <v>30</v>
      </c>
      <c r="AC581" s="32" t="s">
        <v>30</v>
      </c>
      <c r="AD581" s="32" t="s">
        <v>30</v>
      </c>
      <c r="AE581" s="32" t="s">
        <v>30</v>
      </c>
      <c r="AF581" s="32" t="s">
        <v>30</v>
      </c>
      <c r="AG581" s="45" t="s">
        <v>30</v>
      </c>
      <c r="AH581" s="46" t="s">
        <v>45</v>
      </c>
      <c r="AM581" s="32" t="s">
        <v>56</v>
      </c>
      <c r="AR581" s="23"/>
      <c r="AS581" s="24" t="str">
        <f t="shared" si="3"/>
        <v>-:-:-:-:-:-:-:-:-:-:-:Rm:::::-:-:-:-:-:-:Rn:::::Rd::::</v>
      </c>
      <c r="AT581" s="23"/>
      <c r="AU581" s="24" t="str">
        <f t="shared" si="4"/>
        <v>0x5E20FC00</v>
      </c>
      <c r="AV581" s="25"/>
      <c r="AW581" s="26" t="str">
        <f t="shared" si="5"/>
        <v>vfrecpsScalar,                                          </v>
      </c>
      <c r="AX581" s="26" t="str">
        <f t="shared" si="6"/>
        <v>//		vfrecpsScalar,                                          	/* 0x5E20FC00	FRECPS    	 */</v>
      </c>
      <c r="AY581" s="26" t="str">
        <f t="shared" si="7"/>
        <v>//		0x5E20FC00,	/* FRECPS    	vfrecpsScalar	 */</v>
      </c>
    </row>
    <row r="582" ht="12.75" customHeight="1">
      <c r="A582" s="9" t="s">
        <v>961</v>
      </c>
      <c r="B582" s="33" t="s">
        <v>106</v>
      </c>
      <c r="C582" s="16"/>
      <c r="D582" s="17"/>
      <c r="E582" s="28" t="s">
        <v>962</v>
      </c>
      <c r="F582" s="18" t="str">
        <f t="shared" si="8"/>
        <v>v</v>
      </c>
      <c r="G582" s="18" t="str">
        <f t="shared" si="9"/>
        <v>Scalar</v>
      </c>
      <c r="H582" s="19"/>
      <c r="I582" s="30" t="s">
        <v>934</v>
      </c>
      <c r="J582" s="30"/>
      <c r="K582" s="84"/>
      <c r="L582" s="45" t="s">
        <v>31</v>
      </c>
      <c r="M582" s="45" t="s">
        <v>30</v>
      </c>
      <c r="N582" s="32" t="s">
        <v>31</v>
      </c>
      <c r="O582" s="45" t="s">
        <v>30</v>
      </c>
      <c r="P582" s="45" t="s">
        <v>30</v>
      </c>
      <c r="Q582" s="45" t="s">
        <v>30</v>
      </c>
      <c r="R582" s="45" t="s">
        <v>30</v>
      </c>
      <c r="S582" s="45" t="s">
        <v>31</v>
      </c>
      <c r="T582" s="32" t="s">
        <v>30</v>
      </c>
      <c r="U582" s="32" t="s">
        <v>33</v>
      </c>
      <c r="V582" s="45" t="s">
        <v>30</v>
      </c>
      <c r="W582" s="62" t="s">
        <v>51</v>
      </c>
      <c r="AB582" s="32" t="s">
        <v>30</v>
      </c>
      <c r="AC582" s="32" t="s">
        <v>30</v>
      </c>
      <c r="AD582" s="32" t="s">
        <v>30</v>
      </c>
      <c r="AE582" s="32" t="s">
        <v>30</v>
      </c>
      <c r="AF582" s="32" t="s">
        <v>30</v>
      </c>
      <c r="AG582" s="45" t="s">
        <v>30</v>
      </c>
      <c r="AH582" s="46" t="s">
        <v>45</v>
      </c>
      <c r="AM582" s="32" t="s">
        <v>56</v>
      </c>
      <c r="AR582" s="23"/>
      <c r="AS582" s="24" t="str">
        <f t="shared" si="3"/>
        <v>-:-:-:-:-:-:-:-:-:-:-:Rm:::::-:-:-:-:-:-:Rn:::::Rd::::</v>
      </c>
      <c r="AT582" s="23"/>
      <c r="AU582" s="24" t="str">
        <f t="shared" si="4"/>
        <v>0x5EA0FC00</v>
      </c>
      <c r="AV582" s="25"/>
      <c r="AW582" s="26" t="str">
        <f t="shared" si="5"/>
        <v>vfrsqrtsScalar,                                         </v>
      </c>
      <c r="AX582" s="26" t="str">
        <f t="shared" si="6"/>
        <v>//		vfrsqrtsScalar,                                         	/* 0x5EA0FC00	FRSQRTS   	 */</v>
      </c>
      <c r="AY582" s="26" t="str">
        <f t="shared" si="7"/>
        <v>//		0x5EA0FC00,	/* FRSQRTS   	vfrsqrtsScalar	 */</v>
      </c>
    </row>
    <row r="583" ht="12.75" customHeight="1">
      <c r="A583" s="15" t="s">
        <v>963</v>
      </c>
      <c r="B583" s="33" t="s">
        <v>106</v>
      </c>
      <c r="C583" s="16"/>
      <c r="D583" s="17"/>
      <c r="E583" s="28" t="s">
        <v>964</v>
      </c>
      <c r="F583" s="18" t="str">
        <f t="shared" si="8"/>
        <v>v</v>
      </c>
      <c r="G583" s="18" t="str">
        <f t="shared" si="9"/>
        <v>Scalar</v>
      </c>
      <c r="H583" s="19"/>
      <c r="I583" s="30" t="s">
        <v>934</v>
      </c>
      <c r="J583" s="30"/>
      <c r="K583" s="84"/>
      <c r="L583" s="45" t="s">
        <v>31</v>
      </c>
      <c r="M583" s="45" t="s">
        <v>30</v>
      </c>
      <c r="N583" s="32" t="s">
        <v>30</v>
      </c>
      <c r="O583" s="45" t="s">
        <v>30</v>
      </c>
      <c r="P583" s="45" t="s">
        <v>30</v>
      </c>
      <c r="Q583" s="45" t="s">
        <v>30</v>
      </c>
      <c r="R583" s="45" t="s">
        <v>30</v>
      </c>
      <c r="S583" s="45" t="s">
        <v>31</v>
      </c>
      <c r="T583" s="32" t="s">
        <v>33</v>
      </c>
      <c r="U583" s="32" t="s">
        <v>33</v>
      </c>
      <c r="V583" s="45" t="s">
        <v>30</v>
      </c>
      <c r="W583" s="62" t="s">
        <v>51</v>
      </c>
      <c r="AB583" s="32" t="s">
        <v>31</v>
      </c>
      <c r="AC583" s="32" t="s">
        <v>31</v>
      </c>
      <c r="AD583" s="32" t="s">
        <v>31</v>
      </c>
      <c r="AE583" s="32" t="s">
        <v>31</v>
      </c>
      <c r="AF583" s="32" t="s">
        <v>30</v>
      </c>
      <c r="AG583" s="45" t="s">
        <v>30</v>
      </c>
      <c r="AH583" s="46" t="s">
        <v>45</v>
      </c>
      <c r="AM583" s="32" t="s">
        <v>56</v>
      </c>
      <c r="AR583" s="23"/>
      <c r="AS583" s="24" t="str">
        <f t="shared" si="3"/>
        <v>-:-:-:-:-:-:-:-:-:-:-:Rm:::::-:-:-:-:-:-:Rn:::::Rd::::</v>
      </c>
      <c r="AT583" s="23"/>
      <c r="AU583" s="24" t="str">
        <f t="shared" si="4"/>
        <v>0x7E200C00</v>
      </c>
      <c r="AV583" s="25"/>
      <c r="AW583" s="26" t="str">
        <f t="shared" si="5"/>
        <v>vuqaddScalar,                                           </v>
      </c>
      <c r="AX583" s="26" t="str">
        <f t="shared" si="6"/>
        <v>//		vuqaddScalar,                                           	/* 0x7E200C00	UQADD     	 */</v>
      </c>
      <c r="AY583" s="26" t="str">
        <f t="shared" si="7"/>
        <v>//		0x7E200C00,	/* UQADD     	vuqaddScalar	 */</v>
      </c>
    </row>
    <row r="584" ht="12.75" customHeight="1">
      <c r="A584" s="15" t="s">
        <v>965</v>
      </c>
      <c r="B584" s="33" t="s">
        <v>106</v>
      </c>
      <c r="C584" s="16"/>
      <c r="D584" s="17"/>
      <c r="E584" s="28" t="s">
        <v>966</v>
      </c>
      <c r="F584" s="18" t="str">
        <f t="shared" si="8"/>
        <v>v</v>
      </c>
      <c r="G584" s="18" t="str">
        <f t="shared" si="9"/>
        <v>Scalar</v>
      </c>
      <c r="H584" s="19"/>
      <c r="I584" s="30" t="s">
        <v>934</v>
      </c>
      <c r="J584" s="30"/>
      <c r="K584" s="84"/>
      <c r="L584" s="45" t="s">
        <v>31</v>
      </c>
      <c r="M584" s="45" t="s">
        <v>30</v>
      </c>
      <c r="N584" s="32" t="s">
        <v>30</v>
      </c>
      <c r="O584" s="45" t="s">
        <v>30</v>
      </c>
      <c r="P584" s="45" t="s">
        <v>30</v>
      </c>
      <c r="Q584" s="45" t="s">
        <v>30</v>
      </c>
      <c r="R584" s="45" t="s">
        <v>30</v>
      </c>
      <c r="S584" s="45" t="s">
        <v>31</v>
      </c>
      <c r="T584" s="32" t="s">
        <v>33</v>
      </c>
      <c r="U584" s="32" t="s">
        <v>33</v>
      </c>
      <c r="V584" s="45" t="s">
        <v>30</v>
      </c>
      <c r="W584" s="62" t="s">
        <v>51</v>
      </c>
      <c r="AB584" s="32" t="s">
        <v>31</v>
      </c>
      <c r="AC584" s="32" t="s">
        <v>31</v>
      </c>
      <c r="AD584" s="32" t="s">
        <v>30</v>
      </c>
      <c r="AE584" s="32" t="s">
        <v>31</v>
      </c>
      <c r="AF584" s="32" t="s">
        <v>30</v>
      </c>
      <c r="AG584" s="45" t="s">
        <v>30</v>
      </c>
      <c r="AH584" s="46" t="s">
        <v>45</v>
      </c>
      <c r="AM584" s="32" t="s">
        <v>56</v>
      </c>
      <c r="AR584" s="23"/>
      <c r="AS584" s="24" t="str">
        <f t="shared" si="3"/>
        <v>-:-:-:-:-:-:-:-:-:-:-:Rm:::::-:-:-:-:-:-:Rn:::::Rd::::</v>
      </c>
      <c r="AT584" s="23"/>
      <c r="AU584" s="24" t="str">
        <f t="shared" si="4"/>
        <v>0x7E202C00</v>
      </c>
      <c r="AV584" s="25"/>
      <c r="AW584" s="26" t="str">
        <f t="shared" si="5"/>
        <v>vuqsubScalar,                                           </v>
      </c>
      <c r="AX584" s="26" t="str">
        <f t="shared" si="6"/>
        <v>//		vuqsubScalar,                                           	/* 0x7E202C00	UQSUB     	 */</v>
      </c>
      <c r="AY584" s="26" t="str">
        <f t="shared" si="7"/>
        <v>//		0x7E202C00,	/* UQSUB     	vuqsubScalar	 */</v>
      </c>
    </row>
    <row r="585" ht="12.75" customHeight="1">
      <c r="A585" s="9" t="s">
        <v>967</v>
      </c>
      <c r="B585" s="33" t="s">
        <v>106</v>
      </c>
      <c r="C585" s="16"/>
      <c r="D585" s="17"/>
      <c r="E585" s="28" t="s">
        <v>968</v>
      </c>
      <c r="F585" s="18" t="str">
        <f t="shared" si="8"/>
        <v>v</v>
      </c>
      <c r="G585" s="18" t="str">
        <f t="shared" si="9"/>
        <v>register_Scalar</v>
      </c>
      <c r="H585" s="18" t="s">
        <v>800</v>
      </c>
      <c r="I585" s="30" t="s">
        <v>934</v>
      </c>
      <c r="J585" s="30"/>
      <c r="K585" s="84"/>
      <c r="L585" s="45" t="s">
        <v>31</v>
      </c>
      <c r="M585" s="45" t="s">
        <v>30</v>
      </c>
      <c r="N585" s="32" t="s">
        <v>30</v>
      </c>
      <c r="O585" s="45" t="s">
        <v>30</v>
      </c>
      <c r="P585" s="45" t="s">
        <v>30</v>
      </c>
      <c r="Q585" s="45" t="s">
        <v>30</v>
      </c>
      <c r="R585" s="45" t="s">
        <v>30</v>
      </c>
      <c r="S585" s="45" t="s">
        <v>31</v>
      </c>
      <c r="T585" s="32" t="s">
        <v>33</v>
      </c>
      <c r="U585" s="32" t="s">
        <v>33</v>
      </c>
      <c r="V585" s="45" t="s">
        <v>30</v>
      </c>
      <c r="W585" s="62" t="s">
        <v>51</v>
      </c>
      <c r="AB585" s="32" t="s">
        <v>31</v>
      </c>
      <c r="AC585" s="32" t="s">
        <v>31</v>
      </c>
      <c r="AD585" s="32" t="s">
        <v>30</v>
      </c>
      <c r="AE585" s="32" t="s">
        <v>30</v>
      </c>
      <c r="AF585" s="32" t="s">
        <v>31</v>
      </c>
      <c r="AG585" s="45" t="s">
        <v>30</v>
      </c>
      <c r="AH585" s="46" t="s">
        <v>45</v>
      </c>
      <c r="AM585" s="32" t="s">
        <v>56</v>
      </c>
      <c r="AR585" s="23"/>
      <c r="AS585" s="24" t="str">
        <f t="shared" si="3"/>
        <v>-:-:-:-:-:-:-:-:-:-:-:Rm:::::-:-:-:-:-:-:Rn:::::Rd::::</v>
      </c>
      <c r="AT585" s="23"/>
      <c r="AU585" s="24" t="str">
        <f t="shared" si="4"/>
        <v>0x7E203400</v>
      </c>
      <c r="AV585" s="25"/>
      <c r="AW585" s="26" t="str">
        <f t="shared" si="5"/>
        <v>vcmhiregister_Scalar,                                   </v>
      </c>
      <c r="AX585" s="26" t="str">
        <f t="shared" si="6"/>
        <v>//		vcmhiregister_Scalar,                                   	/* 0x7E203400	CMHI      	 */</v>
      </c>
      <c r="AY585" s="26" t="str">
        <f t="shared" si="7"/>
        <v>//		0x7E203400,	/* CMHI      	vcmhiregister_Scalar	 */</v>
      </c>
    </row>
    <row r="586" ht="12.75" customHeight="1">
      <c r="A586" s="15" t="s">
        <v>969</v>
      </c>
      <c r="B586" s="33" t="s">
        <v>106</v>
      </c>
      <c r="C586" s="16"/>
      <c r="D586" s="17"/>
      <c r="E586" s="28" t="s">
        <v>970</v>
      </c>
      <c r="F586" s="18" t="str">
        <f t="shared" si="8"/>
        <v>v</v>
      </c>
      <c r="G586" s="18" t="str">
        <f t="shared" si="9"/>
        <v>register_Scalar</v>
      </c>
      <c r="H586" s="18" t="s">
        <v>800</v>
      </c>
      <c r="I586" s="30" t="s">
        <v>934</v>
      </c>
      <c r="J586" s="30"/>
      <c r="K586" s="84"/>
      <c r="L586" s="45" t="s">
        <v>31</v>
      </c>
      <c r="M586" s="45" t="s">
        <v>30</v>
      </c>
      <c r="N586" s="32" t="s">
        <v>30</v>
      </c>
      <c r="O586" s="45" t="s">
        <v>30</v>
      </c>
      <c r="P586" s="45" t="s">
        <v>30</v>
      </c>
      <c r="Q586" s="45" t="s">
        <v>30</v>
      </c>
      <c r="R586" s="45" t="s">
        <v>30</v>
      </c>
      <c r="S586" s="45" t="s">
        <v>31</v>
      </c>
      <c r="T586" s="32" t="s">
        <v>33</v>
      </c>
      <c r="U586" s="32" t="s">
        <v>33</v>
      </c>
      <c r="V586" s="45" t="s">
        <v>30</v>
      </c>
      <c r="W586" s="62" t="s">
        <v>51</v>
      </c>
      <c r="AB586" s="32" t="s">
        <v>31</v>
      </c>
      <c r="AC586" s="32" t="s">
        <v>31</v>
      </c>
      <c r="AD586" s="32" t="s">
        <v>30</v>
      </c>
      <c r="AE586" s="32" t="s">
        <v>30</v>
      </c>
      <c r="AF586" s="32" t="s">
        <v>30</v>
      </c>
      <c r="AG586" s="45" t="s">
        <v>30</v>
      </c>
      <c r="AH586" s="46" t="s">
        <v>45</v>
      </c>
      <c r="AM586" s="32" t="s">
        <v>56</v>
      </c>
      <c r="AR586" s="23"/>
      <c r="AS586" s="24" t="str">
        <f t="shared" si="3"/>
        <v>-:-:-:-:-:-:-:-:-:-:-:Rm:::::-:-:-:-:-:-:Rn:::::Rd::::</v>
      </c>
      <c r="AT586" s="23"/>
      <c r="AU586" s="24" t="str">
        <f t="shared" si="4"/>
        <v>0x7E203C00</v>
      </c>
      <c r="AV586" s="25"/>
      <c r="AW586" s="26" t="str">
        <f t="shared" si="5"/>
        <v>vcmhsregister_Scalar,                                   </v>
      </c>
      <c r="AX586" s="26" t="str">
        <f t="shared" si="6"/>
        <v>//		vcmhsregister_Scalar,                                   	/* 0x7E203C00	CMHS      	 */</v>
      </c>
      <c r="AY586" s="26" t="str">
        <f t="shared" si="7"/>
        <v>//		0x7E203C00,	/* CMHS      	vcmhsregister_Scalar	 */</v>
      </c>
    </row>
    <row r="587" ht="12.75" customHeight="1">
      <c r="A587" s="15" t="s">
        <v>971</v>
      </c>
      <c r="B587" s="33" t="s">
        <v>106</v>
      </c>
      <c r="C587" s="16"/>
      <c r="D587" s="17"/>
      <c r="E587" s="28" t="s">
        <v>972</v>
      </c>
      <c r="F587" s="18" t="str">
        <f t="shared" si="8"/>
        <v>v</v>
      </c>
      <c r="G587" s="18" t="str">
        <f t="shared" si="9"/>
        <v>Scalar</v>
      </c>
      <c r="H587" s="19"/>
      <c r="I587" s="30" t="s">
        <v>934</v>
      </c>
      <c r="J587" s="30"/>
      <c r="K587" s="84"/>
      <c r="L587" s="45" t="s">
        <v>31</v>
      </c>
      <c r="M587" s="45" t="s">
        <v>30</v>
      </c>
      <c r="N587" s="32" t="s">
        <v>30</v>
      </c>
      <c r="O587" s="45" t="s">
        <v>30</v>
      </c>
      <c r="P587" s="45" t="s">
        <v>30</v>
      </c>
      <c r="Q587" s="45" t="s">
        <v>30</v>
      </c>
      <c r="R587" s="45" t="s">
        <v>30</v>
      </c>
      <c r="S587" s="45" t="s">
        <v>31</v>
      </c>
      <c r="T587" s="32" t="s">
        <v>33</v>
      </c>
      <c r="U587" s="32" t="s">
        <v>33</v>
      </c>
      <c r="V587" s="45" t="s">
        <v>30</v>
      </c>
      <c r="W587" s="62" t="s">
        <v>51</v>
      </c>
      <c r="AB587" s="32" t="s">
        <v>31</v>
      </c>
      <c r="AC587" s="32" t="s">
        <v>30</v>
      </c>
      <c r="AD587" s="32" t="s">
        <v>31</v>
      </c>
      <c r="AE587" s="32" t="s">
        <v>31</v>
      </c>
      <c r="AF587" s="32" t="s">
        <v>31</v>
      </c>
      <c r="AG587" s="45" t="s">
        <v>30</v>
      </c>
      <c r="AH587" s="46" t="s">
        <v>45</v>
      </c>
      <c r="AM587" s="32" t="s">
        <v>56</v>
      </c>
      <c r="AR587" s="23"/>
      <c r="AS587" s="24" t="str">
        <f t="shared" si="3"/>
        <v>-:-:-:-:-:-:-:-:-:-:-:Rm:::::-:-:-:-:-:-:Rn:::::Rd::::</v>
      </c>
      <c r="AT587" s="23"/>
      <c r="AU587" s="24" t="str">
        <f t="shared" si="4"/>
        <v>0x7E204400</v>
      </c>
      <c r="AV587" s="25"/>
      <c r="AW587" s="26" t="str">
        <f t="shared" si="5"/>
        <v>vushlScalar,                                            </v>
      </c>
      <c r="AX587" s="26" t="str">
        <f t="shared" si="6"/>
        <v>//		vushlScalar,                                            	/* 0x7E204400	USHL      	 */</v>
      </c>
      <c r="AY587" s="26" t="str">
        <f t="shared" si="7"/>
        <v>//		0x7E204400,	/* USHL      	vushlScalar	 */</v>
      </c>
    </row>
    <row r="588" ht="12.75" customHeight="1">
      <c r="A588" s="9" t="s">
        <v>973</v>
      </c>
      <c r="B588" s="33" t="s">
        <v>106</v>
      </c>
      <c r="C588" s="16"/>
      <c r="D588" s="17"/>
      <c r="E588" s="28" t="s">
        <v>974</v>
      </c>
      <c r="F588" s="18" t="str">
        <f t="shared" si="8"/>
        <v>v</v>
      </c>
      <c r="G588" s="18" t="str">
        <f t="shared" si="9"/>
        <v>register_Scalar</v>
      </c>
      <c r="H588" s="18" t="s">
        <v>800</v>
      </c>
      <c r="I588" s="30" t="s">
        <v>934</v>
      </c>
      <c r="J588" s="30"/>
      <c r="K588" s="84"/>
      <c r="L588" s="45" t="s">
        <v>31</v>
      </c>
      <c r="M588" s="45" t="s">
        <v>30</v>
      </c>
      <c r="N588" s="32" t="s">
        <v>30</v>
      </c>
      <c r="O588" s="45" t="s">
        <v>30</v>
      </c>
      <c r="P588" s="45" t="s">
        <v>30</v>
      </c>
      <c r="Q588" s="45" t="s">
        <v>30</v>
      </c>
      <c r="R588" s="45" t="s">
        <v>30</v>
      </c>
      <c r="S588" s="45" t="s">
        <v>31</v>
      </c>
      <c r="T588" s="32" t="s">
        <v>33</v>
      </c>
      <c r="U588" s="32" t="s">
        <v>33</v>
      </c>
      <c r="V588" s="45" t="s">
        <v>30</v>
      </c>
      <c r="W588" s="62" t="s">
        <v>51</v>
      </c>
      <c r="AB588" s="32" t="s">
        <v>31</v>
      </c>
      <c r="AC588" s="32" t="s">
        <v>30</v>
      </c>
      <c r="AD588" s="32" t="s">
        <v>31</v>
      </c>
      <c r="AE588" s="32" t="s">
        <v>31</v>
      </c>
      <c r="AF588" s="32" t="s">
        <v>30</v>
      </c>
      <c r="AG588" s="45" t="s">
        <v>30</v>
      </c>
      <c r="AH588" s="46" t="s">
        <v>45</v>
      </c>
      <c r="AM588" s="32" t="s">
        <v>56</v>
      </c>
      <c r="AR588" s="23"/>
      <c r="AS588" s="24" t="str">
        <f t="shared" si="3"/>
        <v>-:-:-:-:-:-:-:-:-:-:-:Rm:::::-:-:-:-:-:-:Rn:::::Rd::::</v>
      </c>
      <c r="AT588" s="23"/>
      <c r="AU588" s="24" t="str">
        <f t="shared" si="4"/>
        <v>0x7E204C00</v>
      </c>
      <c r="AV588" s="25"/>
      <c r="AW588" s="26" t="str">
        <f t="shared" si="5"/>
        <v>vuqshlregister_Scalar,                                  </v>
      </c>
      <c r="AX588" s="26" t="str">
        <f t="shared" si="6"/>
        <v>//		vuqshlregister_Scalar,                                  	/* 0x7E204C00	UQSHL     	 */</v>
      </c>
      <c r="AY588" s="26" t="str">
        <f t="shared" si="7"/>
        <v>//		0x7E204C00,	/* UQSHL     	vuqshlregister_Scalar	 */</v>
      </c>
    </row>
    <row r="589" ht="12.75" customHeight="1">
      <c r="A589" s="9" t="s">
        <v>975</v>
      </c>
      <c r="B589" s="33" t="s">
        <v>106</v>
      </c>
      <c r="C589" s="16"/>
      <c r="D589" s="17"/>
      <c r="E589" s="28" t="s">
        <v>976</v>
      </c>
      <c r="F589" s="18" t="str">
        <f t="shared" si="8"/>
        <v>v</v>
      </c>
      <c r="G589" s="18" t="str">
        <f t="shared" si="9"/>
        <v>Scalar</v>
      </c>
      <c r="H589" s="19"/>
      <c r="I589" s="30" t="s">
        <v>934</v>
      </c>
      <c r="J589" s="30"/>
      <c r="K589" s="84"/>
      <c r="L589" s="45" t="s">
        <v>31</v>
      </c>
      <c r="M589" s="45" t="s">
        <v>30</v>
      </c>
      <c r="N589" s="32" t="s">
        <v>30</v>
      </c>
      <c r="O589" s="45" t="s">
        <v>30</v>
      </c>
      <c r="P589" s="45" t="s">
        <v>30</v>
      </c>
      <c r="Q589" s="45" t="s">
        <v>30</v>
      </c>
      <c r="R589" s="45" t="s">
        <v>30</v>
      </c>
      <c r="S589" s="45" t="s">
        <v>31</v>
      </c>
      <c r="T589" s="32" t="s">
        <v>33</v>
      </c>
      <c r="U589" s="32" t="s">
        <v>33</v>
      </c>
      <c r="V589" s="45" t="s">
        <v>30</v>
      </c>
      <c r="W589" s="62" t="s">
        <v>51</v>
      </c>
      <c r="AB589" s="32" t="s">
        <v>31</v>
      </c>
      <c r="AC589" s="32" t="s">
        <v>30</v>
      </c>
      <c r="AD589" s="32" t="s">
        <v>31</v>
      </c>
      <c r="AE589" s="32" t="s">
        <v>30</v>
      </c>
      <c r="AF589" s="32" t="s">
        <v>31</v>
      </c>
      <c r="AG589" s="45" t="s">
        <v>30</v>
      </c>
      <c r="AH589" s="46" t="s">
        <v>45</v>
      </c>
      <c r="AM589" s="32" t="s">
        <v>56</v>
      </c>
      <c r="AR589" s="23"/>
      <c r="AS589" s="24" t="str">
        <f t="shared" si="3"/>
        <v>-:-:-:-:-:-:-:-:-:-:-:Rm:::::-:-:-:-:-:-:Rn:::::Rd::::</v>
      </c>
      <c r="AT589" s="23"/>
      <c r="AU589" s="24" t="str">
        <f t="shared" si="4"/>
        <v>0x7E205400</v>
      </c>
      <c r="AV589" s="25"/>
      <c r="AW589" s="26" t="str">
        <f t="shared" si="5"/>
        <v>vurshlScalar,                                           </v>
      </c>
      <c r="AX589" s="26" t="str">
        <f t="shared" si="6"/>
        <v>//		vurshlScalar,                                           	/* 0x7E205400	URSHL     	 */</v>
      </c>
      <c r="AY589" s="26" t="str">
        <f t="shared" si="7"/>
        <v>//		0x7E205400,	/* URSHL     	vurshlScalar	 */</v>
      </c>
    </row>
    <row r="590" ht="12.75" customHeight="1">
      <c r="A590" s="15" t="s">
        <v>977</v>
      </c>
      <c r="B590" s="33" t="s">
        <v>106</v>
      </c>
      <c r="C590" s="16"/>
      <c r="D590" s="17"/>
      <c r="E590" s="28" t="s">
        <v>978</v>
      </c>
      <c r="F590" s="18" t="str">
        <f t="shared" si="8"/>
        <v>v</v>
      </c>
      <c r="G590" s="18" t="str">
        <f t="shared" si="9"/>
        <v>Scalar</v>
      </c>
      <c r="H590" s="19"/>
      <c r="I590" s="30" t="s">
        <v>934</v>
      </c>
      <c r="J590" s="30"/>
      <c r="K590" s="84"/>
      <c r="L590" s="45" t="s">
        <v>31</v>
      </c>
      <c r="M590" s="45" t="s">
        <v>30</v>
      </c>
      <c r="N590" s="32" t="s">
        <v>30</v>
      </c>
      <c r="O590" s="45" t="s">
        <v>30</v>
      </c>
      <c r="P590" s="45" t="s">
        <v>30</v>
      </c>
      <c r="Q590" s="45" t="s">
        <v>30</v>
      </c>
      <c r="R590" s="45" t="s">
        <v>30</v>
      </c>
      <c r="S590" s="45" t="s">
        <v>31</v>
      </c>
      <c r="T590" s="32" t="s">
        <v>33</v>
      </c>
      <c r="U590" s="32" t="s">
        <v>33</v>
      </c>
      <c r="V590" s="45" t="s">
        <v>30</v>
      </c>
      <c r="W590" s="62" t="s">
        <v>51</v>
      </c>
      <c r="AB590" s="32" t="s">
        <v>31</v>
      </c>
      <c r="AC590" s="32" t="s">
        <v>30</v>
      </c>
      <c r="AD590" s="32" t="s">
        <v>31</v>
      </c>
      <c r="AE590" s="32" t="s">
        <v>30</v>
      </c>
      <c r="AF590" s="32" t="s">
        <v>30</v>
      </c>
      <c r="AG590" s="45" t="s">
        <v>30</v>
      </c>
      <c r="AH590" s="46" t="s">
        <v>45</v>
      </c>
      <c r="AM590" s="32" t="s">
        <v>56</v>
      </c>
      <c r="AR590" s="23"/>
      <c r="AS590" s="24" t="str">
        <f t="shared" si="3"/>
        <v>-:-:-:-:-:-:-:-:-:-:-:Rm:::::-:-:-:-:-:-:Rn:::::Rd::::</v>
      </c>
      <c r="AT590" s="23"/>
      <c r="AU590" s="24" t="str">
        <f t="shared" si="4"/>
        <v>0x7E205C00</v>
      </c>
      <c r="AV590" s="25"/>
      <c r="AW590" s="26" t="str">
        <f t="shared" si="5"/>
        <v>vuqrshlScalar,                                          </v>
      </c>
      <c r="AX590" s="26" t="str">
        <f t="shared" si="6"/>
        <v>//		vuqrshlScalar,                                          	/* 0x7E205C00	UQRSHL    	 */</v>
      </c>
      <c r="AY590" s="26" t="str">
        <f t="shared" si="7"/>
        <v>//		0x7E205C00,	/* UQRSHL    	vuqrshlScalar	 */</v>
      </c>
    </row>
    <row r="591" ht="12.75" customHeight="1">
      <c r="A591" s="15" t="s">
        <v>979</v>
      </c>
      <c r="B591" s="33" t="s">
        <v>106</v>
      </c>
      <c r="C591" s="16"/>
      <c r="D591" s="17"/>
      <c r="E591" s="28" t="s">
        <v>472</v>
      </c>
      <c r="F591" s="18" t="str">
        <f t="shared" si="8"/>
        <v>v</v>
      </c>
      <c r="G591" s="18" t="str">
        <f t="shared" si="9"/>
        <v>vector_Scalar</v>
      </c>
      <c r="H591" s="18" t="s">
        <v>950</v>
      </c>
      <c r="I591" s="30" t="s">
        <v>934</v>
      </c>
      <c r="J591" s="30"/>
      <c r="K591" s="84"/>
      <c r="L591" s="45" t="s">
        <v>31</v>
      </c>
      <c r="M591" s="45" t="s">
        <v>30</v>
      </c>
      <c r="N591" s="32" t="s">
        <v>30</v>
      </c>
      <c r="O591" s="45" t="s">
        <v>30</v>
      </c>
      <c r="P591" s="45" t="s">
        <v>30</v>
      </c>
      <c r="Q591" s="45" t="s">
        <v>30</v>
      </c>
      <c r="R591" s="45" t="s">
        <v>30</v>
      </c>
      <c r="S591" s="45" t="s">
        <v>31</v>
      </c>
      <c r="T591" s="32" t="s">
        <v>33</v>
      </c>
      <c r="U591" s="32" t="s">
        <v>33</v>
      </c>
      <c r="V591" s="45" t="s">
        <v>30</v>
      </c>
      <c r="W591" s="62" t="s">
        <v>51</v>
      </c>
      <c r="AB591" s="32" t="s">
        <v>30</v>
      </c>
      <c r="AC591" s="32" t="s">
        <v>31</v>
      </c>
      <c r="AD591" s="32" t="s">
        <v>31</v>
      </c>
      <c r="AE591" s="32" t="s">
        <v>31</v>
      </c>
      <c r="AF591" s="32" t="s">
        <v>31</v>
      </c>
      <c r="AG591" s="45" t="s">
        <v>30</v>
      </c>
      <c r="AH591" s="46" t="s">
        <v>45</v>
      </c>
      <c r="AM591" s="32" t="s">
        <v>56</v>
      </c>
      <c r="AR591" s="23"/>
      <c r="AS591" s="24" t="str">
        <f t="shared" si="3"/>
        <v>-:-:-:-:-:-:-:-:-:-:-:Rm:::::-:-:-:-:-:-:Rn:::::Rd::::</v>
      </c>
      <c r="AT591" s="23"/>
      <c r="AU591" s="24" t="str">
        <f t="shared" si="4"/>
        <v>0x7E208400</v>
      </c>
      <c r="AV591" s="25"/>
      <c r="AW591" s="26" t="str">
        <f t="shared" si="5"/>
        <v>vsubvector_Scalar,                                      </v>
      </c>
      <c r="AX591" s="26" t="str">
        <f t="shared" si="6"/>
        <v>//		vsubvector_Scalar,                                      	/* 0x7E208400	SUB       	 */</v>
      </c>
      <c r="AY591" s="26" t="str">
        <f t="shared" si="7"/>
        <v>//		0x7E208400,	/* SUB       	vsubvector_Scalar	 */</v>
      </c>
    </row>
    <row r="592" ht="12.75" customHeight="1">
      <c r="A592" s="9" t="s">
        <v>980</v>
      </c>
      <c r="B592" s="33" t="s">
        <v>106</v>
      </c>
      <c r="C592" s="16"/>
      <c r="D592" s="17"/>
      <c r="E592" s="28" t="s">
        <v>981</v>
      </c>
      <c r="F592" s="18" t="str">
        <f t="shared" si="8"/>
        <v>v</v>
      </c>
      <c r="G592" s="18" t="str">
        <f t="shared" si="9"/>
        <v>register_Scalar</v>
      </c>
      <c r="H592" s="18" t="s">
        <v>800</v>
      </c>
      <c r="I592" s="30" t="s">
        <v>934</v>
      </c>
      <c r="J592" s="30"/>
      <c r="K592" s="84"/>
      <c r="L592" s="45" t="s">
        <v>31</v>
      </c>
      <c r="M592" s="45" t="s">
        <v>30</v>
      </c>
      <c r="N592" s="32" t="s">
        <v>30</v>
      </c>
      <c r="O592" s="45" t="s">
        <v>30</v>
      </c>
      <c r="P592" s="45" t="s">
        <v>30</v>
      </c>
      <c r="Q592" s="45" t="s">
        <v>30</v>
      </c>
      <c r="R592" s="45" t="s">
        <v>30</v>
      </c>
      <c r="S592" s="45" t="s">
        <v>31</v>
      </c>
      <c r="T592" s="32" t="s">
        <v>33</v>
      </c>
      <c r="U592" s="32" t="s">
        <v>33</v>
      </c>
      <c r="V592" s="45" t="s">
        <v>30</v>
      </c>
      <c r="W592" s="62" t="s">
        <v>51</v>
      </c>
      <c r="AB592" s="32" t="s">
        <v>30</v>
      </c>
      <c r="AC592" s="32" t="s">
        <v>31</v>
      </c>
      <c r="AD592" s="32" t="s">
        <v>31</v>
      </c>
      <c r="AE592" s="32" t="s">
        <v>31</v>
      </c>
      <c r="AF592" s="32" t="s">
        <v>30</v>
      </c>
      <c r="AG592" s="45" t="s">
        <v>30</v>
      </c>
      <c r="AH592" s="46" t="s">
        <v>45</v>
      </c>
      <c r="AM592" s="32" t="s">
        <v>56</v>
      </c>
      <c r="AR592" s="23"/>
      <c r="AS592" s="24" t="str">
        <f t="shared" si="3"/>
        <v>-:-:-:-:-:-:-:-:-:-:-:Rm:::::-:-:-:-:-:-:Rn:::::Rd::::</v>
      </c>
      <c r="AT592" s="23"/>
      <c r="AU592" s="24" t="str">
        <f t="shared" si="4"/>
        <v>0x7E208C00</v>
      </c>
      <c r="AV592" s="25"/>
      <c r="AW592" s="26" t="str">
        <f t="shared" si="5"/>
        <v>vcmeqregister_Scalar,                                   </v>
      </c>
      <c r="AX592" s="26" t="str">
        <f t="shared" si="6"/>
        <v>//		vcmeqregister_Scalar,                                   	/* 0x7E208C00	CMEQ      	 */</v>
      </c>
      <c r="AY592" s="26" t="str">
        <f t="shared" si="7"/>
        <v>//		0x7E208C00,	/* CMEQ      	vcmeqregister_Scalar	 */</v>
      </c>
    </row>
    <row r="593" ht="12.75" customHeight="1">
      <c r="A593" s="15" t="s">
        <v>982</v>
      </c>
      <c r="B593" s="33" t="s">
        <v>106</v>
      </c>
      <c r="C593" s="16"/>
      <c r="D593" s="17"/>
      <c r="E593" s="28" t="s">
        <v>983</v>
      </c>
      <c r="F593" s="18" t="str">
        <f t="shared" si="8"/>
        <v>v</v>
      </c>
      <c r="G593" s="18" t="str">
        <f t="shared" si="9"/>
        <v>vector_Scalar</v>
      </c>
      <c r="H593" s="18" t="s">
        <v>950</v>
      </c>
      <c r="I593" s="30" t="s">
        <v>934</v>
      </c>
      <c r="J593" s="30"/>
      <c r="K593" s="84"/>
      <c r="L593" s="45" t="s">
        <v>31</v>
      </c>
      <c r="M593" s="45" t="s">
        <v>30</v>
      </c>
      <c r="N593" s="32" t="s">
        <v>30</v>
      </c>
      <c r="O593" s="45" t="s">
        <v>30</v>
      </c>
      <c r="P593" s="45" t="s">
        <v>30</v>
      </c>
      <c r="Q593" s="45" t="s">
        <v>30</v>
      </c>
      <c r="R593" s="45" t="s">
        <v>30</v>
      </c>
      <c r="S593" s="45" t="s">
        <v>31</v>
      </c>
      <c r="T593" s="32" t="s">
        <v>33</v>
      </c>
      <c r="U593" s="32" t="s">
        <v>33</v>
      </c>
      <c r="V593" s="45" t="s">
        <v>30</v>
      </c>
      <c r="W593" s="62" t="s">
        <v>51</v>
      </c>
      <c r="AB593" s="32" t="s">
        <v>30</v>
      </c>
      <c r="AC593" s="32" t="s">
        <v>31</v>
      </c>
      <c r="AD593" s="32" t="s">
        <v>30</v>
      </c>
      <c r="AE593" s="32" t="s">
        <v>30</v>
      </c>
      <c r="AF593" s="32" t="s">
        <v>31</v>
      </c>
      <c r="AG593" s="45" t="s">
        <v>30</v>
      </c>
      <c r="AH593" s="46" t="s">
        <v>45</v>
      </c>
      <c r="AM593" s="32" t="s">
        <v>56</v>
      </c>
      <c r="AR593" s="23"/>
      <c r="AS593" s="24" t="str">
        <f t="shared" si="3"/>
        <v>-:-:-:-:-:-:-:-:-:-:-:Rm:::::-:-:-:-:-:-:Rn:::::Rd::::</v>
      </c>
      <c r="AT593" s="23"/>
      <c r="AU593" s="24" t="str">
        <f t="shared" si="4"/>
        <v>0x7E20B400</v>
      </c>
      <c r="AV593" s="25"/>
      <c r="AW593" s="26" t="str">
        <f t="shared" si="5"/>
        <v>vsqrdmulhvector_Scalar,                                 </v>
      </c>
      <c r="AX593" s="26" t="str">
        <f t="shared" si="6"/>
        <v>//		vsqrdmulhvector_Scalar,                                 	/* 0x7E20B400	SQRDMULH  	 */</v>
      </c>
      <c r="AY593" s="26" t="str">
        <f t="shared" si="7"/>
        <v>//		0x7E20B400,	/* SQRDMULH  	vsqrdmulhvector_Scalar	 */</v>
      </c>
    </row>
    <row r="594" ht="12.75" customHeight="1">
      <c r="A594" s="15" t="s">
        <v>984</v>
      </c>
      <c r="B594" s="33" t="s">
        <v>106</v>
      </c>
      <c r="C594" s="16"/>
      <c r="D594" s="17"/>
      <c r="E594" s="28" t="s">
        <v>985</v>
      </c>
      <c r="F594" s="18" t="str">
        <f t="shared" si="8"/>
        <v>v</v>
      </c>
      <c r="G594" s="18" t="str">
        <f t="shared" si="9"/>
        <v>register_Scalar</v>
      </c>
      <c r="H594" s="18" t="s">
        <v>800</v>
      </c>
      <c r="I594" s="30" t="s">
        <v>934</v>
      </c>
      <c r="J594" s="30"/>
      <c r="K594" s="84"/>
      <c r="L594" s="45" t="s">
        <v>31</v>
      </c>
      <c r="M594" s="45" t="s">
        <v>30</v>
      </c>
      <c r="N594" s="32" t="s">
        <v>30</v>
      </c>
      <c r="O594" s="45" t="s">
        <v>30</v>
      </c>
      <c r="P594" s="45" t="s">
        <v>30</v>
      </c>
      <c r="Q594" s="45" t="s">
        <v>30</v>
      </c>
      <c r="R594" s="45" t="s">
        <v>30</v>
      </c>
      <c r="S594" s="45" t="s">
        <v>31</v>
      </c>
      <c r="T594" s="32" t="s">
        <v>31</v>
      </c>
      <c r="U594" s="32" t="s">
        <v>33</v>
      </c>
      <c r="V594" s="45" t="s">
        <v>30</v>
      </c>
      <c r="W594" s="62" t="s">
        <v>51</v>
      </c>
      <c r="AB594" s="32" t="s">
        <v>30</v>
      </c>
      <c r="AC594" s="32" t="s">
        <v>30</v>
      </c>
      <c r="AD594" s="32" t="s">
        <v>30</v>
      </c>
      <c r="AE594" s="32" t="s">
        <v>31</v>
      </c>
      <c r="AF594" s="32" t="s">
        <v>31</v>
      </c>
      <c r="AG594" s="45" t="s">
        <v>30</v>
      </c>
      <c r="AH594" s="46" t="s">
        <v>45</v>
      </c>
      <c r="AM594" s="32" t="s">
        <v>56</v>
      </c>
      <c r="AR594" s="23"/>
      <c r="AS594" s="24" t="str">
        <f t="shared" si="3"/>
        <v>-:-:-:-:-:-:-:-:-:-:-:Rm:::::-:-:-:-:-:-:Rn:::::Rd::::</v>
      </c>
      <c r="AT594" s="23"/>
      <c r="AU594" s="24" t="str">
        <f t="shared" si="4"/>
        <v>0x7E20E400</v>
      </c>
      <c r="AV594" s="25"/>
      <c r="AW594" s="26" t="str">
        <f t="shared" si="5"/>
        <v>vfcmgeregister_Scalar,                                  </v>
      </c>
      <c r="AX594" s="26" t="str">
        <f t="shared" si="6"/>
        <v>//		vfcmgeregister_Scalar,                                  	/* 0x7E20E400	FCMGE     	 */</v>
      </c>
      <c r="AY594" s="26" t="str">
        <f t="shared" si="7"/>
        <v>//		0x7E20E400,	/* FCMGE     	vfcmgeregister_Scalar	 */</v>
      </c>
    </row>
    <row r="595" ht="12.75" customHeight="1">
      <c r="A595" s="9" t="s">
        <v>986</v>
      </c>
      <c r="B595" s="33" t="s">
        <v>106</v>
      </c>
      <c r="C595" s="16"/>
      <c r="D595" s="17"/>
      <c r="E595" s="28" t="s">
        <v>987</v>
      </c>
      <c r="F595" s="18" t="str">
        <f t="shared" si="8"/>
        <v>v</v>
      </c>
      <c r="G595" s="18" t="str">
        <f t="shared" si="9"/>
        <v>Scalar</v>
      </c>
      <c r="H595" s="19"/>
      <c r="I595" s="30" t="s">
        <v>934</v>
      </c>
      <c r="J595" s="30"/>
      <c r="K595" s="84"/>
      <c r="L595" s="45" t="s">
        <v>31</v>
      </c>
      <c r="M595" s="45" t="s">
        <v>30</v>
      </c>
      <c r="N595" s="32" t="s">
        <v>30</v>
      </c>
      <c r="O595" s="45" t="s">
        <v>30</v>
      </c>
      <c r="P595" s="45" t="s">
        <v>30</v>
      </c>
      <c r="Q595" s="45" t="s">
        <v>30</v>
      </c>
      <c r="R595" s="45" t="s">
        <v>30</v>
      </c>
      <c r="S595" s="45" t="s">
        <v>31</v>
      </c>
      <c r="T595" s="32" t="s">
        <v>31</v>
      </c>
      <c r="U595" s="32" t="s">
        <v>33</v>
      </c>
      <c r="V595" s="45" t="s">
        <v>30</v>
      </c>
      <c r="W595" s="62" t="s">
        <v>51</v>
      </c>
      <c r="AB595" s="32" t="s">
        <v>30</v>
      </c>
      <c r="AC595" s="32" t="s">
        <v>30</v>
      </c>
      <c r="AD595" s="32" t="s">
        <v>30</v>
      </c>
      <c r="AE595" s="32" t="s">
        <v>31</v>
      </c>
      <c r="AF595" s="32" t="s">
        <v>30</v>
      </c>
      <c r="AG595" s="45" t="s">
        <v>30</v>
      </c>
      <c r="AH595" s="46" t="s">
        <v>45</v>
      </c>
      <c r="AM595" s="32" t="s">
        <v>56</v>
      </c>
      <c r="AR595" s="23"/>
      <c r="AS595" s="24" t="str">
        <f t="shared" si="3"/>
        <v>-:-:-:-:-:-:-:-:-:-:-:Rm:::::-:-:-:-:-:-:Rn:::::Rd::::</v>
      </c>
      <c r="AT595" s="23"/>
      <c r="AU595" s="24" t="str">
        <f t="shared" si="4"/>
        <v>0x7E20EC00</v>
      </c>
      <c r="AV595" s="25"/>
      <c r="AW595" s="26" t="str">
        <f t="shared" si="5"/>
        <v>vfacgeScalar,                                           </v>
      </c>
      <c r="AX595" s="26" t="str">
        <f t="shared" si="6"/>
        <v>//		vfacgeScalar,                                           	/* 0x7E20EC00	FACGE     	 */</v>
      </c>
      <c r="AY595" s="26" t="str">
        <f t="shared" si="7"/>
        <v>//		0x7E20EC00,	/* FACGE     	vfacgeScalar	 */</v>
      </c>
    </row>
    <row r="596" ht="12.75" customHeight="1">
      <c r="A596" s="9" t="s">
        <v>988</v>
      </c>
      <c r="B596" s="33" t="s">
        <v>106</v>
      </c>
      <c r="C596" s="16"/>
      <c r="D596" s="17"/>
      <c r="E596" s="28" t="s">
        <v>989</v>
      </c>
      <c r="F596" s="18" t="str">
        <f t="shared" si="8"/>
        <v>v</v>
      </c>
      <c r="G596" s="18" t="str">
        <f t="shared" si="9"/>
        <v>Scalar</v>
      </c>
      <c r="H596" s="19"/>
      <c r="I596" s="30" t="s">
        <v>934</v>
      </c>
      <c r="J596" s="30"/>
      <c r="K596" s="84"/>
      <c r="L596" s="45" t="s">
        <v>31</v>
      </c>
      <c r="M596" s="45" t="s">
        <v>30</v>
      </c>
      <c r="N596" s="32" t="s">
        <v>30</v>
      </c>
      <c r="O596" s="45" t="s">
        <v>30</v>
      </c>
      <c r="P596" s="45" t="s">
        <v>30</v>
      </c>
      <c r="Q596" s="45" t="s">
        <v>30</v>
      </c>
      <c r="R596" s="45" t="s">
        <v>30</v>
      </c>
      <c r="S596" s="45" t="s">
        <v>31</v>
      </c>
      <c r="T596" s="32" t="s">
        <v>30</v>
      </c>
      <c r="U596" s="32" t="s">
        <v>33</v>
      </c>
      <c r="V596" s="45" t="s">
        <v>30</v>
      </c>
      <c r="W596" s="62" t="s">
        <v>51</v>
      </c>
      <c r="AB596" s="32" t="s">
        <v>30</v>
      </c>
      <c r="AC596" s="32" t="s">
        <v>30</v>
      </c>
      <c r="AD596" s="32" t="s">
        <v>31</v>
      </c>
      <c r="AE596" s="32" t="s">
        <v>30</v>
      </c>
      <c r="AF596" s="32" t="s">
        <v>31</v>
      </c>
      <c r="AG596" s="45" t="s">
        <v>30</v>
      </c>
      <c r="AH596" s="46" t="s">
        <v>45</v>
      </c>
      <c r="AM596" s="32" t="s">
        <v>56</v>
      </c>
      <c r="AR596" s="23"/>
      <c r="AS596" s="24" t="str">
        <f t="shared" si="3"/>
        <v>-:-:-:-:-:-:-:-:-:-:-:Rm:::::-:-:-:-:-:-:Rn:::::Rd::::</v>
      </c>
      <c r="AT596" s="23"/>
      <c r="AU596" s="24" t="str">
        <f t="shared" si="4"/>
        <v>0x7EA0D400</v>
      </c>
      <c r="AV596" s="25"/>
      <c r="AW596" s="26" t="str">
        <f t="shared" si="5"/>
        <v>vfabdScalar,                                            </v>
      </c>
      <c r="AX596" s="26" t="str">
        <f t="shared" si="6"/>
        <v>//		vfabdScalar,                                            	/* 0x7EA0D400	FABD      	 */</v>
      </c>
      <c r="AY596" s="26" t="str">
        <f t="shared" si="7"/>
        <v>//		0x7EA0D400,	/* FABD      	vfabdScalar	 */</v>
      </c>
    </row>
    <row r="597" ht="12.75" customHeight="1">
      <c r="A597" s="15" t="s">
        <v>990</v>
      </c>
      <c r="B597" s="33" t="s">
        <v>106</v>
      </c>
      <c r="C597" s="16"/>
      <c r="D597" s="17"/>
      <c r="E597" s="28" t="s">
        <v>991</v>
      </c>
      <c r="F597" s="18" t="str">
        <f t="shared" si="8"/>
        <v>v</v>
      </c>
      <c r="G597" s="18" t="str">
        <f t="shared" si="9"/>
        <v>register_Scalar</v>
      </c>
      <c r="H597" s="18" t="s">
        <v>800</v>
      </c>
      <c r="I597" s="30" t="s">
        <v>934</v>
      </c>
      <c r="J597" s="30"/>
      <c r="K597" s="84"/>
      <c r="L597" s="45" t="s">
        <v>31</v>
      </c>
      <c r="M597" s="45" t="s">
        <v>30</v>
      </c>
      <c r="N597" s="32" t="s">
        <v>30</v>
      </c>
      <c r="O597" s="45" t="s">
        <v>30</v>
      </c>
      <c r="P597" s="45" t="s">
        <v>30</v>
      </c>
      <c r="Q597" s="45" t="s">
        <v>30</v>
      </c>
      <c r="R597" s="45" t="s">
        <v>30</v>
      </c>
      <c r="S597" s="45" t="s">
        <v>31</v>
      </c>
      <c r="T597" s="32" t="s">
        <v>30</v>
      </c>
      <c r="U597" s="32" t="s">
        <v>33</v>
      </c>
      <c r="V597" s="45" t="s">
        <v>30</v>
      </c>
      <c r="W597" s="62" t="s">
        <v>51</v>
      </c>
      <c r="AB597" s="32" t="s">
        <v>30</v>
      </c>
      <c r="AC597" s="32" t="s">
        <v>30</v>
      </c>
      <c r="AD597" s="32" t="s">
        <v>30</v>
      </c>
      <c r="AE597" s="32" t="s">
        <v>31</v>
      </c>
      <c r="AF597" s="32" t="s">
        <v>31</v>
      </c>
      <c r="AG597" s="45" t="s">
        <v>30</v>
      </c>
      <c r="AH597" s="46" t="s">
        <v>45</v>
      </c>
      <c r="AM597" s="32" t="s">
        <v>56</v>
      </c>
      <c r="AR597" s="23"/>
      <c r="AS597" s="24" t="str">
        <f t="shared" si="3"/>
        <v>-:-:-:-:-:-:-:-:-:-:-:Rm:::::-:-:-:-:-:-:Rn:::::Rd::::</v>
      </c>
      <c r="AT597" s="23"/>
      <c r="AU597" s="24" t="str">
        <f t="shared" si="4"/>
        <v>0x7EA0E400</v>
      </c>
      <c r="AV597" s="25"/>
      <c r="AW597" s="26" t="str">
        <f t="shared" si="5"/>
        <v>vfcmgtregister_Scalar,                                  </v>
      </c>
      <c r="AX597" s="26" t="str">
        <f t="shared" si="6"/>
        <v>//		vfcmgtregister_Scalar,                                  	/* 0x7EA0E400	FCMGT     	 */</v>
      </c>
      <c r="AY597" s="26" t="str">
        <f t="shared" si="7"/>
        <v>//		0x7EA0E400,	/* FCMGT     	vfcmgtregister_Scalar	 */</v>
      </c>
    </row>
    <row r="598" ht="12.75" customHeight="1">
      <c r="A598" s="15" t="s">
        <v>992</v>
      </c>
      <c r="B598" s="33" t="s">
        <v>106</v>
      </c>
      <c r="C598" s="16"/>
      <c r="D598" s="17"/>
      <c r="E598" s="28" t="s">
        <v>993</v>
      </c>
      <c r="F598" s="18" t="str">
        <f t="shared" si="8"/>
        <v>v</v>
      </c>
      <c r="G598" s="18" t="str">
        <f t="shared" si="9"/>
        <v>Scalar</v>
      </c>
      <c r="H598" s="19"/>
      <c r="I598" s="30" t="s">
        <v>934</v>
      </c>
      <c r="J598" s="30"/>
      <c r="K598" s="84"/>
      <c r="L598" s="45" t="s">
        <v>31</v>
      </c>
      <c r="M598" s="45" t="s">
        <v>30</v>
      </c>
      <c r="N598" s="32" t="s">
        <v>30</v>
      </c>
      <c r="O598" s="45" t="s">
        <v>30</v>
      </c>
      <c r="P598" s="45" t="s">
        <v>30</v>
      </c>
      <c r="Q598" s="45" t="s">
        <v>30</v>
      </c>
      <c r="R598" s="45" t="s">
        <v>30</v>
      </c>
      <c r="S598" s="45" t="s">
        <v>31</v>
      </c>
      <c r="T598" s="32" t="s">
        <v>30</v>
      </c>
      <c r="U598" s="32" t="s">
        <v>33</v>
      </c>
      <c r="V598" s="45" t="s">
        <v>30</v>
      </c>
      <c r="W598" s="62" t="s">
        <v>51</v>
      </c>
      <c r="AB598" s="32" t="s">
        <v>30</v>
      </c>
      <c r="AC598" s="32" t="s">
        <v>30</v>
      </c>
      <c r="AD598" s="32" t="s">
        <v>30</v>
      </c>
      <c r="AE598" s="32" t="s">
        <v>31</v>
      </c>
      <c r="AF598" s="32" t="s">
        <v>30</v>
      </c>
      <c r="AG598" s="45" t="s">
        <v>30</v>
      </c>
      <c r="AH598" s="46" t="s">
        <v>45</v>
      </c>
      <c r="AM598" s="32" t="s">
        <v>56</v>
      </c>
      <c r="AR598" s="23"/>
      <c r="AS598" s="24" t="str">
        <f t="shared" si="3"/>
        <v>-:-:-:-:-:-:-:-:-:-:-:Rm:::::-:-:-:-:-:-:Rn:::::Rd::::</v>
      </c>
      <c r="AT598" s="23"/>
      <c r="AU598" s="24" t="str">
        <f t="shared" si="4"/>
        <v>0x7EA0EC00</v>
      </c>
      <c r="AV598" s="25"/>
      <c r="AW598" s="26" t="str">
        <f t="shared" si="5"/>
        <v>vfacgtScalar,                                           </v>
      </c>
      <c r="AX598" s="26" t="str">
        <f t="shared" si="6"/>
        <v>//		vfacgtScalar,                                           	/* 0x7EA0EC00	FACGT     	 */</v>
      </c>
      <c r="AY598" s="26" t="str">
        <f t="shared" si="7"/>
        <v>//		0x7EA0EC00,	/* FACGT     	vfacgtScalar	 */</v>
      </c>
    </row>
    <row r="599" ht="12.75" customHeight="1">
      <c r="A599" s="9" t="s">
        <v>994</v>
      </c>
      <c r="B599" s="33" t="s">
        <v>106</v>
      </c>
      <c r="C599" s="16"/>
      <c r="D599" s="17" t="s">
        <v>995</v>
      </c>
      <c r="F599" s="18" t="str">
        <f t="shared" si="8"/>
        <v/>
      </c>
      <c r="G599" s="18" t="str">
        <f t="shared" si="9"/>
        <v/>
      </c>
      <c r="H599" s="19"/>
      <c r="I599" s="20"/>
      <c r="J599" s="20"/>
      <c r="K599" s="21"/>
      <c r="L599" s="22" t="s">
        <v>31</v>
      </c>
      <c r="M599" s="22" t="s">
        <v>30</v>
      </c>
      <c r="N599" s="38" t="s">
        <v>931</v>
      </c>
      <c r="O599" s="22" t="s">
        <v>30</v>
      </c>
      <c r="P599" s="39" t="s">
        <v>30</v>
      </c>
      <c r="Q599" s="39" t="s">
        <v>30</v>
      </c>
      <c r="R599" s="39" t="s">
        <v>30</v>
      </c>
      <c r="S599" s="22" t="s">
        <v>31</v>
      </c>
      <c r="T599" s="38" t="s">
        <v>65</v>
      </c>
      <c r="V599" s="22" t="s">
        <v>30</v>
      </c>
      <c r="W599" s="60" t="s">
        <v>51</v>
      </c>
      <c r="AB599" s="38" t="s">
        <v>642</v>
      </c>
      <c r="AF599" s="22" t="s">
        <v>31</v>
      </c>
      <c r="AG599" s="22" t="s">
        <v>31</v>
      </c>
      <c r="AH599" s="40" t="s">
        <v>45</v>
      </c>
      <c r="AM599" s="38" t="s">
        <v>56</v>
      </c>
      <c r="AR599" s="23"/>
      <c r="AS599" s="24" t="str">
        <f t="shared" si="3"/>
        <v/>
      </c>
      <c r="AT599" s="23"/>
      <c r="AU599" s="24" t="str">
        <f t="shared" si="4"/>
        <v/>
      </c>
      <c r="AV599" s="25"/>
      <c r="AW599" s="26" t="str">
        <f t="shared" si="5"/>
        <v/>
      </c>
      <c r="AX599" s="26" t="str">
        <f t="shared" si="6"/>
        <v>	/* AdvSIMD scalar three different */</v>
      </c>
      <c r="AY599" s="26" t="str">
        <f t="shared" si="7"/>
        <v>	/* AdvSIMD scalar three different */</v>
      </c>
    </row>
    <row r="600" ht="12.75" customHeight="1">
      <c r="A600" s="15" t="s">
        <v>996</v>
      </c>
      <c r="B600" s="33" t="s">
        <v>106</v>
      </c>
      <c r="C600" s="16"/>
      <c r="D600" s="17"/>
      <c r="E600" s="28" t="s">
        <v>997</v>
      </c>
      <c r="F600" s="18" t="str">
        <f t="shared" si="8"/>
        <v>v</v>
      </c>
      <c r="G600" s="18" t="str">
        <f t="shared" si="9"/>
        <v>vector_Scalar</v>
      </c>
      <c r="H600" s="18" t="s">
        <v>950</v>
      </c>
      <c r="I600" s="30" t="s">
        <v>934</v>
      </c>
      <c r="J600" s="30" t="s">
        <v>998</v>
      </c>
      <c r="K600" s="84"/>
      <c r="L600" s="45" t="s">
        <v>31</v>
      </c>
      <c r="M600" s="45" t="s">
        <v>30</v>
      </c>
      <c r="N600" s="32" t="s">
        <v>31</v>
      </c>
      <c r="O600" s="45" t="s">
        <v>30</v>
      </c>
      <c r="P600" s="45" t="s">
        <v>30</v>
      </c>
      <c r="Q600" s="45" t="s">
        <v>30</v>
      </c>
      <c r="R600" s="45" t="s">
        <v>30</v>
      </c>
      <c r="S600" s="45" t="s">
        <v>31</v>
      </c>
      <c r="T600" s="32" t="s">
        <v>65</v>
      </c>
      <c r="V600" s="45" t="s">
        <v>30</v>
      </c>
      <c r="W600" s="62" t="s">
        <v>51</v>
      </c>
      <c r="AB600" s="32" t="s">
        <v>30</v>
      </c>
      <c r="AC600" s="32" t="s">
        <v>31</v>
      </c>
      <c r="AD600" s="32" t="s">
        <v>31</v>
      </c>
      <c r="AE600" s="32" t="s">
        <v>30</v>
      </c>
      <c r="AF600" s="45" t="s">
        <v>31</v>
      </c>
      <c r="AG600" s="45" t="s">
        <v>31</v>
      </c>
      <c r="AH600" s="46" t="s">
        <v>45</v>
      </c>
      <c r="AM600" s="32" t="s">
        <v>56</v>
      </c>
      <c r="AR600" s="23"/>
      <c r="AS600" s="24" t="str">
        <f t="shared" si="3"/>
        <v>-:-:-:-:-:-:-:-:size::-:Rm:::::-:-:-:-:-:-:Rn:::::Rd::::</v>
      </c>
      <c r="AT600" s="23"/>
      <c r="AU600" s="24" t="str">
        <f t="shared" si="4"/>
        <v>0x5E209000</v>
      </c>
      <c r="AV600" s="25"/>
      <c r="AW600" s="26" t="str">
        <f t="shared" si="5"/>
        <v>vsqdmlalvector_Scalar,                                  </v>
      </c>
      <c r="AX600" s="26" t="str">
        <f t="shared" si="6"/>
        <v>//		vsqdmlalvector_Scalar,                                  	/* 0x5E209000	SQDMLAL   	writes to low half of the dest. register &amp; clears the up half */</v>
      </c>
      <c r="AY600" s="26" t="str">
        <f t="shared" si="7"/>
        <v>//		0x5E209000,	/* SQDMLAL   	vsqdmlalvector_Scalar	writes to low half of the dest. register &amp; clears the up half */</v>
      </c>
    </row>
    <row r="601" ht="12.75" customHeight="1">
      <c r="A601" s="15" t="s">
        <v>999</v>
      </c>
      <c r="B601" s="33" t="s">
        <v>106</v>
      </c>
      <c r="C601" s="16"/>
      <c r="D601" s="17"/>
      <c r="E601" s="28" t="s">
        <v>1000</v>
      </c>
      <c r="F601" s="18" t="str">
        <f t="shared" si="8"/>
        <v>v</v>
      </c>
      <c r="G601" s="18" t="str">
        <f t="shared" si="9"/>
        <v>vector_Scalar</v>
      </c>
      <c r="H601" s="18" t="s">
        <v>950</v>
      </c>
      <c r="I601" s="30" t="s">
        <v>934</v>
      </c>
      <c r="J601" s="30" t="s">
        <v>1001</v>
      </c>
      <c r="K601" s="84"/>
      <c r="L601" s="45" t="s">
        <v>31</v>
      </c>
      <c r="M601" s="45" t="s">
        <v>30</v>
      </c>
      <c r="N601" s="32" t="s">
        <v>31</v>
      </c>
      <c r="O601" s="45" t="s">
        <v>30</v>
      </c>
      <c r="P601" s="45" t="s">
        <v>30</v>
      </c>
      <c r="Q601" s="45" t="s">
        <v>30</v>
      </c>
      <c r="R601" s="45" t="s">
        <v>30</v>
      </c>
      <c r="S601" s="45" t="s">
        <v>31</v>
      </c>
      <c r="T601" s="32" t="s">
        <v>65</v>
      </c>
      <c r="V601" s="45" t="s">
        <v>30</v>
      </c>
      <c r="W601" s="62" t="s">
        <v>51</v>
      </c>
      <c r="AB601" s="32" t="s">
        <v>30</v>
      </c>
      <c r="AC601" s="32" t="s">
        <v>31</v>
      </c>
      <c r="AD601" s="32" t="s">
        <v>31</v>
      </c>
      <c r="AE601" s="32" t="s">
        <v>30</v>
      </c>
      <c r="AF601" s="45" t="s">
        <v>31</v>
      </c>
      <c r="AG601" s="45" t="s">
        <v>31</v>
      </c>
      <c r="AH601" s="46" t="s">
        <v>45</v>
      </c>
      <c r="AM601" s="32" t="s">
        <v>56</v>
      </c>
      <c r="AR601" s="23"/>
      <c r="AS601" s="24" t="str">
        <f t="shared" si="3"/>
        <v>-:-:-:-:-:-:-:-:size::-:Rm:::::-:-:-:-:-:-:Rn:::::Rd::::</v>
      </c>
      <c r="AT601" s="23"/>
      <c r="AU601" s="24" t="str">
        <f t="shared" si="4"/>
        <v>0x5E209000</v>
      </c>
      <c r="AV601" s="25"/>
      <c r="AW601" s="26" t="str">
        <f t="shared" si="5"/>
        <v>vsqdmlal2vector_Scalar,                                 </v>
      </c>
      <c r="AX601" s="26" t="str">
        <f t="shared" si="6"/>
        <v>//		vsqdmlal2vector_Scalar,                                 	/* 0x5E209000	SQDMLAL2  	writes to high half of the dest. register &amp; don't touch low half */</v>
      </c>
      <c r="AY601" s="26" t="str">
        <f t="shared" si="7"/>
        <v>//		0x5E209000,	/* SQDMLAL2  	vsqdmlal2vector_Scalar	writes to high half of the dest. register &amp; don't touch low half */</v>
      </c>
    </row>
    <row r="602" ht="12.75" customHeight="1">
      <c r="A602" s="9" t="s">
        <v>1002</v>
      </c>
      <c r="B602" s="33" t="s">
        <v>106</v>
      </c>
      <c r="C602" s="16"/>
      <c r="D602" s="17"/>
      <c r="E602" s="28" t="s">
        <v>1003</v>
      </c>
      <c r="F602" s="18" t="str">
        <f t="shared" si="8"/>
        <v>v</v>
      </c>
      <c r="G602" s="18" t="str">
        <f t="shared" si="9"/>
        <v>vector_Scalar</v>
      </c>
      <c r="H602" s="18" t="s">
        <v>950</v>
      </c>
      <c r="I602" s="30" t="s">
        <v>934</v>
      </c>
      <c r="J602" s="30" t="s">
        <v>998</v>
      </c>
      <c r="K602" s="84"/>
      <c r="L602" s="45" t="s">
        <v>31</v>
      </c>
      <c r="M602" s="45" t="s">
        <v>30</v>
      </c>
      <c r="N602" s="32" t="s">
        <v>31</v>
      </c>
      <c r="O602" s="45" t="s">
        <v>30</v>
      </c>
      <c r="P602" s="45" t="s">
        <v>30</v>
      </c>
      <c r="Q602" s="45" t="s">
        <v>30</v>
      </c>
      <c r="R602" s="45" t="s">
        <v>30</v>
      </c>
      <c r="S602" s="45" t="s">
        <v>31</v>
      </c>
      <c r="T602" s="32" t="s">
        <v>65</v>
      </c>
      <c r="V602" s="45" t="s">
        <v>30</v>
      </c>
      <c r="W602" s="62" t="s">
        <v>51</v>
      </c>
      <c r="AB602" s="32" t="s">
        <v>30</v>
      </c>
      <c r="AC602" s="32" t="s">
        <v>31</v>
      </c>
      <c r="AD602" s="32" t="s">
        <v>30</v>
      </c>
      <c r="AE602" s="32" t="s">
        <v>30</v>
      </c>
      <c r="AF602" s="45" t="s">
        <v>31</v>
      </c>
      <c r="AG602" s="45" t="s">
        <v>31</v>
      </c>
      <c r="AH602" s="46" t="s">
        <v>45</v>
      </c>
      <c r="AM602" s="32" t="s">
        <v>56</v>
      </c>
      <c r="AR602" s="23"/>
      <c r="AS602" s="24" t="str">
        <f t="shared" si="3"/>
        <v>-:-:-:-:-:-:-:-:size::-:Rm:::::-:-:-:-:-:-:Rn:::::Rd::::</v>
      </c>
      <c r="AT602" s="23"/>
      <c r="AU602" s="24" t="str">
        <f t="shared" si="4"/>
        <v>0x5E20B000</v>
      </c>
      <c r="AV602" s="25"/>
      <c r="AW602" s="26" t="str">
        <f t="shared" si="5"/>
        <v>vsqdmlslvector_Scalar,                                  </v>
      </c>
      <c r="AX602" s="26" t="str">
        <f t="shared" si="6"/>
        <v>//		vsqdmlslvector_Scalar,                                  	/* 0x5E20B000	SQDMLSL   	writes to low half of the dest. register &amp; clears the up half */</v>
      </c>
      <c r="AY602" s="26" t="str">
        <f t="shared" si="7"/>
        <v>//		0x5E20B000,	/* SQDMLSL   	vsqdmlslvector_Scalar	writes to low half of the dest. register &amp; clears the up half */</v>
      </c>
    </row>
    <row r="603" ht="12.75" customHeight="1">
      <c r="A603" s="9" t="s">
        <v>1004</v>
      </c>
      <c r="B603" s="33" t="s">
        <v>106</v>
      </c>
      <c r="C603" s="16"/>
      <c r="D603" s="17"/>
      <c r="E603" s="28" t="s">
        <v>1005</v>
      </c>
      <c r="F603" s="18" t="str">
        <f t="shared" si="8"/>
        <v>v</v>
      </c>
      <c r="G603" s="18" t="str">
        <f t="shared" si="9"/>
        <v>vector_Scalar</v>
      </c>
      <c r="H603" s="18" t="s">
        <v>950</v>
      </c>
      <c r="I603" s="30" t="s">
        <v>934</v>
      </c>
      <c r="J603" s="30" t="s">
        <v>1001</v>
      </c>
      <c r="K603" s="84"/>
      <c r="L603" s="45" t="s">
        <v>31</v>
      </c>
      <c r="M603" s="45" t="s">
        <v>30</v>
      </c>
      <c r="N603" s="32" t="s">
        <v>31</v>
      </c>
      <c r="O603" s="45" t="s">
        <v>30</v>
      </c>
      <c r="P603" s="45" t="s">
        <v>30</v>
      </c>
      <c r="Q603" s="45" t="s">
        <v>30</v>
      </c>
      <c r="R603" s="45" t="s">
        <v>30</v>
      </c>
      <c r="S603" s="45" t="s">
        <v>31</v>
      </c>
      <c r="T603" s="32" t="s">
        <v>65</v>
      </c>
      <c r="V603" s="45" t="s">
        <v>30</v>
      </c>
      <c r="W603" s="62" t="s">
        <v>51</v>
      </c>
      <c r="AB603" s="32" t="s">
        <v>30</v>
      </c>
      <c r="AC603" s="32" t="s">
        <v>31</v>
      </c>
      <c r="AD603" s="32" t="s">
        <v>30</v>
      </c>
      <c r="AE603" s="32" t="s">
        <v>30</v>
      </c>
      <c r="AF603" s="45" t="s">
        <v>31</v>
      </c>
      <c r="AG603" s="45" t="s">
        <v>31</v>
      </c>
      <c r="AH603" s="46" t="s">
        <v>45</v>
      </c>
      <c r="AM603" s="32" t="s">
        <v>56</v>
      </c>
      <c r="AR603" s="23"/>
      <c r="AS603" s="24" t="str">
        <f t="shared" si="3"/>
        <v>-:-:-:-:-:-:-:-:size::-:Rm:::::-:-:-:-:-:-:Rn:::::Rd::::</v>
      </c>
      <c r="AT603" s="23"/>
      <c r="AU603" s="24" t="str">
        <f t="shared" si="4"/>
        <v>0x5E20B000</v>
      </c>
      <c r="AV603" s="25"/>
      <c r="AW603" s="26" t="str">
        <f t="shared" si="5"/>
        <v>vsqdmlsl2vector_Scalar,                                 </v>
      </c>
      <c r="AX603" s="26" t="str">
        <f t="shared" si="6"/>
        <v>//		vsqdmlsl2vector_Scalar,                                 	/* 0x5E20B000	SQDMLSL2  	writes to high half of the dest. register &amp; don't touch low half */</v>
      </c>
      <c r="AY603" s="26" t="str">
        <f t="shared" si="7"/>
        <v>//		0x5E20B000,	/* SQDMLSL2  	vsqdmlsl2vector_Scalar	writes to high half of the dest. register &amp; don't touch low half */</v>
      </c>
    </row>
    <row r="604" ht="12.75" customHeight="1">
      <c r="A604" s="15" t="s">
        <v>1006</v>
      </c>
      <c r="B604" s="33" t="s">
        <v>106</v>
      </c>
      <c r="C604" s="16"/>
      <c r="D604" s="17"/>
      <c r="E604" s="28" t="s">
        <v>1007</v>
      </c>
      <c r="F604" s="18" t="str">
        <f t="shared" si="8"/>
        <v>v</v>
      </c>
      <c r="G604" s="18" t="str">
        <f t="shared" si="9"/>
        <v>vector_Scalar</v>
      </c>
      <c r="H604" s="18" t="s">
        <v>950</v>
      </c>
      <c r="I604" s="30" t="s">
        <v>934</v>
      </c>
      <c r="J604" s="30" t="s">
        <v>998</v>
      </c>
      <c r="K604" s="84"/>
      <c r="L604" s="45" t="s">
        <v>31</v>
      </c>
      <c r="M604" s="45" t="s">
        <v>30</v>
      </c>
      <c r="N604" s="32" t="s">
        <v>31</v>
      </c>
      <c r="O604" s="45" t="s">
        <v>30</v>
      </c>
      <c r="P604" s="45" t="s">
        <v>30</v>
      </c>
      <c r="Q604" s="45" t="s">
        <v>30</v>
      </c>
      <c r="R604" s="45" t="s">
        <v>30</v>
      </c>
      <c r="S604" s="45" t="s">
        <v>31</v>
      </c>
      <c r="T604" s="32" t="s">
        <v>65</v>
      </c>
      <c r="V604" s="45" t="s">
        <v>30</v>
      </c>
      <c r="W604" s="62" t="s">
        <v>51</v>
      </c>
      <c r="AB604" s="32" t="s">
        <v>30</v>
      </c>
      <c r="AC604" s="32" t="s">
        <v>30</v>
      </c>
      <c r="AD604" s="32" t="s">
        <v>31</v>
      </c>
      <c r="AE604" s="32" t="s">
        <v>30</v>
      </c>
      <c r="AF604" s="45" t="s">
        <v>31</v>
      </c>
      <c r="AG604" s="45" t="s">
        <v>31</v>
      </c>
      <c r="AH604" s="46" t="s">
        <v>45</v>
      </c>
      <c r="AM604" s="32" t="s">
        <v>56</v>
      </c>
      <c r="AR604" s="23"/>
      <c r="AS604" s="24" t="str">
        <f t="shared" si="3"/>
        <v>-:-:-:-:-:-:-:-:size::-:Rm:::::-:-:-:-:-:-:Rn:::::Rd::::</v>
      </c>
      <c r="AT604" s="23"/>
      <c r="AU604" s="24" t="str">
        <f t="shared" si="4"/>
        <v>0x5E20D000</v>
      </c>
      <c r="AV604" s="25"/>
      <c r="AW604" s="26" t="str">
        <f t="shared" si="5"/>
        <v>vsqdmullvector_Scalar,                                  </v>
      </c>
      <c r="AX604" s="26" t="str">
        <f t="shared" si="6"/>
        <v>//		vsqdmullvector_Scalar,                                  	/* 0x5E20D000	SQDMULL   	writes to low half of the dest. register &amp; clears the up half */</v>
      </c>
      <c r="AY604" s="26" t="str">
        <f t="shared" si="7"/>
        <v>//		0x5E20D000,	/* SQDMULL   	vsqdmullvector_Scalar	writes to low half of the dest. register &amp; clears the up half */</v>
      </c>
    </row>
    <row r="605" ht="12.75" customHeight="1">
      <c r="A605" s="15" t="s">
        <v>1008</v>
      </c>
      <c r="B605" s="33" t="s">
        <v>106</v>
      </c>
      <c r="C605" s="16"/>
      <c r="D605" s="17"/>
      <c r="E605" s="28" t="s">
        <v>1009</v>
      </c>
      <c r="F605" s="18" t="str">
        <f t="shared" si="8"/>
        <v>v</v>
      </c>
      <c r="G605" s="18" t="str">
        <f t="shared" si="9"/>
        <v>vector_Scalar</v>
      </c>
      <c r="H605" s="18" t="s">
        <v>950</v>
      </c>
      <c r="I605" s="30" t="s">
        <v>934</v>
      </c>
      <c r="J605" s="30" t="s">
        <v>1001</v>
      </c>
      <c r="K605" s="84"/>
      <c r="L605" s="45" t="s">
        <v>31</v>
      </c>
      <c r="M605" s="45" t="s">
        <v>30</v>
      </c>
      <c r="N605" s="32" t="s">
        <v>31</v>
      </c>
      <c r="O605" s="45" t="s">
        <v>30</v>
      </c>
      <c r="P605" s="45" t="s">
        <v>30</v>
      </c>
      <c r="Q605" s="45" t="s">
        <v>30</v>
      </c>
      <c r="R605" s="45" t="s">
        <v>30</v>
      </c>
      <c r="S605" s="45" t="s">
        <v>31</v>
      </c>
      <c r="T605" s="32" t="s">
        <v>65</v>
      </c>
      <c r="V605" s="45" t="s">
        <v>30</v>
      </c>
      <c r="W605" s="62" t="s">
        <v>51</v>
      </c>
      <c r="AB605" s="32" t="s">
        <v>30</v>
      </c>
      <c r="AC605" s="32" t="s">
        <v>30</v>
      </c>
      <c r="AD605" s="32" t="s">
        <v>31</v>
      </c>
      <c r="AE605" s="32" t="s">
        <v>30</v>
      </c>
      <c r="AF605" s="45" t="s">
        <v>31</v>
      </c>
      <c r="AG605" s="45" t="s">
        <v>31</v>
      </c>
      <c r="AH605" s="46" t="s">
        <v>45</v>
      </c>
      <c r="AM605" s="32" t="s">
        <v>56</v>
      </c>
      <c r="AR605" s="23"/>
      <c r="AS605" s="24" t="str">
        <f t="shared" si="3"/>
        <v>-:-:-:-:-:-:-:-:size::-:Rm:::::-:-:-:-:-:-:Rn:::::Rd::::</v>
      </c>
      <c r="AT605" s="23"/>
      <c r="AU605" s="24" t="str">
        <f t="shared" si="4"/>
        <v>0x5E20D000</v>
      </c>
      <c r="AV605" s="25"/>
      <c r="AW605" s="26" t="str">
        <f t="shared" si="5"/>
        <v>vsqdmull2vector_Scalar,                                 </v>
      </c>
      <c r="AX605" s="26" t="str">
        <f t="shared" si="6"/>
        <v>//		vsqdmull2vector_Scalar,                                 	/* 0x5E20D000	SQDMULL2  	writes to high half of the dest. register &amp; don't touch low half */</v>
      </c>
      <c r="AY605" s="26" t="str">
        <f t="shared" si="7"/>
        <v>//		0x5E20D000,	/* SQDMULL2  	vsqdmull2vector_Scalar	writes to high half of the dest. register &amp; don't touch low half */</v>
      </c>
    </row>
    <row r="606" ht="12.75" customHeight="1">
      <c r="A606" s="9" t="s">
        <v>1010</v>
      </c>
      <c r="B606" s="33" t="s">
        <v>106</v>
      </c>
      <c r="C606" s="16"/>
      <c r="D606" s="17" t="s">
        <v>1011</v>
      </c>
      <c r="F606" s="18" t="str">
        <f t="shared" si="8"/>
        <v/>
      </c>
      <c r="G606" s="18" t="str">
        <f t="shared" si="9"/>
        <v/>
      </c>
      <c r="H606" s="19"/>
      <c r="I606" s="20"/>
      <c r="J606" s="20"/>
      <c r="K606" s="21"/>
      <c r="L606" s="22" t="s">
        <v>31</v>
      </c>
      <c r="M606" s="22" t="s">
        <v>30</v>
      </c>
      <c r="N606" s="38" t="s">
        <v>931</v>
      </c>
      <c r="O606" s="22" t="s">
        <v>30</v>
      </c>
      <c r="P606" s="39" t="s">
        <v>30</v>
      </c>
      <c r="Q606" s="39" t="s">
        <v>30</v>
      </c>
      <c r="R606" s="39" t="s">
        <v>30</v>
      </c>
      <c r="S606" s="22" t="s">
        <v>31</v>
      </c>
      <c r="T606" s="38" t="s">
        <v>65</v>
      </c>
      <c r="V606" s="22" t="s">
        <v>30</v>
      </c>
      <c r="W606" s="22" t="s">
        <v>31</v>
      </c>
      <c r="X606" s="22" t="s">
        <v>31</v>
      </c>
      <c r="Y606" s="22" t="s">
        <v>31</v>
      </c>
      <c r="Z606" s="22" t="s">
        <v>31</v>
      </c>
      <c r="AA606" s="38" t="s">
        <v>642</v>
      </c>
      <c r="AF606" s="22" t="s">
        <v>30</v>
      </c>
      <c r="AG606" s="22" t="s">
        <v>31</v>
      </c>
      <c r="AH606" s="40" t="s">
        <v>45</v>
      </c>
      <c r="AM606" s="38" t="s">
        <v>56</v>
      </c>
      <c r="AR606" s="23"/>
      <c r="AS606" s="24" t="str">
        <f t="shared" si="3"/>
        <v/>
      </c>
      <c r="AT606" s="23"/>
      <c r="AU606" s="24" t="str">
        <f t="shared" si="4"/>
        <v/>
      </c>
      <c r="AV606" s="25"/>
      <c r="AW606" s="26" t="str">
        <f t="shared" si="5"/>
        <v/>
      </c>
      <c r="AX606" s="26" t="str">
        <f t="shared" si="6"/>
        <v>	/* AdvSIMD scalar two-reg misc */</v>
      </c>
      <c r="AY606" s="26" t="str">
        <f t="shared" si="7"/>
        <v>	/* AdvSIMD scalar two-reg misc */</v>
      </c>
    </row>
    <row r="607" ht="12.75" customHeight="1">
      <c r="A607" s="15" t="s">
        <v>1012</v>
      </c>
      <c r="B607" s="33" t="s">
        <v>106</v>
      </c>
      <c r="C607" s="16"/>
      <c r="D607" s="17"/>
      <c r="E607" s="28" t="s">
        <v>1013</v>
      </c>
      <c r="F607" s="18" t="str">
        <f t="shared" si="8"/>
        <v>v</v>
      </c>
      <c r="G607" s="18" t="str">
        <f t="shared" si="9"/>
        <v>Scalar</v>
      </c>
      <c r="H607" s="19"/>
      <c r="I607" s="30" t="s">
        <v>934</v>
      </c>
      <c r="J607" s="30"/>
      <c r="K607" s="84"/>
      <c r="L607" s="45" t="s">
        <v>31</v>
      </c>
      <c r="M607" s="45" t="s">
        <v>30</v>
      </c>
      <c r="N607" s="32" t="s">
        <v>31</v>
      </c>
      <c r="O607" s="45" t="s">
        <v>30</v>
      </c>
      <c r="P607" s="45" t="s">
        <v>30</v>
      </c>
      <c r="Q607" s="45" t="s">
        <v>30</v>
      </c>
      <c r="R607" s="45" t="s">
        <v>30</v>
      </c>
      <c r="S607" s="45" t="s">
        <v>31</v>
      </c>
      <c r="T607" s="32" t="s">
        <v>33</v>
      </c>
      <c r="U607" s="32" t="s">
        <v>33</v>
      </c>
      <c r="V607" s="45" t="s">
        <v>30</v>
      </c>
      <c r="W607" s="45" t="s">
        <v>31</v>
      </c>
      <c r="X607" s="45" t="s">
        <v>31</v>
      </c>
      <c r="Y607" s="45" t="s">
        <v>31</v>
      </c>
      <c r="Z607" s="45" t="s">
        <v>31</v>
      </c>
      <c r="AA607" s="32" t="s">
        <v>31</v>
      </c>
      <c r="AB607" s="32" t="s">
        <v>31</v>
      </c>
      <c r="AC607" s="32" t="s">
        <v>31</v>
      </c>
      <c r="AD607" s="32" t="s">
        <v>30</v>
      </c>
      <c r="AE607" s="32" t="s">
        <v>30</v>
      </c>
      <c r="AF607" s="45" t="s">
        <v>30</v>
      </c>
      <c r="AG607" s="45" t="s">
        <v>31</v>
      </c>
      <c r="AH607" s="46" t="s">
        <v>45</v>
      </c>
      <c r="AM607" s="32" t="s">
        <v>56</v>
      </c>
      <c r="AR607" s="23"/>
      <c r="AS607" s="24" t="str">
        <f t="shared" si="3"/>
        <v>-:-:-:-:-:-:-:-:-:-:-:-:-:-:-:-:-:-:-:-:-:-:Rn:::::Rd::::</v>
      </c>
      <c r="AT607" s="23"/>
      <c r="AU607" s="24" t="str">
        <f t="shared" si="4"/>
        <v>0x5E203800</v>
      </c>
      <c r="AV607" s="25"/>
      <c r="AW607" s="26" t="str">
        <f t="shared" si="5"/>
        <v>vsuqaddScalar,                                          </v>
      </c>
      <c r="AX607" s="26" t="str">
        <f t="shared" si="6"/>
        <v>//		vsuqaddScalar,                                          	/* 0x5E203800	SUQADD    	 */</v>
      </c>
      <c r="AY607" s="26" t="str">
        <f t="shared" si="7"/>
        <v>//		0x5E203800,	/* SUQADD    	vsuqaddScalar	 */</v>
      </c>
    </row>
    <row r="608" ht="12.75" customHeight="1">
      <c r="A608" s="15" t="s">
        <v>1014</v>
      </c>
      <c r="B608" s="33" t="s">
        <v>106</v>
      </c>
      <c r="C608" s="16"/>
      <c r="D608" s="17"/>
      <c r="E608" s="28" t="s">
        <v>1015</v>
      </c>
      <c r="F608" s="18" t="str">
        <f t="shared" si="8"/>
        <v>v</v>
      </c>
      <c r="G608" s="18" t="str">
        <f t="shared" si="9"/>
        <v>Scalar</v>
      </c>
      <c r="H608" s="19"/>
      <c r="I608" s="30" t="s">
        <v>934</v>
      </c>
      <c r="J608" s="30"/>
      <c r="K608" s="84"/>
      <c r="L608" s="45" t="s">
        <v>31</v>
      </c>
      <c r="M608" s="45" t="s">
        <v>30</v>
      </c>
      <c r="N608" s="32" t="s">
        <v>31</v>
      </c>
      <c r="O608" s="45" t="s">
        <v>30</v>
      </c>
      <c r="P608" s="45" t="s">
        <v>30</v>
      </c>
      <c r="Q608" s="45" t="s">
        <v>30</v>
      </c>
      <c r="R608" s="45" t="s">
        <v>30</v>
      </c>
      <c r="S608" s="45" t="s">
        <v>31</v>
      </c>
      <c r="T608" s="32" t="s">
        <v>33</v>
      </c>
      <c r="U608" s="32" t="s">
        <v>33</v>
      </c>
      <c r="V608" s="45" t="s">
        <v>30</v>
      </c>
      <c r="W608" s="45" t="s">
        <v>31</v>
      </c>
      <c r="X608" s="45" t="s">
        <v>31</v>
      </c>
      <c r="Y608" s="45" t="s">
        <v>31</v>
      </c>
      <c r="Z608" s="45" t="s">
        <v>31</v>
      </c>
      <c r="AA608" s="32" t="s">
        <v>31</v>
      </c>
      <c r="AB608" s="32" t="s">
        <v>31</v>
      </c>
      <c r="AC608" s="32" t="s">
        <v>30</v>
      </c>
      <c r="AD608" s="32" t="s">
        <v>30</v>
      </c>
      <c r="AE608" s="32" t="s">
        <v>30</v>
      </c>
      <c r="AF608" s="45" t="s">
        <v>30</v>
      </c>
      <c r="AG608" s="45" t="s">
        <v>31</v>
      </c>
      <c r="AH608" s="46" t="s">
        <v>45</v>
      </c>
      <c r="AM608" s="32" t="s">
        <v>56</v>
      </c>
      <c r="AR608" s="23"/>
      <c r="AS608" s="24" t="str">
        <f t="shared" si="3"/>
        <v>-:-:-:-:-:-:-:-:-:-:-:-:-:-:-:-:-:-:-:-:-:-:Rn:::::Rd::::</v>
      </c>
      <c r="AT608" s="23"/>
      <c r="AU608" s="24" t="str">
        <f t="shared" si="4"/>
        <v>0x5E207800</v>
      </c>
      <c r="AV608" s="25"/>
      <c r="AW608" s="26" t="str">
        <f t="shared" si="5"/>
        <v>vsqabsScalar,                                           </v>
      </c>
      <c r="AX608" s="26" t="str">
        <f t="shared" si="6"/>
        <v>//		vsqabsScalar,                                           	/* 0x5E207800	SQABS     	 */</v>
      </c>
      <c r="AY608" s="26" t="str">
        <f t="shared" si="7"/>
        <v>//		0x5E207800,	/* SQABS     	vsqabsScalar	 */</v>
      </c>
    </row>
    <row r="609" ht="12.75" customHeight="1">
      <c r="A609" s="9" t="s">
        <v>1016</v>
      </c>
      <c r="B609" s="33" t="s">
        <v>106</v>
      </c>
      <c r="C609" s="16"/>
      <c r="D609" s="17"/>
      <c r="E609" s="28" t="s">
        <v>938</v>
      </c>
      <c r="F609" s="18" t="str">
        <f t="shared" si="8"/>
        <v>v</v>
      </c>
      <c r="G609" s="18" t="str">
        <f t="shared" si="9"/>
        <v>zero_Scalar</v>
      </c>
      <c r="H609" s="18" t="s">
        <v>1017</v>
      </c>
      <c r="I609" s="30" t="s">
        <v>934</v>
      </c>
      <c r="J609" s="30"/>
      <c r="K609" s="84"/>
      <c r="L609" s="45" t="s">
        <v>31</v>
      </c>
      <c r="M609" s="45" t="s">
        <v>30</v>
      </c>
      <c r="N609" s="32" t="s">
        <v>31</v>
      </c>
      <c r="O609" s="45" t="s">
        <v>30</v>
      </c>
      <c r="P609" s="45" t="s">
        <v>30</v>
      </c>
      <c r="Q609" s="45" t="s">
        <v>30</v>
      </c>
      <c r="R609" s="45" t="s">
        <v>30</v>
      </c>
      <c r="S609" s="45" t="s">
        <v>31</v>
      </c>
      <c r="T609" s="32" t="s">
        <v>33</v>
      </c>
      <c r="U609" s="32" t="s">
        <v>33</v>
      </c>
      <c r="V609" s="45" t="s">
        <v>30</v>
      </c>
      <c r="W609" s="45" t="s">
        <v>31</v>
      </c>
      <c r="X609" s="45" t="s">
        <v>31</v>
      </c>
      <c r="Y609" s="45" t="s">
        <v>31</v>
      </c>
      <c r="Z609" s="45" t="s">
        <v>31</v>
      </c>
      <c r="AA609" s="32" t="s">
        <v>31</v>
      </c>
      <c r="AB609" s="32" t="s">
        <v>30</v>
      </c>
      <c r="AC609" s="32" t="s">
        <v>31</v>
      </c>
      <c r="AD609" s="32" t="s">
        <v>31</v>
      </c>
      <c r="AE609" s="32" t="s">
        <v>31</v>
      </c>
      <c r="AF609" s="45" t="s">
        <v>30</v>
      </c>
      <c r="AG609" s="45" t="s">
        <v>31</v>
      </c>
      <c r="AH609" s="46" t="s">
        <v>45</v>
      </c>
      <c r="AM609" s="32" t="s">
        <v>56</v>
      </c>
      <c r="AR609" s="23"/>
      <c r="AS609" s="24" t="str">
        <f t="shared" si="3"/>
        <v>-:-:-:-:-:-:-:-:-:-:-:-:-:-:-:-:-:-:-:-:-:-:Rn:::::Rd::::</v>
      </c>
      <c r="AT609" s="23"/>
      <c r="AU609" s="24" t="str">
        <f t="shared" si="4"/>
        <v>0x5E208800</v>
      </c>
      <c r="AV609" s="25"/>
      <c r="AW609" s="26" t="str">
        <f t="shared" si="5"/>
        <v>vcmgtzero_Scalar,                                       </v>
      </c>
      <c r="AX609" s="26" t="str">
        <f t="shared" si="6"/>
        <v>//		vcmgtzero_Scalar,                                       	/* 0x5E208800	CMGT      	 */</v>
      </c>
      <c r="AY609" s="26" t="str">
        <f t="shared" si="7"/>
        <v>//		0x5E208800,	/* CMGT      	vcmgtzero_Scalar	 */</v>
      </c>
    </row>
    <row r="610" ht="12.75" customHeight="1">
      <c r="A610" s="9" t="s">
        <v>1018</v>
      </c>
      <c r="B610" s="33" t="s">
        <v>106</v>
      </c>
      <c r="C610" s="16"/>
      <c r="D610" s="17"/>
      <c r="E610" s="28" t="s">
        <v>981</v>
      </c>
      <c r="F610" s="18" t="str">
        <f t="shared" si="8"/>
        <v>v</v>
      </c>
      <c r="G610" s="18" t="str">
        <f t="shared" si="9"/>
        <v>zero_Scalar</v>
      </c>
      <c r="H610" s="18" t="s">
        <v>1017</v>
      </c>
      <c r="I610" s="30" t="s">
        <v>934</v>
      </c>
      <c r="J610" s="30"/>
      <c r="K610" s="84"/>
      <c r="L610" s="45" t="s">
        <v>31</v>
      </c>
      <c r="M610" s="45" t="s">
        <v>30</v>
      </c>
      <c r="N610" s="32" t="s">
        <v>31</v>
      </c>
      <c r="O610" s="45" t="s">
        <v>30</v>
      </c>
      <c r="P610" s="45" t="s">
        <v>30</v>
      </c>
      <c r="Q610" s="45" t="s">
        <v>30</v>
      </c>
      <c r="R610" s="45" t="s">
        <v>30</v>
      </c>
      <c r="S610" s="45" t="s">
        <v>31</v>
      </c>
      <c r="T610" s="32" t="s">
        <v>33</v>
      </c>
      <c r="U610" s="32" t="s">
        <v>33</v>
      </c>
      <c r="V610" s="45" t="s">
        <v>30</v>
      </c>
      <c r="W610" s="45" t="s">
        <v>31</v>
      </c>
      <c r="X610" s="45" t="s">
        <v>31</v>
      </c>
      <c r="Y610" s="45" t="s">
        <v>31</v>
      </c>
      <c r="Z610" s="45" t="s">
        <v>31</v>
      </c>
      <c r="AA610" s="32" t="s">
        <v>31</v>
      </c>
      <c r="AB610" s="32" t="s">
        <v>30</v>
      </c>
      <c r="AC610" s="32" t="s">
        <v>31</v>
      </c>
      <c r="AD610" s="32" t="s">
        <v>31</v>
      </c>
      <c r="AE610" s="32" t="s">
        <v>30</v>
      </c>
      <c r="AF610" s="45" t="s">
        <v>30</v>
      </c>
      <c r="AG610" s="45" t="s">
        <v>31</v>
      </c>
      <c r="AH610" s="46" t="s">
        <v>45</v>
      </c>
      <c r="AM610" s="32" t="s">
        <v>56</v>
      </c>
      <c r="AR610" s="23"/>
      <c r="AS610" s="24" t="str">
        <f t="shared" si="3"/>
        <v>-:-:-:-:-:-:-:-:-:-:-:-:-:-:-:-:-:-:-:-:-:-:Rn:::::Rd::::</v>
      </c>
      <c r="AT610" s="23"/>
      <c r="AU610" s="24" t="str">
        <f t="shared" si="4"/>
        <v>0x5E209800</v>
      </c>
      <c r="AV610" s="25"/>
      <c r="AW610" s="26" t="str">
        <f t="shared" si="5"/>
        <v>vcmeqzero_Scalar,                                       </v>
      </c>
      <c r="AX610" s="26" t="str">
        <f t="shared" si="6"/>
        <v>//		vcmeqzero_Scalar,                                       	/* 0x5E209800	CMEQ      	 */</v>
      </c>
      <c r="AY610" s="26" t="str">
        <f t="shared" si="7"/>
        <v>//		0x5E209800,	/* CMEQ      	vcmeqzero_Scalar	 */</v>
      </c>
    </row>
    <row r="611" ht="12.75" customHeight="1">
      <c r="A611" s="15" t="s">
        <v>1019</v>
      </c>
      <c r="B611" s="33" t="s">
        <v>106</v>
      </c>
      <c r="C611" s="16"/>
      <c r="D611" s="17"/>
      <c r="E611" s="28" t="s">
        <v>1020</v>
      </c>
      <c r="F611" s="18" t="str">
        <f t="shared" si="8"/>
        <v>v</v>
      </c>
      <c r="G611" s="18" t="str">
        <f t="shared" si="9"/>
        <v>zero_Scalar</v>
      </c>
      <c r="H611" s="18" t="s">
        <v>1017</v>
      </c>
      <c r="I611" s="30" t="s">
        <v>934</v>
      </c>
      <c r="J611" s="30"/>
      <c r="K611" s="84"/>
      <c r="L611" s="45" t="s">
        <v>31</v>
      </c>
      <c r="M611" s="45" t="s">
        <v>30</v>
      </c>
      <c r="N611" s="32" t="s">
        <v>31</v>
      </c>
      <c r="O611" s="45" t="s">
        <v>30</v>
      </c>
      <c r="P611" s="45" t="s">
        <v>30</v>
      </c>
      <c r="Q611" s="45" t="s">
        <v>30</v>
      </c>
      <c r="R611" s="45" t="s">
        <v>30</v>
      </c>
      <c r="S611" s="45" t="s">
        <v>31</v>
      </c>
      <c r="T611" s="32" t="s">
        <v>33</v>
      </c>
      <c r="U611" s="32" t="s">
        <v>33</v>
      </c>
      <c r="V611" s="45" t="s">
        <v>30</v>
      </c>
      <c r="W611" s="45" t="s">
        <v>31</v>
      </c>
      <c r="X611" s="45" t="s">
        <v>31</v>
      </c>
      <c r="Y611" s="45" t="s">
        <v>31</v>
      </c>
      <c r="Z611" s="45" t="s">
        <v>31</v>
      </c>
      <c r="AA611" s="32" t="s">
        <v>31</v>
      </c>
      <c r="AB611" s="32" t="s">
        <v>30</v>
      </c>
      <c r="AC611" s="32" t="s">
        <v>31</v>
      </c>
      <c r="AD611" s="32" t="s">
        <v>30</v>
      </c>
      <c r="AE611" s="32" t="s">
        <v>31</v>
      </c>
      <c r="AF611" s="45" t="s">
        <v>30</v>
      </c>
      <c r="AG611" s="45" t="s">
        <v>31</v>
      </c>
      <c r="AH611" s="46" t="s">
        <v>45</v>
      </c>
      <c r="AM611" s="32" t="s">
        <v>56</v>
      </c>
      <c r="AR611" s="23"/>
      <c r="AS611" s="24" t="str">
        <f t="shared" si="3"/>
        <v>-:-:-:-:-:-:-:-:-:-:-:-:-:-:-:-:-:-:-:-:-:-:Rn:::::Rd::::</v>
      </c>
      <c r="AT611" s="23"/>
      <c r="AU611" s="24" t="str">
        <f t="shared" si="4"/>
        <v>0x5E20A800</v>
      </c>
      <c r="AV611" s="25"/>
      <c r="AW611" s="26" t="str">
        <f t="shared" si="5"/>
        <v>vcmltzero_Scalar,                                       </v>
      </c>
      <c r="AX611" s="26" t="str">
        <f t="shared" si="6"/>
        <v>//		vcmltzero_Scalar,                                       	/* 0x5E20A800	CMLT      	 */</v>
      </c>
      <c r="AY611" s="26" t="str">
        <f t="shared" si="7"/>
        <v>//		0x5E20A800,	/* CMLT      	vcmltzero_Scalar	 */</v>
      </c>
    </row>
    <row r="612" ht="12.75" customHeight="1">
      <c r="A612" s="15" t="s">
        <v>1021</v>
      </c>
      <c r="B612" s="33" t="s">
        <v>106</v>
      </c>
      <c r="C612" s="16"/>
      <c r="D612" s="17"/>
      <c r="E612" s="28" t="s">
        <v>1022</v>
      </c>
      <c r="F612" s="18" t="str">
        <f t="shared" si="8"/>
        <v>v</v>
      </c>
      <c r="G612" s="18" t="str">
        <f t="shared" si="9"/>
        <v>Scalar</v>
      </c>
      <c r="H612" s="19"/>
      <c r="I612" s="30" t="s">
        <v>934</v>
      </c>
      <c r="J612" s="30"/>
      <c r="K612" s="84"/>
      <c r="L612" s="45" t="s">
        <v>31</v>
      </c>
      <c r="M612" s="45" t="s">
        <v>30</v>
      </c>
      <c r="N612" s="32" t="s">
        <v>31</v>
      </c>
      <c r="O612" s="45" t="s">
        <v>30</v>
      </c>
      <c r="P612" s="45" t="s">
        <v>30</v>
      </c>
      <c r="Q612" s="45" t="s">
        <v>30</v>
      </c>
      <c r="R612" s="45" t="s">
        <v>30</v>
      </c>
      <c r="S612" s="45" t="s">
        <v>31</v>
      </c>
      <c r="T612" s="32" t="s">
        <v>33</v>
      </c>
      <c r="U612" s="32" t="s">
        <v>33</v>
      </c>
      <c r="V612" s="45" t="s">
        <v>30</v>
      </c>
      <c r="W612" s="45" t="s">
        <v>31</v>
      </c>
      <c r="X612" s="45" t="s">
        <v>31</v>
      </c>
      <c r="Y612" s="45" t="s">
        <v>31</v>
      </c>
      <c r="Z612" s="45" t="s">
        <v>31</v>
      </c>
      <c r="AA612" s="32" t="s">
        <v>31</v>
      </c>
      <c r="AB612" s="32" t="s">
        <v>30</v>
      </c>
      <c r="AC612" s="32" t="s">
        <v>31</v>
      </c>
      <c r="AD612" s="32" t="s">
        <v>30</v>
      </c>
      <c r="AE612" s="32" t="s">
        <v>30</v>
      </c>
      <c r="AF612" s="45" t="s">
        <v>30</v>
      </c>
      <c r="AG612" s="45" t="s">
        <v>31</v>
      </c>
      <c r="AH612" s="46" t="s">
        <v>45</v>
      </c>
      <c r="AM612" s="32" t="s">
        <v>56</v>
      </c>
      <c r="AR612" s="23"/>
      <c r="AS612" s="24" t="str">
        <f t="shared" si="3"/>
        <v>-:-:-:-:-:-:-:-:-:-:-:-:-:-:-:-:-:-:-:-:-:-:Rn:::::Rd::::</v>
      </c>
      <c r="AT612" s="23"/>
      <c r="AU612" s="24" t="str">
        <f t="shared" si="4"/>
        <v>0x5E20B800</v>
      </c>
      <c r="AV612" s="25"/>
      <c r="AW612" s="26" t="str">
        <f t="shared" si="5"/>
        <v>vabsScalar,                                             </v>
      </c>
      <c r="AX612" s="26" t="str">
        <f t="shared" si="6"/>
        <v>//		vabsScalar,                                             	/* 0x5E20B800	ABS       	 */</v>
      </c>
      <c r="AY612" s="26" t="str">
        <f t="shared" si="7"/>
        <v>//		0x5E20B800,	/* ABS       	vabsScalar	 */</v>
      </c>
    </row>
    <row r="613" ht="12.75" customHeight="1">
      <c r="A613" s="9" t="s">
        <v>1023</v>
      </c>
      <c r="B613" s="33" t="s">
        <v>106</v>
      </c>
      <c r="C613" s="16"/>
      <c r="D613" s="17"/>
      <c r="E613" s="28" t="s">
        <v>1024</v>
      </c>
      <c r="F613" s="18" t="str">
        <f t="shared" si="8"/>
        <v>v</v>
      </c>
      <c r="G613" s="18" t="str">
        <f t="shared" si="9"/>
        <v>Scalar</v>
      </c>
      <c r="H613" s="19"/>
      <c r="I613" s="30" t="s">
        <v>934</v>
      </c>
      <c r="J613" s="30" t="s">
        <v>998</v>
      </c>
      <c r="K613" s="84"/>
      <c r="L613" s="45" t="s">
        <v>31</v>
      </c>
      <c r="M613" s="45" t="s">
        <v>30</v>
      </c>
      <c r="N613" s="32" t="s">
        <v>31</v>
      </c>
      <c r="O613" s="45" t="s">
        <v>30</v>
      </c>
      <c r="P613" s="45" t="s">
        <v>30</v>
      </c>
      <c r="Q613" s="45" t="s">
        <v>30</v>
      </c>
      <c r="R613" s="45" t="s">
        <v>30</v>
      </c>
      <c r="S613" s="45" t="s">
        <v>31</v>
      </c>
      <c r="T613" s="32" t="s">
        <v>33</v>
      </c>
      <c r="U613" s="32" t="s">
        <v>33</v>
      </c>
      <c r="V613" s="45" t="s">
        <v>30</v>
      </c>
      <c r="W613" s="45" t="s">
        <v>31</v>
      </c>
      <c r="X613" s="45" t="s">
        <v>31</v>
      </c>
      <c r="Y613" s="45" t="s">
        <v>31</v>
      </c>
      <c r="Z613" s="45" t="s">
        <v>31</v>
      </c>
      <c r="AA613" s="32" t="s">
        <v>30</v>
      </c>
      <c r="AB613" s="32" t="s">
        <v>31</v>
      </c>
      <c r="AC613" s="32" t="s">
        <v>30</v>
      </c>
      <c r="AD613" s="32" t="s">
        <v>31</v>
      </c>
      <c r="AE613" s="32" t="s">
        <v>31</v>
      </c>
      <c r="AF613" s="45" t="s">
        <v>30</v>
      </c>
      <c r="AG613" s="45" t="s">
        <v>31</v>
      </c>
      <c r="AH613" s="46" t="s">
        <v>45</v>
      </c>
      <c r="AM613" s="32" t="s">
        <v>56</v>
      </c>
      <c r="AR613" s="23"/>
      <c r="AS613" s="24" t="str">
        <f t="shared" si="3"/>
        <v>-:-:-:-:-:-:-:-:-:-:-:-:-:-:-:-:-:-:-:-:-:-:Rn:::::Rd::::</v>
      </c>
      <c r="AT613" s="23"/>
      <c r="AU613" s="24" t="str">
        <f t="shared" si="4"/>
        <v>0x5E214800</v>
      </c>
      <c r="AV613" s="25"/>
      <c r="AW613" s="26" t="str">
        <f t="shared" si="5"/>
        <v>vsqxtnScalar,                                           </v>
      </c>
      <c r="AX613" s="26" t="str">
        <f t="shared" si="6"/>
        <v>//		vsqxtnScalar,                                           	/* 0x5E214800	SQXTN     	writes to low half of the dest. register &amp; clears the up half */</v>
      </c>
      <c r="AY613" s="26" t="str">
        <f t="shared" si="7"/>
        <v>//		0x5E214800,	/* SQXTN     	vsqxtnScalar	writes to low half of the dest. register &amp; clears the up half */</v>
      </c>
    </row>
    <row r="614" ht="12.75" customHeight="1">
      <c r="A614" s="15" t="s">
        <v>1025</v>
      </c>
      <c r="B614" s="33" t="s">
        <v>106</v>
      </c>
      <c r="C614" s="16"/>
      <c r="D614" s="17"/>
      <c r="E614" s="28" t="s">
        <v>1026</v>
      </c>
      <c r="F614" s="18" t="str">
        <f t="shared" si="8"/>
        <v>v</v>
      </c>
      <c r="G614" s="18" t="str">
        <f t="shared" si="9"/>
        <v>Scalar</v>
      </c>
      <c r="H614" s="19"/>
      <c r="I614" s="30" t="s">
        <v>934</v>
      </c>
      <c r="J614" s="30" t="s">
        <v>1001</v>
      </c>
      <c r="K614" s="84"/>
      <c r="L614" s="45" t="s">
        <v>31</v>
      </c>
      <c r="M614" s="45" t="s">
        <v>30</v>
      </c>
      <c r="N614" s="32" t="s">
        <v>31</v>
      </c>
      <c r="O614" s="45" t="s">
        <v>30</v>
      </c>
      <c r="P614" s="45" t="s">
        <v>30</v>
      </c>
      <c r="Q614" s="45" t="s">
        <v>30</v>
      </c>
      <c r="R614" s="45" t="s">
        <v>30</v>
      </c>
      <c r="S614" s="45" t="s">
        <v>31</v>
      </c>
      <c r="T614" s="32" t="s">
        <v>33</v>
      </c>
      <c r="U614" s="32" t="s">
        <v>33</v>
      </c>
      <c r="V614" s="45" t="s">
        <v>30</v>
      </c>
      <c r="W614" s="45" t="s">
        <v>31</v>
      </c>
      <c r="X614" s="45" t="s">
        <v>31</v>
      </c>
      <c r="Y614" s="45" t="s">
        <v>31</v>
      </c>
      <c r="Z614" s="45" t="s">
        <v>31</v>
      </c>
      <c r="AA614" s="32" t="s">
        <v>30</v>
      </c>
      <c r="AB614" s="32" t="s">
        <v>31</v>
      </c>
      <c r="AC614" s="32" t="s">
        <v>30</v>
      </c>
      <c r="AD614" s="32" t="s">
        <v>31</v>
      </c>
      <c r="AE614" s="32" t="s">
        <v>31</v>
      </c>
      <c r="AF614" s="45" t="s">
        <v>30</v>
      </c>
      <c r="AG614" s="45" t="s">
        <v>31</v>
      </c>
      <c r="AH614" s="46" t="s">
        <v>45</v>
      </c>
      <c r="AM614" s="32" t="s">
        <v>56</v>
      </c>
      <c r="AR614" s="23"/>
      <c r="AS614" s="24" t="str">
        <f t="shared" si="3"/>
        <v>-:-:-:-:-:-:-:-:-:-:-:-:-:-:-:-:-:-:-:-:-:-:Rn:::::Rd::::</v>
      </c>
      <c r="AT614" s="23"/>
      <c r="AU614" s="24" t="str">
        <f t="shared" si="4"/>
        <v>0x5E214800</v>
      </c>
      <c r="AV614" s="25"/>
      <c r="AW614" s="26" t="str">
        <f t="shared" si="5"/>
        <v>vsqxtn2Scalar,                                          </v>
      </c>
      <c r="AX614" s="26" t="str">
        <f t="shared" si="6"/>
        <v>//		vsqxtn2Scalar,                                          	/* 0x5E214800	SQXTN2    	writes to high half of the dest. register &amp; don't touch low half */</v>
      </c>
      <c r="AY614" s="26" t="str">
        <f t="shared" si="7"/>
        <v>//		0x5E214800,	/* SQXTN2    	vsqxtn2Scalar	writes to high half of the dest. register &amp; don't touch low half */</v>
      </c>
    </row>
    <row r="615" ht="12.75" customHeight="1">
      <c r="A615" s="15" t="s">
        <v>1027</v>
      </c>
      <c r="B615" s="33" t="s">
        <v>106</v>
      </c>
      <c r="C615" s="16"/>
      <c r="D615" s="17"/>
      <c r="E615" s="28" t="s">
        <v>848</v>
      </c>
      <c r="F615" s="18" t="str">
        <f t="shared" si="8"/>
        <v>v</v>
      </c>
      <c r="G615" s="18" t="str">
        <f t="shared" si="9"/>
        <v>vector_Scalar</v>
      </c>
      <c r="H615" s="18" t="s">
        <v>950</v>
      </c>
      <c r="I615" s="30" t="s">
        <v>934</v>
      </c>
      <c r="J615" s="30"/>
      <c r="K615" s="84"/>
      <c r="L615" s="45" t="s">
        <v>31</v>
      </c>
      <c r="M615" s="45" t="s">
        <v>30</v>
      </c>
      <c r="N615" s="32" t="s">
        <v>31</v>
      </c>
      <c r="O615" s="45" t="s">
        <v>30</v>
      </c>
      <c r="P615" s="45" t="s">
        <v>30</v>
      </c>
      <c r="Q615" s="45" t="s">
        <v>30</v>
      </c>
      <c r="R615" s="45" t="s">
        <v>30</v>
      </c>
      <c r="S615" s="45" t="s">
        <v>31</v>
      </c>
      <c r="T615" s="32" t="s">
        <v>31</v>
      </c>
      <c r="U615" s="32" t="s">
        <v>33</v>
      </c>
      <c r="V615" s="45" t="s">
        <v>30</v>
      </c>
      <c r="W615" s="45" t="s">
        <v>31</v>
      </c>
      <c r="X615" s="45" t="s">
        <v>31</v>
      </c>
      <c r="Y615" s="45" t="s">
        <v>31</v>
      </c>
      <c r="Z615" s="45" t="s">
        <v>31</v>
      </c>
      <c r="AA615" s="32" t="s">
        <v>30</v>
      </c>
      <c r="AB615" s="32" t="s">
        <v>30</v>
      </c>
      <c r="AC615" s="32" t="s">
        <v>31</v>
      </c>
      <c r="AD615" s="32" t="s">
        <v>30</v>
      </c>
      <c r="AE615" s="32" t="s">
        <v>31</v>
      </c>
      <c r="AF615" s="45" t="s">
        <v>30</v>
      </c>
      <c r="AG615" s="45" t="s">
        <v>31</v>
      </c>
      <c r="AH615" s="46" t="s">
        <v>45</v>
      </c>
      <c r="AM615" s="32" t="s">
        <v>56</v>
      </c>
      <c r="AR615" s="23"/>
      <c r="AS615" s="24" t="str">
        <f t="shared" si="3"/>
        <v>-:-:-:-:-:-:-:-:-:-:-:-:-:-:-:-:-:-:-:-:-:-:Rn:::::Rd::::</v>
      </c>
      <c r="AT615" s="23"/>
      <c r="AU615" s="24" t="str">
        <f t="shared" si="4"/>
        <v>0x5E21A800</v>
      </c>
      <c r="AV615" s="25"/>
      <c r="AW615" s="26" t="str">
        <f t="shared" si="5"/>
        <v>vfcvtnsvector_Scalar,                                   </v>
      </c>
      <c r="AX615" s="26" t="str">
        <f t="shared" si="6"/>
        <v>//		vfcvtnsvector_Scalar,                                   	/* 0x5E21A800	FCVTNS    	 */</v>
      </c>
      <c r="AY615" s="26" t="str">
        <f t="shared" si="7"/>
        <v>//		0x5E21A800,	/* FCVTNS    	vfcvtnsvector_Scalar	 */</v>
      </c>
    </row>
    <row r="616" ht="12.75" customHeight="1">
      <c r="A616" s="9" t="s">
        <v>1028</v>
      </c>
      <c r="B616" s="33" t="s">
        <v>106</v>
      </c>
      <c r="C616" s="16"/>
      <c r="D616" s="17"/>
      <c r="E616" s="28" t="s">
        <v>867</v>
      </c>
      <c r="F616" s="18" t="str">
        <f t="shared" si="8"/>
        <v>v</v>
      </c>
      <c r="G616" s="18" t="str">
        <f t="shared" si="9"/>
        <v>vector_Scalar</v>
      </c>
      <c r="H616" s="18" t="s">
        <v>950</v>
      </c>
      <c r="I616" s="30" t="s">
        <v>934</v>
      </c>
      <c r="J616" s="30"/>
      <c r="K616" s="84"/>
      <c r="L616" s="45" t="s">
        <v>31</v>
      </c>
      <c r="M616" s="45" t="s">
        <v>30</v>
      </c>
      <c r="N616" s="32" t="s">
        <v>31</v>
      </c>
      <c r="O616" s="45" t="s">
        <v>30</v>
      </c>
      <c r="P616" s="45" t="s">
        <v>30</v>
      </c>
      <c r="Q616" s="45" t="s">
        <v>30</v>
      </c>
      <c r="R616" s="45" t="s">
        <v>30</v>
      </c>
      <c r="S616" s="45" t="s">
        <v>31</v>
      </c>
      <c r="T616" s="32" t="s">
        <v>31</v>
      </c>
      <c r="U616" s="32" t="s">
        <v>33</v>
      </c>
      <c r="V616" s="45" t="s">
        <v>30</v>
      </c>
      <c r="W616" s="45" t="s">
        <v>31</v>
      </c>
      <c r="X616" s="45" t="s">
        <v>31</v>
      </c>
      <c r="Y616" s="45" t="s">
        <v>31</v>
      </c>
      <c r="Z616" s="45" t="s">
        <v>31</v>
      </c>
      <c r="AA616" s="32" t="s">
        <v>30</v>
      </c>
      <c r="AB616" s="32" t="s">
        <v>30</v>
      </c>
      <c r="AC616" s="32" t="s">
        <v>31</v>
      </c>
      <c r="AD616" s="32" t="s">
        <v>30</v>
      </c>
      <c r="AE616" s="32" t="s">
        <v>30</v>
      </c>
      <c r="AF616" s="45" t="s">
        <v>30</v>
      </c>
      <c r="AG616" s="45" t="s">
        <v>31</v>
      </c>
      <c r="AH616" s="46" t="s">
        <v>45</v>
      </c>
      <c r="AM616" s="32" t="s">
        <v>56</v>
      </c>
      <c r="AR616" s="23"/>
      <c r="AS616" s="24" t="str">
        <f t="shared" si="3"/>
        <v>-:-:-:-:-:-:-:-:-:-:-:-:-:-:-:-:-:-:-:-:-:-:Rn:::::Rd::::</v>
      </c>
      <c r="AT616" s="23"/>
      <c r="AU616" s="24" t="str">
        <f t="shared" si="4"/>
        <v>0x5E21B800</v>
      </c>
      <c r="AV616" s="25"/>
      <c r="AW616" s="26" t="str">
        <f t="shared" si="5"/>
        <v>vfcvtmsvector_Scalar,                                   </v>
      </c>
      <c r="AX616" s="26" t="str">
        <f t="shared" si="6"/>
        <v>//		vfcvtmsvector_Scalar,                                   	/* 0x5E21B800	FCVTMS    	 */</v>
      </c>
      <c r="AY616" s="26" t="str">
        <f t="shared" si="7"/>
        <v>//		0x5E21B800,	/* FCVTMS    	vfcvtmsvector_Scalar	 */</v>
      </c>
    </row>
    <row r="617" ht="12.75" customHeight="1">
      <c r="A617" s="9" t="s">
        <v>1029</v>
      </c>
      <c r="B617" s="33" t="s">
        <v>106</v>
      </c>
      <c r="C617" s="16"/>
      <c r="D617" s="17"/>
      <c r="E617" s="28" t="s">
        <v>856</v>
      </c>
      <c r="F617" s="18" t="str">
        <f t="shared" si="8"/>
        <v>v</v>
      </c>
      <c r="G617" s="18" t="str">
        <f t="shared" si="9"/>
        <v>vector_Scalar</v>
      </c>
      <c r="H617" s="18" t="s">
        <v>950</v>
      </c>
      <c r="I617" s="30" t="s">
        <v>934</v>
      </c>
      <c r="J617" s="30"/>
      <c r="K617" s="84"/>
      <c r="L617" s="45" t="s">
        <v>31</v>
      </c>
      <c r="M617" s="45" t="s">
        <v>30</v>
      </c>
      <c r="N617" s="32" t="s">
        <v>31</v>
      </c>
      <c r="O617" s="45" t="s">
        <v>30</v>
      </c>
      <c r="P617" s="45" t="s">
        <v>30</v>
      </c>
      <c r="Q617" s="45" t="s">
        <v>30</v>
      </c>
      <c r="R617" s="45" t="s">
        <v>30</v>
      </c>
      <c r="S617" s="45" t="s">
        <v>31</v>
      </c>
      <c r="T617" s="32" t="s">
        <v>31</v>
      </c>
      <c r="U617" s="32" t="s">
        <v>33</v>
      </c>
      <c r="V617" s="45" t="s">
        <v>30</v>
      </c>
      <c r="W617" s="45" t="s">
        <v>31</v>
      </c>
      <c r="X617" s="45" t="s">
        <v>31</v>
      </c>
      <c r="Y617" s="45" t="s">
        <v>31</v>
      </c>
      <c r="Z617" s="45" t="s">
        <v>31</v>
      </c>
      <c r="AA617" s="32" t="s">
        <v>30</v>
      </c>
      <c r="AB617" s="32" t="s">
        <v>30</v>
      </c>
      <c r="AC617" s="32" t="s">
        <v>30</v>
      </c>
      <c r="AD617" s="32" t="s">
        <v>31</v>
      </c>
      <c r="AE617" s="32" t="s">
        <v>31</v>
      </c>
      <c r="AF617" s="45" t="s">
        <v>30</v>
      </c>
      <c r="AG617" s="45" t="s">
        <v>31</v>
      </c>
      <c r="AH617" s="46" t="s">
        <v>45</v>
      </c>
      <c r="AM617" s="32" t="s">
        <v>56</v>
      </c>
      <c r="AR617" s="23"/>
      <c r="AS617" s="24" t="str">
        <f t="shared" si="3"/>
        <v>-:-:-:-:-:-:-:-:-:-:-:-:-:-:-:-:-:-:-:-:-:-:Rn:::::Rd::::</v>
      </c>
      <c r="AT617" s="23"/>
      <c r="AU617" s="24" t="str">
        <f t="shared" si="4"/>
        <v>0x5E21C800</v>
      </c>
      <c r="AV617" s="25"/>
      <c r="AW617" s="26" t="str">
        <f t="shared" si="5"/>
        <v>vfcvtasvector_Scalar,                                   </v>
      </c>
      <c r="AX617" s="26" t="str">
        <f t="shared" si="6"/>
        <v>//		vfcvtasvector_Scalar,                                   	/* 0x5E21C800	FCVTAS    	 */</v>
      </c>
      <c r="AY617" s="26" t="str">
        <f t="shared" si="7"/>
        <v>//		0x5E21C800,	/* FCVTAS    	vfcvtasvector_Scalar	 */</v>
      </c>
    </row>
    <row r="618" ht="12.75" customHeight="1">
      <c r="A618" s="15" t="s">
        <v>1030</v>
      </c>
      <c r="B618" s="33" t="s">
        <v>106</v>
      </c>
      <c r="C618" s="16"/>
      <c r="D618" s="17"/>
      <c r="E618" s="28" t="s">
        <v>704</v>
      </c>
      <c r="F618" s="18" t="str">
        <f t="shared" si="8"/>
        <v>v</v>
      </c>
      <c r="G618" s="18" t="str">
        <f t="shared" si="9"/>
        <v>vector_integer_Scalar</v>
      </c>
      <c r="H618" s="18" t="s">
        <v>1031</v>
      </c>
      <c r="I618" s="30" t="s">
        <v>934</v>
      </c>
      <c r="J618" s="30"/>
      <c r="K618" s="84"/>
      <c r="L618" s="45" t="s">
        <v>31</v>
      </c>
      <c r="M618" s="45" t="s">
        <v>30</v>
      </c>
      <c r="N618" s="32" t="s">
        <v>31</v>
      </c>
      <c r="O618" s="45" t="s">
        <v>30</v>
      </c>
      <c r="P618" s="45" t="s">
        <v>30</v>
      </c>
      <c r="Q618" s="45" t="s">
        <v>30</v>
      </c>
      <c r="R618" s="45" t="s">
        <v>30</v>
      </c>
      <c r="S618" s="45" t="s">
        <v>31</v>
      </c>
      <c r="T618" s="32" t="s">
        <v>31</v>
      </c>
      <c r="U618" s="32" t="s">
        <v>33</v>
      </c>
      <c r="V618" s="45" t="s">
        <v>30</v>
      </c>
      <c r="W618" s="45" t="s">
        <v>31</v>
      </c>
      <c r="X618" s="45" t="s">
        <v>31</v>
      </c>
      <c r="Y618" s="45" t="s">
        <v>31</v>
      </c>
      <c r="Z618" s="45" t="s">
        <v>31</v>
      </c>
      <c r="AA618" s="32" t="s">
        <v>30</v>
      </c>
      <c r="AB618" s="32" t="s">
        <v>30</v>
      </c>
      <c r="AC618" s="32" t="s">
        <v>30</v>
      </c>
      <c r="AD618" s="32" t="s">
        <v>31</v>
      </c>
      <c r="AE618" s="32" t="s">
        <v>30</v>
      </c>
      <c r="AF618" s="45" t="s">
        <v>30</v>
      </c>
      <c r="AG618" s="45" t="s">
        <v>31</v>
      </c>
      <c r="AH618" s="46" t="s">
        <v>45</v>
      </c>
      <c r="AM618" s="32" t="s">
        <v>56</v>
      </c>
      <c r="AR618" s="23"/>
      <c r="AS618" s="24" t="str">
        <f t="shared" si="3"/>
        <v>-:-:-:-:-:-:-:-:-:-:-:-:-:-:-:-:-:-:-:-:-:-:Rn:::::Rd::::</v>
      </c>
      <c r="AT618" s="23"/>
      <c r="AU618" s="24" t="str">
        <f t="shared" si="4"/>
        <v>0x5E21D800</v>
      </c>
      <c r="AV618" s="25"/>
      <c r="AW618" s="26" t="str">
        <f t="shared" si="5"/>
        <v>vscvtfvector_integer_Scalar,                            </v>
      </c>
      <c r="AX618" s="26" t="str">
        <f t="shared" si="6"/>
        <v>//		vscvtfvector_integer_Scalar,                            	/* 0x5E21D800	SCVTF     	 */</v>
      </c>
      <c r="AY618" s="26" t="str">
        <f t="shared" si="7"/>
        <v>//		0x5E21D800,	/* SCVTF     	vscvtfvector_integer_Scalar	 */</v>
      </c>
    </row>
    <row r="619" ht="12.75" customHeight="1">
      <c r="A619" s="15" t="s">
        <v>1032</v>
      </c>
      <c r="B619" s="33" t="s">
        <v>106</v>
      </c>
      <c r="C619" s="16"/>
      <c r="D619" s="17"/>
      <c r="E619" s="28" t="s">
        <v>991</v>
      </c>
      <c r="F619" s="18" t="str">
        <f t="shared" si="8"/>
        <v>v</v>
      </c>
      <c r="G619" s="18" t="str">
        <f t="shared" si="9"/>
        <v>zero_Scalar</v>
      </c>
      <c r="H619" s="18" t="s">
        <v>1017</v>
      </c>
      <c r="I619" s="30" t="s">
        <v>934</v>
      </c>
      <c r="J619" s="30"/>
      <c r="K619" s="84"/>
      <c r="L619" s="45" t="s">
        <v>31</v>
      </c>
      <c r="M619" s="45" t="s">
        <v>30</v>
      </c>
      <c r="N619" s="32" t="s">
        <v>31</v>
      </c>
      <c r="O619" s="45" t="s">
        <v>30</v>
      </c>
      <c r="P619" s="45" t="s">
        <v>30</v>
      </c>
      <c r="Q619" s="45" t="s">
        <v>30</v>
      </c>
      <c r="R619" s="45" t="s">
        <v>30</v>
      </c>
      <c r="S619" s="45" t="s">
        <v>31</v>
      </c>
      <c r="T619" s="32" t="s">
        <v>30</v>
      </c>
      <c r="U619" s="32" t="s">
        <v>33</v>
      </c>
      <c r="V619" s="45" t="s">
        <v>30</v>
      </c>
      <c r="W619" s="45" t="s">
        <v>31</v>
      </c>
      <c r="X619" s="45" t="s">
        <v>31</v>
      </c>
      <c r="Y619" s="45" t="s">
        <v>31</v>
      </c>
      <c r="Z619" s="45" t="s">
        <v>31</v>
      </c>
      <c r="AA619" s="32" t="s">
        <v>31</v>
      </c>
      <c r="AB619" s="32" t="s">
        <v>30</v>
      </c>
      <c r="AC619" s="32" t="s">
        <v>30</v>
      </c>
      <c r="AD619" s="32" t="s">
        <v>31</v>
      </c>
      <c r="AE619" s="32" t="s">
        <v>31</v>
      </c>
      <c r="AF619" s="45" t="s">
        <v>30</v>
      </c>
      <c r="AG619" s="45" t="s">
        <v>31</v>
      </c>
      <c r="AH619" s="46" t="s">
        <v>45</v>
      </c>
      <c r="AM619" s="32" t="s">
        <v>56</v>
      </c>
      <c r="AR619" s="23"/>
      <c r="AS619" s="24" t="str">
        <f t="shared" si="3"/>
        <v>-:-:-:-:-:-:-:-:-:-:-:-:-:-:-:-:-:-:-:-:-:-:Rn:::::Rd::::</v>
      </c>
      <c r="AT619" s="23"/>
      <c r="AU619" s="24" t="str">
        <f t="shared" si="4"/>
        <v>0x5EA0C800</v>
      </c>
      <c r="AV619" s="25"/>
      <c r="AW619" s="26" t="str">
        <f t="shared" si="5"/>
        <v>vfcmgtzero_Scalar,                                      </v>
      </c>
      <c r="AX619" s="26" t="str">
        <f t="shared" si="6"/>
        <v>//		vfcmgtzero_Scalar,                                      	/* 0x5EA0C800	FCMGT     	 */</v>
      </c>
      <c r="AY619" s="26" t="str">
        <f t="shared" si="7"/>
        <v>//		0x5EA0C800,	/* FCMGT     	vfcmgtzero_Scalar	 */</v>
      </c>
    </row>
    <row r="620" ht="12.75" customHeight="1">
      <c r="A620" s="9" t="s">
        <v>1033</v>
      </c>
      <c r="B620" s="33" t="s">
        <v>106</v>
      </c>
      <c r="C620" s="16"/>
      <c r="D620" s="17"/>
      <c r="E620" s="28" t="s">
        <v>958</v>
      </c>
      <c r="F620" s="18" t="str">
        <f t="shared" si="8"/>
        <v>v</v>
      </c>
      <c r="G620" s="18" t="str">
        <f t="shared" si="9"/>
        <v>zero_Scalar</v>
      </c>
      <c r="H620" s="18" t="s">
        <v>1017</v>
      </c>
      <c r="I620" s="30" t="s">
        <v>934</v>
      </c>
      <c r="J620" s="30"/>
      <c r="K620" s="84"/>
      <c r="L620" s="45" t="s">
        <v>31</v>
      </c>
      <c r="M620" s="45" t="s">
        <v>30</v>
      </c>
      <c r="N620" s="32" t="s">
        <v>31</v>
      </c>
      <c r="O620" s="45" t="s">
        <v>30</v>
      </c>
      <c r="P620" s="45" t="s">
        <v>30</v>
      </c>
      <c r="Q620" s="45" t="s">
        <v>30</v>
      </c>
      <c r="R620" s="45" t="s">
        <v>30</v>
      </c>
      <c r="S620" s="45" t="s">
        <v>31</v>
      </c>
      <c r="T620" s="32" t="s">
        <v>30</v>
      </c>
      <c r="U620" s="32" t="s">
        <v>33</v>
      </c>
      <c r="V620" s="45" t="s">
        <v>30</v>
      </c>
      <c r="W620" s="45" t="s">
        <v>31</v>
      </c>
      <c r="X620" s="45" t="s">
        <v>31</v>
      </c>
      <c r="Y620" s="45" t="s">
        <v>31</v>
      </c>
      <c r="Z620" s="45" t="s">
        <v>31</v>
      </c>
      <c r="AA620" s="32" t="s">
        <v>31</v>
      </c>
      <c r="AB620" s="32" t="s">
        <v>30</v>
      </c>
      <c r="AC620" s="32" t="s">
        <v>30</v>
      </c>
      <c r="AD620" s="32" t="s">
        <v>31</v>
      </c>
      <c r="AE620" s="32" t="s">
        <v>30</v>
      </c>
      <c r="AF620" s="45" t="s">
        <v>30</v>
      </c>
      <c r="AG620" s="45" t="s">
        <v>31</v>
      </c>
      <c r="AH620" s="46" t="s">
        <v>45</v>
      </c>
      <c r="AM620" s="32" t="s">
        <v>56</v>
      </c>
      <c r="AR620" s="23"/>
      <c r="AS620" s="24" t="str">
        <f t="shared" si="3"/>
        <v>-:-:-:-:-:-:-:-:-:-:-:-:-:-:-:-:-:-:-:-:-:-:Rn:::::Rd::::</v>
      </c>
      <c r="AT620" s="23"/>
      <c r="AU620" s="24" t="str">
        <f t="shared" si="4"/>
        <v>0x5EA0D800</v>
      </c>
      <c r="AV620" s="25"/>
      <c r="AW620" s="26" t="str">
        <f t="shared" si="5"/>
        <v>vfcmeqzero_Scalar,                                      </v>
      </c>
      <c r="AX620" s="26" t="str">
        <f t="shared" si="6"/>
        <v>//		vfcmeqzero_Scalar,                                      	/* 0x5EA0D800	FCMEQ     	 */</v>
      </c>
      <c r="AY620" s="26" t="str">
        <f t="shared" si="7"/>
        <v>//		0x5EA0D800,	/* FCMEQ     	vfcmeqzero_Scalar	 */</v>
      </c>
    </row>
    <row r="621" ht="12.75" customHeight="1">
      <c r="A621" s="15" t="s">
        <v>1034</v>
      </c>
      <c r="B621" s="33" t="s">
        <v>106</v>
      </c>
      <c r="C621" s="16"/>
      <c r="D621" s="17"/>
      <c r="E621" s="28" t="s">
        <v>1035</v>
      </c>
      <c r="F621" s="18" t="str">
        <f t="shared" si="8"/>
        <v>v</v>
      </c>
      <c r="G621" s="18" t="str">
        <f t="shared" si="9"/>
        <v>zero_Scalar</v>
      </c>
      <c r="H621" s="18" t="s">
        <v>1017</v>
      </c>
      <c r="I621" s="30" t="s">
        <v>934</v>
      </c>
      <c r="J621" s="30"/>
      <c r="K621" s="84"/>
      <c r="L621" s="45" t="s">
        <v>31</v>
      </c>
      <c r="M621" s="45" t="s">
        <v>30</v>
      </c>
      <c r="N621" s="32" t="s">
        <v>31</v>
      </c>
      <c r="O621" s="45" t="s">
        <v>30</v>
      </c>
      <c r="P621" s="45" t="s">
        <v>30</v>
      </c>
      <c r="Q621" s="45" t="s">
        <v>30</v>
      </c>
      <c r="R621" s="45" t="s">
        <v>30</v>
      </c>
      <c r="S621" s="45" t="s">
        <v>31</v>
      </c>
      <c r="T621" s="32" t="s">
        <v>30</v>
      </c>
      <c r="U621" s="32" t="s">
        <v>33</v>
      </c>
      <c r="V621" s="45" t="s">
        <v>30</v>
      </c>
      <c r="W621" s="45" t="s">
        <v>31</v>
      </c>
      <c r="X621" s="45" t="s">
        <v>31</v>
      </c>
      <c r="Y621" s="45" t="s">
        <v>31</v>
      </c>
      <c r="Z621" s="45" t="s">
        <v>31</v>
      </c>
      <c r="AA621" s="32" t="s">
        <v>31</v>
      </c>
      <c r="AB621" s="32" t="s">
        <v>30</v>
      </c>
      <c r="AC621" s="32" t="s">
        <v>30</v>
      </c>
      <c r="AD621" s="32" t="s">
        <v>30</v>
      </c>
      <c r="AE621" s="32" t="s">
        <v>31</v>
      </c>
      <c r="AF621" s="45" t="s">
        <v>30</v>
      </c>
      <c r="AG621" s="45" t="s">
        <v>31</v>
      </c>
      <c r="AH621" s="46" t="s">
        <v>45</v>
      </c>
      <c r="AM621" s="32" t="s">
        <v>56</v>
      </c>
      <c r="AR621" s="23"/>
      <c r="AS621" s="24" t="str">
        <f t="shared" si="3"/>
        <v>-:-:-:-:-:-:-:-:-:-:-:-:-:-:-:-:-:-:-:-:-:-:Rn:::::Rd::::</v>
      </c>
      <c r="AT621" s="23"/>
      <c r="AU621" s="24" t="str">
        <f t="shared" si="4"/>
        <v>0x5EA0E800</v>
      </c>
      <c r="AV621" s="25"/>
      <c r="AW621" s="26" t="str">
        <f t="shared" si="5"/>
        <v>vfcmltzero_Scalar,                                      </v>
      </c>
      <c r="AX621" s="26" t="str">
        <f t="shared" si="6"/>
        <v>//		vfcmltzero_Scalar,                                      	/* 0x5EA0E800	FCMLT     	 */</v>
      </c>
      <c r="AY621" s="26" t="str">
        <f t="shared" si="7"/>
        <v>//		0x5EA0E800,	/* FCMLT     	vfcmltzero_Scalar	 */</v>
      </c>
    </row>
    <row r="622" ht="12.75" customHeight="1">
      <c r="A622" s="15" t="s">
        <v>1036</v>
      </c>
      <c r="B622" s="33" t="s">
        <v>106</v>
      </c>
      <c r="C622" s="16"/>
      <c r="D622" s="17"/>
      <c r="E622" s="28" t="s">
        <v>863</v>
      </c>
      <c r="F622" s="18" t="str">
        <f t="shared" si="8"/>
        <v>v</v>
      </c>
      <c r="G622" s="18" t="str">
        <f t="shared" si="9"/>
        <v>vector_Scalar</v>
      </c>
      <c r="H622" s="18" t="s">
        <v>950</v>
      </c>
      <c r="I622" s="30" t="s">
        <v>934</v>
      </c>
      <c r="J622" s="30"/>
      <c r="K622" s="84"/>
      <c r="L622" s="45" t="s">
        <v>31</v>
      </c>
      <c r="M622" s="45" t="s">
        <v>30</v>
      </c>
      <c r="N622" s="32" t="s">
        <v>31</v>
      </c>
      <c r="O622" s="45" t="s">
        <v>30</v>
      </c>
      <c r="P622" s="45" t="s">
        <v>30</v>
      </c>
      <c r="Q622" s="45" t="s">
        <v>30</v>
      </c>
      <c r="R622" s="45" t="s">
        <v>30</v>
      </c>
      <c r="S622" s="45" t="s">
        <v>31</v>
      </c>
      <c r="T622" s="32" t="s">
        <v>30</v>
      </c>
      <c r="U622" s="32" t="s">
        <v>33</v>
      </c>
      <c r="V622" s="45" t="s">
        <v>30</v>
      </c>
      <c r="W622" s="45" t="s">
        <v>31</v>
      </c>
      <c r="X622" s="45" t="s">
        <v>31</v>
      </c>
      <c r="Y622" s="45" t="s">
        <v>31</v>
      </c>
      <c r="Z622" s="45" t="s">
        <v>31</v>
      </c>
      <c r="AA622" s="32" t="s">
        <v>30</v>
      </c>
      <c r="AB622" s="32" t="s">
        <v>30</v>
      </c>
      <c r="AC622" s="32" t="s">
        <v>31</v>
      </c>
      <c r="AD622" s="32" t="s">
        <v>30</v>
      </c>
      <c r="AE622" s="32" t="s">
        <v>31</v>
      </c>
      <c r="AF622" s="45" t="s">
        <v>30</v>
      </c>
      <c r="AG622" s="45" t="s">
        <v>31</v>
      </c>
      <c r="AH622" s="46" t="s">
        <v>45</v>
      </c>
      <c r="AM622" s="32" t="s">
        <v>56</v>
      </c>
      <c r="AR622" s="23"/>
      <c r="AS622" s="24" t="str">
        <f t="shared" si="3"/>
        <v>-:-:-:-:-:-:-:-:-:-:-:-:-:-:-:-:-:-:-:-:-:-:Rn:::::Rd::::</v>
      </c>
      <c r="AT622" s="23"/>
      <c r="AU622" s="24" t="str">
        <f t="shared" si="4"/>
        <v>0x5EA1A800</v>
      </c>
      <c r="AV622" s="25"/>
      <c r="AW622" s="26" t="str">
        <f t="shared" si="5"/>
        <v>vfcvtpsvector_Scalar,                                   </v>
      </c>
      <c r="AX622" s="26" t="str">
        <f t="shared" si="6"/>
        <v>//		vfcvtpsvector_Scalar,                                   	/* 0x5EA1A800	FCVTPS    	 */</v>
      </c>
      <c r="AY622" s="26" t="str">
        <f t="shared" si="7"/>
        <v>//		0x5EA1A800,	/* FCVTPS    	vfcvtpsvector_Scalar	 */</v>
      </c>
    </row>
    <row r="623" ht="12.75" customHeight="1">
      <c r="A623" s="9" t="s">
        <v>1037</v>
      </c>
      <c r="B623" s="33" t="s">
        <v>106</v>
      </c>
      <c r="C623" s="16"/>
      <c r="D623" s="17"/>
      <c r="E623" s="28" t="s">
        <v>710</v>
      </c>
      <c r="F623" s="18" t="str">
        <f t="shared" si="8"/>
        <v>v</v>
      </c>
      <c r="G623" s="18" t="str">
        <f t="shared" si="9"/>
        <v>vector_integer_Scalar</v>
      </c>
      <c r="H623" s="18" t="s">
        <v>1031</v>
      </c>
      <c r="I623" s="30" t="s">
        <v>934</v>
      </c>
      <c r="J623" s="30"/>
      <c r="K623" s="84"/>
      <c r="L623" s="45" t="s">
        <v>31</v>
      </c>
      <c r="M623" s="45" t="s">
        <v>30</v>
      </c>
      <c r="N623" s="32" t="s">
        <v>31</v>
      </c>
      <c r="O623" s="45" t="s">
        <v>30</v>
      </c>
      <c r="P623" s="45" t="s">
        <v>30</v>
      </c>
      <c r="Q623" s="45" t="s">
        <v>30</v>
      </c>
      <c r="R623" s="45" t="s">
        <v>30</v>
      </c>
      <c r="S623" s="45" t="s">
        <v>31</v>
      </c>
      <c r="T623" s="32" t="s">
        <v>30</v>
      </c>
      <c r="U623" s="32" t="s">
        <v>33</v>
      </c>
      <c r="V623" s="45" t="s">
        <v>30</v>
      </c>
      <c r="W623" s="45" t="s">
        <v>31</v>
      </c>
      <c r="X623" s="45" t="s">
        <v>31</v>
      </c>
      <c r="Y623" s="45" t="s">
        <v>31</v>
      </c>
      <c r="Z623" s="45" t="s">
        <v>31</v>
      </c>
      <c r="AA623" s="32" t="s">
        <v>30</v>
      </c>
      <c r="AB623" s="32" t="s">
        <v>30</v>
      </c>
      <c r="AC623" s="32" t="s">
        <v>31</v>
      </c>
      <c r="AD623" s="32" t="s">
        <v>30</v>
      </c>
      <c r="AE623" s="32" t="s">
        <v>30</v>
      </c>
      <c r="AF623" s="45" t="s">
        <v>30</v>
      </c>
      <c r="AG623" s="45" t="s">
        <v>31</v>
      </c>
      <c r="AH623" s="46" t="s">
        <v>45</v>
      </c>
      <c r="AM623" s="32" t="s">
        <v>56</v>
      </c>
      <c r="AR623" s="23"/>
      <c r="AS623" s="24" t="str">
        <f t="shared" si="3"/>
        <v>-:-:-:-:-:-:-:-:-:-:-:-:-:-:-:-:-:-:-:-:-:-:Rn:::::Rd::::</v>
      </c>
      <c r="AT623" s="23"/>
      <c r="AU623" s="24" t="str">
        <f t="shared" si="4"/>
        <v>0x5EA1B800</v>
      </c>
      <c r="AV623" s="25"/>
      <c r="AW623" s="26" t="str">
        <f t="shared" si="5"/>
        <v>vfcvtzsvector_integer_Scalar,                           </v>
      </c>
      <c r="AX623" s="26" t="str">
        <f t="shared" si="6"/>
        <v>//		vfcvtzsvector_integer_Scalar,                           	/* 0x5EA1B800	FCVTZS    	 */</v>
      </c>
      <c r="AY623" s="26" t="str">
        <f t="shared" si="7"/>
        <v>//		0x5EA1B800,	/* FCVTZS    	vfcvtzsvector_integer_Scalar	 */</v>
      </c>
    </row>
    <row r="624" ht="12.75" customHeight="1">
      <c r="A624" s="9" t="s">
        <v>1038</v>
      </c>
      <c r="B624" s="33" t="s">
        <v>106</v>
      </c>
      <c r="C624" s="16"/>
      <c r="D624" s="17"/>
      <c r="E624" s="28" t="s">
        <v>1039</v>
      </c>
      <c r="F624" s="18" t="str">
        <f t="shared" si="8"/>
        <v>v</v>
      </c>
      <c r="G624" s="18" t="str">
        <f t="shared" si="9"/>
        <v>Scalar</v>
      </c>
      <c r="H624" s="19"/>
      <c r="I624" s="30" t="s">
        <v>934</v>
      </c>
      <c r="J624" s="30"/>
      <c r="K624" s="84"/>
      <c r="L624" s="45" t="s">
        <v>31</v>
      </c>
      <c r="M624" s="45" t="s">
        <v>30</v>
      </c>
      <c r="N624" s="32" t="s">
        <v>31</v>
      </c>
      <c r="O624" s="45" t="s">
        <v>30</v>
      </c>
      <c r="P624" s="45" t="s">
        <v>30</v>
      </c>
      <c r="Q624" s="45" t="s">
        <v>30</v>
      </c>
      <c r="R624" s="45" t="s">
        <v>30</v>
      </c>
      <c r="S624" s="45" t="s">
        <v>31</v>
      </c>
      <c r="T624" s="32" t="s">
        <v>30</v>
      </c>
      <c r="U624" s="32" t="s">
        <v>33</v>
      </c>
      <c r="V624" s="45" t="s">
        <v>30</v>
      </c>
      <c r="W624" s="45" t="s">
        <v>31</v>
      </c>
      <c r="X624" s="45" t="s">
        <v>31</v>
      </c>
      <c r="Y624" s="45" t="s">
        <v>31</v>
      </c>
      <c r="Z624" s="45" t="s">
        <v>31</v>
      </c>
      <c r="AA624" s="32" t="s">
        <v>30</v>
      </c>
      <c r="AB624" s="32" t="s">
        <v>30</v>
      </c>
      <c r="AC624" s="32" t="s">
        <v>30</v>
      </c>
      <c r="AD624" s="32" t="s">
        <v>31</v>
      </c>
      <c r="AE624" s="32" t="s">
        <v>30</v>
      </c>
      <c r="AF624" s="45" t="s">
        <v>30</v>
      </c>
      <c r="AG624" s="45" t="s">
        <v>31</v>
      </c>
      <c r="AH624" s="46" t="s">
        <v>45</v>
      </c>
      <c r="AM624" s="32" t="s">
        <v>56</v>
      </c>
      <c r="AR624" s="23"/>
      <c r="AS624" s="24" t="str">
        <f t="shared" si="3"/>
        <v>-:-:-:-:-:-:-:-:-:-:-:-:-:-:-:-:-:-:-:-:-:-:Rn:::::Rd::::</v>
      </c>
      <c r="AT624" s="23"/>
      <c r="AU624" s="24" t="str">
        <f t="shared" si="4"/>
        <v>0x5EA1D800</v>
      </c>
      <c r="AV624" s="25"/>
      <c r="AW624" s="26" t="str">
        <f t="shared" si="5"/>
        <v>vfrecpeScalar,                                          </v>
      </c>
      <c r="AX624" s="26" t="str">
        <f t="shared" si="6"/>
        <v>//		vfrecpeScalar,                                          	/* 0x5EA1D800	FRECPE    	 */</v>
      </c>
      <c r="AY624" s="26" t="str">
        <f t="shared" si="7"/>
        <v>//		0x5EA1D800,	/* FRECPE    	vfrecpeScalar	 */</v>
      </c>
    </row>
    <row r="625" ht="12.75" customHeight="1">
      <c r="A625" s="15" t="s">
        <v>1040</v>
      </c>
      <c r="B625" s="33" t="s">
        <v>106</v>
      </c>
      <c r="C625" s="16"/>
      <c r="D625" s="17"/>
      <c r="E625" s="28" t="s">
        <v>1041</v>
      </c>
      <c r="F625" s="18" t="str">
        <f t="shared" si="8"/>
        <v/>
      </c>
      <c r="G625" s="18" t="str">
        <f t="shared" si="9"/>
        <v/>
      </c>
      <c r="H625" s="19"/>
      <c r="I625" s="30"/>
      <c r="J625" s="30"/>
      <c r="K625" s="84"/>
      <c r="L625" s="45" t="s">
        <v>31</v>
      </c>
      <c r="M625" s="45" t="s">
        <v>30</v>
      </c>
      <c r="N625" s="32" t="s">
        <v>31</v>
      </c>
      <c r="O625" s="45" t="s">
        <v>30</v>
      </c>
      <c r="P625" s="45" t="s">
        <v>30</v>
      </c>
      <c r="Q625" s="45" t="s">
        <v>30</v>
      </c>
      <c r="R625" s="45" t="s">
        <v>30</v>
      </c>
      <c r="S625" s="45" t="s">
        <v>31</v>
      </c>
      <c r="T625" s="32" t="s">
        <v>30</v>
      </c>
      <c r="U625" s="32" t="s">
        <v>33</v>
      </c>
      <c r="V625" s="45" t="s">
        <v>30</v>
      </c>
      <c r="W625" s="45" t="s">
        <v>31</v>
      </c>
      <c r="X625" s="45" t="s">
        <v>31</v>
      </c>
      <c r="Y625" s="45" t="s">
        <v>31</v>
      </c>
      <c r="Z625" s="45" t="s">
        <v>31</v>
      </c>
      <c r="AA625" s="32" t="s">
        <v>30</v>
      </c>
      <c r="AB625" s="32" t="s">
        <v>30</v>
      </c>
      <c r="AC625" s="32" t="s">
        <v>30</v>
      </c>
      <c r="AD625" s="32" t="s">
        <v>30</v>
      </c>
      <c r="AE625" s="32" t="s">
        <v>30</v>
      </c>
      <c r="AF625" s="45" t="s">
        <v>30</v>
      </c>
      <c r="AG625" s="45" t="s">
        <v>31</v>
      </c>
      <c r="AH625" s="46" t="s">
        <v>45</v>
      </c>
      <c r="AM625" s="32" t="s">
        <v>56</v>
      </c>
      <c r="AR625" s="23"/>
      <c r="AS625" s="24" t="str">
        <f t="shared" si="3"/>
        <v>-:-:-:-:-:-:-:-:-:-:-:-:-:-:-:-:-:-:-:-:-:-:Rn:::::Rd::::</v>
      </c>
      <c r="AT625" s="23"/>
      <c r="AU625" s="24" t="str">
        <f t="shared" si="4"/>
        <v>0x5EA1F800</v>
      </c>
      <c r="AV625" s="25"/>
      <c r="AW625" s="26" t="str">
        <f t="shared" si="5"/>
        <v>frecpx,                                                 </v>
      </c>
      <c r="AX625" s="26" t="str">
        <f t="shared" si="6"/>
        <v>//		frecpx,                                                 	/* 0x5EA1F800	FRECPX    	 */</v>
      </c>
      <c r="AY625" s="26" t="str">
        <f t="shared" si="7"/>
        <v>//		0x5EA1F800,	/* FRECPX    	frecpx	 */</v>
      </c>
    </row>
    <row r="626" ht="12.75" customHeight="1">
      <c r="A626" s="15" t="s">
        <v>1042</v>
      </c>
      <c r="B626" s="33" t="s">
        <v>106</v>
      </c>
      <c r="C626" s="16"/>
      <c r="D626" s="17"/>
      <c r="E626" s="28" t="s">
        <v>1043</v>
      </c>
      <c r="F626" s="18" t="str">
        <f t="shared" si="8"/>
        <v>v</v>
      </c>
      <c r="G626" s="18" t="str">
        <f t="shared" si="9"/>
        <v>Scalar</v>
      </c>
      <c r="H626" s="19"/>
      <c r="I626" s="30" t="s">
        <v>934</v>
      </c>
      <c r="J626" s="30"/>
      <c r="K626" s="84"/>
      <c r="L626" s="45" t="s">
        <v>31</v>
      </c>
      <c r="M626" s="45" t="s">
        <v>30</v>
      </c>
      <c r="N626" s="32" t="s">
        <v>30</v>
      </c>
      <c r="O626" s="45" t="s">
        <v>30</v>
      </c>
      <c r="P626" s="45" t="s">
        <v>30</v>
      </c>
      <c r="Q626" s="45" t="s">
        <v>30</v>
      </c>
      <c r="R626" s="45" t="s">
        <v>30</v>
      </c>
      <c r="S626" s="45" t="s">
        <v>31</v>
      </c>
      <c r="T626" s="32" t="s">
        <v>33</v>
      </c>
      <c r="U626" s="32" t="s">
        <v>33</v>
      </c>
      <c r="V626" s="45" t="s">
        <v>30</v>
      </c>
      <c r="W626" s="45" t="s">
        <v>31</v>
      </c>
      <c r="X626" s="45" t="s">
        <v>31</v>
      </c>
      <c r="Y626" s="45" t="s">
        <v>31</v>
      </c>
      <c r="Z626" s="45" t="s">
        <v>31</v>
      </c>
      <c r="AA626" s="32" t="s">
        <v>31</v>
      </c>
      <c r="AB626" s="32" t="s">
        <v>31</v>
      </c>
      <c r="AC626" s="32" t="s">
        <v>31</v>
      </c>
      <c r="AD626" s="32" t="s">
        <v>30</v>
      </c>
      <c r="AE626" s="32" t="s">
        <v>30</v>
      </c>
      <c r="AF626" s="45" t="s">
        <v>30</v>
      </c>
      <c r="AG626" s="45" t="s">
        <v>31</v>
      </c>
      <c r="AH626" s="46" t="s">
        <v>45</v>
      </c>
      <c r="AM626" s="32" t="s">
        <v>56</v>
      </c>
      <c r="AR626" s="23"/>
      <c r="AS626" s="24" t="str">
        <f t="shared" si="3"/>
        <v>-:-:-:-:-:-:-:-:-:-:-:-:-:-:-:-:-:-:-:-:-:-:Rn:::::Rd::::</v>
      </c>
      <c r="AT626" s="23"/>
      <c r="AU626" s="24" t="str">
        <f t="shared" si="4"/>
        <v>0x7E203800</v>
      </c>
      <c r="AV626" s="25"/>
      <c r="AW626" s="26" t="str">
        <f t="shared" si="5"/>
        <v>vusqaddScalar,                                          </v>
      </c>
      <c r="AX626" s="26" t="str">
        <f t="shared" si="6"/>
        <v>//		vusqaddScalar,                                          	/* 0x7E203800	USQADD    	 */</v>
      </c>
      <c r="AY626" s="26" t="str">
        <f t="shared" si="7"/>
        <v>//		0x7E203800,	/* USQADD    	vusqaddScalar	 */</v>
      </c>
    </row>
    <row r="627" ht="12.75" customHeight="1">
      <c r="A627" s="9" t="s">
        <v>1044</v>
      </c>
      <c r="B627" s="33" t="s">
        <v>106</v>
      </c>
      <c r="C627" s="16"/>
      <c r="D627" s="17"/>
      <c r="E627" s="28" t="s">
        <v>1045</v>
      </c>
      <c r="F627" s="18" t="str">
        <f t="shared" si="8"/>
        <v>v</v>
      </c>
      <c r="G627" s="18" t="str">
        <f t="shared" si="9"/>
        <v>Scalar</v>
      </c>
      <c r="H627" s="19"/>
      <c r="I627" s="30" t="s">
        <v>934</v>
      </c>
      <c r="J627" s="30"/>
      <c r="K627" s="84"/>
      <c r="L627" s="45" t="s">
        <v>31</v>
      </c>
      <c r="M627" s="45" t="s">
        <v>30</v>
      </c>
      <c r="N627" s="32" t="s">
        <v>30</v>
      </c>
      <c r="O627" s="45" t="s">
        <v>30</v>
      </c>
      <c r="P627" s="45" t="s">
        <v>30</v>
      </c>
      <c r="Q627" s="45" t="s">
        <v>30</v>
      </c>
      <c r="R627" s="45" t="s">
        <v>30</v>
      </c>
      <c r="S627" s="45" t="s">
        <v>31</v>
      </c>
      <c r="T627" s="32" t="s">
        <v>33</v>
      </c>
      <c r="U627" s="32" t="s">
        <v>33</v>
      </c>
      <c r="V627" s="45" t="s">
        <v>30</v>
      </c>
      <c r="W627" s="45" t="s">
        <v>31</v>
      </c>
      <c r="X627" s="45" t="s">
        <v>31</v>
      </c>
      <c r="Y627" s="45" t="s">
        <v>31</v>
      </c>
      <c r="Z627" s="45" t="s">
        <v>31</v>
      </c>
      <c r="AA627" s="32" t="s">
        <v>31</v>
      </c>
      <c r="AB627" s="32" t="s">
        <v>31</v>
      </c>
      <c r="AC627" s="32" t="s">
        <v>30</v>
      </c>
      <c r="AD627" s="32" t="s">
        <v>30</v>
      </c>
      <c r="AE627" s="32" t="s">
        <v>30</v>
      </c>
      <c r="AF627" s="45" t="s">
        <v>30</v>
      </c>
      <c r="AG627" s="45" t="s">
        <v>31</v>
      </c>
      <c r="AH627" s="46" t="s">
        <v>45</v>
      </c>
      <c r="AM627" s="32" t="s">
        <v>56</v>
      </c>
      <c r="AR627" s="23"/>
      <c r="AS627" s="24" t="str">
        <f t="shared" si="3"/>
        <v>-:-:-:-:-:-:-:-:-:-:-:-:-:-:-:-:-:-:-:-:-:-:Rn:::::Rd::::</v>
      </c>
      <c r="AT627" s="23"/>
      <c r="AU627" s="24" t="str">
        <f t="shared" si="4"/>
        <v>0x7E207800</v>
      </c>
      <c r="AV627" s="25"/>
      <c r="AW627" s="26" t="str">
        <f t="shared" si="5"/>
        <v>vsqnegScalar,                                           </v>
      </c>
      <c r="AX627" s="26" t="str">
        <f t="shared" si="6"/>
        <v>//		vsqnegScalar,                                           	/* 0x7E207800	SQNEG     	 */</v>
      </c>
      <c r="AY627" s="26" t="str">
        <f t="shared" si="7"/>
        <v>//		0x7E207800,	/* SQNEG     	vsqnegScalar	 */</v>
      </c>
    </row>
    <row r="628" ht="12.75" customHeight="1">
      <c r="A628" s="15" t="s">
        <v>1046</v>
      </c>
      <c r="B628" s="33" t="s">
        <v>106</v>
      </c>
      <c r="C628" s="16"/>
      <c r="D628" s="17"/>
      <c r="E628" s="28" t="s">
        <v>940</v>
      </c>
      <c r="F628" s="18" t="str">
        <f t="shared" si="8"/>
        <v>v</v>
      </c>
      <c r="G628" s="18" t="str">
        <f t="shared" si="9"/>
        <v>zero_Scalar</v>
      </c>
      <c r="H628" s="18" t="s">
        <v>1017</v>
      </c>
      <c r="I628" s="30" t="s">
        <v>934</v>
      </c>
      <c r="J628" s="30"/>
      <c r="K628" s="84"/>
      <c r="L628" s="45" t="s">
        <v>31</v>
      </c>
      <c r="M628" s="45" t="s">
        <v>30</v>
      </c>
      <c r="N628" s="32" t="s">
        <v>30</v>
      </c>
      <c r="O628" s="45" t="s">
        <v>30</v>
      </c>
      <c r="P628" s="45" t="s">
        <v>30</v>
      </c>
      <c r="Q628" s="45" t="s">
        <v>30</v>
      </c>
      <c r="R628" s="45" t="s">
        <v>30</v>
      </c>
      <c r="S628" s="45" t="s">
        <v>31</v>
      </c>
      <c r="T628" s="32" t="s">
        <v>33</v>
      </c>
      <c r="U628" s="32" t="s">
        <v>33</v>
      </c>
      <c r="V628" s="45" t="s">
        <v>30</v>
      </c>
      <c r="W628" s="45" t="s">
        <v>31</v>
      </c>
      <c r="X628" s="45" t="s">
        <v>31</v>
      </c>
      <c r="Y628" s="45" t="s">
        <v>31</v>
      </c>
      <c r="Z628" s="45" t="s">
        <v>31</v>
      </c>
      <c r="AA628" s="32" t="s">
        <v>31</v>
      </c>
      <c r="AB628" s="32" t="s">
        <v>30</v>
      </c>
      <c r="AC628" s="32" t="s">
        <v>31</v>
      </c>
      <c r="AD628" s="32" t="s">
        <v>31</v>
      </c>
      <c r="AE628" s="32" t="s">
        <v>31</v>
      </c>
      <c r="AF628" s="45" t="s">
        <v>30</v>
      </c>
      <c r="AG628" s="45" t="s">
        <v>31</v>
      </c>
      <c r="AH628" s="46" t="s">
        <v>45</v>
      </c>
      <c r="AM628" s="32" t="s">
        <v>56</v>
      </c>
      <c r="AR628" s="23"/>
      <c r="AS628" s="24" t="str">
        <f t="shared" si="3"/>
        <v>-:-:-:-:-:-:-:-:-:-:-:-:-:-:-:-:-:-:-:-:-:-:Rn:::::Rd::::</v>
      </c>
      <c r="AT628" s="23"/>
      <c r="AU628" s="24" t="str">
        <f t="shared" si="4"/>
        <v>0x7E208800</v>
      </c>
      <c r="AV628" s="25"/>
      <c r="AW628" s="26" t="str">
        <f t="shared" si="5"/>
        <v>vcmgezero_Scalar,                                       </v>
      </c>
      <c r="AX628" s="26" t="str">
        <f t="shared" si="6"/>
        <v>//		vcmgezero_Scalar,                                       	/* 0x7E208800	CMGE      	 */</v>
      </c>
      <c r="AY628" s="26" t="str">
        <f t="shared" si="7"/>
        <v>//		0x7E208800,	/* CMGE      	vcmgezero_Scalar	 */</v>
      </c>
    </row>
    <row r="629" ht="12.75" customHeight="1">
      <c r="A629" s="15" t="s">
        <v>1047</v>
      </c>
      <c r="B629" s="33" t="s">
        <v>106</v>
      </c>
      <c r="C629" s="16"/>
      <c r="D629" s="17"/>
      <c r="E629" s="28" t="s">
        <v>1048</v>
      </c>
      <c r="F629" s="18" t="str">
        <f t="shared" si="8"/>
        <v>v</v>
      </c>
      <c r="G629" s="18" t="str">
        <f t="shared" si="9"/>
        <v>zero_Scalar</v>
      </c>
      <c r="H629" s="18" t="s">
        <v>1017</v>
      </c>
      <c r="I629" s="30" t="s">
        <v>934</v>
      </c>
      <c r="J629" s="30"/>
      <c r="K629" s="84"/>
      <c r="L629" s="45" t="s">
        <v>31</v>
      </c>
      <c r="M629" s="45" t="s">
        <v>30</v>
      </c>
      <c r="N629" s="32" t="s">
        <v>30</v>
      </c>
      <c r="O629" s="45" t="s">
        <v>30</v>
      </c>
      <c r="P629" s="45" t="s">
        <v>30</v>
      </c>
      <c r="Q629" s="45" t="s">
        <v>30</v>
      </c>
      <c r="R629" s="45" t="s">
        <v>30</v>
      </c>
      <c r="S629" s="45" t="s">
        <v>31</v>
      </c>
      <c r="T629" s="32" t="s">
        <v>33</v>
      </c>
      <c r="U629" s="32" t="s">
        <v>33</v>
      </c>
      <c r="V629" s="45" t="s">
        <v>30</v>
      </c>
      <c r="W629" s="45" t="s">
        <v>31</v>
      </c>
      <c r="X629" s="45" t="s">
        <v>31</v>
      </c>
      <c r="Y629" s="45" t="s">
        <v>31</v>
      </c>
      <c r="Z629" s="45" t="s">
        <v>31</v>
      </c>
      <c r="AA629" s="32" t="s">
        <v>31</v>
      </c>
      <c r="AB629" s="32" t="s">
        <v>30</v>
      </c>
      <c r="AC629" s="32" t="s">
        <v>31</v>
      </c>
      <c r="AD629" s="32" t="s">
        <v>31</v>
      </c>
      <c r="AE629" s="32" t="s">
        <v>30</v>
      </c>
      <c r="AF629" s="45" t="s">
        <v>30</v>
      </c>
      <c r="AG629" s="45" t="s">
        <v>31</v>
      </c>
      <c r="AH629" s="46" t="s">
        <v>45</v>
      </c>
      <c r="AM629" s="32" t="s">
        <v>56</v>
      </c>
      <c r="AR629" s="23"/>
      <c r="AS629" s="24" t="str">
        <f t="shared" si="3"/>
        <v>-:-:-:-:-:-:-:-:-:-:-:-:-:-:-:-:-:-:-:-:-:-:Rn:::::Rd::::</v>
      </c>
      <c r="AT629" s="23"/>
      <c r="AU629" s="24" t="str">
        <f t="shared" si="4"/>
        <v>0x7E209800</v>
      </c>
      <c r="AV629" s="25"/>
      <c r="AW629" s="26" t="str">
        <f t="shared" si="5"/>
        <v>vcmlezero_Scalar,                                       </v>
      </c>
      <c r="AX629" s="26" t="str">
        <f t="shared" si="6"/>
        <v>//		vcmlezero_Scalar,                                       	/* 0x7E209800	CMLE      	 */</v>
      </c>
      <c r="AY629" s="26" t="str">
        <f t="shared" si="7"/>
        <v>//		0x7E209800,	/* CMLE      	vcmlezero_Scalar	 */</v>
      </c>
    </row>
    <row r="630" ht="12.75" customHeight="1">
      <c r="A630" s="9" t="s">
        <v>1049</v>
      </c>
      <c r="B630" s="33" t="s">
        <v>106</v>
      </c>
      <c r="C630" s="16"/>
      <c r="D630" s="17"/>
      <c r="E630" s="28" t="s">
        <v>1050</v>
      </c>
      <c r="F630" s="18" t="str">
        <f t="shared" si="8"/>
        <v>v</v>
      </c>
      <c r="G630" s="18" t="str">
        <f t="shared" si="9"/>
        <v>vector_Scalar</v>
      </c>
      <c r="H630" s="18" t="s">
        <v>950</v>
      </c>
      <c r="I630" s="30" t="s">
        <v>934</v>
      </c>
      <c r="J630" s="30"/>
      <c r="K630" s="84"/>
      <c r="L630" s="45" t="s">
        <v>31</v>
      </c>
      <c r="M630" s="45" t="s">
        <v>30</v>
      </c>
      <c r="N630" s="32" t="s">
        <v>30</v>
      </c>
      <c r="O630" s="45" t="s">
        <v>30</v>
      </c>
      <c r="P630" s="45" t="s">
        <v>30</v>
      </c>
      <c r="Q630" s="45" t="s">
        <v>30</v>
      </c>
      <c r="R630" s="45" t="s">
        <v>30</v>
      </c>
      <c r="S630" s="45" t="s">
        <v>31</v>
      </c>
      <c r="T630" s="32" t="s">
        <v>33</v>
      </c>
      <c r="U630" s="32" t="s">
        <v>33</v>
      </c>
      <c r="V630" s="45" t="s">
        <v>30</v>
      </c>
      <c r="W630" s="45" t="s">
        <v>31</v>
      </c>
      <c r="X630" s="45" t="s">
        <v>31</v>
      </c>
      <c r="Y630" s="45" t="s">
        <v>31</v>
      </c>
      <c r="Z630" s="45" t="s">
        <v>31</v>
      </c>
      <c r="AA630" s="32" t="s">
        <v>31</v>
      </c>
      <c r="AB630" s="32" t="s">
        <v>30</v>
      </c>
      <c r="AC630" s="32" t="s">
        <v>31</v>
      </c>
      <c r="AD630" s="32" t="s">
        <v>30</v>
      </c>
      <c r="AE630" s="32" t="s">
        <v>30</v>
      </c>
      <c r="AF630" s="45" t="s">
        <v>30</v>
      </c>
      <c r="AG630" s="45" t="s">
        <v>31</v>
      </c>
      <c r="AH630" s="46" t="s">
        <v>45</v>
      </c>
      <c r="AM630" s="32" t="s">
        <v>56</v>
      </c>
      <c r="AR630" s="23"/>
      <c r="AS630" s="24" t="str">
        <f t="shared" si="3"/>
        <v>-:-:-:-:-:-:-:-:-:-:-:-:-:-:-:-:-:-:-:-:-:-:Rn:::::Rd::::</v>
      </c>
      <c r="AT630" s="23"/>
      <c r="AU630" s="24" t="str">
        <f t="shared" si="4"/>
        <v>0x7E20B800</v>
      </c>
      <c r="AV630" s="25"/>
      <c r="AW630" s="26" t="str">
        <f t="shared" si="5"/>
        <v>vnegvector_Scalar,                                      </v>
      </c>
      <c r="AX630" s="26" t="str">
        <f t="shared" si="6"/>
        <v>//		vnegvector_Scalar,                                      	/* 0x7E20B800	NEG       	 */</v>
      </c>
      <c r="AY630" s="26" t="str">
        <f t="shared" si="7"/>
        <v>//		0x7E20B800,	/* NEG       	vnegvector_Scalar	 */</v>
      </c>
    </row>
    <row r="631" ht="12.75" customHeight="1">
      <c r="A631" s="9" t="s">
        <v>1051</v>
      </c>
      <c r="B631" s="33" t="s">
        <v>106</v>
      </c>
      <c r="C631" s="16"/>
      <c r="D631" s="17"/>
      <c r="E631" s="28" t="s">
        <v>1052</v>
      </c>
      <c r="F631" s="18" t="str">
        <f t="shared" si="8"/>
        <v>v</v>
      </c>
      <c r="G631" s="18" t="str">
        <f t="shared" si="9"/>
        <v>Scalar</v>
      </c>
      <c r="H631" s="19"/>
      <c r="I631" s="30" t="s">
        <v>934</v>
      </c>
      <c r="J631" s="30" t="s">
        <v>998</v>
      </c>
      <c r="K631" s="84"/>
      <c r="L631" s="45" t="s">
        <v>31</v>
      </c>
      <c r="M631" s="45" t="s">
        <v>30</v>
      </c>
      <c r="N631" s="32" t="s">
        <v>30</v>
      </c>
      <c r="O631" s="45" t="s">
        <v>30</v>
      </c>
      <c r="P631" s="45" t="s">
        <v>30</v>
      </c>
      <c r="Q631" s="45" t="s">
        <v>30</v>
      </c>
      <c r="R631" s="45" t="s">
        <v>30</v>
      </c>
      <c r="S631" s="45" t="s">
        <v>31</v>
      </c>
      <c r="T631" s="32" t="s">
        <v>33</v>
      </c>
      <c r="U631" s="32" t="s">
        <v>33</v>
      </c>
      <c r="V631" s="45" t="s">
        <v>30</v>
      </c>
      <c r="W631" s="45" t="s">
        <v>31</v>
      </c>
      <c r="X631" s="45" t="s">
        <v>31</v>
      </c>
      <c r="Y631" s="45" t="s">
        <v>31</v>
      </c>
      <c r="Z631" s="45" t="s">
        <v>31</v>
      </c>
      <c r="AA631" s="32" t="s">
        <v>30</v>
      </c>
      <c r="AB631" s="32" t="s">
        <v>31</v>
      </c>
      <c r="AC631" s="32" t="s">
        <v>31</v>
      </c>
      <c r="AD631" s="32" t="s">
        <v>30</v>
      </c>
      <c r="AE631" s="32" t="s">
        <v>31</v>
      </c>
      <c r="AF631" s="45" t="s">
        <v>30</v>
      </c>
      <c r="AG631" s="45" t="s">
        <v>31</v>
      </c>
      <c r="AH631" s="46" t="s">
        <v>45</v>
      </c>
      <c r="AM631" s="32" t="s">
        <v>56</v>
      </c>
      <c r="AR631" s="23"/>
      <c r="AS631" s="24" t="str">
        <f t="shared" si="3"/>
        <v>-:-:-:-:-:-:-:-:-:-:-:-:-:-:-:-:-:-:-:-:-:-:Rn:::::Rd::::</v>
      </c>
      <c r="AT631" s="23"/>
      <c r="AU631" s="24" t="str">
        <f t="shared" si="4"/>
        <v>0x7E212800</v>
      </c>
      <c r="AV631" s="25"/>
      <c r="AW631" s="26" t="str">
        <f t="shared" si="5"/>
        <v>vsqxtunScalar,                                          </v>
      </c>
      <c r="AX631" s="26" t="str">
        <f t="shared" si="6"/>
        <v>//		vsqxtunScalar,                                          	/* 0x7E212800	SQXTUN    	writes to low half of the dest. register &amp; clears the up half */</v>
      </c>
      <c r="AY631" s="26" t="str">
        <f t="shared" si="7"/>
        <v>//		0x7E212800,	/* SQXTUN    	vsqxtunScalar	writes to low half of the dest. register &amp; clears the up half */</v>
      </c>
    </row>
    <row r="632" ht="12.75" customHeight="1">
      <c r="A632" s="15" t="s">
        <v>1053</v>
      </c>
      <c r="B632" s="33" t="s">
        <v>106</v>
      </c>
      <c r="C632" s="16"/>
      <c r="D632" s="17"/>
      <c r="E632" s="28" t="s">
        <v>1054</v>
      </c>
      <c r="F632" s="18" t="str">
        <f t="shared" si="8"/>
        <v>v</v>
      </c>
      <c r="G632" s="18" t="str">
        <f t="shared" si="9"/>
        <v>Scalar</v>
      </c>
      <c r="H632" s="19"/>
      <c r="I632" s="30" t="s">
        <v>934</v>
      </c>
      <c r="J632" s="30" t="s">
        <v>1001</v>
      </c>
      <c r="K632" s="84"/>
      <c r="L632" s="45" t="s">
        <v>31</v>
      </c>
      <c r="M632" s="45" t="s">
        <v>30</v>
      </c>
      <c r="N632" s="32" t="s">
        <v>30</v>
      </c>
      <c r="O632" s="45" t="s">
        <v>30</v>
      </c>
      <c r="P632" s="45" t="s">
        <v>30</v>
      </c>
      <c r="Q632" s="45" t="s">
        <v>30</v>
      </c>
      <c r="R632" s="45" t="s">
        <v>30</v>
      </c>
      <c r="S632" s="45" t="s">
        <v>31</v>
      </c>
      <c r="T632" s="32" t="s">
        <v>33</v>
      </c>
      <c r="U632" s="32" t="s">
        <v>33</v>
      </c>
      <c r="V632" s="45" t="s">
        <v>30</v>
      </c>
      <c r="W632" s="45" t="s">
        <v>31</v>
      </c>
      <c r="X632" s="45" t="s">
        <v>31</v>
      </c>
      <c r="Y632" s="45" t="s">
        <v>31</v>
      </c>
      <c r="Z632" s="45" t="s">
        <v>31</v>
      </c>
      <c r="AA632" s="32" t="s">
        <v>30</v>
      </c>
      <c r="AB632" s="32" t="s">
        <v>31</v>
      </c>
      <c r="AC632" s="32" t="s">
        <v>31</v>
      </c>
      <c r="AD632" s="32" t="s">
        <v>30</v>
      </c>
      <c r="AE632" s="32" t="s">
        <v>31</v>
      </c>
      <c r="AF632" s="45" t="s">
        <v>30</v>
      </c>
      <c r="AG632" s="45" t="s">
        <v>31</v>
      </c>
      <c r="AH632" s="46" t="s">
        <v>45</v>
      </c>
      <c r="AM632" s="32" t="s">
        <v>56</v>
      </c>
      <c r="AR632" s="23"/>
      <c r="AS632" s="24" t="str">
        <f t="shared" si="3"/>
        <v>-:-:-:-:-:-:-:-:-:-:-:-:-:-:-:-:-:-:-:-:-:-:Rn:::::Rd::::</v>
      </c>
      <c r="AT632" s="23"/>
      <c r="AU632" s="24" t="str">
        <f t="shared" si="4"/>
        <v>0x7E212800</v>
      </c>
      <c r="AV632" s="25"/>
      <c r="AW632" s="26" t="str">
        <f t="shared" si="5"/>
        <v>vsqxtun2Scalar,                                         </v>
      </c>
      <c r="AX632" s="26" t="str">
        <f t="shared" si="6"/>
        <v>//		vsqxtun2Scalar,                                         	/* 0x7E212800	SQXTUN2   	writes to high half of the dest. register &amp; don't touch low half */</v>
      </c>
      <c r="AY632" s="26" t="str">
        <f t="shared" si="7"/>
        <v>//		0x7E212800,	/* SQXTUN2   	vsqxtun2Scalar	writes to high half of the dest. register &amp; don't touch low half */</v>
      </c>
    </row>
    <row r="633" ht="12.75" customHeight="1">
      <c r="A633" s="15" t="s">
        <v>1055</v>
      </c>
      <c r="B633" s="33" t="s">
        <v>106</v>
      </c>
      <c r="C633" s="16"/>
      <c r="D633" s="17"/>
      <c r="E633" s="28" t="s">
        <v>1056</v>
      </c>
      <c r="F633" s="18" t="str">
        <f t="shared" si="8"/>
        <v>v</v>
      </c>
      <c r="G633" s="18" t="str">
        <f t="shared" si="9"/>
        <v>Scalar</v>
      </c>
      <c r="H633" s="19"/>
      <c r="I633" s="30" t="s">
        <v>934</v>
      </c>
      <c r="J633" s="30" t="s">
        <v>998</v>
      </c>
      <c r="K633" s="84"/>
      <c r="L633" s="45" t="s">
        <v>31</v>
      </c>
      <c r="M633" s="45" t="s">
        <v>30</v>
      </c>
      <c r="N633" s="32" t="s">
        <v>30</v>
      </c>
      <c r="O633" s="45" t="s">
        <v>30</v>
      </c>
      <c r="P633" s="45" t="s">
        <v>30</v>
      </c>
      <c r="Q633" s="45" t="s">
        <v>30</v>
      </c>
      <c r="R633" s="45" t="s">
        <v>30</v>
      </c>
      <c r="S633" s="45" t="s">
        <v>31</v>
      </c>
      <c r="T633" s="32" t="s">
        <v>33</v>
      </c>
      <c r="U633" s="32" t="s">
        <v>33</v>
      </c>
      <c r="V633" s="45" t="s">
        <v>30</v>
      </c>
      <c r="W633" s="45" t="s">
        <v>31</v>
      </c>
      <c r="X633" s="45" t="s">
        <v>31</v>
      </c>
      <c r="Y633" s="45" t="s">
        <v>31</v>
      </c>
      <c r="Z633" s="45" t="s">
        <v>31</v>
      </c>
      <c r="AA633" s="32" t="s">
        <v>30</v>
      </c>
      <c r="AB633" s="32" t="s">
        <v>31</v>
      </c>
      <c r="AC633" s="32" t="s">
        <v>30</v>
      </c>
      <c r="AD633" s="32" t="s">
        <v>31</v>
      </c>
      <c r="AE633" s="32" t="s">
        <v>31</v>
      </c>
      <c r="AF633" s="45" t="s">
        <v>30</v>
      </c>
      <c r="AG633" s="45" t="s">
        <v>31</v>
      </c>
      <c r="AH633" s="46" t="s">
        <v>45</v>
      </c>
      <c r="AM633" s="32" t="s">
        <v>56</v>
      </c>
      <c r="AR633" s="23"/>
      <c r="AS633" s="24" t="str">
        <f t="shared" si="3"/>
        <v>-:-:-:-:-:-:-:-:-:-:-:-:-:-:-:-:-:-:-:-:-:-:Rn:::::Rd::::</v>
      </c>
      <c r="AT633" s="23"/>
      <c r="AU633" s="24" t="str">
        <f t="shared" si="4"/>
        <v>0x7E214800</v>
      </c>
      <c r="AV633" s="25"/>
      <c r="AW633" s="26" t="str">
        <f t="shared" si="5"/>
        <v>vuqxtnScalar,                                           </v>
      </c>
      <c r="AX633" s="26" t="str">
        <f t="shared" si="6"/>
        <v>//		vuqxtnScalar,                                           	/* 0x7E214800	UQXTN     	writes to low half of the dest. register &amp; clears the up half */</v>
      </c>
      <c r="AY633" s="26" t="str">
        <f t="shared" si="7"/>
        <v>//		0x7E214800,	/* UQXTN     	vuqxtnScalar	writes to low half of the dest. register &amp; clears the up half */</v>
      </c>
    </row>
    <row r="634" ht="12.75" customHeight="1">
      <c r="A634" s="9" t="s">
        <v>1057</v>
      </c>
      <c r="B634" s="33" t="s">
        <v>106</v>
      </c>
      <c r="C634" s="16"/>
      <c r="D634" s="17"/>
      <c r="E634" s="28" t="s">
        <v>1058</v>
      </c>
      <c r="F634" s="18" t="str">
        <f t="shared" si="8"/>
        <v>v</v>
      </c>
      <c r="G634" s="18" t="str">
        <f t="shared" si="9"/>
        <v>Scalar</v>
      </c>
      <c r="H634" s="19"/>
      <c r="I634" s="30" t="s">
        <v>934</v>
      </c>
      <c r="J634" s="30" t="s">
        <v>1001</v>
      </c>
      <c r="K634" s="84"/>
      <c r="L634" s="45" t="s">
        <v>31</v>
      </c>
      <c r="M634" s="45" t="s">
        <v>30</v>
      </c>
      <c r="N634" s="32" t="s">
        <v>30</v>
      </c>
      <c r="O634" s="45" t="s">
        <v>30</v>
      </c>
      <c r="P634" s="45" t="s">
        <v>30</v>
      </c>
      <c r="Q634" s="45" t="s">
        <v>30</v>
      </c>
      <c r="R634" s="45" t="s">
        <v>30</v>
      </c>
      <c r="S634" s="45" t="s">
        <v>31</v>
      </c>
      <c r="T634" s="32" t="s">
        <v>33</v>
      </c>
      <c r="U634" s="32" t="s">
        <v>33</v>
      </c>
      <c r="V634" s="45" t="s">
        <v>30</v>
      </c>
      <c r="W634" s="45" t="s">
        <v>31</v>
      </c>
      <c r="X634" s="45" t="s">
        <v>31</v>
      </c>
      <c r="Y634" s="45" t="s">
        <v>31</v>
      </c>
      <c r="Z634" s="45" t="s">
        <v>31</v>
      </c>
      <c r="AA634" s="32" t="s">
        <v>30</v>
      </c>
      <c r="AB634" s="32" t="s">
        <v>31</v>
      </c>
      <c r="AC634" s="32" t="s">
        <v>30</v>
      </c>
      <c r="AD634" s="32" t="s">
        <v>31</v>
      </c>
      <c r="AE634" s="32" t="s">
        <v>31</v>
      </c>
      <c r="AF634" s="45" t="s">
        <v>30</v>
      </c>
      <c r="AG634" s="45" t="s">
        <v>31</v>
      </c>
      <c r="AH634" s="46" t="s">
        <v>45</v>
      </c>
      <c r="AM634" s="32" t="s">
        <v>56</v>
      </c>
      <c r="AR634" s="23"/>
      <c r="AS634" s="24" t="str">
        <f t="shared" si="3"/>
        <v>-:-:-:-:-:-:-:-:-:-:-:-:-:-:-:-:-:-:-:-:-:-:Rn:::::Rd::::</v>
      </c>
      <c r="AT634" s="23"/>
      <c r="AU634" s="24" t="str">
        <f t="shared" si="4"/>
        <v>0x7E214800</v>
      </c>
      <c r="AV634" s="25"/>
      <c r="AW634" s="26" t="str">
        <f t="shared" si="5"/>
        <v>vuqxtn2Scalar,                                          </v>
      </c>
      <c r="AX634" s="26" t="str">
        <f t="shared" si="6"/>
        <v>//		vuqxtn2Scalar,                                          	/* 0x7E214800	UQXTN2    	writes to high half of the dest. register &amp; don't touch low half */</v>
      </c>
      <c r="AY634" s="26" t="str">
        <f t="shared" si="7"/>
        <v>//		0x7E214800,	/* UQXTN2    	vuqxtn2Scalar	writes to high half of the dest. register &amp; don't touch low half */</v>
      </c>
    </row>
    <row r="635" ht="12.75" customHeight="1">
      <c r="A635" s="15" t="s">
        <v>1059</v>
      </c>
      <c r="B635" s="33" t="s">
        <v>106</v>
      </c>
      <c r="C635" s="16"/>
      <c r="D635" s="17"/>
      <c r="E635" s="28" t="s">
        <v>1060</v>
      </c>
      <c r="F635" s="18" t="str">
        <f t="shared" si="8"/>
        <v>v</v>
      </c>
      <c r="G635" s="18" t="str">
        <f t="shared" si="9"/>
        <v>Scalar</v>
      </c>
      <c r="H635" s="19"/>
      <c r="I635" s="30" t="s">
        <v>934</v>
      </c>
      <c r="J635" s="30" t="s">
        <v>998</v>
      </c>
      <c r="K635" s="84"/>
      <c r="L635" s="45" t="s">
        <v>31</v>
      </c>
      <c r="M635" s="45" t="s">
        <v>30</v>
      </c>
      <c r="N635" s="32" t="s">
        <v>30</v>
      </c>
      <c r="O635" s="45" t="s">
        <v>30</v>
      </c>
      <c r="P635" s="45" t="s">
        <v>30</v>
      </c>
      <c r="Q635" s="45" t="s">
        <v>30</v>
      </c>
      <c r="R635" s="45" t="s">
        <v>30</v>
      </c>
      <c r="S635" s="45" t="s">
        <v>31</v>
      </c>
      <c r="T635" s="32" t="s">
        <v>31</v>
      </c>
      <c r="U635" s="32" t="s">
        <v>33</v>
      </c>
      <c r="V635" s="45" t="s">
        <v>30</v>
      </c>
      <c r="W635" s="45" t="s">
        <v>31</v>
      </c>
      <c r="X635" s="45" t="s">
        <v>31</v>
      </c>
      <c r="Y635" s="45" t="s">
        <v>31</v>
      </c>
      <c r="Z635" s="45" t="s">
        <v>31</v>
      </c>
      <c r="AA635" s="32" t="s">
        <v>30</v>
      </c>
      <c r="AB635" s="32" t="s">
        <v>31</v>
      </c>
      <c r="AC635" s="32" t="s">
        <v>30</v>
      </c>
      <c r="AD635" s="32" t="s">
        <v>30</v>
      </c>
      <c r="AE635" s="32" t="s">
        <v>31</v>
      </c>
      <c r="AF635" s="45" t="s">
        <v>30</v>
      </c>
      <c r="AG635" s="45" t="s">
        <v>31</v>
      </c>
      <c r="AH635" s="46" t="s">
        <v>45</v>
      </c>
      <c r="AM635" s="32" t="s">
        <v>56</v>
      </c>
      <c r="AR635" s="23"/>
      <c r="AS635" s="24" t="str">
        <f t="shared" si="3"/>
        <v>-:-:-:-:-:-:-:-:-:-:-:-:-:-:-:-:-:-:-:-:-:-:Rn:::::Rd::::</v>
      </c>
      <c r="AT635" s="23"/>
      <c r="AU635" s="24" t="str">
        <f t="shared" si="4"/>
        <v>0x7E216800</v>
      </c>
      <c r="AV635" s="25"/>
      <c r="AW635" s="26" t="str">
        <f t="shared" si="5"/>
        <v>vfcvtxnScalar,                                          </v>
      </c>
      <c r="AX635" s="26" t="str">
        <f t="shared" si="6"/>
        <v>//		vfcvtxnScalar,                                          	/* 0x7E216800	FCVTXN    	writes to low half of the dest. register &amp; clears the up half */</v>
      </c>
      <c r="AY635" s="26" t="str">
        <f t="shared" si="7"/>
        <v>//		0x7E216800,	/* FCVTXN    	vfcvtxnScalar	writes to low half of the dest. register &amp; clears the up half */</v>
      </c>
    </row>
    <row r="636" ht="12.75" customHeight="1">
      <c r="A636" s="15" t="s">
        <v>1061</v>
      </c>
      <c r="B636" s="33" t="s">
        <v>106</v>
      </c>
      <c r="C636" s="76"/>
      <c r="D636" s="76"/>
      <c r="E636" s="85" t="s">
        <v>1062</v>
      </c>
      <c r="F636" s="18" t="str">
        <f t="shared" si="8"/>
        <v>v</v>
      </c>
      <c r="G636" s="18" t="str">
        <f t="shared" si="9"/>
        <v>Scalar</v>
      </c>
      <c r="H636" s="86"/>
      <c r="I636" s="87" t="s">
        <v>934</v>
      </c>
      <c r="J636" s="88" t="s">
        <v>1001</v>
      </c>
      <c r="K636" s="57"/>
      <c r="L636" s="52" t="s">
        <v>31</v>
      </c>
      <c r="M636" s="52" t="s">
        <v>30</v>
      </c>
      <c r="N636" s="81" t="s">
        <v>30</v>
      </c>
      <c r="O636" s="52" t="s">
        <v>30</v>
      </c>
      <c r="P636" s="52" t="s">
        <v>30</v>
      </c>
      <c r="Q636" s="52" t="s">
        <v>30</v>
      </c>
      <c r="R636" s="52" t="s">
        <v>30</v>
      </c>
      <c r="S636" s="52" t="s">
        <v>31</v>
      </c>
      <c r="T636" s="81" t="s">
        <v>31</v>
      </c>
      <c r="U636" s="89" t="s">
        <v>33</v>
      </c>
      <c r="V636" s="52" t="s">
        <v>30</v>
      </c>
      <c r="W636" s="52" t="s">
        <v>31</v>
      </c>
      <c r="X636" s="52" t="s">
        <v>31</v>
      </c>
      <c r="Y636" s="52" t="s">
        <v>31</v>
      </c>
      <c r="Z636" s="52" t="s">
        <v>31</v>
      </c>
      <c r="AA636" s="81" t="s">
        <v>30</v>
      </c>
      <c r="AB636" s="81" t="s">
        <v>31</v>
      </c>
      <c r="AC636" s="81" t="s">
        <v>30</v>
      </c>
      <c r="AD636" s="81" t="s">
        <v>30</v>
      </c>
      <c r="AE636" s="81" t="s">
        <v>31</v>
      </c>
      <c r="AF636" s="52" t="s">
        <v>30</v>
      </c>
      <c r="AG636" s="52" t="s">
        <v>31</v>
      </c>
      <c r="AH636" s="53" t="s">
        <v>45</v>
      </c>
      <c r="AM636" s="81" t="s">
        <v>56</v>
      </c>
      <c r="AR636" s="23"/>
      <c r="AS636" s="24" t="str">
        <f t="shared" si="3"/>
        <v>-:-:-:-:-:-:-:-:-:-:-:-:-:-:-:-:-:-:-:-:-:-:Rn:::::Rd::::</v>
      </c>
      <c r="AT636" s="23"/>
      <c r="AU636" s="24" t="str">
        <f t="shared" si="4"/>
        <v>0x7E216800</v>
      </c>
      <c r="AV636" s="25"/>
      <c r="AW636" s="26" t="str">
        <f t="shared" si="5"/>
        <v>vfcvtxn2Scalar,                                         </v>
      </c>
      <c r="AX636" s="26" t="str">
        <f t="shared" si="6"/>
        <v>//		vfcvtxn2Scalar,                                         	/* 0x7E216800	FCVTXN2   	writes to high half of the dest. register &amp; don't touch low half */</v>
      </c>
      <c r="AY636" s="26" t="str">
        <f t="shared" si="7"/>
        <v>//		0x7E216800,	/* FCVTXN2   	vfcvtxn2Scalar	writes to high half of the dest. register &amp; don't touch low half */</v>
      </c>
    </row>
    <row r="637" ht="12.75" customHeight="1">
      <c r="A637" s="9" t="s">
        <v>1063</v>
      </c>
      <c r="B637" s="33" t="s">
        <v>106</v>
      </c>
      <c r="C637" s="16"/>
      <c r="D637" s="17"/>
      <c r="E637" s="28" t="s">
        <v>850</v>
      </c>
      <c r="F637" s="18" t="str">
        <f t="shared" si="8"/>
        <v>v</v>
      </c>
      <c r="G637" s="18" t="str">
        <f t="shared" si="9"/>
        <v>vector_Scalar</v>
      </c>
      <c r="H637" s="18" t="s">
        <v>950</v>
      </c>
      <c r="I637" s="30" t="s">
        <v>934</v>
      </c>
      <c r="J637" s="30"/>
      <c r="K637" s="84"/>
      <c r="L637" s="45" t="s">
        <v>31</v>
      </c>
      <c r="M637" s="45" t="s">
        <v>30</v>
      </c>
      <c r="N637" s="32" t="s">
        <v>30</v>
      </c>
      <c r="O637" s="45" t="s">
        <v>30</v>
      </c>
      <c r="P637" s="45" t="s">
        <v>30</v>
      </c>
      <c r="Q637" s="45" t="s">
        <v>30</v>
      </c>
      <c r="R637" s="45" t="s">
        <v>30</v>
      </c>
      <c r="S637" s="45" t="s">
        <v>31</v>
      </c>
      <c r="T637" s="32" t="s">
        <v>31</v>
      </c>
      <c r="U637" s="32" t="s">
        <v>33</v>
      </c>
      <c r="V637" s="45" t="s">
        <v>30</v>
      </c>
      <c r="W637" s="45" t="s">
        <v>31</v>
      </c>
      <c r="X637" s="45" t="s">
        <v>31</v>
      </c>
      <c r="Y637" s="45" t="s">
        <v>31</v>
      </c>
      <c r="Z637" s="45" t="s">
        <v>31</v>
      </c>
      <c r="AA637" s="32" t="s">
        <v>30</v>
      </c>
      <c r="AB637" s="32" t="s">
        <v>30</v>
      </c>
      <c r="AC637" s="32" t="s">
        <v>31</v>
      </c>
      <c r="AD637" s="32" t="s">
        <v>30</v>
      </c>
      <c r="AE637" s="32" t="s">
        <v>31</v>
      </c>
      <c r="AF637" s="45" t="s">
        <v>30</v>
      </c>
      <c r="AG637" s="45" t="s">
        <v>31</v>
      </c>
      <c r="AH637" s="46" t="s">
        <v>45</v>
      </c>
      <c r="AM637" s="32" t="s">
        <v>56</v>
      </c>
      <c r="AR637" s="23"/>
      <c r="AS637" s="24" t="str">
        <f t="shared" si="3"/>
        <v>-:-:-:-:-:-:-:-:-:-:-:-:-:-:-:-:-:-:-:-:-:-:Rn:::::Rd::::</v>
      </c>
      <c r="AT637" s="23"/>
      <c r="AU637" s="24" t="str">
        <f t="shared" si="4"/>
        <v>0x7E21A800</v>
      </c>
      <c r="AV637" s="25"/>
      <c r="AW637" s="26" t="str">
        <f t="shared" si="5"/>
        <v>vfcvtnuvector_Scalar,                                   </v>
      </c>
      <c r="AX637" s="26" t="str">
        <f t="shared" si="6"/>
        <v>//		vfcvtnuvector_Scalar,                                   	/* 0x7E21A800	FCVTNU    	 */</v>
      </c>
      <c r="AY637" s="26" t="str">
        <f t="shared" si="7"/>
        <v>//		0x7E21A800,	/* FCVTNU    	vfcvtnuvector_Scalar	 */</v>
      </c>
    </row>
    <row r="638" ht="12.75" customHeight="1">
      <c r="A638" s="9" t="s">
        <v>1064</v>
      </c>
      <c r="B638" s="33" t="s">
        <v>106</v>
      </c>
      <c r="C638" s="16"/>
      <c r="D638" s="17"/>
      <c r="E638" s="28" t="s">
        <v>869</v>
      </c>
      <c r="F638" s="18" t="str">
        <f t="shared" si="8"/>
        <v>v</v>
      </c>
      <c r="G638" s="18" t="str">
        <f t="shared" si="9"/>
        <v>vector_Scalar</v>
      </c>
      <c r="H638" s="18" t="s">
        <v>950</v>
      </c>
      <c r="I638" s="30" t="s">
        <v>934</v>
      </c>
      <c r="J638" s="30"/>
      <c r="K638" s="84"/>
      <c r="L638" s="45" t="s">
        <v>31</v>
      </c>
      <c r="M638" s="45" t="s">
        <v>30</v>
      </c>
      <c r="N638" s="32" t="s">
        <v>30</v>
      </c>
      <c r="O638" s="45" t="s">
        <v>30</v>
      </c>
      <c r="P638" s="45" t="s">
        <v>30</v>
      </c>
      <c r="Q638" s="45" t="s">
        <v>30</v>
      </c>
      <c r="R638" s="45" t="s">
        <v>30</v>
      </c>
      <c r="S638" s="45" t="s">
        <v>31</v>
      </c>
      <c r="T638" s="32" t="s">
        <v>31</v>
      </c>
      <c r="U638" s="32" t="s">
        <v>33</v>
      </c>
      <c r="V638" s="45" t="s">
        <v>30</v>
      </c>
      <c r="W638" s="45" t="s">
        <v>31</v>
      </c>
      <c r="X638" s="45" t="s">
        <v>31</v>
      </c>
      <c r="Y638" s="45" t="s">
        <v>31</v>
      </c>
      <c r="Z638" s="45" t="s">
        <v>31</v>
      </c>
      <c r="AA638" s="32" t="s">
        <v>30</v>
      </c>
      <c r="AB638" s="32" t="s">
        <v>30</v>
      </c>
      <c r="AC638" s="32" t="s">
        <v>31</v>
      </c>
      <c r="AD638" s="32" t="s">
        <v>30</v>
      </c>
      <c r="AE638" s="32" t="s">
        <v>30</v>
      </c>
      <c r="AF638" s="45" t="s">
        <v>30</v>
      </c>
      <c r="AG638" s="45" t="s">
        <v>31</v>
      </c>
      <c r="AH638" s="46" t="s">
        <v>45</v>
      </c>
      <c r="AM638" s="32" t="s">
        <v>56</v>
      </c>
      <c r="AR638" s="23"/>
      <c r="AS638" s="24" t="str">
        <f t="shared" si="3"/>
        <v>-:-:-:-:-:-:-:-:-:-:-:-:-:-:-:-:-:-:-:-:-:-:Rn:::::Rd::::</v>
      </c>
      <c r="AT638" s="23"/>
      <c r="AU638" s="24" t="str">
        <f t="shared" si="4"/>
        <v>0x7E21B800</v>
      </c>
      <c r="AV638" s="25"/>
      <c r="AW638" s="26" t="str">
        <f t="shared" si="5"/>
        <v>vfcvtmuvector_Scalar,                                   </v>
      </c>
      <c r="AX638" s="26" t="str">
        <f t="shared" si="6"/>
        <v>//		vfcvtmuvector_Scalar,                                   	/* 0x7E21B800	FCVTMU    	 */</v>
      </c>
      <c r="AY638" s="26" t="str">
        <f t="shared" si="7"/>
        <v>//		0x7E21B800,	/* FCVTMU    	vfcvtmuvector_Scalar	 */</v>
      </c>
    </row>
    <row r="639" ht="12.75" customHeight="1">
      <c r="A639" s="15" t="s">
        <v>1065</v>
      </c>
      <c r="B639" s="33" t="s">
        <v>106</v>
      </c>
      <c r="C639" s="16"/>
      <c r="D639" s="17"/>
      <c r="E639" s="28" t="s">
        <v>858</v>
      </c>
      <c r="F639" s="18" t="str">
        <f t="shared" si="8"/>
        <v>v</v>
      </c>
      <c r="G639" s="18" t="str">
        <f t="shared" si="9"/>
        <v>vector_Scalar</v>
      </c>
      <c r="H639" s="18" t="s">
        <v>950</v>
      </c>
      <c r="I639" s="30" t="s">
        <v>934</v>
      </c>
      <c r="J639" s="30"/>
      <c r="K639" s="84"/>
      <c r="L639" s="45" t="s">
        <v>31</v>
      </c>
      <c r="M639" s="45" t="s">
        <v>30</v>
      </c>
      <c r="N639" s="32" t="s">
        <v>30</v>
      </c>
      <c r="O639" s="45" t="s">
        <v>30</v>
      </c>
      <c r="P639" s="45" t="s">
        <v>30</v>
      </c>
      <c r="Q639" s="45" t="s">
        <v>30</v>
      </c>
      <c r="R639" s="45" t="s">
        <v>30</v>
      </c>
      <c r="S639" s="45" t="s">
        <v>31</v>
      </c>
      <c r="T639" s="32" t="s">
        <v>31</v>
      </c>
      <c r="U639" s="32" t="s">
        <v>33</v>
      </c>
      <c r="V639" s="45" t="s">
        <v>30</v>
      </c>
      <c r="W639" s="45" t="s">
        <v>31</v>
      </c>
      <c r="X639" s="45" t="s">
        <v>31</v>
      </c>
      <c r="Y639" s="45" t="s">
        <v>31</v>
      </c>
      <c r="Z639" s="45" t="s">
        <v>31</v>
      </c>
      <c r="AA639" s="32" t="s">
        <v>30</v>
      </c>
      <c r="AB639" s="32" t="s">
        <v>30</v>
      </c>
      <c r="AC639" s="32" t="s">
        <v>30</v>
      </c>
      <c r="AD639" s="32" t="s">
        <v>31</v>
      </c>
      <c r="AE639" s="32" t="s">
        <v>31</v>
      </c>
      <c r="AF639" s="45" t="s">
        <v>30</v>
      </c>
      <c r="AG639" s="45" t="s">
        <v>31</v>
      </c>
      <c r="AH639" s="46" t="s">
        <v>45</v>
      </c>
      <c r="AM639" s="32" t="s">
        <v>56</v>
      </c>
      <c r="AR639" s="23"/>
      <c r="AS639" s="24" t="str">
        <f t="shared" si="3"/>
        <v>-:-:-:-:-:-:-:-:-:-:-:-:-:-:-:-:-:-:-:-:-:-:Rn:::::Rd::::</v>
      </c>
      <c r="AT639" s="23"/>
      <c r="AU639" s="24" t="str">
        <f t="shared" si="4"/>
        <v>0x7E21C800</v>
      </c>
      <c r="AV639" s="25"/>
      <c r="AW639" s="26" t="str">
        <f t="shared" si="5"/>
        <v>vfcvtauvector_Scalar,                                   </v>
      </c>
      <c r="AX639" s="26" t="str">
        <f t="shared" si="6"/>
        <v>//		vfcvtauvector_Scalar,                                   	/* 0x7E21C800	FCVTAU    	 */</v>
      </c>
      <c r="AY639" s="26" t="str">
        <f t="shared" si="7"/>
        <v>//		0x7E21C800,	/* FCVTAU    	vfcvtauvector_Scalar	 */</v>
      </c>
    </row>
    <row r="640" ht="12.75" customHeight="1">
      <c r="A640" s="15" t="s">
        <v>1066</v>
      </c>
      <c r="B640" s="33" t="s">
        <v>106</v>
      </c>
      <c r="C640" s="16"/>
      <c r="D640" s="17"/>
      <c r="E640" s="28" t="s">
        <v>708</v>
      </c>
      <c r="F640" s="18" t="str">
        <f t="shared" si="8"/>
        <v>v</v>
      </c>
      <c r="G640" s="18" t="str">
        <f t="shared" si="9"/>
        <v>vector_integer_Scalar</v>
      </c>
      <c r="H640" s="18" t="s">
        <v>1031</v>
      </c>
      <c r="I640" s="30" t="s">
        <v>934</v>
      </c>
      <c r="J640" s="30"/>
      <c r="K640" s="84"/>
      <c r="L640" s="45" t="s">
        <v>31</v>
      </c>
      <c r="M640" s="45" t="s">
        <v>30</v>
      </c>
      <c r="N640" s="32" t="s">
        <v>30</v>
      </c>
      <c r="O640" s="45" t="s">
        <v>30</v>
      </c>
      <c r="P640" s="45" t="s">
        <v>30</v>
      </c>
      <c r="Q640" s="45" t="s">
        <v>30</v>
      </c>
      <c r="R640" s="45" t="s">
        <v>30</v>
      </c>
      <c r="S640" s="45" t="s">
        <v>31</v>
      </c>
      <c r="T640" s="32" t="s">
        <v>31</v>
      </c>
      <c r="U640" s="32" t="s">
        <v>33</v>
      </c>
      <c r="V640" s="45" t="s">
        <v>30</v>
      </c>
      <c r="W640" s="45" t="s">
        <v>31</v>
      </c>
      <c r="X640" s="45" t="s">
        <v>31</v>
      </c>
      <c r="Y640" s="45" t="s">
        <v>31</v>
      </c>
      <c r="Z640" s="45" t="s">
        <v>31</v>
      </c>
      <c r="AA640" s="32" t="s">
        <v>30</v>
      </c>
      <c r="AB640" s="32" t="s">
        <v>30</v>
      </c>
      <c r="AC640" s="32" t="s">
        <v>30</v>
      </c>
      <c r="AD640" s="32" t="s">
        <v>31</v>
      </c>
      <c r="AE640" s="32" t="s">
        <v>30</v>
      </c>
      <c r="AF640" s="45" t="s">
        <v>30</v>
      </c>
      <c r="AG640" s="45" t="s">
        <v>31</v>
      </c>
      <c r="AH640" s="46" t="s">
        <v>45</v>
      </c>
      <c r="AM640" s="32" t="s">
        <v>56</v>
      </c>
      <c r="AR640" s="23"/>
      <c r="AS640" s="24" t="str">
        <f t="shared" si="3"/>
        <v>-:-:-:-:-:-:-:-:-:-:-:-:-:-:-:-:-:-:-:-:-:-:Rn:::::Rd::::</v>
      </c>
      <c r="AT640" s="23"/>
      <c r="AU640" s="24" t="str">
        <f t="shared" si="4"/>
        <v>0x7E21D800</v>
      </c>
      <c r="AV640" s="25"/>
      <c r="AW640" s="26" t="str">
        <f t="shared" si="5"/>
        <v>vucvtfvector_integer_Scalar,                            </v>
      </c>
      <c r="AX640" s="26" t="str">
        <f t="shared" si="6"/>
        <v>//		vucvtfvector_integer_Scalar,                            	/* 0x7E21D800	UCVTF     	 */</v>
      </c>
      <c r="AY640" s="26" t="str">
        <f t="shared" si="7"/>
        <v>//		0x7E21D800,	/* UCVTF     	vucvtfvector_integer_Scalar	 */</v>
      </c>
    </row>
    <row r="641" ht="12.75" customHeight="1">
      <c r="A641" s="9" t="s">
        <v>1067</v>
      </c>
      <c r="B641" s="33" t="s">
        <v>106</v>
      </c>
      <c r="C641" s="16"/>
      <c r="D641" s="17"/>
      <c r="E641" s="28" t="s">
        <v>985</v>
      </c>
      <c r="F641" s="18" t="str">
        <f t="shared" si="8"/>
        <v>v</v>
      </c>
      <c r="G641" s="18" t="str">
        <f t="shared" si="9"/>
        <v>zero_Scalar</v>
      </c>
      <c r="H641" s="18" t="s">
        <v>1017</v>
      </c>
      <c r="I641" s="30" t="s">
        <v>934</v>
      </c>
      <c r="J641" s="30"/>
      <c r="K641" s="84"/>
      <c r="L641" s="45" t="s">
        <v>31</v>
      </c>
      <c r="M641" s="45" t="s">
        <v>30</v>
      </c>
      <c r="N641" s="32" t="s">
        <v>30</v>
      </c>
      <c r="O641" s="45" t="s">
        <v>30</v>
      </c>
      <c r="P641" s="45" t="s">
        <v>30</v>
      </c>
      <c r="Q641" s="45" t="s">
        <v>30</v>
      </c>
      <c r="R641" s="45" t="s">
        <v>30</v>
      </c>
      <c r="S641" s="45" t="s">
        <v>31</v>
      </c>
      <c r="T641" s="32" t="s">
        <v>30</v>
      </c>
      <c r="U641" s="32" t="s">
        <v>33</v>
      </c>
      <c r="V641" s="45" t="s">
        <v>30</v>
      </c>
      <c r="W641" s="45" t="s">
        <v>31</v>
      </c>
      <c r="X641" s="45" t="s">
        <v>31</v>
      </c>
      <c r="Y641" s="45" t="s">
        <v>31</v>
      </c>
      <c r="Z641" s="45" t="s">
        <v>31</v>
      </c>
      <c r="AA641" s="32" t="s">
        <v>31</v>
      </c>
      <c r="AB641" s="32" t="s">
        <v>30</v>
      </c>
      <c r="AC641" s="32" t="s">
        <v>30</v>
      </c>
      <c r="AD641" s="32" t="s">
        <v>31</v>
      </c>
      <c r="AE641" s="32" t="s">
        <v>31</v>
      </c>
      <c r="AF641" s="45" t="s">
        <v>30</v>
      </c>
      <c r="AG641" s="45" t="s">
        <v>31</v>
      </c>
      <c r="AH641" s="46" t="s">
        <v>45</v>
      </c>
      <c r="AM641" s="32" t="s">
        <v>56</v>
      </c>
      <c r="AR641" s="23"/>
      <c r="AS641" s="24" t="str">
        <f t="shared" si="3"/>
        <v>-:-:-:-:-:-:-:-:-:-:-:-:-:-:-:-:-:-:-:-:-:-:Rn:::::Rd::::</v>
      </c>
      <c r="AT641" s="23"/>
      <c r="AU641" s="24" t="str">
        <f t="shared" si="4"/>
        <v>0x7EA0C800</v>
      </c>
      <c r="AV641" s="25"/>
      <c r="AW641" s="26" t="str">
        <f t="shared" si="5"/>
        <v>vfcmgezero_Scalar,                                      </v>
      </c>
      <c r="AX641" s="26" t="str">
        <f t="shared" si="6"/>
        <v>//		vfcmgezero_Scalar,                                      	/* 0x7EA0C800	FCMGE     	 */</v>
      </c>
      <c r="AY641" s="26" t="str">
        <f t="shared" si="7"/>
        <v>//		0x7EA0C800,	/* FCMGE     	vfcmgezero_Scalar	 */</v>
      </c>
    </row>
    <row r="642" ht="12.75" customHeight="1">
      <c r="A642" s="15" t="s">
        <v>1068</v>
      </c>
      <c r="B642" s="33" t="s">
        <v>106</v>
      </c>
      <c r="C642" s="16"/>
      <c r="D642" s="17"/>
      <c r="E642" s="28" t="s">
        <v>1069</v>
      </c>
      <c r="F642" s="18" t="str">
        <f t="shared" si="8"/>
        <v>v</v>
      </c>
      <c r="G642" s="18" t="str">
        <f t="shared" si="9"/>
        <v>zero_Scalar</v>
      </c>
      <c r="H642" s="18" t="s">
        <v>1017</v>
      </c>
      <c r="I642" s="30" t="s">
        <v>934</v>
      </c>
      <c r="J642" s="30"/>
      <c r="K642" s="84"/>
      <c r="L642" s="45" t="s">
        <v>31</v>
      </c>
      <c r="M642" s="45" t="s">
        <v>30</v>
      </c>
      <c r="N642" s="32" t="s">
        <v>30</v>
      </c>
      <c r="O642" s="45" t="s">
        <v>30</v>
      </c>
      <c r="P642" s="45" t="s">
        <v>30</v>
      </c>
      <c r="Q642" s="45" t="s">
        <v>30</v>
      </c>
      <c r="R642" s="45" t="s">
        <v>30</v>
      </c>
      <c r="S642" s="45" t="s">
        <v>31</v>
      </c>
      <c r="T642" s="32" t="s">
        <v>30</v>
      </c>
      <c r="U642" s="32" t="s">
        <v>33</v>
      </c>
      <c r="V642" s="45" t="s">
        <v>30</v>
      </c>
      <c r="W642" s="45" t="s">
        <v>31</v>
      </c>
      <c r="X642" s="45" t="s">
        <v>31</v>
      </c>
      <c r="Y642" s="45" t="s">
        <v>31</v>
      </c>
      <c r="Z642" s="45" t="s">
        <v>31</v>
      </c>
      <c r="AA642" s="32" t="s">
        <v>31</v>
      </c>
      <c r="AB642" s="32" t="s">
        <v>30</v>
      </c>
      <c r="AC642" s="32" t="s">
        <v>30</v>
      </c>
      <c r="AD642" s="32" t="s">
        <v>31</v>
      </c>
      <c r="AE642" s="32" t="s">
        <v>30</v>
      </c>
      <c r="AF642" s="45" t="s">
        <v>30</v>
      </c>
      <c r="AG642" s="45" t="s">
        <v>31</v>
      </c>
      <c r="AH642" s="46" t="s">
        <v>45</v>
      </c>
      <c r="AM642" s="32" t="s">
        <v>56</v>
      </c>
      <c r="AR642" s="23"/>
      <c r="AS642" s="24" t="str">
        <f t="shared" si="3"/>
        <v>-:-:-:-:-:-:-:-:-:-:-:-:-:-:-:-:-:-:-:-:-:-:Rn:::::Rd::::</v>
      </c>
      <c r="AT642" s="23"/>
      <c r="AU642" s="24" t="str">
        <f t="shared" si="4"/>
        <v>0x7EA0D800</v>
      </c>
      <c r="AV642" s="25"/>
      <c r="AW642" s="26" t="str">
        <f t="shared" si="5"/>
        <v>vfcmlezero_Scalar,                                      </v>
      </c>
      <c r="AX642" s="26" t="str">
        <f t="shared" si="6"/>
        <v>//		vfcmlezero_Scalar,                                      	/* 0x7EA0D800	FCMLE     	 */</v>
      </c>
      <c r="AY642" s="26" t="str">
        <f t="shared" si="7"/>
        <v>//		0x7EA0D800,	/* FCMLE     	vfcmlezero_Scalar	 */</v>
      </c>
    </row>
    <row r="643" ht="12.75" customHeight="1">
      <c r="A643" s="15" t="s">
        <v>1070</v>
      </c>
      <c r="B643" s="33" t="s">
        <v>106</v>
      </c>
      <c r="C643" s="16"/>
      <c r="D643" s="17"/>
      <c r="E643" s="28" t="s">
        <v>865</v>
      </c>
      <c r="F643" s="18" t="str">
        <f t="shared" si="8"/>
        <v>v</v>
      </c>
      <c r="G643" s="18" t="str">
        <f t="shared" si="9"/>
        <v>vector_Scalar</v>
      </c>
      <c r="H643" s="18" t="s">
        <v>950</v>
      </c>
      <c r="I643" s="30" t="s">
        <v>934</v>
      </c>
      <c r="J643" s="30"/>
      <c r="K643" s="84"/>
      <c r="L643" s="45" t="s">
        <v>31</v>
      </c>
      <c r="M643" s="45" t="s">
        <v>30</v>
      </c>
      <c r="N643" s="32" t="s">
        <v>30</v>
      </c>
      <c r="O643" s="45" t="s">
        <v>30</v>
      </c>
      <c r="P643" s="45" t="s">
        <v>30</v>
      </c>
      <c r="Q643" s="45" t="s">
        <v>30</v>
      </c>
      <c r="R643" s="45" t="s">
        <v>30</v>
      </c>
      <c r="S643" s="45" t="s">
        <v>31</v>
      </c>
      <c r="T643" s="32" t="s">
        <v>30</v>
      </c>
      <c r="U643" s="32" t="s">
        <v>33</v>
      </c>
      <c r="V643" s="45" t="s">
        <v>30</v>
      </c>
      <c r="W643" s="45" t="s">
        <v>31</v>
      </c>
      <c r="X643" s="45" t="s">
        <v>31</v>
      </c>
      <c r="Y643" s="45" t="s">
        <v>31</v>
      </c>
      <c r="Z643" s="45" t="s">
        <v>31</v>
      </c>
      <c r="AA643" s="32" t="s">
        <v>30</v>
      </c>
      <c r="AB643" s="32" t="s">
        <v>30</v>
      </c>
      <c r="AC643" s="32" t="s">
        <v>31</v>
      </c>
      <c r="AD643" s="32" t="s">
        <v>30</v>
      </c>
      <c r="AE643" s="32" t="s">
        <v>31</v>
      </c>
      <c r="AF643" s="45" t="s">
        <v>30</v>
      </c>
      <c r="AG643" s="45" t="s">
        <v>31</v>
      </c>
      <c r="AH643" s="46" t="s">
        <v>45</v>
      </c>
      <c r="AM643" s="32" t="s">
        <v>56</v>
      </c>
      <c r="AR643" s="23"/>
      <c r="AS643" s="24" t="str">
        <f t="shared" si="3"/>
        <v>-:-:-:-:-:-:-:-:-:-:-:-:-:-:-:-:-:-:-:-:-:-:Rn:::::Rd::::</v>
      </c>
      <c r="AT643" s="23"/>
      <c r="AU643" s="24" t="str">
        <f t="shared" si="4"/>
        <v>0x7EA1A800</v>
      </c>
      <c r="AV643" s="25"/>
      <c r="AW643" s="26" t="str">
        <f t="shared" si="5"/>
        <v>vfcvtpuvector_Scalar,                                   </v>
      </c>
      <c r="AX643" s="26" t="str">
        <f t="shared" si="6"/>
        <v>//		vfcvtpuvector_Scalar,                                   	/* 0x7EA1A800	FCVTPU    	 */</v>
      </c>
      <c r="AY643" s="26" t="str">
        <f t="shared" si="7"/>
        <v>//		0x7EA1A800,	/* FCVTPU    	vfcvtpuvector_Scalar	 */</v>
      </c>
    </row>
    <row r="644" ht="12.75" customHeight="1">
      <c r="A644" s="9" t="s">
        <v>1071</v>
      </c>
      <c r="B644" s="33" t="s">
        <v>106</v>
      </c>
      <c r="C644" s="16"/>
      <c r="D644" s="17"/>
      <c r="E644" s="28" t="s">
        <v>713</v>
      </c>
      <c r="F644" s="18" t="str">
        <f t="shared" si="8"/>
        <v>v</v>
      </c>
      <c r="G644" s="18" t="str">
        <f t="shared" si="9"/>
        <v>vector_integer_Scalar</v>
      </c>
      <c r="H644" s="18" t="s">
        <v>1031</v>
      </c>
      <c r="I644" s="30" t="s">
        <v>934</v>
      </c>
      <c r="J644" s="30"/>
      <c r="K644" s="84"/>
      <c r="L644" s="45" t="s">
        <v>31</v>
      </c>
      <c r="M644" s="45" t="s">
        <v>30</v>
      </c>
      <c r="N644" s="32" t="s">
        <v>30</v>
      </c>
      <c r="O644" s="45" t="s">
        <v>30</v>
      </c>
      <c r="P644" s="45" t="s">
        <v>30</v>
      </c>
      <c r="Q644" s="45" t="s">
        <v>30</v>
      </c>
      <c r="R644" s="45" t="s">
        <v>30</v>
      </c>
      <c r="S644" s="45" t="s">
        <v>31</v>
      </c>
      <c r="T644" s="32" t="s">
        <v>30</v>
      </c>
      <c r="U644" s="32" t="s">
        <v>33</v>
      </c>
      <c r="V644" s="45" t="s">
        <v>30</v>
      </c>
      <c r="W644" s="45" t="s">
        <v>31</v>
      </c>
      <c r="X644" s="45" t="s">
        <v>31</v>
      </c>
      <c r="Y644" s="45" t="s">
        <v>31</v>
      </c>
      <c r="Z644" s="45" t="s">
        <v>31</v>
      </c>
      <c r="AA644" s="32" t="s">
        <v>30</v>
      </c>
      <c r="AB644" s="32" t="s">
        <v>30</v>
      </c>
      <c r="AC644" s="32" t="s">
        <v>31</v>
      </c>
      <c r="AD644" s="32" t="s">
        <v>30</v>
      </c>
      <c r="AE644" s="32" t="s">
        <v>30</v>
      </c>
      <c r="AF644" s="45" t="s">
        <v>30</v>
      </c>
      <c r="AG644" s="45" t="s">
        <v>31</v>
      </c>
      <c r="AH644" s="46" t="s">
        <v>45</v>
      </c>
      <c r="AM644" s="32" t="s">
        <v>56</v>
      </c>
      <c r="AR644" s="23"/>
      <c r="AS644" s="24" t="str">
        <f t="shared" si="3"/>
        <v>-:-:-:-:-:-:-:-:-:-:-:-:-:-:-:-:-:-:-:-:-:-:Rn:::::Rd::::</v>
      </c>
      <c r="AT644" s="23"/>
      <c r="AU644" s="24" t="str">
        <f t="shared" si="4"/>
        <v>0x7EA1B800</v>
      </c>
      <c r="AV644" s="25"/>
      <c r="AW644" s="26" t="str">
        <f t="shared" si="5"/>
        <v>vfcvtzuvector_integer_Scalar,                           </v>
      </c>
      <c r="AX644" s="26" t="str">
        <f t="shared" si="6"/>
        <v>//		vfcvtzuvector_integer_Scalar,                           	/* 0x7EA1B800	FCVTZU    	 */</v>
      </c>
      <c r="AY644" s="26" t="str">
        <f t="shared" si="7"/>
        <v>//		0x7EA1B800,	/* FCVTZU    	vfcvtzuvector_integer_Scalar	 */</v>
      </c>
    </row>
    <row r="645" ht="12.75" customHeight="1">
      <c r="A645" s="9" t="s">
        <v>1072</v>
      </c>
      <c r="B645" s="33" t="s">
        <v>106</v>
      </c>
      <c r="C645" s="16"/>
      <c r="D645" s="17"/>
      <c r="E645" s="28" t="s">
        <v>1073</v>
      </c>
      <c r="F645" s="18" t="str">
        <f t="shared" si="8"/>
        <v>v</v>
      </c>
      <c r="G645" s="18" t="str">
        <f t="shared" si="9"/>
        <v>Scalar</v>
      </c>
      <c r="H645" s="19"/>
      <c r="I645" s="30" t="s">
        <v>934</v>
      </c>
      <c r="J645" s="30"/>
      <c r="K645" s="84"/>
      <c r="L645" s="45" t="s">
        <v>31</v>
      </c>
      <c r="M645" s="45" t="s">
        <v>30</v>
      </c>
      <c r="N645" s="32" t="s">
        <v>30</v>
      </c>
      <c r="O645" s="45" t="s">
        <v>30</v>
      </c>
      <c r="P645" s="45" t="s">
        <v>30</v>
      </c>
      <c r="Q645" s="45" t="s">
        <v>30</v>
      </c>
      <c r="R645" s="45" t="s">
        <v>30</v>
      </c>
      <c r="S645" s="45" t="s">
        <v>31</v>
      </c>
      <c r="T645" s="32" t="s">
        <v>30</v>
      </c>
      <c r="U645" s="32" t="s">
        <v>33</v>
      </c>
      <c r="V645" s="45" t="s">
        <v>30</v>
      </c>
      <c r="W645" s="45" t="s">
        <v>31</v>
      </c>
      <c r="X645" s="45" t="s">
        <v>31</v>
      </c>
      <c r="Y645" s="45" t="s">
        <v>31</v>
      </c>
      <c r="Z645" s="45" t="s">
        <v>31</v>
      </c>
      <c r="AA645" s="32" t="s">
        <v>30</v>
      </c>
      <c r="AB645" s="32" t="s">
        <v>30</v>
      </c>
      <c r="AC645" s="32" t="s">
        <v>30</v>
      </c>
      <c r="AD645" s="32" t="s">
        <v>31</v>
      </c>
      <c r="AE645" s="32" t="s">
        <v>30</v>
      </c>
      <c r="AF645" s="45" t="s">
        <v>30</v>
      </c>
      <c r="AG645" s="45" t="s">
        <v>31</v>
      </c>
      <c r="AH645" s="46" t="s">
        <v>45</v>
      </c>
      <c r="AM645" s="32" t="s">
        <v>56</v>
      </c>
      <c r="AR645" s="23"/>
      <c r="AS645" s="24" t="str">
        <f t="shared" si="3"/>
        <v>-:-:-:-:-:-:-:-:-:-:-:-:-:-:-:-:-:-:-:-:-:-:Rn:::::Rd::::</v>
      </c>
      <c r="AT645" s="23"/>
      <c r="AU645" s="24" t="str">
        <f t="shared" si="4"/>
        <v>0x7EA1D800</v>
      </c>
      <c r="AV645" s="25"/>
      <c r="AW645" s="26" t="str">
        <f t="shared" si="5"/>
        <v>vfrsqrteScalar,                                         </v>
      </c>
      <c r="AX645" s="26" t="str">
        <f t="shared" si="6"/>
        <v>//		vfrsqrteScalar,                                         	/* 0x7EA1D800	FRSQRTE   	 */</v>
      </c>
      <c r="AY645" s="26" t="str">
        <f t="shared" si="7"/>
        <v>//		0x7EA1D800,	/* FRSQRTE   	vfrsqrteScalar	 */</v>
      </c>
    </row>
    <row r="646" ht="12.75" customHeight="1">
      <c r="A646" s="15" t="s">
        <v>1074</v>
      </c>
      <c r="B646" s="33" t="s">
        <v>106</v>
      </c>
      <c r="C646" s="16"/>
      <c r="D646" s="17" t="s">
        <v>1075</v>
      </c>
      <c r="F646" s="18" t="str">
        <f t="shared" si="8"/>
        <v/>
      </c>
      <c r="G646" s="18" t="str">
        <f t="shared" si="9"/>
        <v/>
      </c>
      <c r="H646" s="19"/>
      <c r="I646" s="20"/>
      <c r="J646" s="20"/>
      <c r="K646" s="21"/>
      <c r="L646" s="22" t="s">
        <v>31</v>
      </c>
      <c r="M646" s="22" t="s">
        <v>30</v>
      </c>
      <c r="N646" s="38" t="s">
        <v>931</v>
      </c>
      <c r="O646" s="22" t="s">
        <v>30</v>
      </c>
      <c r="P646" s="39" t="s">
        <v>30</v>
      </c>
      <c r="Q646" s="39" t="s">
        <v>30</v>
      </c>
      <c r="R646" s="39" t="s">
        <v>30</v>
      </c>
      <c r="S646" s="22" t="s">
        <v>31</v>
      </c>
      <c r="T646" s="38" t="s">
        <v>65</v>
      </c>
      <c r="V646" s="22" t="s">
        <v>30</v>
      </c>
      <c r="W646" s="22" t="s">
        <v>30</v>
      </c>
      <c r="X646" s="22" t="s">
        <v>31</v>
      </c>
      <c r="Y646" s="22" t="s">
        <v>31</v>
      </c>
      <c r="Z646" s="22" t="s">
        <v>31</v>
      </c>
      <c r="AA646" s="38" t="s">
        <v>642</v>
      </c>
      <c r="AF646" s="22" t="s">
        <v>30</v>
      </c>
      <c r="AG646" s="22" t="s">
        <v>31</v>
      </c>
      <c r="AH646" s="40" t="s">
        <v>45</v>
      </c>
      <c r="AM646" s="38" t="s">
        <v>56</v>
      </c>
      <c r="AR646" s="23"/>
      <c r="AS646" s="24" t="str">
        <f t="shared" si="3"/>
        <v/>
      </c>
      <c r="AT646" s="23"/>
      <c r="AU646" s="24" t="str">
        <f t="shared" si="4"/>
        <v/>
      </c>
      <c r="AV646" s="25"/>
      <c r="AW646" s="26" t="str">
        <f t="shared" si="5"/>
        <v/>
      </c>
      <c r="AX646" s="26" t="str">
        <f t="shared" si="6"/>
        <v>	/* AdvSIMD scalar pairwise */</v>
      </c>
      <c r="AY646" s="26" t="str">
        <f t="shared" si="7"/>
        <v>	/* AdvSIMD scalar pairwise */</v>
      </c>
    </row>
    <row r="647" ht="12.75" customHeight="1">
      <c r="A647" s="15" t="s">
        <v>1076</v>
      </c>
      <c r="B647" s="33" t="s">
        <v>106</v>
      </c>
      <c r="C647" s="16"/>
      <c r="D647" s="17"/>
      <c r="E647" s="28" t="s">
        <v>1077</v>
      </c>
      <c r="F647" s="18" t="str">
        <f t="shared" si="8"/>
        <v/>
      </c>
      <c r="G647" s="18" t="str">
        <f t="shared" si="9"/>
        <v>scalar</v>
      </c>
      <c r="H647" s="18" t="s">
        <v>746</v>
      </c>
      <c r="I647" s="30"/>
      <c r="J647" s="30"/>
      <c r="K647" s="84"/>
      <c r="L647" s="45" t="s">
        <v>31</v>
      </c>
      <c r="M647" s="45" t="s">
        <v>30</v>
      </c>
      <c r="N647" s="32" t="s">
        <v>31</v>
      </c>
      <c r="O647" s="45" t="s">
        <v>30</v>
      </c>
      <c r="P647" s="45" t="s">
        <v>30</v>
      </c>
      <c r="Q647" s="45" t="s">
        <v>30</v>
      </c>
      <c r="R647" s="45" t="s">
        <v>30</v>
      </c>
      <c r="S647" s="45" t="s">
        <v>31</v>
      </c>
      <c r="T647" s="32" t="s">
        <v>33</v>
      </c>
      <c r="U647" s="32" t="s">
        <v>33</v>
      </c>
      <c r="V647" s="45" t="s">
        <v>30</v>
      </c>
      <c r="W647" s="45" t="s">
        <v>30</v>
      </c>
      <c r="X647" s="45" t="s">
        <v>31</v>
      </c>
      <c r="Y647" s="45" t="s">
        <v>31</v>
      </c>
      <c r="Z647" s="45" t="s">
        <v>31</v>
      </c>
      <c r="AA647" s="32" t="s">
        <v>30</v>
      </c>
      <c r="AB647" s="32" t="s">
        <v>30</v>
      </c>
      <c r="AC647" s="32" t="s">
        <v>31</v>
      </c>
      <c r="AD647" s="32" t="s">
        <v>30</v>
      </c>
      <c r="AE647" s="32" t="s">
        <v>30</v>
      </c>
      <c r="AF647" s="45" t="s">
        <v>30</v>
      </c>
      <c r="AG647" s="45" t="s">
        <v>31</v>
      </c>
      <c r="AH647" s="46" t="s">
        <v>45</v>
      </c>
      <c r="AM647" s="32" t="s">
        <v>56</v>
      </c>
      <c r="AR647" s="23"/>
      <c r="AS647" s="24" t="str">
        <f t="shared" si="3"/>
        <v>-:-:-:-:-:-:-:-:-:-:-:-:-:-:-:-:-:-:-:-:-:-:Rn:::::Rd::::</v>
      </c>
      <c r="AT647" s="23"/>
      <c r="AU647" s="24" t="str">
        <f t="shared" si="4"/>
        <v>0x5E31B800</v>
      </c>
      <c r="AV647" s="25"/>
      <c r="AW647" s="26" t="str">
        <f t="shared" si="5"/>
        <v>addpscalar,                                             </v>
      </c>
      <c r="AX647" s="26" t="str">
        <f t="shared" si="6"/>
        <v>//		addpscalar,                                             	/* 0x5E31B800	ADDP      	 */</v>
      </c>
      <c r="AY647" s="26" t="str">
        <f t="shared" si="7"/>
        <v>//		0x5E31B800,	/* ADDP      	addpscalar	 */</v>
      </c>
    </row>
    <row r="648" ht="12.75" customHeight="1">
      <c r="A648" s="9" t="s">
        <v>1078</v>
      </c>
      <c r="B648" s="33" t="s">
        <v>106</v>
      </c>
      <c r="C648" s="16"/>
      <c r="D648" s="17"/>
      <c r="E648" s="28" t="s">
        <v>1079</v>
      </c>
      <c r="F648" s="18" t="str">
        <f t="shared" si="8"/>
        <v/>
      </c>
      <c r="G648" s="18" t="str">
        <f t="shared" si="9"/>
        <v>scalar</v>
      </c>
      <c r="H648" s="18" t="s">
        <v>746</v>
      </c>
      <c r="I648" s="30"/>
      <c r="J648" s="30"/>
      <c r="K648" s="84"/>
      <c r="L648" s="45" t="s">
        <v>31</v>
      </c>
      <c r="M648" s="45" t="s">
        <v>30</v>
      </c>
      <c r="N648" s="32" t="s">
        <v>30</v>
      </c>
      <c r="O648" s="45" t="s">
        <v>30</v>
      </c>
      <c r="P648" s="45" t="s">
        <v>30</v>
      </c>
      <c r="Q648" s="45" t="s">
        <v>30</v>
      </c>
      <c r="R648" s="45" t="s">
        <v>30</v>
      </c>
      <c r="S648" s="45" t="s">
        <v>31</v>
      </c>
      <c r="T648" s="32" t="s">
        <v>31</v>
      </c>
      <c r="U648" s="32" t="s">
        <v>33</v>
      </c>
      <c r="V648" s="45" t="s">
        <v>30</v>
      </c>
      <c r="W648" s="45" t="s">
        <v>30</v>
      </c>
      <c r="X648" s="45" t="s">
        <v>31</v>
      </c>
      <c r="Y648" s="45" t="s">
        <v>31</v>
      </c>
      <c r="Z648" s="45" t="s">
        <v>31</v>
      </c>
      <c r="AA648" s="32" t="s">
        <v>31</v>
      </c>
      <c r="AB648" s="32" t="s">
        <v>30</v>
      </c>
      <c r="AC648" s="32" t="s">
        <v>30</v>
      </c>
      <c r="AD648" s="32" t="s">
        <v>31</v>
      </c>
      <c r="AE648" s="32" t="s">
        <v>31</v>
      </c>
      <c r="AF648" s="45" t="s">
        <v>30</v>
      </c>
      <c r="AG648" s="45" t="s">
        <v>31</v>
      </c>
      <c r="AH648" s="46" t="s">
        <v>45</v>
      </c>
      <c r="AM648" s="32" t="s">
        <v>56</v>
      </c>
      <c r="AR648" s="23"/>
      <c r="AS648" s="24" t="str">
        <f t="shared" si="3"/>
        <v>-:-:-:-:-:-:-:-:-:-:-:-:-:-:-:-:-:-:-:-:-:-:Rn:::::Rd::::</v>
      </c>
      <c r="AT648" s="23"/>
      <c r="AU648" s="24" t="str">
        <f t="shared" si="4"/>
        <v>0x7E30C800</v>
      </c>
      <c r="AV648" s="25"/>
      <c r="AW648" s="26" t="str">
        <f t="shared" si="5"/>
        <v>fmaxnmpscalar,                                          </v>
      </c>
      <c r="AX648" s="26" t="str">
        <f t="shared" si="6"/>
        <v>//		fmaxnmpscalar,                                          	/* 0x7E30C800	FMAXNMP   	 */</v>
      </c>
      <c r="AY648" s="26" t="str">
        <f t="shared" si="7"/>
        <v>//		0x7E30C800,	/* FMAXNMP   	fmaxnmpscalar	 */</v>
      </c>
    </row>
    <row r="649" ht="12.75" customHeight="1">
      <c r="A649" s="15" t="s">
        <v>1080</v>
      </c>
      <c r="B649" s="33" t="s">
        <v>106</v>
      </c>
      <c r="C649" s="16"/>
      <c r="D649" s="17"/>
      <c r="E649" s="28" t="s">
        <v>1081</v>
      </c>
      <c r="F649" s="18" t="str">
        <f t="shared" si="8"/>
        <v/>
      </c>
      <c r="G649" s="18" t="str">
        <f t="shared" si="9"/>
        <v>scalar</v>
      </c>
      <c r="H649" s="18" t="s">
        <v>746</v>
      </c>
      <c r="I649" s="30"/>
      <c r="J649" s="30"/>
      <c r="K649" s="84"/>
      <c r="L649" s="45" t="s">
        <v>31</v>
      </c>
      <c r="M649" s="45" t="s">
        <v>30</v>
      </c>
      <c r="N649" s="32" t="s">
        <v>30</v>
      </c>
      <c r="O649" s="45" t="s">
        <v>30</v>
      </c>
      <c r="P649" s="45" t="s">
        <v>30</v>
      </c>
      <c r="Q649" s="45" t="s">
        <v>30</v>
      </c>
      <c r="R649" s="45" t="s">
        <v>30</v>
      </c>
      <c r="S649" s="45" t="s">
        <v>31</v>
      </c>
      <c r="T649" s="32" t="s">
        <v>31</v>
      </c>
      <c r="U649" s="32" t="s">
        <v>33</v>
      </c>
      <c r="V649" s="45" t="s">
        <v>30</v>
      </c>
      <c r="W649" s="45" t="s">
        <v>30</v>
      </c>
      <c r="X649" s="45" t="s">
        <v>31</v>
      </c>
      <c r="Y649" s="45" t="s">
        <v>31</v>
      </c>
      <c r="Z649" s="45" t="s">
        <v>31</v>
      </c>
      <c r="AA649" s="32" t="s">
        <v>31</v>
      </c>
      <c r="AB649" s="32" t="s">
        <v>30</v>
      </c>
      <c r="AC649" s="32" t="s">
        <v>30</v>
      </c>
      <c r="AD649" s="32" t="s">
        <v>31</v>
      </c>
      <c r="AE649" s="32" t="s">
        <v>30</v>
      </c>
      <c r="AF649" s="45" t="s">
        <v>30</v>
      </c>
      <c r="AG649" s="45" t="s">
        <v>31</v>
      </c>
      <c r="AH649" s="46" t="s">
        <v>45</v>
      </c>
      <c r="AM649" s="32" t="s">
        <v>56</v>
      </c>
      <c r="AR649" s="23"/>
      <c r="AS649" s="24" t="str">
        <f t="shared" si="3"/>
        <v>-:-:-:-:-:-:-:-:-:-:-:-:-:-:-:-:-:-:-:-:-:-:Rn:::::Rd::::</v>
      </c>
      <c r="AT649" s="23"/>
      <c r="AU649" s="24" t="str">
        <f t="shared" si="4"/>
        <v>0x7E30D800</v>
      </c>
      <c r="AV649" s="25"/>
      <c r="AW649" s="26" t="str">
        <f t="shared" si="5"/>
        <v>faddpscalar,                                            </v>
      </c>
      <c r="AX649" s="26" t="str">
        <f t="shared" si="6"/>
        <v>//		faddpscalar,                                            	/* 0x7E30D800	FADDP     	 */</v>
      </c>
      <c r="AY649" s="26" t="str">
        <f t="shared" si="7"/>
        <v>//		0x7E30D800,	/* FADDP     	faddpscalar	 */</v>
      </c>
    </row>
    <row r="650" ht="12.75" customHeight="1">
      <c r="A650" s="15" t="s">
        <v>1082</v>
      </c>
      <c r="B650" s="33" t="s">
        <v>106</v>
      </c>
      <c r="C650" s="16"/>
      <c r="D650" s="17"/>
      <c r="E650" s="28" t="s">
        <v>1083</v>
      </c>
      <c r="F650" s="18" t="str">
        <f t="shared" si="8"/>
        <v/>
      </c>
      <c r="G650" s="18" t="str">
        <f t="shared" si="9"/>
        <v>scalar</v>
      </c>
      <c r="H650" s="18" t="s">
        <v>746</v>
      </c>
      <c r="I650" s="30"/>
      <c r="J650" s="30"/>
      <c r="K650" s="84"/>
      <c r="L650" s="45" t="s">
        <v>31</v>
      </c>
      <c r="M650" s="45" t="s">
        <v>30</v>
      </c>
      <c r="N650" s="32" t="s">
        <v>30</v>
      </c>
      <c r="O650" s="45" t="s">
        <v>30</v>
      </c>
      <c r="P650" s="45" t="s">
        <v>30</v>
      </c>
      <c r="Q650" s="45" t="s">
        <v>30</v>
      </c>
      <c r="R650" s="45" t="s">
        <v>30</v>
      </c>
      <c r="S650" s="45" t="s">
        <v>31</v>
      </c>
      <c r="T650" s="32" t="s">
        <v>31</v>
      </c>
      <c r="U650" s="32" t="s">
        <v>33</v>
      </c>
      <c r="V650" s="45" t="s">
        <v>30</v>
      </c>
      <c r="W650" s="45" t="s">
        <v>30</v>
      </c>
      <c r="X650" s="45" t="s">
        <v>31</v>
      </c>
      <c r="Y650" s="45" t="s">
        <v>31</v>
      </c>
      <c r="Z650" s="45" t="s">
        <v>31</v>
      </c>
      <c r="AA650" s="32" t="s">
        <v>31</v>
      </c>
      <c r="AB650" s="32" t="s">
        <v>30</v>
      </c>
      <c r="AC650" s="32" t="s">
        <v>30</v>
      </c>
      <c r="AD650" s="32" t="s">
        <v>30</v>
      </c>
      <c r="AE650" s="32" t="s">
        <v>30</v>
      </c>
      <c r="AF650" s="45" t="s">
        <v>30</v>
      </c>
      <c r="AG650" s="45" t="s">
        <v>31</v>
      </c>
      <c r="AH650" s="46" t="s">
        <v>45</v>
      </c>
      <c r="AM650" s="32" t="s">
        <v>56</v>
      </c>
      <c r="AR650" s="23"/>
      <c r="AS650" s="24" t="str">
        <f t="shared" si="3"/>
        <v>-:-:-:-:-:-:-:-:-:-:-:-:-:-:-:-:-:-:-:-:-:-:Rn:::::Rd::::</v>
      </c>
      <c r="AT650" s="23"/>
      <c r="AU650" s="24" t="str">
        <f t="shared" si="4"/>
        <v>0x7E30F800</v>
      </c>
      <c r="AV650" s="25"/>
      <c r="AW650" s="26" t="str">
        <f t="shared" si="5"/>
        <v>fmaxpscalar,                                            </v>
      </c>
      <c r="AX650" s="26" t="str">
        <f t="shared" si="6"/>
        <v>//		fmaxpscalar,                                            	/* 0x7E30F800	FMAXP     	 */</v>
      </c>
      <c r="AY650" s="26" t="str">
        <f t="shared" si="7"/>
        <v>//		0x7E30F800,	/* FMAXP     	fmaxpscalar	 */</v>
      </c>
    </row>
    <row r="651" ht="12.75" customHeight="1">
      <c r="A651" s="9" t="s">
        <v>1084</v>
      </c>
      <c r="B651" s="33" t="s">
        <v>106</v>
      </c>
      <c r="C651" s="16"/>
      <c r="D651" s="17"/>
      <c r="E651" s="28" t="s">
        <v>1085</v>
      </c>
      <c r="F651" s="18" t="str">
        <f t="shared" si="8"/>
        <v/>
      </c>
      <c r="G651" s="18" t="str">
        <f t="shared" si="9"/>
        <v>scalar</v>
      </c>
      <c r="H651" s="18" t="s">
        <v>746</v>
      </c>
      <c r="I651" s="30"/>
      <c r="J651" s="30"/>
      <c r="K651" s="84"/>
      <c r="L651" s="45" t="s">
        <v>31</v>
      </c>
      <c r="M651" s="45" t="s">
        <v>30</v>
      </c>
      <c r="N651" s="32" t="s">
        <v>30</v>
      </c>
      <c r="O651" s="45" t="s">
        <v>30</v>
      </c>
      <c r="P651" s="45" t="s">
        <v>30</v>
      </c>
      <c r="Q651" s="45" t="s">
        <v>30</v>
      </c>
      <c r="R651" s="45" t="s">
        <v>30</v>
      </c>
      <c r="S651" s="45" t="s">
        <v>31</v>
      </c>
      <c r="T651" s="32" t="s">
        <v>30</v>
      </c>
      <c r="U651" s="32" t="s">
        <v>33</v>
      </c>
      <c r="V651" s="45" t="s">
        <v>30</v>
      </c>
      <c r="W651" s="45" t="s">
        <v>30</v>
      </c>
      <c r="X651" s="45" t="s">
        <v>31</v>
      </c>
      <c r="Y651" s="45" t="s">
        <v>31</v>
      </c>
      <c r="Z651" s="45" t="s">
        <v>31</v>
      </c>
      <c r="AA651" s="32" t="s">
        <v>31</v>
      </c>
      <c r="AB651" s="32" t="s">
        <v>30</v>
      </c>
      <c r="AC651" s="32" t="s">
        <v>30</v>
      </c>
      <c r="AD651" s="32" t="s">
        <v>31</v>
      </c>
      <c r="AE651" s="32" t="s">
        <v>31</v>
      </c>
      <c r="AF651" s="45" t="s">
        <v>30</v>
      </c>
      <c r="AG651" s="45" t="s">
        <v>31</v>
      </c>
      <c r="AH651" s="46" t="s">
        <v>45</v>
      </c>
      <c r="AM651" s="32" t="s">
        <v>56</v>
      </c>
      <c r="AR651" s="23"/>
      <c r="AS651" s="24" t="str">
        <f t="shared" si="3"/>
        <v>-:-:-:-:-:-:-:-:-:-:-:-:-:-:-:-:-:-:-:-:-:-:Rn:::::Rd::::</v>
      </c>
      <c r="AT651" s="23"/>
      <c r="AU651" s="24" t="str">
        <f t="shared" si="4"/>
        <v>0x7EB0C800</v>
      </c>
      <c r="AV651" s="25"/>
      <c r="AW651" s="26" t="str">
        <f t="shared" si="5"/>
        <v>fminnmpscalar,                                          </v>
      </c>
      <c r="AX651" s="26" t="str">
        <f t="shared" si="6"/>
        <v>//		fminnmpscalar,                                          	/* 0x7EB0C800	FMINNMP   	 */</v>
      </c>
      <c r="AY651" s="26" t="str">
        <f t="shared" si="7"/>
        <v>//		0x7EB0C800,	/* FMINNMP   	fminnmpscalar	 */</v>
      </c>
    </row>
    <row r="652" ht="12.75" customHeight="1">
      <c r="A652" s="9" t="s">
        <v>1086</v>
      </c>
      <c r="B652" s="33" t="s">
        <v>106</v>
      </c>
      <c r="C652" s="16"/>
      <c r="D652" s="17"/>
      <c r="E652" s="28" t="s">
        <v>1087</v>
      </c>
      <c r="F652" s="18" t="str">
        <f t="shared" si="8"/>
        <v/>
      </c>
      <c r="G652" s="18" t="str">
        <f t="shared" si="9"/>
        <v>scalar</v>
      </c>
      <c r="H652" s="18" t="s">
        <v>746</v>
      </c>
      <c r="I652" s="30"/>
      <c r="J652" s="30"/>
      <c r="K652" s="84"/>
      <c r="L652" s="45" t="s">
        <v>31</v>
      </c>
      <c r="M652" s="45" t="s">
        <v>30</v>
      </c>
      <c r="N652" s="32" t="s">
        <v>30</v>
      </c>
      <c r="O652" s="45" t="s">
        <v>30</v>
      </c>
      <c r="P652" s="45" t="s">
        <v>30</v>
      </c>
      <c r="Q652" s="45" t="s">
        <v>30</v>
      </c>
      <c r="R652" s="45" t="s">
        <v>30</v>
      </c>
      <c r="S652" s="45" t="s">
        <v>31</v>
      </c>
      <c r="T652" s="32" t="s">
        <v>30</v>
      </c>
      <c r="U652" s="32" t="s">
        <v>33</v>
      </c>
      <c r="V652" s="45" t="s">
        <v>30</v>
      </c>
      <c r="W652" s="45" t="s">
        <v>30</v>
      </c>
      <c r="X652" s="45" t="s">
        <v>31</v>
      </c>
      <c r="Y652" s="45" t="s">
        <v>31</v>
      </c>
      <c r="Z652" s="45" t="s">
        <v>31</v>
      </c>
      <c r="AA652" s="32" t="s">
        <v>31</v>
      </c>
      <c r="AB652" s="32" t="s">
        <v>30</v>
      </c>
      <c r="AC652" s="32" t="s">
        <v>30</v>
      </c>
      <c r="AD652" s="32" t="s">
        <v>30</v>
      </c>
      <c r="AE652" s="32" t="s">
        <v>30</v>
      </c>
      <c r="AF652" s="45" t="s">
        <v>30</v>
      </c>
      <c r="AG652" s="45" t="s">
        <v>31</v>
      </c>
      <c r="AH652" s="46" t="s">
        <v>45</v>
      </c>
      <c r="AM652" s="32" t="s">
        <v>56</v>
      </c>
      <c r="AR652" s="23"/>
      <c r="AS652" s="24" t="str">
        <f t="shared" si="3"/>
        <v>-:-:-:-:-:-:-:-:-:-:-:-:-:-:-:-:-:-:-:-:-:-:Rn:::::Rd::::</v>
      </c>
      <c r="AT652" s="23"/>
      <c r="AU652" s="24" t="str">
        <f t="shared" si="4"/>
        <v>0x7EB0F800</v>
      </c>
      <c r="AV652" s="25"/>
      <c r="AW652" s="26" t="str">
        <f t="shared" si="5"/>
        <v>fminpscalar,                                            </v>
      </c>
      <c r="AX652" s="26" t="str">
        <f t="shared" si="6"/>
        <v>//		fminpscalar,                                            	/* 0x7EB0F800	FMINP     	 */</v>
      </c>
      <c r="AY652" s="26" t="str">
        <f t="shared" si="7"/>
        <v>//		0x7EB0F800,	/* FMINP     	fminpscalar	 */</v>
      </c>
    </row>
    <row r="653" ht="12.75" customHeight="1">
      <c r="A653" s="15" t="s">
        <v>1088</v>
      </c>
      <c r="B653" s="33" t="s">
        <v>106</v>
      </c>
      <c r="C653" s="16"/>
      <c r="D653" s="17" t="s">
        <v>1089</v>
      </c>
      <c r="F653" s="18" t="str">
        <f t="shared" si="8"/>
        <v/>
      </c>
      <c r="G653" s="18" t="str">
        <f t="shared" si="9"/>
        <v/>
      </c>
      <c r="H653" s="19"/>
      <c r="I653" s="20"/>
      <c r="J653" s="20"/>
      <c r="K653" s="21"/>
      <c r="L653" s="22" t="s">
        <v>31</v>
      </c>
      <c r="M653" s="22" t="s">
        <v>30</v>
      </c>
      <c r="N653" s="38" t="s">
        <v>459</v>
      </c>
      <c r="O653" s="22" t="s">
        <v>30</v>
      </c>
      <c r="P653" s="39" t="s">
        <v>30</v>
      </c>
      <c r="Q653" s="39" t="s">
        <v>30</v>
      </c>
      <c r="R653" s="39" t="s">
        <v>30</v>
      </c>
      <c r="S653" s="22" t="s">
        <v>31</v>
      </c>
      <c r="T653" s="22" t="s">
        <v>31</v>
      </c>
      <c r="U653" s="22" t="s">
        <v>31</v>
      </c>
      <c r="V653" s="22" t="s">
        <v>31</v>
      </c>
      <c r="W653" s="38" t="s">
        <v>61</v>
      </c>
      <c r="AB653" s="22" t="s">
        <v>31</v>
      </c>
      <c r="AC653" s="38" t="s">
        <v>80</v>
      </c>
      <c r="AG653" s="22" t="s">
        <v>30</v>
      </c>
      <c r="AH653" s="40" t="s">
        <v>45</v>
      </c>
      <c r="AM653" s="38" t="s">
        <v>56</v>
      </c>
      <c r="AR653" s="23"/>
      <c r="AS653" s="24" t="str">
        <f t="shared" si="3"/>
        <v/>
      </c>
      <c r="AT653" s="23"/>
      <c r="AU653" s="24" t="str">
        <f t="shared" si="4"/>
        <v/>
      </c>
      <c r="AV653" s="25"/>
      <c r="AW653" s="26" t="str">
        <f t="shared" si="5"/>
        <v/>
      </c>
      <c r="AX653" s="26" t="str">
        <f t="shared" si="6"/>
        <v>	/* AdvSIMD scalar copy */</v>
      </c>
      <c r="AY653" s="26" t="str">
        <f t="shared" si="7"/>
        <v>	/* AdvSIMD scalar copy */</v>
      </c>
    </row>
    <row r="654" ht="12.75" customHeight="1">
      <c r="A654" s="15" t="s">
        <v>1090</v>
      </c>
      <c r="B654" s="33" t="s">
        <v>106</v>
      </c>
      <c r="C654" s="16"/>
      <c r="D654" s="17"/>
      <c r="E654" s="28" t="s">
        <v>1091</v>
      </c>
      <c r="F654" s="18" t="str">
        <f t="shared" si="8"/>
        <v>v</v>
      </c>
      <c r="G654" s="18" t="str">
        <f t="shared" si="9"/>
        <v>element_Scalar</v>
      </c>
      <c r="H654" s="18" t="s">
        <v>1092</v>
      </c>
      <c r="I654" s="77" t="s">
        <v>934</v>
      </c>
      <c r="J654" s="77"/>
      <c r="K654" s="84"/>
      <c r="L654" s="45" t="s">
        <v>31</v>
      </c>
      <c r="M654" s="45" t="s">
        <v>30</v>
      </c>
      <c r="N654" s="32" t="s">
        <v>31</v>
      </c>
      <c r="O654" s="45" t="s">
        <v>30</v>
      </c>
      <c r="P654" s="45" t="s">
        <v>30</v>
      </c>
      <c r="Q654" s="45" t="s">
        <v>30</v>
      </c>
      <c r="R654" s="45" t="s">
        <v>30</v>
      </c>
      <c r="S654" s="45" t="s">
        <v>31</v>
      </c>
      <c r="T654" s="45" t="s">
        <v>31</v>
      </c>
      <c r="U654" s="45" t="s">
        <v>31</v>
      </c>
      <c r="V654" s="45" t="s">
        <v>31</v>
      </c>
      <c r="W654" s="32" t="s">
        <v>33</v>
      </c>
      <c r="X654" s="32" t="s">
        <v>33</v>
      </c>
      <c r="Y654" s="32" t="s">
        <v>33</v>
      </c>
      <c r="Z654" s="32" t="s">
        <v>33</v>
      </c>
      <c r="AA654" s="32" t="s">
        <v>33</v>
      </c>
      <c r="AB654" s="45" t="s">
        <v>31</v>
      </c>
      <c r="AC654" s="32" t="s">
        <v>31</v>
      </c>
      <c r="AD654" s="32" t="s">
        <v>31</v>
      </c>
      <c r="AE654" s="32" t="s">
        <v>31</v>
      </c>
      <c r="AF654" s="32" t="s">
        <v>31</v>
      </c>
      <c r="AG654" s="45" t="s">
        <v>30</v>
      </c>
      <c r="AH654" s="46" t="s">
        <v>45</v>
      </c>
      <c r="AM654" s="32" t="s">
        <v>56</v>
      </c>
      <c r="AR654" s="23"/>
      <c r="AS654" s="24" t="str">
        <f t="shared" si="3"/>
        <v>-:-:-:-:-:-:-:-:-:-:-:-:-:-:-:-:-:-:-:-:-:-:Rn:::::Rd::::</v>
      </c>
      <c r="AT654" s="23"/>
      <c r="AU654" s="24" t="str">
        <f t="shared" si="4"/>
        <v>0x5E000400</v>
      </c>
      <c r="AV654" s="25"/>
      <c r="AW654" s="26" t="str">
        <f t="shared" si="5"/>
        <v>vdupelement_Scalar,                                     </v>
      </c>
      <c r="AX654" s="26" t="str">
        <f t="shared" si="6"/>
        <v>//		vdupelement_Scalar,                                     	/* 0x5E000400	DUP       	 */</v>
      </c>
      <c r="AY654" s="26" t="str">
        <f t="shared" si="7"/>
        <v>//		0x5E000400,	/* DUP       	vdupelement_Scalar	 */</v>
      </c>
    </row>
    <row r="655" ht="12.75" customHeight="1">
      <c r="A655" s="9" t="s">
        <v>1093</v>
      </c>
      <c r="B655" s="33" t="s">
        <v>106</v>
      </c>
      <c r="C655" s="16"/>
      <c r="D655" s="17" t="s">
        <v>1094</v>
      </c>
      <c r="F655" s="18" t="str">
        <f t="shared" si="8"/>
        <v/>
      </c>
      <c r="G655" s="18" t="str">
        <f t="shared" si="9"/>
        <v/>
      </c>
      <c r="H655" s="19"/>
      <c r="I655" s="20"/>
      <c r="J655" s="20"/>
      <c r="K655" s="21"/>
      <c r="L655" s="22" t="s">
        <v>31</v>
      </c>
      <c r="M655" s="22" t="s">
        <v>30</v>
      </c>
      <c r="N655" s="38" t="s">
        <v>931</v>
      </c>
      <c r="O655" s="22" t="s">
        <v>30</v>
      </c>
      <c r="P655" s="39" t="s">
        <v>30</v>
      </c>
      <c r="Q655" s="39" t="s">
        <v>30</v>
      </c>
      <c r="R655" s="39" t="s">
        <v>30</v>
      </c>
      <c r="S655" s="22" t="s">
        <v>30</v>
      </c>
      <c r="T655" s="38" t="s">
        <v>65</v>
      </c>
      <c r="V655" s="38" t="s">
        <v>66</v>
      </c>
      <c r="W655" s="38" t="s">
        <v>67</v>
      </c>
      <c r="X655" s="60" t="s">
        <v>51</v>
      </c>
      <c r="AB655" s="60" t="s">
        <v>642</v>
      </c>
      <c r="AF655" s="38" t="s">
        <v>68</v>
      </c>
      <c r="AG655" s="22" t="s">
        <v>31</v>
      </c>
      <c r="AH655" s="40" t="s">
        <v>45</v>
      </c>
      <c r="AM655" s="38" t="s">
        <v>56</v>
      </c>
      <c r="AR655" s="23"/>
      <c r="AS655" s="24" t="str">
        <f t="shared" si="3"/>
        <v/>
      </c>
      <c r="AT655" s="23"/>
      <c r="AU655" s="24" t="str">
        <f t="shared" si="4"/>
        <v/>
      </c>
      <c r="AV655" s="25"/>
      <c r="AW655" s="26" t="str">
        <f t="shared" si="5"/>
        <v/>
      </c>
      <c r="AX655" s="26" t="str">
        <f t="shared" si="6"/>
        <v>	/* AdvSIMD scalar x indexed element */</v>
      </c>
      <c r="AY655" s="26" t="str">
        <f t="shared" si="7"/>
        <v>	/* AdvSIMD scalar x indexed element */</v>
      </c>
    </row>
    <row r="656" ht="12.75" customHeight="1">
      <c r="A656" s="15" t="s">
        <v>1095</v>
      </c>
      <c r="B656" s="33" t="s">
        <v>106</v>
      </c>
      <c r="C656" s="16"/>
      <c r="D656" s="17"/>
      <c r="E656" s="28" t="s">
        <v>997</v>
      </c>
      <c r="F656" s="18" t="str">
        <f t="shared" si="8"/>
        <v>v</v>
      </c>
      <c r="G656" s="18" t="str">
        <f t="shared" si="9"/>
        <v>by_element_Scalar</v>
      </c>
      <c r="H656" s="18" t="s">
        <v>1096</v>
      </c>
      <c r="I656" s="30" t="s">
        <v>934</v>
      </c>
      <c r="J656" s="30"/>
      <c r="K656" s="84"/>
      <c r="L656" s="45" t="s">
        <v>31</v>
      </c>
      <c r="M656" s="45" t="s">
        <v>30</v>
      </c>
      <c r="N656" s="32" t="s">
        <v>31</v>
      </c>
      <c r="O656" s="45" t="s">
        <v>30</v>
      </c>
      <c r="P656" s="45" t="s">
        <v>30</v>
      </c>
      <c r="Q656" s="45" t="s">
        <v>30</v>
      </c>
      <c r="R656" s="45" t="s">
        <v>30</v>
      </c>
      <c r="S656" s="45" t="s">
        <v>30</v>
      </c>
      <c r="T656" s="32" t="s">
        <v>33</v>
      </c>
      <c r="U656" s="32" t="s">
        <v>33</v>
      </c>
      <c r="V656" s="32" t="s">
        <v>66</v>
      </c>
      <c r="W656" s="32" t="s">
        <v>67</v>
      </c>
      <c r="X656" s="62" t="s">
        <v>51</v>
      </c>
      <c r="AB656" s="62" t="s">
        <v>31</v>
      </c>
      <c r="AC656" s="62" t="s">
        <v>31</v>
      </c>
      <c r="AD656" s="62" t="s">
        <v>30</v>
      </c>
      <c r="AE656" s="62" t="s">
        <v>30</v>
      </c>
      <c r="AF656" s="32" t="s">
        <v>68</v>
      </c>
      <c r="AG656" s="45" t="s">
        <v>31</v>
      </c>
      <c r="AH656" s="46" t="s">
        <v>45</v>
      </c>
      <c r="AM656" s="32" t="s">
        <v>56</v>
      </c>
      <c r="AR656" s="23"/>
      <c r="AS656" s="24" t="str">
        <f t="shared" si="3"/>
        <v>-:-:-:-:-:-:-:-:-:-:L:M:Rm::::-:-:-:-:H:-:Rn:::::Rd::::</v>
      </c>
      <c r="AT656" s="23"/>
      <c r="AU656" s="24" t="str">
        <f t="shared" si="4"/>
        <v>0x5F003000</v>
      </c>
      <c r="AV656" s="25"/>
      <c r="AW656" s="26" t="str">
        <f t="shared" si="5"/>
        <v>vsqdmlalby_element_Scalar,                              </v>
      </c>
      <c r="AX656" s="26" t="str">
        <f t="shared" si="6"/>
        <v>//		vsqdmlalby_element_Scalar,                              	/* 0x5F003000	SQDMLAL   	 */</v>
      </c>
      <c r="AY656" s="26" t="str">
        <f t="shared" si="7"/>
        <v>//		0x5F003000,	/* SQDMLAL   	vsqdmlalby_element_Scalar	 */</v>
      </c>
    </row>
    <row r="657" ht="12.75" customHeight="1">
      <c r="A657" s="15" t="s">
        <v>1097</v>
      </c>
      <c r="B657" s="33" t="s">
        <v>106</v>
      </c>
      <c r="C657" s="16"/>
      <c r="D657" s="17"/>
      <c r="E657" s="28" t="s">
        <v>1000</v>
      </c>
      <c r="F657" s="18" t="str">
        <f t="shared" si="8"/>
        <v>v</v>
      </c>
      <c r="G657" s="18" t="str">
        <f t="shared" si="9"/>
        <v>by_element_Scalar</v>
      </c>
      <c r="H657" s="18" t="s">
        <v>1096</v>
      </c>
      <c r="I657" s="30" t="s">
        <v>934</v>
      </c>
      <c r="J657" s="30"/>
      <c r="K657" s="84"/>
      <c r="L657" s="45" t="s">
        <v>31</v>
      </c>
      <c r="M657" s="45" t="s">
        <v>30</v>
      </c>
      <c r="N657" s="32" t="s">
        <v>31</v>
      </c>
      <c r="O657" s="45" t="s">
        <v>30</v>
      </c>
      <c r="P657" s="45" t="s">
        <v>30</v>
      </c>
      <c r="Q657" s="45" t="s">
        <v>30</v>
      </c>
      <c r="R657" s="45" t="s">
        <v>30</v>
      </c>
      <c r="S657" s="45" t="s">
        <v>30</v>
      </c>
      <c r="T657" s="32" t="s">
        <v>33</v>
      </c>
      <c r="U657" s="32" t="s">
        <v>33</v>
      </c>
      <c r="V657" s="32" t="s">
        <v>66</v>
      </c>
      <c r="W657" s="32" t="s">
        <v>67</v>
      </c>
      <c r="X657" s="62" t="s">
        <v>51</v>
      </c>
      <c r="AB657" s="62" t="s">
        <v>31</v>
      </c>
      <c r="AC657" s="62" t="s">
        <v>31</v>
      </c>
      <c r="AD657" s="62" t="s">
        <v>30</v>
      </c>
      <c r="AE657" s="62" t="s">
        <v>30</v>
      </c>
      <c r="AF657" s="32" t="s">
        <v>68</v>
      </c>
      <c r="AG657" s="45" t="s">
        <v>31</v>
      </c>
      <c r="AH657" s="46" t="s">
        <v>45</v>
      </c>
      <c r="AM657" s="32" t="s">
        <v>56</v>
      </c>
      <c r="AR657" s="23"/>
      <c r="AS657" s="24" t="str">
        <f t="shared" si="3"/>
        <v>-:-:-:-:-:-:-:-:-:-:L:M:Rm::::-:-:-:-:H:-:Rn:::::Rd::::</v>
      </c>
      <c r="AT657" s="23"/>
      <c r="AU657" s="24" t="str">
        <f t="shared" si="4"/>
        <v>0x5F003000</v>
      </c>
      <c r="AV657" s="25"/>
      <c r="AW657" s="26" t="str">
        <f t="shared" si="5"/>
        <v>vsqdmlal2by_element_Scalar,                             </v>
      </c>
      <c r="AX657" s="26" t="str">
        <f t="shared" si="6"/>
        <v>//		vsqdmlal2by_element_Scalar,                             	/* 0x5F003000	SQDMLAL2  	 */</v>
      </c>
      <c r="AY657" s="26" t="str">
        <f t="shared" si="7"/>
        <v>//		0x5F003000,	/* SQDMLAL2  	vsqdmlal2by_element_Scalar	 */</v>
      </c>
    </row>
    <row r="658" ht="12.75" customHeight="1">
      <c r="A658" s="9" t="s">
        <v>1098</v>
      </c>
      <c r="B658" s="33" t="s">
        <v>106</v>
      </c>
      <c r="C658" s="16"/>
      <c r="D658" s="17"/>
      <c r="E658" s="28" t="s">
        <v>1003</v>
      </c>
      <c r="F658" s="18" t="str">
        <f t="shared" si="8"/>
        <v>v</v>
      </c>
      <c r="G658" s="18" t="str">
        <f t="shared" si="9"/>
        <v>by_element_Scalar</v>
      </c>
      <c r="H658" s="18" t="s">
        <v>1096</v>
      </c>
      <c r="I658" s="30" t="s">
        <v>934</v>
      </c>
      <c r="J658" s="30"/>
      <c r="K658" s="84"/>
      <c r="L658" s="45" t="s">
        <v>31</v>
      </c>
      <c r="M658" s="45" t="s">
        <v>30</v>
      </c>
      <c r="N658" s="32" t="s">
        <v>31</v>
      </c>
      <c r="O658" s="45" t="s">
        <v>30</v>
      </c>
      <c r="P658" s="45" t="s">
        <v>30</v>
      </c>
      <c r="Q658" s="45" t="s">
        <v>30</v>
      </c>
      <c r="R658" s="45" t="s">
        <v>30</v>
      </c>
      <c r="S658" s="45" t="s">
        <v>30</v>
      </c>
      <c r="T658" s="32" t="s">
        <v>33</v>
      </c>
      <c r="U658" s="32" t="s">
        <v>33</v>
      </c>
      <c r="V658" s="32" t="s">
        <v>66</v>
      </c>
      <c r="W658" s="32" t="s">
        <v>67</v>
      </c>
      <c r="X658" s="62" t="s">
        <v>51</v>
      </c>
      <c r="AB658" s="62" t="s">
        <v>31</v>
      </c>
      <c r="AC658" s="62" t="s">
        <v>30</v>
      </c>
      <c r="AD658" s="62" t="s">
        <v>30</v>
      </c>
      <c r="AE658" s="62" t="s">
        <v>30</v>
      </c>
      <c r="AF658" s="32" t="s">
        <v>68</v>
      </c>
      <c r="AG658" s="45" t="s">
        <v>31</v>
      </c>
      <c r="AH658" s="46" t="s">
        <v>45</v>
      </c>
      <c r="AM658" s="32" t="s">
        <v>56</v>
      </c>
      <c r="AR658" s="23"/>
      <c r="AS658" s="24" t="str">
        <f t="shared" si="3"/>
        <v>-:-:-:-:-:-:-:-:-:-:L:M:Rm::::-:-:-:-:H:-:Rn:::::Rd::::</v>
      </c>
      <c r="AT658" s="23"/>
      <c r="AU658" s="24" t="str">
        <f t="shared" si="4"/>
        <v>0x5F007000</v>
      </c>
      <c r="AV658" s="25"/>
      <c r="AW658" s="26" t="str">
        <f t="shared" si="5"/>
        <v>vsqdmlslby_element_Scalar,                              </v>
      </c>
      <c r="AX658" s="26" t="str">
        <f t="shared" si="6"/>
        <v>//		vsqdmlslby_element_Scalar,                              	/* 0x5F007000	SQDMLSL   	 */</v>
      </c>
      <c r="AY658" s="26" t="str">
        <f t="shared" si="7"/>
        <v>//		0x5F007000,	/* SQDMLSL   	vsqdmlslby_element_Scalar	 */</v>
      </c>
    </row>
    <row r="659" ht="12.75" customHeight="1">
      <c r="A659" s="9" t="s">
        <v>1099</v>
      </c>
      <c r="B659" s="33" t="s">
        <v>106</v>
      </c>
      <c r="C659" s="16"/>
      <c r="D659" s="17"/>
      <c r="E659" s="28" t="s">
        <v>1005</v>
      </c>
      <c r="F659" s="18" t="str">
        <f t="shared" si="8"/>
        <v>v</v>
      </c>
      <c r="G659" s="18" t="str">
        <f t="shared" si="9"/>
        <v>by_element_Scalar</v>
      </c>
      <c r="H659" s="18" t="s">
        <v>1096</v>
      </c>
      <c r="I659" s="30" t="s">
        <v>934</v>
      </c>
      <c r="J659" s="30"/>
      <c r="K659" s="84"/>
      <c r="L659" s="45" t="s">
        <v>31</v>
      </c>
      <c r="M659" s="45" t="s">
        <v>30</v>
      </c>
      <c r="N659" s="32" t="s">
        <v>31</v>
      </c>
      <c r="O659" s="45" t="s">
        <v>30</v>
      </c>
      <c r="P659" s="45" t="s">
        <v>30</v>
      </c>
      <c r="Q659" s="45" t="s">
        <v>30</v>
      </c>
      <c r="R659" s="45" t="s">
        <v>30</v>
      </c>
      <c r="S659" s="45" t="s">
        <v>30</v>
      </c>
      <c r="T659" s="32" t="s">
        <v>33</v>
      </c>
      <c r="U659" s="32" t="s">
        <v>33</v>
      </c>
      <c r="V659" s="32" t="s">
        <v>66</v>
      </c>
      <c r="W659" s="32" t="s">
        <v>67</v>
      </c>
      <c r="X659" s="62" t="s">
        <v>51</v>
      </c>
      <c r="AB659" s="62" t="s">
        <v>31</v>
      </c>
      <c r="AC659" s="62" t="s">
        <v>30</v>
      </c>
      <c r="AD659" s="62" t="s">
        <v>30</v>
      </c>
      <c r="AE659" s="62" t="s">
        <v>30</v>
      </c>
      <c r="AF659" s="32" t="s">
        <v>68</v>
      </c>
      <c r="AG659" s="45" t="s">
        <v>31</v>
      </c>
      <c r="AH659" s="46" t="s">
        <v>45</v>
      </c>
      <c r="AM659" s="32" t="s">
        <v>56</v>
      </c>
      <c r="AR659" s="23"/>
      <c r="AS659" s="24" t="str">
        <f t="shared" si="3"/>
        <v>-:-:-:-:-:-:-:-:-:-:L:M:Rm::::-:-:-:-:H:-:Rn:::::Rd::::</v>
      </c>
      <c r="AT659" s="23"/>
      <c r="AU659" s="24" t="str">
        <f t="shared" si="4"/>
        <v>0x5F007000</v>
      </c>
      <c r="AV659" s="25"/>
      <c r="AW659" s="26" t="str">
        <f t="shared" si="5"/>
        <v>vsqdmlsl2by_element_Scalar,                             </v>
      </c>
      <c r="AX659" s="26" t="str">
        <f t="shared" si="6"/>
        <v>//		vsqdmlsl2by_element_Scalar,                             	/* 0x5F007000	SQDMLSL2  	 */</v>
      </c>
      <c r="AY659" s="26" t="str">
        <f t="shared" si="7"/>
        <v>//		0x5F007000,	/* SQDMLSL2  	vsqdmlsl2by_element_Scalar	 */</v>
      </c>
    </row>
    <row r="660" ht="12.75" customHeight="1">
      <c r="A660" s="15" t="s">
        <v>1100</v>
      </c>
      <c r="B660" s="33" t="s">
        <v>106</v>
      </c>
      <c r="C660" s="16"/>
      <c r="D660" s="17"/>
      <c r="E660" s="28" t="s">
        <v>1007</v>
      </c>
      <c r="F660" s="18" t="str">
        <f t="shared" si="8"/>
        <v>v</v>
      </c>
      <c r="G660" s="18" t="str">
        <f t="shared" si="9"/>
        <v>by_element_Scalar</v>
      </c>
      <c r="H660" s="18" t="s">
        <v>1096</v>
      </c>
      <c r="I660" s="30" t="s">
        <v>934</v>
      </c>
      <c r="J660" s="30"/>
      <c r="K660" s="84"/>
      <c r="L660" s="45" t="s">
        <v>31</v>
      </c>
      <c r="M660" s="45" t="s">
        <v>30</v>
      </c>
      <c r="N660" s="32" t="s">
        <v>31</v>
      </c>
      <c r="O660" s="45" t="s">
        <v>30</v>
      </c>
      <c r="P660" s="45" t="s">
        <v>30</v>
      </c>
      <c r="Q660" s="45" t="s">
        <v>30</v>
      </c>
      <c r="R660" s="45" t="s">
        <v>30</v>
      </c>
      <c r="S660" s="45" t="s">
        <v>30</v>
      </c>
      <c r="T660" s="32" t="s">
        <v>33</v>
      </c>
      <c r="U660" s="32" t="s">
        <v>33</v>
      </c>
      <c r="V660" s="32" t="s">
        <v>66</v>
      </c>
      <c r="W660" s="32" t="s">
        <v>67</v>
      </c>
      <c r="X660" s="62" t="s">
        <v>51</v>
      </c>
      <c r="AB660" s="62" t="s">
        <v>30</v>
      </c>
      <c r="AC660" s="62" t="s">
        <v>31</v>
      </c>
      <c r="AD660" s="62" t="s">
        <v>30</v>
      </c>
      <c r="AE660" s="62" t="s">
        <v>30</v>
      </c>
      <c r="AF660" s="32" t="s">
        <v>68</v>
      </c>
      <c r="AG660" s="45" t="s">
        <v>31</v>
      </c>
      <c r="AH660" s="46" t="s">
        <v>45</v>
      </c>
      <c r="AM660" s="32" t="s">
        <v>56</v>
      </c>
      <c r="AR660" s="23"/>
      <c r="AS660" s="24" t="str">
        <f t="shared" si="3"/>
        <v>-:-:-:-:-:-:-:-:-:-:L:M:Rm::::-:-:-:-:H:-:Rn:::::Rd::::</v>
      </c>
      <c r="AT660" s="23"/>
      <c r="AU660" s="24" t="str">
        <f t="shared" si="4"/>
        <v>0x5F00B000</v>
      </c>
      <c r="AV660" s="25"/>
      <c r="AW660" s="26" t="str">
        <f t="shared" si="5"/>
        <v>vsqdmullby_element_Scalar,                              </v>
      </c>
      <c r="AX660" s="26" t="str">
        <f t="shared" si="6"/>
        <v>//		vsqdmullby_element_Scalar,                              	/* 0x5F00B000	SQDMULL   	 */</v>
      </c>
      <c r="AY660" s="26" t="str">
        <f t="shared" si="7"/>
        <v>//		0x5F00B000,	/* SQDMULL   	vsqdmullby_element_Scalar	 */</v>
      </c>
    </row>
    <row r="661" ht="12.75" customHeight="1">
      <c r="A661" s="15" t="s">
        <v>1101</v>
      </c>
      <c r="B661" s="33" t="s">
        <v>106</v>
      </c>
      <c r="C661" s="16"/>
      <c r="D661" s="17"/>
      <c r="E661" s="28" t="s">
        <v>1009</v>
      </c>
      <c r="F661" s="18" t="str">
        <f t="shared" si="8"/>
        <v>v</v>
      </c>
      <c r="G661" s="18" t="str">
        <f t="shared" si="9"/>
        <v>by_element_Scalar</v>
      </c>
      <c r="H661" s="18" t="s">
        <v>1096</v>
      </c>
      <c r="I661" s="30" t="s">
        <v>934</v>
      </c>
      <c r="J661" s="30"/>
      <c r="K661" s="84"/>
      <c r="L661" s="45" t="s">
        <v>31</v>
      </c>
      <c r="M661" s="45" t="s">
        <v>30</v>
      </c>
      <c r="N661" s="32" t="s">
        <v>31</v>
      </c>
      <c r="O661" s="45" t="s">
        <v>30</v>
      </c>
      <c r="P661" s="45" t="s">
        <v>30</v>
      </c>
      <c r="Q661" s="45" t="s">
        <v>30</v>
      </c>
      <c r="R661" s="45" t="s">
        <v>30</v>
      </c>
      <c r="S661" s="45" t="s">
        <v>30</v>
      </c>
      <c r="T661" s="32" t="s">
        <v>33</v>
      </c>
      <c r="U661" s="32" t="s">
        <v>33</v>
      </c>
      <c r="V661" s="32" t="s">
        <v>66</v>
      </c>
      <c r="W661" s="32" t="s">
        <v>67</v>
      </c>
      <c r="X661" s="62" t="s">
        <v>51</v>
      </c>
      <c r="AB661" s="62" t="s">
        <v>30</v>
      </c>
      <c r="AC661" s="62" t="s">
        <v>31</v>
      </c>
      <c r="AD661" s="62" t="s">
        <v>30</v>
      </c>
      <c r="AE661" s="62" t="s">
        <v>30</v>
      </c>
      <c r="AF661" s="32" t="s">
        <v>68</v>
      </c>
      <c r="AG661" s="45" t="s">
        <v>31</v>
      </c>
      <c r="AH661" s="46" t="s">
        <v>45</v>
      </c>
      <c r="AM661" s="32" t="s">
        <v>56</v>
      </c>
      <c r="AR661" s="23"/>
      <c r="AS661" s="24" t="str">
        <f t="shared" si="3"/>
        <v>-:-:-:-:-:-:-:-:-:-:L:M:Rm::::-:-:-:-:H:-:Rn:::::Rd::::</v>
      </c>
      <c r="AT661" s="23"/>
      <c r="AU661" s="24" t="str">
        <f t="shared" si="4"/>
        <v>0x5F00B000</v>
      </c>
      <c r="AV661" s="25"/>
      <c r="AW661" s="26" t="str">
        <f t="shared" si="5"/>
        <v>vsqdmull2by_element_Scalar,                             </v>
      </c>
      <c r="AX661" s="26" t="str">
        <f t="shared" si="6"/>
        <v>//		vsqdmull2by_element_Scalar,                             	/* 0x5F00B000	SQDMULL2  	 */</v>
      </c>
      <c r="AY661" s="26" t="str">
        <f t="shared" si="7"/>
        <v>//		0x5F00B000,	/* SQDMULL2  	vsqdmull2by_element_Scalar	 */</v>
      </c>
    </row>
    <row r="662" ht="12.75" customHeight="1">
      <c r="A662" s="9" t="s">
        <v>1102</v>
      </c>
      <c r="B662" s="33" t="s">
        <v>106</v>
      </c>
      <c r="C662" s="16"/>
      <c r="D662" s="17"/>
      <c r="E662" s="28" t="s">
        <v>954</v>
      </c>
      <c r="F662" s="18" t="str">
        <f t="shared" si="8"/>
        <v>v</v>
      </c>
      <c r="G662" s="18" t="str">
        <f t="shared" si="9"/>
        <v>by_element_Scalar</v>
      </c>
      <c r="H662" s="18" t="s">
        <v>1096</v>
      </c>
      <c r="I662" s="30" t="s">
        <v>934</v>
      </c>
      <c r="J662" s="30"/>
      <c r="K662" s="84"/>
      <c r="L662" s="45" t="s">
        <v>31</v>
      </c>
      <c r="M662" s="45" t="s">
        <v>30</v>
      </c>
      <c r="N662" s="32" t="s">
        <v>31</v>
      </c>
      <c r="O662" s="45" t="s">
        <v>30</v>
      </c>
      <c r="P662" s="45" t="s">
        <v>30</v>
      </c>
      <c r="Q662" s="45" t="s">
        <v>30</v>
      </c>
      <c r="R662" s="45" t="s">
        <v>30</v>
      </c>
      <c r="S662" s="45" t="s">
        <v>30</v>
      </c>
      <c r="T662" s="32" t="s">
        <v>33</v>
      </c>
      <c r="U662" s="32" t="s">
        <v>33</v>
      </c>
      <c r="V662" s="32" t="s">
        <v>66</v>
      </c>
      <c r="W662" s="32" t="s">
        <v>67</v>
      </c>
      <c r="X662" s="62" t="s">
        <v>51</v>
      </c>
      <c r="AB662" s="62" t="s">
        <v>30</v>
      </c>
      <c r="AC662" s="62" t="s">
        <v>30</v>
      </c>
      <c r="AD662" s="62" t="s">
        <v>31</v>
      </c>
      <c r="AE662" s="62" t="s">
        <v>31</v>
      </c>
      <c r="AF662" s="32" t="s">
        <v>68</v>
      </c>
      <c r="AG662" s="45" t="s">
        <v>31</v>
      </c>
      <c r="AH662" s="46" t="s">
        <v>45</v>
      </c>
      <c r="AM662" s="32" t="s">
        <v>56</v>
      </c>
      <c r="AR662" s="23"/>
      <c r="AS662" s="24" t="str">
        <f t="shared" si="3"/>
        <v>-:-:-:-:-:-:-:-:-:-:L:M:Rm::::-:-:-:-:H:-:Rn:::::Rd::::</v>
      </c>
      <c r="AT662" s="23"/>
      <c r="AU662" s="24" t="str">
        <f t="shared" si="4"/>
        <v>0x5F00C000</v>
      </c>
      <c r="AV662" s="25"/>
      <c r="AW662" s="26" t="str">
        <f t="shared" si="5"/>
        <v>vsqdmulhby_element_Scalar,                              </v>
      </c>
      <c r="AX662" s="26" t="str">
        <f t="shared" si="6"/>
        <v>//		vsqdmulhby_element_Scalar,                              	/* 0x5F00C000	SQDMULH   	 */</v>
      </c>
      <c r="AY662" s="26" t="str">
        <f t="shared" si="7"/>
        <v>//		0x5F00C000,	/* SQDMULH   	vsqdmulhby_element_Scalar	 */</v>
      </c>
    </row>
    <row r="663" ht="12.75" customHeight="1">
      <c r="A663" s="15" t="s">
        <v>1103</v>
      </c>
      <c r="B663" s="33" t="s">
        <v>106</v>
      </c>
      <c r="C663" s="16"/>
      <c r="D663" s="17"/>
      <c r="E663" s="28" t="s">
        <v>983</v>
      </c>
      <c r="F663" s="18" t="str">
        <f t="shared" si="8"/>
        <v>v</v>
      </c>
      <c r="G663" s="18" t="str">
        <f t="shared" si="9"/>
        <v>by_element_Scalar</v>
      </c>
      <c r="H663" s="18" t="s">
        <v>1096</v>
      </c>
      <c r="I663" s="30" t="s">
        <v>934</v>
      </c>
      <c r="J663" s="30"/>
      <c r="K663" s="84"/>
      <c r="L663" s="45" t="s">
        <v>31</v>
      </c>
      <c r="M663" s="45" t="s">
        <v>30</v>
      </c>
      <c r="N663" s="32" t="s">
        <v>31</v>
      </c>
      <c r="O663" s="45" t="s">
        <v>30</v>
      </c>
      <c r="P663" s="45" t="s">
        <v>30</v>
      </c>
      <c r="Q663" s="45" t="s">
        <v>30</v>
      </c>
      <c r="R663" s="45" t="s">
        <v>30</v>
      </c>
      <c r="S663" s="45" t="s">
        <v>30</v>
      </c>
      <c r="T663" s="32" t="s">
        <v>33</v>
      </c>
      <c r="U663" s="32" t="s">
        <v>33</v>
      </c>
      <c r="V663" s="32" t="s">
        <v>66</v>
      </c>
      <c r="W663" s="32" t="s">
        <v>67</v>
      </c>
      <c r="X663" s="62" t="s">
        <v>51</v>
      </c>
      <c r="AB663" s="62" t="s">
        <v>30</v>
      </c>
      <c r="AC663" s="62" t="s">
        <v>30</v>
      </c>
      <c r="AD663" s="62" t="s">
        <v>31</v>
      </c>
      <c r="AE663" s="62" t="s">
        <v>30</v>
      </c>
      <c r="AF663" s="32" t="s">
        <v>68</v>
      </c>
      <c r="AG663" s="45" t="s">
        <v>31</v>
      </c>
      <c r="AH663" s="46" t="s">
        <v>45</v>
      </c>
      <c r="AM663" s="32" t="s">
        <v>56</v>
      </c>
      <c r="AR663" s="23"/>
      <c r="AS663" s="24" t="str">
        <f t="shared" si="3"/>
        <v>-:-:-:-:-:-:-:-:-:-:L:M:Rm::::-:-:-:-:H:-:Rn:::::Rd::::</v>
      </c>
      <c r="AT663" s="23"/>
      <c r="AU663" s="24" t="str">
        <f t="shared" si="4"/>
        <v>0x5F00D000</v>
      </c>
      <c r="AV663" s="25"/>
      <c r="AW663" s="26" t="str">
        <f t="shared" si="5"/>
        <v>vsqrdmulhby_element_Scalar,                             </v>
      </c>
      <c r="AX663" s="26" t="str">
        <f t="shared" si="6"/>
        <v>//		vsqrdmulhby_element_Scalar,                             	/* 0x5F00D000	SQRDMULH  	 */</v>
      </c>
      <c r="AY663" s="26" t="str">
        <f t="shared" si="7"/>
        <v>//		0x5F00D000,	/* SQRDMULH  	vsqrdmulhby_element_Scalar	 */</v>
      </c>
    </row>
    <row r="664" ht="12.75" customHeight="1">
      <c r="A664" s="15" t="s">
        <v>1104</v>
      </c>
      <c r="B664" s="33" t="s">
        <v>106</v>
      </c>
      <c r="C664" s="90"/>
      <c r="D664" s="91"/>
      <c r="E664" s="28" t="s">
        <v>1105</v>
      </c>
      <c r="F664" s="18" t="str">
        <f t="shared" si="8"/>
        <v>v</v>
      </c>
      <c r="G664" s="18" t="str">
        <f t="shared" si="9"/>
        <v>by_element_Scalar</v>
      </c>
      <c r="H664" s="18" t="s">
        <v>1096</v>
      </c>
      <c r="I664" s="30" t="s">
        <v>934</v>
      </c>
      <c r="J664" s="30"/>
      <c r="K664" s="84"/>
      <c r="L664" s="45" t="s">
        <v>31</v>
      </c>
      <c r="M664" s="45" t="s">
        <v>30</v>
      </c>
      <c r="N664" s="32" t="s">
        <v>31</v>
      </c>
      <c r="O664" s="45" t="s">
        <v>30</v>
      </c>
      <c r="P664" s="45" t="s">
        <v>30</v>
      </c>
      <c r="Q664" s="45" t="s">
        <v>30</v>
      </c>
      <c r="R664" s="45" t="s">
        <v>30</v>
      </c>
      <c r="S664" s="45" t="s">
        <v>30</v>
      </c>
      <c r="T664" s="32" t="s">
        <v>30</v>
      </c>
      <c r="U664" s="32" t="s">
        <v>33</v>
      </c>
      <c r="V664" s="32" t="s">
        <v>66</v>
      </c>
      <c r="W664" s="32" t="s">
        <v>67</v>
      </c>
      <c r="X664" s="62" t="s">
        <v>51</v>
      </c>
      <c r="AB664" s="62" t="s">
        <v>31</v>
      </c>
      <c r="AC664" s="62" t="s">
        <v>31</v>
      </c>
      <c r="AD664" s="62" t="s">
        <v>31</v>
      </c>
      <c r="AE664" s="62" t="s">
        <v>30</v>
      </c>
      <c r="AF664" s="32" t="s">
        <v>68</v>
      </c>
      <c r="AG664" s="45" t="s">
        <v>31</v>
      </c>
      <c r="AH664" s="46" t="s">
        <v>45</v>
      </c>
      <c r="AM664" s="32" t="s">
        <v>56</v>
      </c>
      <c r="AR664" s="23"/>
      <c r="AS664" s="24" t="str">
        <f t="shared" si="3"/>
        <v>-:-:-:-:-:-:-:-:-:-:L:M:Rm::::-:-:-:-:H:-:Rn:::::Rd::::</v>
      </c>
      <c r="AT664" s="23"/>
      <c r="AU664" s="24" t="str">
        <f t="shared" si="4"/>
        <v>0x5F801000</v>
      </c>
      <c r="AV664" s="25"/>
      <c r="AW664" s="26" t="str">
        <f t="shared" si="5"/>
        <v>vfmlaby_element_Scalar,                                 </v>
      </c>
      <c r="AX664" s="26" t="str">
        <f t="shared" si="6"/>
        <v>//		vfmlaby_element_Scalar,                                 	/* 0x5F801000	FMLA      	 */</v>
      </c>
      <c r="AY664" s="26" t="str">
        <f t="shared" si="7"/>
        <v>//		0x5F801000,	/* FMLA      	vfmlaby_element_Scalar	 */</v>
      </c>
    </row>
    <row r="665" ht="12.75" customHeight="1">
      <c r="A665" s="9" t="s">
        <v>1106</v>
      </c>
      <c r="B665" s="33" t="s">
        <v>106</v>
      </c>
      <c r="C665" s="16"/>
      <c r="D665" s="17"/>
      <c r="E665" s="28" t="s">
        <v>1107</v>
      </c>
      <c r="F665" s="18" t="str">
        <f t="shared" si="8"/>
        <v>v</v>
      </c>
      <c r="G665" s="18" t="str">
        <f t="shared" si="9"/>
        <v>by_element_Scalar</v>
      </c>
      <c r="H665" s="18" t="s">
        <v>1096</v>
      </c>
      <c r="I665" s="30" t="s">
        <v>934</v>
      </c>
      <c r="J665" s="30"/>
      <c r="K665" s="84"/>
      <c r="L665" s="45" t="s">
        <v>31</v>
      </c>
      <c r="M665" s="45" t="s">
        <v>30</v>
      </c>
      <c r="N665" s="32" t="s">
        <v>31</v>
      </c>
      <c r="O665" s="45" t="s">
        <v>30</v>
      </c>
      <c r="P665" s="45" t="s">
        <v>30</v>
      </c>
      <c r="Q665" s="45" t="s">
        <v>30</v>
      </c>
      <c r="R665" s="45" t="s">
        <v>30</v>
      </c>
      <c r="S665" s="45" t="s">
        <v>30</v>
      </c>
      <c r="T665" s="32" t="s">
        <v>30</v>
      </c>
      <c r="U665" s="32" t="s">
        <v>33</v>
      </c>
      <c r="V665" s="32" t="s">
        <v>66</v>
      </c>
      <c r="W665" s="32" t="s">
        <v>67</v>
      </c>
      <c r="X665" s="62" t="s">
        <v>51</v>
      </c>
      <c r="AB665" s="62" t="s">
        <v>31</v>
      </c>
      <c r="AC665" s="62" t="s">
        <v>30</v>
      </c>
      <c r="AD665" s="62" t="s">
        <v>31</v>
      </c>
      <c r="AE665" s="62" t="s">
        <v>30</v>
      </c>
      <c r="AF665" s="32" t="s">
        <v>68</v>
      </c>
      <c r="AG665" s="45" t="s">
        <v>31</v>
      </c>
      <c r="AH665" s="46" t="s">
        <v>45</v>
      </c>
      <c r="AM665" s="32" t="s">
        <v>56</v>
      </c>
      <c r="AR665" s="23"/>
      <c r="AS665" s="24" t="str">
        <f t="shared" si="3"/>
        <v>-:-:-:-:-:-:-:-:-:-:L:M:Rm::::-:-:-:-:H:-:Rn:::::Rd::::</v>
      </c>
      <c r="AT665" s="23"/>
      <c r="AU665" s="24" t="str">
        <f t="shared" si="4"/>
        <v>0x5F805000</v>
      </c>
      <c r="AV665" s="25"/>
      <c r="AW665" s="26" t="str">
        <f t="shared" si="5"/>
        <v>vfmlsby_element_Scalar,                                 </v>
      </c>
      <c r="AX665" s="26" t="str">
        <f t="shared" si="6"/>
        <v>//		vfmlsby_element_Scalar,                                 	/* 0x5F805000	FMLS      	 */</v>
      </c>
      <c r="AY665" s="26" t="str">
        <f t="shared" si="7"/>
        <v>//		0x5F805000,	/* FMLS      	vfmlsby_element_Scalar	 */</v>
      </c>
    </row>
    <row r="666" ht="12.75" customHeight="1">
      <c r="A666" s="9" t="s">
        <v>1108</v>
      </c>
      <c r="B666" s="33" t="s">
        <v>106</v>
      </c>
      <c r="C666" s="16"/>
      <c r="D666" s="17"/>
      <c r="E666" s="28" t="s">
        <v>745</v>
      </c>
      <c r="F666" s="18" t="str">
        <f t="shared" si="8"/>
        <v>v</v>
      </c>
      <c r="G666" s="18" t="str">
        <f t="shared" si="9"/>
        <v>by_element_Scalar</v>
      </c>
      <c r="H666" s="18" t="s">
        <v>1096</v>
      </c>
      <c r="I666" s="30" t="s">
        <v>934</v>
      </c>
      <c r="J666" s="30"/>
      <c r="K666" s="84"/>
      <c r="L666" s="45" t="s">
        <v>31</v>
      </c>
      <c r="M666" s="45" t="s">
        <v>30</v>
      </c>
      <c r="N666" s="32" t="s">
        <v>31</v>
      </c>
      <c r="O666" s="45" t="s">
        <v>30</v>
      </c>
      <c r="P666" s="45" t="s">
        <v>30</v>
      </c>
      <c r="Q666" s="45" t="s">
        <v>30</v>
      </c>
      <c r="R666" s="45" t="s">
        <v>30</v>
      </c>
      <c r="S666" s="45" t="s">
        <v>30</v>
      </c>
      <c r="T666" s="32" t="s">
        <v>30</v>
      </c>
      <c r="U666" s="32" t="s">
        <v>33</v>
      </c>
      <c r="V666" s="32" t="s">
        <v>66</v>
      </c>
      <c r="W666" s="32" t="s">
        <v>67</v>
      </c>
      <c r="X666" s="62" t="s">
        <v>51</v>
      </c>
      <c r="AB666" s="62" t="s">
        <v>30</v>
      </c>
      <c r="AC666" s="62" t="s">
        <v>31</v>
      </c>
      <c r="AD666" s="62" t="s">
        <v>31</v>
      </c>
      <c r="AE666" s="62" t="s">
        <v>30</v>
      </c>
      <c r="AF666" s="32" t="s">
        <v>68</v>
      </c>
      <c r="AG666" s="45" t="s">
        <v>31</v>
      </c>
      <c r="AH666" s="46" t="s">
        <v>45</v>
      </c>
      <c r="AM666" s="32" t="s">
        <v>56</v>
      </c>
      <c r="AR666" s="23"/>
      <c r="AS666" s="24" t="str">
        <f t="shared" si="3"/>
        <v>-:-:-:-:-:-:-:-:-:-:L:M:Rm::::-:-:-:-:H:-:Rn:::::Rd::::</v>
      </c>
      <c r="AT666" s="23"/>
      <c r="AU666" s="24" t="str">
        <f t="shared" si="4"/>
        <v>0x5F809000</v>
      </c>
      <c r="AV666" s="25"/>
      <c r="AW666" s="26" t="str">
        <f t="shared" si="5"/>
        <v>vfmulby_element_Scalar,                                 </v>
      </c>
      <c r="AX666" s="26" t="str">
        <f t="shared" si="6"/>
        <v>//		vfmulby_element_Scalar,                                 	/* 0x5F809000	FMUL      	 */</v>
      </c>
      <c r="AY666" s="26" t="str">
        <f t="shared" si="7"/>
        <v>//		0x5F809000,	/* FMUL      	vfmulby_element_Scalar	 */</v>
      </c>
    </row>
    <row r="667" ht="12.75" customHeight="1">
      <c r="A667" s="15" t="s">
        <v>1109</v>
      </c>
      <c r="B667" s="33" t="s">
        <v>106</v>
      </c>
      <c r="C667" s="16"/>
      <c r="D667" s="17"/>
      <c r="E667" s="28" t="s">
        <v>956</v>
      </c>
      <c r="F667" s="18" t="str">
        <f t="shared" si="8"/>
        <v>v</v>
      </c>
      <c r="G667" s="18" t="str">
        <f t="shared" si="9"/>
        <v>by_element_Scalar</v>
      </c>
      <c r="H667" s="18" t="s">
        <v>1096</v>
      </c>
      <c r="I667" s="30" t="s">
        <v>934</v>
      </c>
      <c r="J667" s="30"/>
      <c r="K667" s="84"/>
      <c r="L667" s="45" t="s">
        <v>31</v>
      </c>
      <c r="M667" s="45" t="s">
        <v>30</v>
      </c>
      <c r="N667" s="32" t="s">
        <v>30</v>
      </c>
      <c r="O667" s="45" t="s">
        <v>30</v>
      </c>
      <c r="P667" s="45" t="s">
        <v>30</v>
      </c>
      <c r="Q667" s="45" t="s">
        <v>30</v>
      </c>
      <c r="R667" s="45" t="s">
        <v>30</v>
      </c>
      <c r="S667" s="45" t="s">
        <v>30</v>
      </c>
      <c r="T667" s="32" t="s">
        <v>30</v>
      </c>
      <c r="U667" s="32" t="s">
        <v>33</v>
      </c>
      <c r="V667" s="32" t="s">
        <v>66</v>
      </c>
      <c r="W667" s="32" t="s">
        <v>67</v>
      </c>
      <c r="X667" s="62" t="s">
        <v>51</v>
      </c>
      <c r="AB667" s="62" t="s">
        <v>30</v>
      </c>
      <c r="AC667" s="62" t="s">
        <v>31</v>
      </c>
      <c r="AD667" s="62" t="s">
        <v>31</v>
      </c>
      <c r="AE667" s="62" t="s">
        <v>30</v>
      </c>
      <c r="AF667" s="32" t="s">
        <v>68</v>
      </c>
      <c r="AG667" s="45" t="s">
        <v>31</v>
      </c>
      <c r="AH667" s="46" t="s">
        <v>45</v>
      </c>
      <c r="AM667" s="32" t="s">
        <v>56</v>
      </c>
      <c r="AR667" s="23"/>
      <c r="AS667" s="24" t="str">
        <f t="shared" si="3"/>
        <v>-:-:-:-:-:-:-:-:-:-:L:M:Rm::::-:-:-:-:H:-:Rn:::::Rd::::</v>
      </c>
      <c r="AT667" s="23"/>
      <c r="AU667" s="24" t="str">
        <f t="shared" si="4"/>
        <v>0x7F809000</v>
      </c>
      <c r="AV667" s="25"/>
      <c r="AW667" s="26" t="str">
        <f t="shared" si="5"/>
        <v>vfmulxby_element_Scalar,                                </v>
      </c>
      <c r="AX667" s="26" t="str">
        <f t="shared" si="6"/>
        <v>//		vfmulxby_element_Scalar,                                	/* 0x7F809000	FMULX     	 */</v>
      </c>
      <c r="AY667" s="26" t="str">
        <f t="shared" si="7"/>
        <v>//		0x7F809000,	/* FMULX     	vfmulxby_element_Scalar	 */</v>
      </c>
    </row>
    <row r="668" ht="12.75" customHeight="1">
      <c r="A668" s="15" t="s">
        <v>1110</v>
      </c>
      <c r="B668" s="33" t="s">
        <v>106</v>
      </c>
      <c r="C668" s="16"/>
      <c r="D668" s="17" t="s">
        <v>1111</v>
      </c>
      <c r="F668" s="18" t="str">
        <f t="shared" si="8"/>
        <v/>
      </c>
      <c r="G668" s="18" t="str">
        <f t="shared" si="9"/>
        <v/>
      </c>
      <c r="H668" s="19"/>
      <c r="I668" s="20"/>
      <c r="J668" s="20"/>
      <c r="K668" s="21"/>
      <c r="L668" s="22" t="s">
        <v>31</v>
      </c>
      <c r="M668" s="22" t="s">
        <v>30</v>
      </c>
      <c r="N668" s="38" t="s">
        <v>931</v>
      </c>
      <c r="O668" s="22" t="s">
        <v>30</v>
      </c>
      <c r="P668" s="39" t="s">
        <v>30</v>
      </c>
      <c r="Q668" s="39" t="s">
        <v>30</v>
      </c>
      <c r="R668" s="39" t="s">
        <v>30</v>
      </c>
      <c r="S668" s="22" t="s">
        <v>30</v>
      </c>
      <c r="T668" s="22" t="s">
        <v>31</v>
      </c>
      <c r="U668" s="38" t="s">
        <v>69</v>
      </c>
      <c r="Y668" s="38" t="s">
        <v>70</v>
      </c>
      <c r="AB668" s="38" t="s">
        <v>642</v>
      </c>
      <c r="AG668" s="22" t="s">
        <v>30</v>
      </c>
      <c r="AH668" s="40" t="s">
        <v>45</v>
      </c>
      <c r="AM668" s="38" t="s">
        <v>56</v>
      </c>
      <c r="AR668" s="23"/>
      <c r="AS668" s="24" t="str">
        <f t="shared" si="3"/>
        <v/>
      </c>
      <c r="AT668" s="23"/>
      <c r="AU668" s="24" t="str">
        <f t="shared" si="4"/>
        <v/>
      </c>
      <c r="AV668" s="25"/>
      <c r="AW668" s="26" t="str">
        <f t="shared" si="5"/>
        <v/>
      </c>
      <c r="AX668" s="26" t="str">
        <f t="shared" si="6"/>
        <v>	/* AdvSIMD scalar shift by immediate */</v>
      </c>
      <c r="AY668" s="26" t="str">
        <f t="shared" si="7"/>
        <v>	/* AdvSIMD scalar shift by immediate */</v>
      </c>
    </row>
    <row r="669" ht="12.75" customHeight="1">
      <c r="A669" s="9" t="s">
        <v>1112</v>
      </c>
      <c r="B669" s="33" t="s">
        <v>106</v>
      </c>
      <c r="C669" s="16"/>
      <c r="D669" s="17"/>
      <c r="E669" s="28" t="s">
        <v>1113</v>
      </c>
      <c r="F669" s="18" t="str">
        <f t="shared" si="8"/>
        <v>v</v>
      </c>
      <c r="G669" s="18" t="str">
        <f t="shared" si="9"/>
        <v>Scalar</v>
      </c>
      <c r="H669" s="19"/>
      <c r="I669" s="30" t="s">
        <v>934</v>
      </c>
      <c r="J669" s="30" t="s">
        <v>1114</v>
      </c>
      <c r="K669" s="84"/>
      <c r="L669" s="45" t="s">
        <v>31</v>
      </c>
      <c r="M669" s="45" t="s">
        <v>30</v>
      </c>
      <c r="N669" s="32" t="s">
        <v>31</v>
      </c>
      <c r="O669" s="45" t="s">
        <v>30</v>
      </c>
      <c r="P669" s="45" t="s">
        <v>30</v>
      </c>
      <c r="Q669" s="45" t="s">
        <v>30</v>
      </c>
      <c r="R669" s="45" t="s">
        <v>30</v>
      </c>
      <c r="S669" s="45" t="s">
        <v>30</v>
      </c>
      <c r="T669" s="45" t="s">
        <v>31</v>
      </c>
      <c r="U669" s="32" t="s">
        <v>69</v>
      </c>
      <c r="Y669" s="32" t="s">
        <v>70</v>
      </c>
      <c r="AB669" s="32" t="s">
        <v>31</v>
      </c>
      <c r="AC669" s="32" t="s">
        <v>31</v>
      </c>
      <c r="AD669" s="32" t="s">
        <v>31</v>
      </c>
      <c r="AE669" s="32" t="s">
        <v>31</v>
      </c>
      <c r="AF669" s="32" t="s">
        <v>31</v>
      </c>
      <c r="AG669" s="45" t="s">
        <v>30</v>
      </c>
      <c r="AH669" s="46" t="s">
        <v>45</v>
      </c>
      <c r="AM669" s="32" t="s">
        <v>56</v>
      </c>
      <c r="AR669" s="23"/>
      <c r="AS669" s="24" t="str">
        <f t="shared" si="3"/>
        <v>-:-:-:-:-:-:-:-:-:immh::::immb:::-:-:-:-:-:-:Rn:::::Rd::::</v>
      </c>
      <c r="AT669" s="23"/>
      <c r="AU669" s="24" t="str">
        <f t="shared" si="4"/>
        <v>0x5F000400</v>
      </c>
      <c r="AV669" s="25"/>
      <c r="AW669" s="26" t="str">
        <f t="shared" si="5"/>
        <v>vsshrScalar,                                            </v>
      </c>
      <c r="AX669" s="26" t="str">
        <f t="shared" si="6"/>
        <v>//		vsshrScalar,                                            	/* 0x5F000400	SSHR      	immh != 0000 */</v>
      </c>
      <c r="AY669" s="26" t="str">
        <f t="shared" si="7"/>
        <v>//		0x5F000400,	/* SSHR      	vsshrScalar	immh != 0000 */</v>
      </c>
    </row>
    <row r="670" ht="12.75" customHeight="1">
      <c r="A670" s="15" t="s">
        <v>1115</v>
      </c>
      <c r="B670" s="33" t="s">
        <v>106</v>
      </c>
      <c r="C670" s="16"/>
      <c r="D670" s="17"/>
      <c r="E670" s="28" t="s">
        <v>1116</v>
      </c>
      <c r="F670" s="18" t="str">
        <f t="shared" si="8"/>
        <v>v</v>
      </c>
      <c r="G670" s="18" t="str">
        <f t="shared" si="9"/>
        <v>Scalar</v>
      </c>
      <c r="H670" s="19"/>
      <c r="I670" s="30" t="s">
        <v>934</v>
      </c>
      <c r="J670" s="30" t="s">
        <v>1114</v>
      </c>
      <c r="K670" s="84"/>
      <c r="L670" s="45" t="s">
        <v>31</v>
      </c>
      <c r="M670" s="45" t="s">
        <v>30</v>
      </c>
      <c r="N670" s="32" t="s">
        <v>31</v>
      </c>
      <c r="O670" s="45" t="s">
        <v>30</v>
      </c>
      <c r="P670" s="45" t="s">
        <v>30</v>
      </c>
      <c r="Q670" s="45" t="s">
        <v>30</v>
      </c>
      <c r="R670" s="45" t="s">
        <v>30</v>
      </c>
      <c r="S670" s="45" t="s">
        <v>30</v>
      </c>
      <c r="T670" s="45" t="s">
        <v>31</v>
      </c>
      <c r="U670" s="32" t="s">
        <v>69</v>
      </c>
      <c r="Y670" s="32" t="s">
        <v>70</v>
      </c>
      <c r="AB670" s="32" t="s">
        <v>31</v>
      </c>
      <c r="AC670" s="32" t="s">
        <v>31</v>
      </c>
      <c r="AD670" s="32" t="s">
        <v>31</v>
      </c>
      <c r="AE670" s="32" t="s">
        <v>30</v>
      </c>
      <c r="AF670" s="32" t="s">
        <v>31</v>
      </c>
      <c r="AG670" s="45" t="s">
        <v>30</v>
      </c>
      <c r="AH670" s="46" t="s">
        <v>45</v>
      </c>
      <c r="AM670" s="32" t="s">
        <v>56</v>
      </c>
      <c r="AR670" s="23"/>
      <c r="AS670" s="24" t="str">
        <f t="shared" si="3"/>
        <v>-:-:-:-:-:-:-:-:-:immh::::immb:::-:-:-:-:-:-:Rn:::::Rd::::</v>
      </c>
      <c r="AT670" s="23"/>
      <c r="AU670" s="24" t="str">
        <f t="shared" si="4"/>
        <v>0x5F001400</v>
      </c>
      <c r="AV670" s="25"/>
      <c r="AW670" s="26" t="str">
        <f t="shared" si="5"/>
        <v>vssraScalar,                                            </v>
      </c>
      <c r="AX670" s="26" t="str">
        <f t="shared" si="6"/>
        <v>//		vssraScalar,                                            	/* 0x5F001400	SSRA      	immh != 0000 */</v>
      </c>
      <c r="AY670" s="26" t="str">
        <f t="shared" si="7"/>
        <v>//		0x5F001400,	/* SSRA      	vssraScalar	immh != 0000 */</v>
      </c>
    </row>
    <row r="671" ht="12.75" customHeight="1">
      <c r="A671" s="15" t="s">
        <v>1117</v>
      </c>
      <c r="B671" s="33" t="s">
        <v>106</v>
      </c>
      <c r="C671" s="16"/>
      <c r="D671" s="17"/>
      <c r="E671" s="28" t="s">
        <v>1118</v>
      </c>
      <c r="F671" s="18" t="str">
        <f t="shared" si="8"/>
        <v>v</v>
      </c>
      <c r="G671" s="18" t="str">
        <f t="shared" si="9"/>
        <v>Scalar</v>
      </c>
      <c r="H671" s="19"/>
      <c r="I671" s="30" t="s">
        <v>934</v>
      </c>
      <c r="J671" s="30" t="s">
        <v>1114</v>
      </c>
      <c r="K671" s="84"/>
      <c r="L671" s="45" t="s">
        <v>31</v>
      </c>
      <c r="M671" s="45" t="s">
        <v>30</v>
      </c>
      <c r="N671" s="32" t="s">
        <v>31</v>
      </c>
      <c r="O671" s="45" t="s">
        <v>30</v>
      </c>
      <c r="P671" s="45" t="s">
        <v>30</v>
      </c>
      <c r="Q671" s="45" t="s">
        <v>30</v>
      </c>
      <c r="R671" s="45" t="s">
        <v>30</v>
      </c>
      <c r="S671" s="45" t="s">
        <v>30</v>
      </c>
      <c r="T671" s="45" t="s">
        <v>31</v>
      </c>
      <c r="U671" s="32" t="s">
        <v>69</v>
      </c>
      <c r="Y671" s="32" t="s">
        <v>70</v>
      </c>
      <c r="AB671" s="32" t="s">
        <v>31</v>
      </c>
      <c r="AC671" s="32" t="s">
        <v>31</v>
      </c>
      <c r="AD671" s="32" t="s">
        <v>30</v>
      </c>
      <c r="AE671" s="32" t="s">
        <v>31</v>
      </c>
      <c r="AF671" s="32" t="s">
        <v>31</v>
      </c>
      <c r="AG671" s="45" t="s">
        <v>30</v>
      </c>
      <c r="AH671" s="46" t="s">
        <v>45</v>
      </c>
      <c r="AM671" s="32" t="s">
        <v>56</v>
      </c>
      <c r="AR671" s="23"/>
      <c r="AS671" s="24" t="str">
        <f t="shared" si="3"/>
        <v>-:-:-:-:-:-:-:-:-:immh::::immb:::-:-:-:-:-:-:Rn:::::Rd::::</v>
      </c>
      <c r="AT671" s="23"/>
      <c r="AU671" s="24" t="str">
        <f t="shared" si="4"/>
        <v>0x5F002400</v>
      </c>
      <c r="AV671" s="25"/>
      <c r="AW671" s="26" t="str">
        <f t="shared" si="5"/>
        <v>vsrshrScalar,                                           </v>
      </c>
      <c r="AX671" s="26" t="str">
        <f t="shared" si="6"/>
        <v>//		vsrshrScalar,                                           	/* 0x5F002400	SRSHR     	immh != 0000 */</v>
      </c>
      <c r="AY671" s="26" t="str">
        <f t="shared" si="7"/>
        <v>//		0x5F002400,	/* SRSHR     	vsrshrScalar	immh != 0000 */</v>
      </c>
    </row>
    <row r="672" ht="12.75" customHeight="1">
      <c r="A672" s="9" t="s">
        <v>1119</v>
      </c>
      <c r="B672" s="33" t="s">
        <v>106</v>
      </c>
      <c r="C672" s="16"/>
      <c r="D672" s="17"/>
      <c r="E672" s="28" t="s">
        <v>1120</v>
      </c>
      <c r="F672" s="18" t="str">
        <f t="shared" si="8"/>
        <v>v</v>
      </c>
      <c r="G672" s="18" t="str">
        <f t="shared" si="9"/>
        <v>Scalar</v>
      </c>
      <c r="H672" s="19"/>
      <c r="I672" s="30" t="s">
        <v>934</v>
      </c>
      <c r="J672" s="30" t="s">
        <v>1114</v>
      </c>
      <c r="K672" s="84"/>
      <c r="L672" s="45" t="s">
        <v>31</v>
      </c>
      <c r="M672" s="45" t="s">
        <v>30</v>
      </c>
      <c r="N672" s="32" t="s">
        <v>31</v>
      </c>
      <c r="O672" s="45" t="s">
        <v>30</v>
      </c>
      <c r="P672" s="45" t="s">
        <v>30</v>
      </c>
      <c r="Q672" s="45" t="s">
        <v>30</v>
      </c>
      <c r="R672" s="45" t="s">
        <v>30</v>
      </c>
      <c r="S672" s="45" t="s">
        <v>30</v>
      </c>
      <c r="T672" s="45" t="s">
        <v>31</v>
      </c>
      <c r="U672" s="32" t="s">
        <v>69</v>
      </c>
      <c r="Y672" s="32" t="s">
        <v>70</v>
      </c>
      <c r="AB672" s="32" t="s">
        <v>31</v>
      </c>
      <c r="AC672" s="32" t="s">
        <v>31</v>
      </c>
      <c r="AD672" s="32" t="s">
        <v>30</v>
      </c>
      <c r="AE672" s="32" t="s">
        <v>30</v>
      </c>
      <c r="AF672" s="32" t="s">
        <v>31</v>
      </c>
      <c r="AG672" s="45" t="s">
        <v>30</v>
      </c>
      <c r="AH672" s="46" t="s">
        <v>45</v>
      </c>
      <c r="AM672" s="32" t="s">
        <v>56</v>
      </c>
      <c r="AR672" s="23"/>
      <c r="AS672" s="24" t="str">
        <f t="shared" si="3"/>
        <v>-:-:-:-:-:-:-:-:-:immh::::immb:::-:-:-:-:-:-:Rn:::::Rd::::</v>
      </c>
      <c r="AT672" s="23"/>
      <c r="AU672" s="24" t="str">
        <f t="shared" si="4"/>
        <v>0x5F003400</v>
      </c>
      <c r="AV672" s="25"/>
      <c r="AW672" s="26" t="str">
        <f t="shared" si="5"/>
        <v>vsrsraScalar,                                           </v>
      </c>
      <c r="AX672" s="26" t="str">
        <f t="shared" si="6"/>
        <v>//		vsrsraScalar,                                           	/* 0x5F003400	SRSRA     	immh != 0000 */</v>
      </c>
      <c r="AY672" s="26" t="str">
        <f t="shared" si="7"/>
        <v>//		0x5F003400,	/* SRSRA     	vsrsraScalar	immh != 0000 */</v>
      </c>
    </row>
    <row r="673" ht="12.75" customHeight="1">
      <c r="A673" s="9" t="s">
        <v>1121</v>
      </c>
      <c r="B673" s="33" t="s">
        <v>106</v>
      </c>
      <c r="C673" s="16"/>
      <c r="D673" s="17"/>
      <c r="E673" s="28" t="s">
        <v>1122</v>
      </c>
      <c r="F673" s="18" t="str">
        <f t="shared" si="8"/>
        <v>v</v>
      </c>
      <c r="G673" s="18" t="str">
        <f t="shared" si="9"/>
        <v>Scalar</v>
      </c>
      <c r="H673" s="19"/>
      <c r="I673" s="30" t="s">
        <v>934</v>
      </c>
      <c r="J673" s="30" t="s">
        <v>1114</v>
      </c>
      <c r="K673" s="84"/>
      <c r="L673" s="45" t="s">
        <v>31</v>
      </c>
      <c r="M673" s="45" t="s">
        <v>30</v>
      </c>
      <c r="N673" s="32" t="s">
        <v>31</v>
      </c>
      <c r="O673" s="45" t="s">
        <v>30</v>
      </c>
      <c r="P673" s="45" t="s">
        <v>30</v>
      </c>
      <c r="Q673" s="45" t="s">
        <v>30</v>
      </c>
      <c r="R673" s="45" t="s">
        <v>30</v>
      </c>
      <c r="S673" s="45" t="s">
        <v>30</v>
      </c>
      <c r="T673" s="45" t="s">
        <v>31</v>
      </c>
      <c r="U673" s="32" t="s">
        <v>69</v>
      </c>
      <c r="Y673" s="32" t="s">
        <v>70</v>
      </c>
      <c r="AB673" s="32" t="s">
        <v>31</v>
      </c>
      <c r="AC673" s="32" t="s">
        <v>30</v>
      </c>
      <c r="AD673" s="32" t="s">
        <v>31</v>
      </c>
      <c r="AE673" s="32" t="s">
        <v>30</v>
      </c>
      <c r="AF673" s="32" t="s">
        <v>31</v>
      </c>
      <c r="AG673" s="45" t="s">
        <v>30</v>
      </c>
      <c r="AH673" s="46" t="s">
        <v>45</v>
      </c>
      <c r="AM673" s="32" t="s">
        <v>56</v>
      </c>
      <c r="AR673" s="23"/>
      <c r="AS673" s="24" t="str">
        <f t="shared" si="3"/>
        <v>-:-:-:-:-:-:-:-:-:immh::::immb:::-:-:-:-:-:-:Rn:::::Rd::::</v>
      </c>
      <c r="AT673" s="23"/>
      <c r="AU673" s="24" t="str">
        <f t="shared" si="4"/>
        <v>0x5F005400</v>
      </c>
      <c r="AV673" s="25"/>
      <c r="AW673" s="26" t="str">
        <f t="shared" si="5"/>
        <v>vshlScalar,                                             </v>
      </c>
      <c r="AX673" s="26" t="str">
        <f t="shared" si="6"/>
        <v>//		vshlScalar,                                             	/* 0x5F005400	SHL       	immh != 0000 */</v>
      </c>
      <c r="AY673" s="26" t="str">
        <f t="shared" si="7"/>
        <v>//		0x5F005400,	/* SHL       	vshlScalar	immh != 0000 */</v>
      </c>
    </row>
    <row r="674" ht="12.75" customHeight="1">
      <c r="A674" s="15" t="s">
        <v>1123</v>
      </c>
      <c r="B674" s="33" t="s">
        <v>106</v>
      </c>
      <c r="C674" s="16"/>
      <c r="D674" s="17"/>
      <c r="E674" s="28" t="s">
        <v>944</v>
      </c>
      <c r="F674" s="18" t="str">
        <f t="shared" si="8"/>
        <v>v</v>
      </c>
      <c r="G674" s="18" t="str">
        <f t="shared" si="9"/>
        <v>immediate_Scalar</v>
      </c>
      <c r="H674" s="18" t="s">
        <v>1124</v>
      </c>
      <c r="I674" s="30" t="s">
        <v>934</v>
      </c>
      <c r="J674" s="30" t="s">
        <v>1114</v>
      </c>
      <c r="K674" s="84"/>
      <c r="L674" s="45" t="s">
        <v>31</v>
      </c>
      <c r="M674" s="45" t="s">
        <v>30</v>
      </c>
      <c r="N674" s="32" t="s">
        <v>31</v>
      </c>
      <c r="O674" s="45" t="s">
        <v>30</v>
      </c>
      <c r="P674" s="45" t="s">
        <v>30</v>
      </c>
      <c r="Q674" s="45" t="s">
        <v>30</v>
      </c>
      <c r="R674" s="45" t="s">
        <v>30</v>
      </c>
      <c r="S674" s="45" t="s">
        <v>30</v>
      </c>
      <c r="T674" s="45" t="s">
        <v>31</v>
      </c>
      <c r="U674" s="32" t="s">
        <v>69</v>
      </c>
      <c r="Y674" s="32" t="s">
        <v>70</v>
      </c>
      <c r="AB674" s="32" t="s">
        <v>31</v>
      </c>
      <c r="AC674" s="32" t="s">
        <v>30</v>
      </c>
      <c r="AD674" s="32" t="s">
        <v>30</v>
      </c>
      <c r="AE674" s="32" t="s">
        <v>30</v>
      </c>
      <c r="AF674" s="32" t="s">
        <v>31</v>
      </c>
      <c r="AG674" s="45" t="s">
        <v>30</v>
      </c>
      <c r="AH674" s="46" t="s">
        <v>45</v>
      </c>
      <c r="AM674" s="32" t="s">
        <v>56</v>
      </c>
      <c r="AR674" s="23"/>
      <c r="AS674" s="24" t="str">
        <f t="shared" si="3"/>
        <v>-:-:-:-:-:-:-:-:-:immh::::immb:::-:-:-:-:-:-:Rn:::::Rd::::</v>
      </c>
      <c r="AT674" s="23"/>
      <c r="AU674" s="24" t="str">
        <f t="shared" si="4"/>
        <v>0x5F007400</v>
      </c>
      <c r="AV674" s="25"/>
      <c r="AW674" s="26" t="str">
        <f t="shared" si="5"/>
        <v>vsqshlimmediate_Scalar,                                 </v>
      </c>
      <c r="AX674" s="26" t="str">
        <f t="shared" si="6"/>
        <v>//		vsqshlimmediate_Scalar,                                 	/* 0x5F007400	SQSHL     	immh != 0000 */</v>
      </c>
      <c r="AY674" s="26" t="str">
        <f t="shared" si="7"/>
        <v>//		0x5F007400,	/* SQSHL     	vsqshlimmediate_Scalar	immh != 0000 */</v>
      </c>
    </row>
    <row r="675" ht="12.75" customHeight="1">
      <c r="A675" s="15" t="s">
        <v>1125</v>
      </c>
      <c r="B675" s="33" t="s">
        <v>106</v>
      </c>
      <c r="C675" s="16"/>
      <c r="D675" s="17"/>
      <c r="E675" s="28" t="s">
        <v>1126</v>
      </c>
      <c r="F675" s="18" t="str">
        <f t="shared" si="8"/>
        <v>v</v>
      </c>
      <c r="G675" s="18" t="str">
        <f t="shared" si="9"/>
        <v>Scalar</v>
      </c>
      <c r="H675" s="19"/>
      <c r="I675" s="30" t="s">
        <v>934</v>
      </c>
      <c r="J675" s="30" t="s">
        <v>1114</v>
      </c>
      <c r="K675" s="84"/>
      <c r="L675" s="45" t="s">
        <v>31</v>
      </c>
      <c r="M675" s="45" t="s">
        <v>30</v>
      </c>
      <c r="N675" s="32" t="s">
        <v>31</v>
      </c>
      <c r="O675" s="45" t="s">
        <v>30</v>
      </c>
      <c r="P675" s="45" t="s">
        <v>30</v>
      </c>
      <c r="Q675" s="45" t="s">
        <v>30</v>
      </c>
      <c r="R675" s="45" t="s">
        <v>30</v>
      </c>
      <c r="S675" s="45" t="s">
        <v>30</v>
      </c>
      <c r="T675" s="45" t="s">
        <v>31</v>
      </c>
      <c r="U675" s="32" t="s">
        <v>69</v>
      </c>
      <c r="Y675" s="32" t="s">
        <v>70</v>
      </c>
      <c r="AB675" s="32" t="s">
        <v>30</v>
      </c>
      <c r="AC675" s="32" t="s">
        <v>31</v>
      </c>
      <c r="AD675" s="32" t="s">
        <v>31</v>
      </c>
      <c r="AE675" s="32" t="s">
        <v>30</v>
      </c>
      <c r="AF675" s="32" t="s">
        <v>31</v>
      </c>
      <c r="AG675" s="45" t="s">
        <v>30</v>
      </c>
      <c r="AH675" s="46" t="s">
        <v>45</v>
      </c>
      <c r="AM675" s="32" t="s">
        <v>56</v>
      </c>
      <c r="AR675" s="23"/>
      <c r="AS675" s="24" t="str">
        <f t="shared" si="3"/>
        <v>-:-:-:-:-:-:-:-:-:immh::::immb:::-:-:-:-:-:-:Rn:::::Rd::::</v>
      </c>
      <c r="AT675" s="23"/>
      <c r="AU675" s="24" t="str">
        <f t="shared" si="4"/>
        <v>0x5F009400</v>
      </c>
      <c r="AV675" s="25"/>
      <c r="AW675" s="26" t="str">
        <f t="shared" si="5"/>
        <v>vsqshrnScalar,                                          </v>
      </c>
      <c r="AX675" s="26" t="str">
        <f t="shared" si="6"/>
        <v>//		vsqshrnScalar,                                          	/* 0x5F009400	SQSHRN    	immh != 0000 */</v>
      </c>
      <c r="AY675" s="26" t="str">
        <f t="shared" si="7"/>
        <v>//		0x5F009400,	/* SQSHRN    	vsqshrnScalar	immh != 0000 */</v>
      </c>
    </row>
    <row r="676" ht="12.75" customHeight="1">
      <c r="A676" s="9" t="s">
        <v>1127</v>
      </c>
      <c r="B676" s="33" t="s">
        <v>106</v>
      </c>
      <c r="C676" s="16"/>
      <c r="D676" s="17"/>
      <c r="E676" s="28" t="s">
        <v>1128</v>
      </c>
      <c r="F676" s="18" t="str">
        <f t="shared" si="8"/>
        <v>v</v>
      </c>
      <c r="G676" s="18" t="str">
        <f t="shared" si="9"/>
        <v>Scalar</v>
      </c>
      <c r="H676" s="19"/>
      <c r="I676" s="30" t="s">
        <v>934</v>
      </c>
      <c r="J676" s="30" t="s">
        <v>1114</v>
      </c>
      <c r="K676" s="84"/>
      <c r="L676" s="45" t="s">
        <v>31</v>
      </c>
      <c r="M676" s="45" t="s">
        <v>30</v>
      </c>
      <c r="N676" s="32" t="s">
        <v>31</v>
      </c>
      <c r="O676" s="45" t="s">
        <v>30</v>
      </c>
      <c r="P676" s="45" t="s">
        <v>30</v>
      </c>
      <c r="Q676" s="45" t="s">
        <v>30</v>
      </c>
      <c r="R676" s="45" t="s">
        <v>30</v>
      </c>
      <c r="S676" s="45" t="s">
        <v>30</v>
      </c>
      <c r="T676" s="45" t="s">
        <v>31</v>
      </c>
      <c r="U676" s="32" t="s">
        <v>69</v>
      </c>
      <c r="Y676" s="32" t="s">
        <v>70</v>
      </c>
      <c r="AB676" s="32" t="s">
        <v>30</v>
      </c>
      <c r="AC676" s="32" t="s">
        <v>31</v>
      </c>
      <c r="AD676" s="32" t="s">
        <v>31</v>
      </c>
      <c r="AE676" s="32" t="s">
        <v>30</v>
      </c>
      <c r="AF676" s="32" t="s">
        <v>31</v>
      </c>
      <c r="AG676" s="45" t="s">
        <v>30</v>
      </c>
      <c r="AH676" s="46" t="s">
        <v>45</v>
      </c>
      <c r="AM676" s="32" t="s">
        <v>56</v>
      </c>
      <c r="AR676" s="23"/>
      <c r="AS676" s="24" t="str">
        <f t="shared" si="3"/>
        <v>-:-:-:-:-:-:-:-:-:immh::::immb:::-:-:-:-:-:-:Rn:::::Rd::::</v>
      </c>
      <c r="AT676" s="23"/>
      <c r="AU676" s="24" t="str">
        <f t="shared" si="4"/>
        <v>0x5F009400</v>
      </c>
      <c r="AV676" s="25"/>
      <c r="AW676" s="26" t="str">
        <f t="shared" si="5"/>
        <v>vsqshrn2Scalar,                                         </v>
      </c>
      <c r="AX676" s="26" t="str">
        <f t="shared" si="6"/>
        <v>//		vsqshrn2Scalar,                                         	/* 0x5F009400	SQSHRN2   	immh != 0000 */</v>
      </c>
      <c r="AY676" s="26" t="str">
        <f t="shared" si="7"/>
        <v>//		0x5F009400,	/* SQSHRN2   	vsqshrn2Scalar	immh != 0000 */</v>
      </c>
    </row>
    <row r="677" ht="12.75" customHeight="1">
      <c r="A677" s="15" t="s">
        <v>1129</v>
      </c>
      <c r="B677" s="33" t="s">
        <v>106</v>
      </c>
      <c r="C677" s="16"/>
      <c r="D677" s="17"/>
      <c r="E677" s="28" t="s">
        <v>1130</v>
      </c>
      <c r="F677" s="18" t="str">
        <f t="shared" si="8"/>
        <v>v</v>
      </c>
      <c r="G677" s="18" t="str">
        <f t="shared" si="9"/>
        <v>Scalar</v>
      </c>
      <c r="H677" s="19"/>
      <c r="I677" s="30" t="s">
        <v>934</v>
      </c>
      <c r="J677" s="30" t="s">
        <v>1114</v>
      </c>
      <c r="K677" s="84"/>
      <c r="L677" s="45" t="s">
        <v>31</v>
      </c>
      <c r="M677" s="45" t="s">
        <v>30</v>
      </c>
      <c r="N677" s="32" t="s">
        <v>31</v>
      </c>
      <c r="O677" s="45" t="s">
        <v>30</v>
      </c>
      <c r="P677" s="45" t="s">
        <v>30</v>
      </c>
      <c r="Q677" s="45" t="s">
        <v>30</v>
      </c>
      <c r="R677" s="45" t="s">
        <v>30</v>
      </c>
      <c r="S677" s="45" t="s">
        <v>30</v>
      </c>
      <c r="T677" s="45" t="s">
        <v>31</v>
      </c>
      <c r="U677" s="32" t="s">
        <v>69</v>
      </c>
      <c r="Y677" s="32" t="s">
        <v>70</v>
      </c>
      <c r="AB677" s="32" t="s">
        <v>30</v>
      </c>
      <c r="AC677" s="32" t="s">
        <v>31</v>
      </c>
      <c r="AD677" s="32" t="s">
        <v>31</v>
      </c>
      <c r="AE677" s="32" t="s">
        <v>30</v>
      </c>
      <c r="AF677" s="32" t="s">
        <v>30</v>
      </c>
      <c r="AG677" s="45" t="s">
        <v>30</v>
      </c>
      <c r="AH677" s="46" t="s">
        <v>45</v>
      </c>
      <c r="AM677" s="32" t="s">
        <v>56</v>
      </c>
      <c r="AR677" s="23"/>
      <c r="AS677" s="24" t="str">
        <f t="shared" si="3"/>
        <v>-:-:-:-:-:-:-:-:-:immh::::immb:::-:-:-:-:-:-:Rn:::::Rd::::</v>
      </c>
      <c r="AT677" s="23"/>
      <c r="AU677" s="24" t="str">
        <f t="shared" si="4"/>
        <v>0x5F009C00</v>
      </c>
      <c r="AV677" s="25"/>
      <c r="AW677" s="26" t="str">
        <f t="shared" si="5"/>
        <v>vsqrshrnScalar,                                         </v>
      </c>
      <c r="AX677" s="26" t="str">
        <f t="shared" si="6"/>
        <v>//		vsqrshrnScalar,                                         	/* 0x5F009C00	SQRSHRN   	immh != 0000 */</v>
      </c>
      <c r="AY677" s="26" t="str">
        <f t="shared" si="7"/>
        <v>//		0x5F009C00,	/* SQRSHRN   	vsqrshrnScalar	immh != 0000 */</v>
      </c>
    </row>
    <row r="678" ht="12.75" customHeight="1">
      <c r="A678" s="15" t="s">
        <v>1131</v>
      </c>
      <c r="B678" s="33" t="s">
        <v>106</v>
      </c>
      <c r="C678" s="16"/>
      <c r="D678" s="17"/>
      <c r="E678" s="28" t="s">
        <v>1132</v>
      </c>
      <c r="F678" s="18" t="str">
        <f t="shared" si="8"/>
        <v>v</v>
      </c>
      <c r="G678" s="18" t="str">
        <f t="shared" si="9"/>
        <v>Scalar</v>
      </c>
      <c r="H678" s="19"/>
      <c r="I678" s="30" t="s">
        <v>934</v>
      </c>
      <c r="J678" s="30" t="s">
        <v>1114</v>
      </c>
      <c r="K678" s="84"/>
      <c r="L678" s="45" t="s">
        <v>31</v>
      </c>
      <c r="M678" s="45" t="s">
        <v>30</v>
      </c>
      <c r="N678" s="32" t="s">
        <v>31</v>
      </c>
      <c r="O678" s="45" t="s">
        <v>30</v>
      </c>
      <c r="P678" s="45" t="s">
        <v>30</v>
      </c>
      <c r="Q678" s="45" t="s">
        <v>30</v>
      </c>
      <c r="R678" s="45" t="s">
        <v>30</v>
      </c>
      <c r="S678" s="45" t="s">
        <v>30</v>
      </c>
      <c r="T678" s="45" t="s">
        <v>31</v>
      </c>
      <c r="U678" s="32" t="s">
        <v>69</v>
      </c>
      <c r="Y678" s="32" t="s">
        <v>70</v>
      </c>
      <c r="AB678" s="32" t="s">
        <v>30</v>
      </c>
      <c r="AC678" s="32" t="s">
        <v>31</v>
      </c>
      <c r="AD678" s="32" t="s">
        <v>31</v>
      </c>
      <c r="AE678" s="32" t="s">
        <v>30</v>
      </c>
      <c r="AF678" s="32" t="s">
        <v>30</v>
      </c>
      <c r="AG678" s="45" t="s">
        <v>30</v>
      </c>
      <c r="AH678" s="46" t="s">
        <v>45</v>
      </c>
      <c r="AM678" s="32" t="s">
        <v>56</v>
      </c>
      <c r="AR678" s="23"/>
      <c r="AS678" s="24" t="str">
        <f t="shared" si="3"/>
        <v>-:-:-:-:-:-:-:-:-:immh::::immb:::-:-:-:-:-:-:Rn:::::Rd::::</v>
      </c>
      <c r="AT678" s="23"/>
      <c r="AU678" s="24" t="str">
        <f t="shared" si="4"/>
        <v>0x5F009C00</v>
      </c>
      <c r="AV678" s="25"/>
      <c r="AW678" s="26" t="str">
        <f t="shared" si="5"/>
        <v>vsqrshrn2Scalar,                                        </v>
      </c>
      <c r="AX678" s="26" t="str">
        <f t="shared" si="6"/>
        <v>//		vsqrshrn2Scalar,                                        	/* 0x5F009C00	SQRSHRN2  	immh != 0000 */</v>
      </c>
      <c r="AY678" s="26" t="str">
        <f t="shared" si="7"/>
        <v>//		0x5F009C00,	/* SQRSHRN2  	vsqrshrn2Scalar	immh != 0000 */</v>
      </c>
    </row>
    <row r="679" ht="12.75" customHeight="1">
      <c r="A679" s="9" t="s">
        <v>1133</v>
      </c>
      <c r="B679" s="33" t="s">
        <v>106</v>
      </c>
      <c r="C679" s="16"/>
      <c r="D679" s="17"/>
      <c r="E679" s="28" t="s">
        <v>704</v>
      </c>
      <c r="F679" s="18" t="str">
        <f t="shared" si="8"/>
        <v>v</v>
      </c>
      <c r="G679" s="18" t="str">
        <f t="shared" si="9"/>
        <v>vector_fixed_point_Scalar</v>
      </c>
      <c r="H679" s="18" t="s">
        <v>1134</v>
      </c>
      <c r="I679" s="30" t="s">
        <v>934</v>
      </c>
      <c r="J679" s="30" t="s">
        <v>1114</v>
      </c>
      <c r="K679" s="84"/>
      <c r="L679" s="45" t="s">
        <v>31</v>
      </c>
      <c r="M679" s="45" t="s">
        <v>30</v>
      </c>
      <c r="N679" s="32" t="s">
        <v>31</v>
      </c>
      <c r="O679" s="45" t="s">
        <v>30</v>
      </c>
      <c r="P679" s="45" t="s">
        <v>30</v>
      </c>
      <c r="Q679" s="45" t="s">
        <v>30</v>
      </c>
      <c r="R679" s="45" t="s">
        <v>30</v>
      </c>
      <c r="S679" s="45" t="s">
        <v>30</v>
      </c>
      <c r="T679" s="45" t="s">
        <v>31</v>
      </c>
      <c r="U679" s="32" t="s">
        <v>69</v>
      </c>
      <c r="Y679" s="32" t="s">
        <v>70</v>
      </c>
      <c r="AB679" s="32" t="s">
        <v>30</v>
      </c>
      <c r="AC679" s="32" t="s">
        <v>30</v>
      </c>
      <c r="AD679" s="32" t="s">
        <v>30</v>
      </c>
      <c r="AE679" s="32" t="s">
        <v>31</v>
      </c>
      <c r="AF679" s="32" t="s">
        <v>31</v>
      </c>
      <c r="AG679" s="45" t="s">
        <v>30</v>
      </c>
      <c r="AH679" s="46" t="s">
        <v>45</v>
      </c>
      <c r="AM679" s="32" t="s">
        <v>56</v>
      </c>
      <c r="AR679" s="23"/>
      <c r="AS679" s="24" t="str">
        <f t="shared" si="3"/>
        <v>-:-:-:-:-:-:-:-:-:immh::::immb:::-:-:-:-:-:-:Rn:::::Rd::::</v>
      </c>
      <c r="AT679" s="23"/>
      <c r="AU679" s="24" t="str">
        <f t="shared" si="4"/>
        <v>0x5F00E400</v>
      </c>
      <c r="AV679" s="25"/>
      <c r="AW679" s="26" t="str">
        <f t="shared" si="5"/>
        <v>vscvtfvector_fixed_point_Scalar,                        </v>
      </c>
      <c r="AX679" s="26" t="str">
        <f t="shared" si="6"/>
        <v>//		vscvtfvector_fixed_point_Scalar,                        	/* 0x5F00E400	SCVTF     	immh != 0000 */</v>
      </c>
      <c r="AY679" s="26" t="str">
        <f t="shared" si="7"/>
        <v>//		0x5F00E400,	/* SCVTF     	vscvtfvector_fixed_point_Scalar	immh != 0000 */</v>
      </c>
    </row>
    <row r="680" ht="12.75" customHeight="1">
      <c r="A680" s="9" t="s">
        <v>1135</v>
      </c>
      <c r="B680" s="33" t="s">
        <v>106</v>
      </c>
      <c r="C680" s="16"/>
      <c r="D680" s="17"/>
      <c r="E680" s="28" t="s">
        <v>710</v>
      </c>
      <c r="F680" s="18" t="str">
        <f t="shared" si="8"/>
        <v>v</v>
      </c>
      <c r="G680" s="18" t="str">
        <f t="shared" si="9"/>
        <v>vector_fixed_point_Scalar</v>
      </c>
      <c r="H680" s="18" t="s">
        <v>1134</v>
      </c>
      <c r="I680" s="30" t="s">
        <v>934</v>
      </c>
      <c r="J680" s="30" t="s">
        <v>1114</v>
      </c>
      <c r="K680" s="84"/>
      <c r="L680" s="45" t="s">
        <v>31</v>
      </c>
      <c r="M680" s="45" t="s">
        <v>30</v>
      </c>
      <c r="N680" s="32" t="s">
        <v>31</v>
      </c>
      <c r="O680" s="45" t="s">
        <v>30</v>
      </c>
      <c r="P680" s="45" t="s">
        <v>30</v>
      </c>
      <c r="Q680" s="45" t="s">
        <v>30</v>
      </c>
      <c r="R680" s="45" t="s">
        <v>30</v>
      </c>
      <c r="S680" s="45" t="s">
        <v>30</v>
      </c>
      <c r="T680" s="45" t="s">
        <v>31</v>
      </c>
      <c r="U680" s="32" t="s">
        <v>69</v>
      </c>
      <c r="Y680" s="32" t="s">
        <v>70</v>
      </c>
      <c r="AB680" s="32" t="s">
        <v>30</v>
      </c>
      <c r="AC680" s="32" t="s">
        <v>30</v>
      </c>
      <c r="AD680" s="32" t="s">
        <v>30</v>
      </c>
      <c r="AE680" s="32" t="s">
        <v>30</v>
      </c>
      <c r="AF680" s="32" t="s">
        <v>30</v>
      </c>
      <c r="AG680" s="45" t="s">
        <v>30</v>
      </c>
      <c r="AH680" s="46" t="s">
        <v>45</v>
      </c>
      <c r="AM680" s="32" t="s">
        <v>56</v>
      </c>
      <c r="AR680" s="23"/>
      <c r="AS680" s="24" t="str">
        <f t="shared" si="3"/>
        <v>-:-:-:-:-:-:-:-:-:immh::::immb:::-:-:-:-:-:-:Rn:::::Rd::::</v>
      </c>
      <c r="AT680" s="23"/>
      <c r="AU680" s="24" t="str">
        <f t="shared" si="4"/>
        <v>0x5F00FC00</v>
      </c>
      <c r="AV680" s="25"/>
      <c r="AW680" s="26" t="str">
        <f t="shared" si="5"/>
        <v>vfcvtzsvector_fixed_point_Scalar,                       </v>
      </c>
      <c r="AX680" s="26" t="str">
        <f t="shared" si="6"/>
        <v>//		vfcvtzsvector_fixed_point_Scalar,                       	/* 0x5F00FC00	FCVTZS    	immh != 0000 */</v>
      </c>
      <c r="AY680" s="26" t="str">
        <f t="shared" si="7"/>
        <v>//		0x5F00FC00,	/* FCVTZS    	vfcvtzsvector_fixed_point_Scalar	immh != 0000 */</v>
      </c>
    </row>
    <row r="681" ht="12.75" customHeight="1">
      <c r="A681" s="15" t="s">
        <v>1136</v>
      </c>
      <c r="B681" s="33" t="s">
        <v>106</v>
      </c>
      <c r="C681" s="16"/>
      <c r="D681" s="17"/>
      <c r="E681" s="28" t="s">
        <v>1137</v>
      </c>
      <c r="F681" s="18" t="str">
        <f t="shared" si="8"/>
        <v>v</v>
      </c>
      <c r="G681" s="18" t="str">
        <f t="shared" si="9"/>
        <v>Scalar</v>
      </c>
      <c r="H681" s="19"/>
      <c r="I681" s="30" t="s">
        <v>934</v>
      </c>
      <c r="J681" s="30" t="s">
        <v>1114</v>
      </c>
      <c r="K681" s="84"/>
      <c r="L681" s="45" t="s">
        <v>31</v>
      </c>
      <c r="M681" s="45" t="s">
        <v>30</v>
      </c>
      <c r="N681" s="32" t="s">
        <v>30</v>
      </c>
      <c r="O681" s="45" t="s">
        <v>30</v>
      </c>
      <c r="P681" s="45" t="s">
        <v>30</v>
      </c>
      <c r="Q681" s="45" t="s">
        <v>30</v>
      </c>
      <c r="R681" s="45" t="s">
        <v>30</v>
      </c>
      <c r="S681" s="45" t="s">
        <v>30</v>
      </c>
      <c r="T681" s="45" t="s">
        <v>31</v>
      </c>
      <c r="U681" s="32" t="s">
        <v>69</v>
      </c>
      <c r="Y681" s="32" t="s">
        <v>70</v>
      </c>
      <c r="AB681" s="32" t="s">
        <v>31</v>
      </c>
      <c r="AC681" s="32" t="s">
        <v>31</v>
      </c>
      <c r="AD681" s="32" t="s">
        <v>31</v>
      </c>
      <c r="AE681" s="32" t="s">
        <v>31</v>
      </c>
      <c r="AF681" s="32" t="s">
        <v>31</v>
      </c>
      <c r="AG681" s="45" t="s">
        <v>30</v>
      </c>
      <c r="AH681" s="46" t="s">
        <v>45</v>
      </c>
      <c r="AM681" s="32" t="s">
        <v>56</v>
      </c>
      <c r="AR681" s="23"/>
      <c r="AS681" s="24" t="str">
        <f t="shared" si="3"/>
        <v>-:-:-:-:-:-:-:-:-:immh::::immb:::-:-:-:-:-:-:Rn:::::Rd::::</v>
      </c>
      <c r="AT681" s="23"/>
      <c r="AU681" s="24" t="str">
        <f t="shared" si="4"/>
        <v>0x7F000400</v>
      </c>
      <c r="AV681" s="25"/>
      <c r="AW681" s="26" t="str">
        <f t="shared" si="5"/>
        <v>vushrScalar,                                            </v>
      </c>
      <c r="AX681" s="26" t="str">
        <f t="shared" si="6"/>
        <v>//		vushrScalar,                                            	/* 0x7F000400	USHR      	immh != 0000 */</v>
      </c>
      <c r="AY681" s="26" t="str">
        <f t="shared" si="7"/>
        <v>//		0x7F000400,	/* USHR      	vushrScalar	immh != 0000 */</v>
      </c>
    </row>
    <row r="682" ht="12.75" customHeight="1">
      <c r="A682" s="15" t="s">
        <v>1138</v>
      </c>
      <c r="B682" s="33" t="s">
        <v>106</v>
      </c>
      <c r="C682" s="16"/>
      <c r="D682" s="17"/>
      <c r="E682" s="28" t="s">
        <v>1139</v>
      </c>
      <c r="F682" s="18" t="str">
        <f t="shared" si="8"/>
        <v>v</v>
      </c>
      <c r="G682" s="18" t="str">
        <f t="shared" si="9"/>
        <v>Scalar</v>
      </c>
      <c r="H682" s="19"/>
      <c r="I682" s="30" t="s">
        <v>934</v>
      </c>
      <c r="J682" s="30" t="s">
        <v>1114</v>
      </c>
      <c r="K682" s="84"/>
      <c r="L682" s="45" t="s">
        <v>31</v>
      </c>
      <c r="M682" s="45" t="s">
        <v>30</v>
      </c>
      <c r="N682" s="32" t="s">
        <v>30</v>
      </c>
      <c r="O682" s="45" t="s">
        <v>30</v>
      </c>
      <c r="P682" s="45" t="s">
        <v>30</v>
      </c>
      <c r="Q682" s="45" t="s">
        <v>30</v>
      </c>
      <c r="R682" s="45" t="s">
        <v>30</v>
      </c>
      <c r="S682" s="45" t="s">
        <v>30</v>
      </c>
      <c r="T682" s="45" t="s">
        <v>31</v>
      </c>
      <c r="U682" s="32" t="s">
        <v>69</v>
      </c>
      <c r="Y682" s="32" t="s">
        <v>70</v>
      </c>
      <c r="AB682" s="32" t="s">
        <v>31</v>
      </c>
      <c r="AC682" s="32" t="s">
        <v>31</v>
      </c>
      <c r="AD682" s="32" t="s">
        <v>31</v>
      </c>
      <c r="AE682" s="32" t="s">
        <v>30</v>
      </c>
      <c r="AF682" s="32" t="s">
        <v>31</v>
      </c>
      <c r="AG682" s="45" t="s">
        <v>30</v>
      </c>
      <c r="AH682" s="46" t="s">
        <v>45</v>
      </c>
      <c r="AM682" s="32" t="s">
        <v>56</v>
      </c>
      <c r="AR682" s="23"/>
      <c r="AS682" s="24" t="str">
        <f t="shared" si="3"/>
        <v>-:-:-:-:-:-:-:-:-:immh::::immb:::-:-:-:-:-:-:Rn:::::Rd::::</v>
      </c>
      <c r="AT682" s="23"/>
      <c r="AU682" s="24" t="str">
        <f t="shared" si="4"/>
        <v>0x7F001400</v>
      </c>
      <c r="AV682" s="25"/>
      <c r="AW682" s="26" t="str">
        <f t="shared" si="5"/>
        <v>vusraScalar,                                            </v>
      </c>
      <c r="AX682" s="26" t="str">
        <f t="shared" si="6"/>
        <v>//		vusraScalar,                                            	/* 0x7F001400	USRA      	immh != 0000 */</v>
      </c>
      <c r="AY682" s="26" t="str">
        <f t="shared" si="7"/>
        <v>//		0x7F001400,	/* USRA      	vusraScalar	immh != 0000 */</v>
      </c>
    </row>
    <row r="683" ht="12.75" customHeight="1">
      <c r="A683" s="9" t="s">
        <v>1140</v>
      </c>
      <c r="B683" s="33" t="s">
        <v>106</v>
      </c>
      <c r="C683" s="16"/>
      <c r="D683" s="17"/>
      <c r="E683" s="28" t="s">
        <v>1141</v>
      </c>
      <c r="F683" s="18" t="str">
        <f t="shared" si="8"/>
        <v>v</v>
      </c>
      <c r="G683" s="18" t="str">
        <f t="shared" si="9"/>
        <v>Scalar</v>
      </c>
      <c r="H683" s="19"/>
      <c r="I683" s="30" t="s">
        <v>934</v>
      </c>
      <c r="J683" s="30" t="s">
        <v>1114</v>
      </c>
      <c r="K683" s="84"/>
      <c r="L683" s="45" t="s">
        <v>31</v>
      </c>
      <c r="M683" s="45" t="s">
        <v>30</v>
      </c>
      <c r="N683" s="32" t="s">
        <v>30</v>
      </c>
      <c r="O683" s="45" t="s">
        <v>30</v>
      </c>
      <c r="P683" s="45" t="s">
        <v>30</v>
      </c>
      <c r="Q683" s="45" t="s">
        <v>30</v>
      </c>
      <c r="R683" s="45" t="s">
        <v>30</v>
      </c>
      <c r="S683" s="45" t="s">
        <v>30</v>
      </c>
      <c r="T683" s="45" t="s">
        <v>31</v>
      </c>
      <c r="U683" s="32" t="s">
        <v>69</v>
      </c>
      <c r="Y683" s="32" t="s">
        <v>70</v>
      </c>
      <c r="AB683" s="32" t="s">
        <v>31</v>
      </c>
      <c r="AC683" s="32" t="s">
        <v>31</v>
      </c>
      <c r="AD683" s="32" t="s">
        <v>30</v>
      </c>
      <c r="AE683" s="32" t="s">
        <v>31</v>
      </c>
      <c r="AF683" s="32" t="s">
        <v>31</v>
      </c>
      <c r="AG683" s="45" t="s">
        <v>30</v>
      </c>
      <c r="AH683" s="46" t="s">
        <v>45</v>
      </c>
      <c r="AM683" s="32" t="s">
        <v>56</v>
      </c>
      <c r="AR683" s="23"/>
      <c r="AS683" s="24" t="str">
        <f t="shared" si="3"/>
        <v>-:-:-:-:-:-:-:-:-:immh::::immb:::-:-:-:-:-:-:Rn:::::Rd::::</v>
      </c>
      <c r="AT683" s="23"/>
      <c r="AU683" s="24" t="str">
        <f t="shared" si="4"/>
        <v>0x7F002400</v>
      </c>
      <c r="AV683" s="25"/>
      <c r="AW683" s="26" t="str">
        <f t="shared" si="5"/>
        <v>vurshrScalar,                                           </v>
      </c>
      <c r="AX683" s="26" t="str">
        <f t="shared" si="6"/>
        <v>//		vurshrScalar,                                           	/* 0x7F002400	URSHR     	immh != 0000 */</v>
      </c>
      <c r="AY683" s="26" t="str">
        <f t="shared" si="7"/>
        <v>//		0x7F002400,	/* URSHR     	vurshrScalar	immh != 0000 */</v>
      </c>
    </row>
    <row r="684" ht="12.75" customHeight="1">
      <c r="A684" s="15" t="s">
        <v>1142</v>
      </c>
      <c r="B684" s="33" t="s">
        <v>106</v>
      </c>
      <c r="C684" s="16"/>
      <c r="D684" s="17"/>
      <c r="E684" s="28" t="s">
        <v>1143</v>
      </c>
      <c r="F684" s="18" t="str">
        <f t="shared" si="8"/>
        <v>v</v>
      </c>
      <c r="G684" s="18" t="str">
        <f t="shared" si="9"/>
        <v>Scalar</v>
      </c>
      <c r="H684" s="19"/>
      <c r="I684" s="30" t="s">
        <v>934</v>
      </c>
      <c r="J684" s="30" t="s">
        <v>1114</v>
      </c>
      <c r="K684" s="84"/>
      <c r="L684" s="45" t="s">
        <v>31</v>
      </c>
      <c r="M684" s="45" t="s">
        <v>30</v>
      </c>
      <c r="N684" s="32" t="s">
        <v>30</v>
      </c>
      <c r="O684" s="45" t="s">
        <v>30</v>
      </c>
      <c r="P684" s="45" t="s">
        <v>30</v>
      </c>
      <c r="Q684" s="45" t="s">
        <v>30</v>
      </c>
      <c r="R684" s="45" t="s">
        <v>30</v>
      </c>
      <c r="S684" s="45" t="s">
        <v>30</v>
      </c>
      <c r="T684" s="45" t="s">
        <v>31</v>
      </c>
      <c r="U684" s="32" t="s">
        <v>69</v>
      </c>
      <c r="Y684" s="32" t="s">
        <v>70</v>
      </c>
      <c r="AB684" s="32" t="s">
        <v>31</v>
      </c>
      <c r="AC684" s="32" t="s">
        <v>31</v>
      </c>
      <c r="AD684" s="32" t="s">
        <v>30</v>
      </c>
      <c r="AE684" s="32" t="s">
        <v>30</v>
      </c>
      <c r="AF684" s="32" t="s">
        <v>31</v>
      </c>
      <c r="AG684" s="45" t="s">
        <v>30</v>
      </c>
      <c r="AH684" s="46" t="s">
        <v>45</v>
      </c>
      <c r="AM684" s="32" t="s">
        <v>56</v>
      </c>
      <c r="AR684" s="23"/>
      <c r="AS684" s="24" t="str">
        <f t="shared" si="3"/>
        <v>-:-:-:-:-:-:-:-:-:immh::::immb:::-:-:-:-:-:-:Rn:::::Rd::::</v>
      </c>
      <c r="AT684" s="23"/>
      <c r="AU684" s="24" t="str">
        <f t="shared" si="4"/>
        <v>0x7F003400</v>
      </c>
      <c r="AV684" s="25"/>
      <c r="AW684" s="26" t="str">
        <f t="shared" si="5"/>
        <v>vursraScalar,                                           </v>
      </c>
      <c r="AX684" s="26" t="str">
        <f t="shared" si="6"/>
        <v>//		vursraScalar,                                           	/* 0x7F003400	URSRA     	immh != 0000 */</v>
      </c>
      <c r="AY684" s="26" t="str">
        <f t="shared" si="7"/>
        <v>//		0x7F003400,	/* URSRA     	vursraScalar	immh != 0000 */</v>
      </c>
    </row>
    <row r="685" ht="12.75" customHeight="1">
      <c r="A685" s="15" t="s">
        <v>1144</v>
      </c>
      <c r="B685" s="33" t="s">
        <v>106</v>
      </c>
      <c r="C685" s="16"/>
      <c r="D685" s="17"/>
      <c r="E685" s="28" t="s">
        <v>1145</v>
      </c>
      <c r="F685" s="18" t="str">
        <f t="shared" si="8"/>
        <v>v</v>
      </c>
      <c r="G685" s="18" t="str">
        <f t="shared" si="9"/>
        <v>Scalar</v>
      </c>
      <c r="H685" s="19"/>
      <c r="I685" s="30" t="s">
        <v>934</v>
      </c>
      <c r="J685" s="30" t="s">
        <v>1114</v>
      </c>
      <c r="K685" s="84"/>
      <c r="L685" s="45" t="s">
        <v>31</v>
      </c>
      <c r="M685" s="45" t="s">
        <v>30</v>
      </c>
      <c r="N685" s="32" t="s">
        <v>30</v>
      </c>
      <c r="O685" s="45" t="s">
        <v>30</v>
      </c>
      <c r="P685" s="45" t="s">
        <v>30</v>
      </c>
      <c r="Q685" s="45" t="s">
        <v>30</v>
      </c>
      <c r="R685" s="45" t="s">
        <v>30</v>
      </c>
      <c r="S685" s="45" t="s">
        <v>30</v>
      </c>
      <c r="T685" s="45" t="s">
        <v>31</v>
      </c>
      <c r="U685" s="32" t="s">
        <v>69</v>
      </c>
      <c r="Y685" s="32" t="s">
        <v>70</v>
      </c>
      <c r="AB685" s="32" t="s">
        <v>31</v>
      </c>
      <c r="AC685" s="32" t="s">
        <v>30</v>
      </c>
      <c r="AD685" s="32" t="s">
        <v>31</v>
      </c>
      <c r="AE685" s="32" t="s">
        <v>31</v>
      </c>
      <c r="AF685" s="32" t="s">
        <v>31</v>
      </c>
      <c r="AG685" s="45" t="s">
        <v>30</v>
      </c>
      <c r="AH685" s="46" t="s">
        <v>45</v>
      </c>
      <c r="AM685" s="32" t="s">
        <v>56</v>
      </c>
      <c r="AR685" s="23"/>
      <c r="AS685" s="24" t="str">
        <f t="shared" si="3"/>
        <v>-:-:-:-:-:-:-:-:-:immh::::immb:::-:-:-:-:-:-:Rn:::::Rd::::</v>
      </c>
      <c r="AT685" s="23"/>
      <c r="AU685" s="24" t="str">
        <f t="shared" si="4"/>
        <v>0x7F004400</v>
      </c>
      <c r="AV685" s="25"/>
      <c r="AW685" s="26" t="str">
        <f t="shared" si="5"/>
        <v>vsriScalar,                                             </v>
      </c>
      <c r="AX685" s="26" t="str">
        <f t="shared" si="6"/>
        <v>//		vsriScalar,                                             	/* 0x7F004400	SRI       	immh != 0000 */</v>
      </c>
      <c r="AY685" s="26" t="str">
        <f t="shared" si="7"/>
        <v>//		0x7F004400,	/* SRI       	vsriScalar	immh != 0000 */</v>
      </c>
    </row>
    <row r="686" ht="12.75" customHeight="1">
      <c r="A686" s="9" t="s">
        <v>1146</v>
      </c>
      <c r="B686" s="33" t="s">
        <v>106</v>
      </c>
      <c r="C686" s="16"/>
      <c r="D686" s="17"/>
      <c r="E686" s="28" t="s">
        <v>1147</v>
      </c>
      <c r="F686" s="18" t="str">
        <f t="shared" si="8"/>
        <v>v</v>
      </c>
      <c r="G686" s="18" t="str">
        <f t="shared" si="9"/>
        <v>Scalar</v>
      </c>
      <c r="H686" s="19"/>
      <c r="I686" s="30" t="s">
        <v>934</v>
      </c>
      <c r="J686" s="30" t="s">
        <v>1114</v>
      </c>
      <c r="K686" s="84"/>
      <c r="L686" s="45" t="s">
        <v>31</v>
      </c>
      <c r="M686" s="45" t="s">
        <v>30</v>
      </c>
      <c r="N686" s="32" t="s">
        <v>30</v>
      </c>
      <c r="O686" s="45" t="s">
        <v>30</v>
      </c>
      <c r="P686" s="45" t="s">
        <v>30</v>
      </c>
      <c r="Q686" s="45" t="s">
        <v>30</v>
      </c>
      <c r="R686" s="45" t="s">
        <v>30</v>
      </c>
      <c r="S686" s="45" t="s">
        <v>30</v>
      </c>
      <c r="T686" s="45" t="s">
        <v>31</v>
      </c>
      <c r="U686" s="32" t="s">
        <v>69</v>
      </c>
      <c r="Y686" s="32" t="s">
        <v>70</v>
      </c>
      <c r="AB686" s="32" t="s">
        <v>31</v>
      </c>
      <c r="AC686" s="32" t="s">
        <v>30</v>
      </c>
      <c r="AD686" s="32" t="s">
        <v>31</v>
      </c>
      <c r="AE686" s="32" t="s">
        <v>30</v>
      </c>
      <c r="AF686" s="32" t="s">
        <v>31</v>
      </c>
      <c r="AG686" s="45" t="s">
        <v>30</v>
      </c>
      <c r="AH686" s="46" t="s">
        <v>45</v>
      </c>
      <c r="AM686" s="32" t="s">
        <v>56</v>
      </c>
      <c r="AR686" s="23"/>
      <c r="AS686" s="24" t="str">
        <f t="shared" si="3"/>
        <v>-:-:-:-:-:-:-:-:-:immh::::immb:::-:-:-:-:-:-:Rn:::::Rd::::</v>
      </c>
      <c r="AT686" s="23"/>
      <c r="AU686" s="24" t="str">
        <f t="shared" si="4"/>
        <v>0x7F005400</v>
      </c>
      <c r="AV686" s="25"/>
      <c r="AW686" s="26" t="str">
        <f t="shared" si="5"/>
        <v>vsliScalar,                                             </v>
      </c>
      <c r="AX686" s="26" t="str">
        <f t="shared" si="6"/>
        <v>//		vsliScalar,                                             	/* 0x7F005400	SLI       	immh != 0000 */</v>
      </c>
      <c r="AY686" s="26" t="str">
        <f t="shared" si="7"/>
        <v>//		0x7F005400,	/* SLI       	vsliScalar	immh != 0000 */</v>
      </c>
    </row>
    <row r="687" ht="12.75" customHeight="1">
      <c r="A687" s="9" t="s">
        <v>1148</v>
      </c>
      <c r="B687" s="33" t="s">
        <v>106</v>
      </c>
      <c r="C687" s="16"/>
      <c r="D687" s="17"/>
      <c r="E687" s="28" t="s">
        <v>1149</v>
      </c>
      <c r="F687" s="18" t="str">
        <f t="shared" si="8"/>
        <v>v</v>
      </c>
      <c r="G687" s="18" t="str">
        <f t="shared" si="9"/>
        <v>Scalar</v>
      </c>
      <c r="H687" s="19"/>
      <c r="I687" s="30" t="s">
        <v>934</v>
      </c>
      <c r="J687" s="30" t="s">
        <v>1114</v>
      </c>
      <c r="K687" s="84"/>
      <c r="L687" s="45" t="s">
        <v>31</v>
      </c>
      <c r="M687" s="45" t="s">
        <v>30</v>
      </c>
      <c r="N687" s="32" t="s">
        <v>30</v>
      </c>
      <c r="O687" s="45" t="s">
        <v>30</v>
      </c>
      <c r="P687" s="45" t="s">
        <v>30</v>
      </c>
      <c r="Q687" s="45" t="s">
        <v>30</v>
      </c>
      <c r="R687" s="45" t="s">
        <v>30</v>
      </c>
      <c r="S687" s="45" t="s">
        <v>30</v>
      </c>
      <c r="T687" s="45" t="s">
        <v>31</v>
      </c>
      <c r="U687" s="32" t="s">
        <v>69</v>
      </c>
      <c r="Y687" s="32" t="s">
        <v>70</v>
      </c>
      <c r="AB687" s="32" t="s">
        <v>31</v>
      </c>
      <c r="AC687" s="32" t="s">
        <v>30</v>
      </c>
      <c r="AD687" s="32" t="s">
        <v>30</v>
      </c>
      <c r="AE687" s="32" t="s">
        <v>31</v>
      </c>
      <c r="AF687" s="32" t="s">
        <v>31</v>
      </c>
      <c r="AG687" s="45" t="s">
        <v>30</v>
      </c>
      <c r="AH687" s="46" t="s">
        <v>45</v>
      </c>
      <c r="AM687" s="32" t="s">
        <v>56</v>
      </c>
      <c r="AR687" s="23"/>
      <c r="AS687" s="24" t="str">
        <f t="shared" si="3"/>
        <v>-:-:-:-:-:-:-:-:-:immh::::immb:::-:-:-:-:-:-:Rn:::::Rd::::</v>
      </c>
      <c r="AT687" s="23"/>
      <c r="AU687" s="24" t="str">
        <f t="shared" si="4"/>
        <v>0x7F006400</v>
      </c>
      <c r="AV687" s="25"/>
      <c r="AW687" s="26" t="str">
        <f t="shared" si="5"/>
        <v>vsqshluScalar,                                          </v>
      </c>
      <c r="AX687" s="26" t="str">
        <f t="shared" si="6"/>
        <v>//		vsqshluScalar,                                          	/* 0x7F006400	SQSHLU    	immh != 0000 */</v>
      </c>
      <c r="AY687" s="26" t="str">
        <f t="shared" si="7"/>
        <v>//		0x7F006400,	/* SQSHLU    	vsqshluScalar	immh != 0000 */</v>
      </c>
    </row>
    <row r="688" ht="12.75" customHeight="1">
      <c r="A688" s="15" t="s">
        <v>1150</v>
      </c>
      <c r="B688" s="33" t="s">
        <v>106</v>
      </c>
      <c r="C688" s="16"/>
      <c r="D688" s="17"/>
      <c r="E688" s="28" t="s">
        <v>974</v>
      </c>
      <c r="F688" s="18" t="str">
        <f t="shared" si="8"/>
        <v>v</v>
      </c>
      <c r="G688" s="18" t="str">
        <f t="shared" si="9"/>
        <v>immediate_Scalar</v>
      </c>
      <c r="H688" s="18" t="s">
        <v>1124</v>
      </c>
      <c r="I688" s="30" t="s">
        <v>934</v>
      </c>
      <c r="J688" s="30" t="s">
        <v>1114</v>
      </c>
      <c r="K688" s="84"/>
      <c r="L688" s="45" t="s">
        <v>31</v>
      </c>
      <c r="M688" s="45" t="s">
        <v>30</v>
      </c>
      <c r="N688" s="32" t="s">
        <v>30</v>
      </c>
      <c r="O688" s="45" t="s">
        <v>30</v>
      </c>
      <c r="P688" s="45" t="s">
        <v>30</v>
      </c>
      <c r="Q688" s="45" t="s">
        <v>30</v>
      </c>
      <c r="R688" s="45" t="s">
        <v>30</v>
      </c>
      <c r="S688" s="45" t="s">
        <v>30</v>
      </c>
      <c r="T688" s="45" t="s">
        <v>31</v>
      </c>
      <c r="U688" s="32" t="s">
        <v>69</v>
      </c>
      <c r="Y688" s="32" t="s">
        <v>70</v>
      </c>
      <c r="AB688" s="32" t="s">
        <v>31</v>
      </c>
      <c r="AC688" s="32" t="s">
        <v>30</v>
      </c>
      <c r="AD688" s="32" t="s">
        <v>30</v>
      </c>
      <c r="AE688" s="32" t="s">
        <v>30</v>
      </c>
      <c r="AF688" s="32" t="s">
        <v>31</v>
      </c>
      <c r="AG688" s="45" t="s">
        <v>30</v>
      </c>
      <c r="AH688" s="46" t="s">
        <v>45</v>
      </c>
      <c r="AM688" s="32" t="s">
        <v>56</v>
      </c>
      <c r="AR688" s="23"/>
      <c r="AS688" s="24" t="str">
        <f t="shared" si="3"/>
        <v>-:-:-:-:-:-:-:-:-:immh::::immb:::-:-:-:-:-:-:Rn:::::Rd::::</v>
      </c>
      <c r="AT688" s="23"/>
      <c r="AU688" s="24" t="str">
        <f t="shared" si="4"/>
        <v>0x7F007400</v>
      </c>
      <c r="AV688" s="25"/>
      <c r="AW688" s="26" t="str">
        <f t="shared" si="5"/>
        <v>vuqshlimmediate_Scalar,                                 </v>
      </c>
      <c r="AX688" s="26" t="str">
        <f t="shared" si="6"/>
        <v>//		vuqshlimmediate_Scalar,                                 	/* 0x7F007400	UQSHL     	immh != 0000 */</v>
      </c>
      <c r="AY688" s="26" t="str">
        <f t="shared" si="7"/>
        <v>//		0x7F007400,	/* UQSHL     	vuqshlimmediate_Scalar	immh != 0000 */</v>
      </c>
    </row>
    <row r="689" ht="12.75" customHeight="1">
      <c r="A689" s="15" t="s">
        <v>1151</v>
      </c>
      <c r="B689" s="33" t="s">
        <v>106</v>
      </c>
      <c r="C689" s="16"/>
      <c r="D689" s="17"/>
      <c r="E689" s="28" t="s">
        <v>1152</v>
      </c>
      <c r="F689" s="18" t="str">
        <f t="shared" si="8"/>
        <v>v</v>
      </c>
      <c r="G689" s="18" t="str">
        <f t="shared" si="9"/>
        <v>Scalar</v>
      </c>
      <c r="H689" s="19"/>
      <c r="I689" s="30" t="s">
        <v>934</v>
      </c>
      <c r="J689" s="30" t="s">
        <v>1114</v>
      </c>
      <c r="K689" s="84"/>
      <c r="L689" s="45" t="s">
        <v>31</v>
      </c>
      <c r="M689" s="45" t="s">
        <v>30</v>
      </c>
      <c r="N689" s="32" t="s">
        <v>30</v>
      </c>
      <c r="O689" s="45" t="s">
        <v>30</v>
      </c>
      <c r="P689" s="45" t="s">
        <v>30</v>
      </c>
      <c r="Q689" s="45" t="s">
        <v>30</v>
      </c>
      <c r="R689" s="45" t="s">
        <v>30</v>
      </c>
      <c r="S689" s="45" t="s">
        <v>30</v>
      </c>
      <c r="T689" s="45" t="s">
        <v>31</v>
      </c>
      <c r="U689" s="32" t="s">
        <v>69</v>
      </c>
      <c r="Y689" s="32" t="s">
        <v>70</v>
      </c>
      <c r="AB689" s="32" t="s">
        <v>30</v>
      </c>
      <c r="AC689" s="32" t="s">
        <v>31</v>
      </c>
      <c r="AD689" s="32" t="s">
        <v>31</v>
      </c>
      <c r="AE689" s="32" t="s">
        <v>31</v>
      </c>
      <c r="AF689" s="32" t="s">
        <v>31</v>
      </c>
      <c r="AG689" s="45" t="s">
        <v>30</v>
      </c>
      <c r="AH689" s="46" t="s">
        <v>45</v>
      </c>
      <c r="AM689" s="32" t="s">
        <v>56</v>
      </c>
      <c r="AR689" s="23"/>
      <c r="AS689" s="24" t="str">
        <f t="shared" si="3"/>
        <v>-:-:-:-:-:-:-:-:-:immh::::immb:::-:-:-:-:-:-:Rn:::::Rd::::</v>
      </c>
      <c r="AT689" s="23"/>
      <c r="AU689" s="24" t="str">
        <f t="shared" si="4"/>
        <v>0x7F008400</v>
      </c>
      <c r="AV689" s="25"/>
      <c r="AW689" s="26" t="str">
        <f t="shared" si="5"/>
        <v>vsqshrunScalar,                                         </v>
      </c>
      <c r="AX689" s="26" t="str">
        <f t="shared" si="6"/>
        <v>//		vsqshrunScalar,                                         	/* 0x7F008400	SQSHRUN   	immh != 0000 */</v>
      </c>
      <c r="AY689" s="26" t="str">
        <f t="shared" si="7"/>
        <v>//		0x7F008400,	/* SQSHRUN   	vsqshrunScalar	immh != 0000 */</v>
      </c>
    </row>
    <row r="690" ht="12.75" customHeight="1">
      <c r="A690" s="9" t="s">
        <v>1153</v>
      </c>
      <c r="B690" s="33" t="s">
        <v>106</v>
      </c>
      <c r="C690" s="16"/>
      <c r="D690" s="17"/>
      <c r="E690" s="28" t="s">
        <v>1154</v>
      </c>
      <c r="F690" s="18" t="str">
        <f t="shared" si="8"/>
        <v>v</v>
      </c>
      <c r="G690" s="18" t="str">
        <f t="shared" si="9"/>
        <v>Scalar</v>
      </c>
      <c r="H690" s="19"/>
      <c r="I690" s="30" t="s">
        <v>934</v>
      </c>
      <c r="J690" s="30" t="s">
        <v>1114</v>
      </c>
      <c r="K690" s="84"/>
      <c r="L690" s="45" t="s">
        <v>31</v>
      </c>
      <c r="M690" s="45" t="s">
        <v>30</v>
      </c>
      <c r="N690" s="32" t="s">
        <v>30</v>
      </c>
      <c r="O690" s="45" t="s">
        <v>30</v>
      </c>
      <c r="P690" s="45" t="s">
        <v>30</v>
      </c>
      <c r="Q690" s="45" t="s">
        <v>30</v>
      </c>
      <c r="R690" s="45" t="s">
        <v>30</v>
      </c>
      <c r="S690" s="45" t="s">
        <v>30</v>
      </c>
      <c r="T690" s="45" t="s">
        <v>31</v>
      </c>
      <c r="U690" s="32" t="s">
        <v>69</v>
      </c>
      <c r="Y690" s="32" t="s">
        <v>70</v>
      </c>
      <c r="AB690" s="32" t="s">
        <v>30</v>
      </c>
      <c r="AC690" s="32" t="s">
        <v>31</v>
      </c>
      <c r="AD690" s="32" t="s">
        <v>31</v>
      </c>
      <c r="AE690" s="32" t="s">
        <v>31</v>
      </c>
      <c r="AF690" s="32" t="s">
        <v>31</v>
      </c>
      <c r="AG690" s="45" t="s">
        <v>30</v>
      </c>
      <c r="AH690" s="46" t="s">
        <v>45</v>
      </c>
      <c r="AM690" s="32" t="s">
        <v>56</v>
      </c>
      <c r="AR690" s="23"/>
      <c r="AS690" s="24" t="str">
        <f t="shared" si="3"/>
        <v>-:-:-:-:-:-:-:-:-:immh::::immb:::-:-:-:-:-:-:Rn:::::Rd::::</v>
      </c>
      <c r="AT690" s="23"/>
      <c r="AU690" s="24" t="str">
        <f t="shared" si="4"/>
        <v>0x7F008400</v>
      </c>
      <c r="AV690" s="25"/>
      <c r="AW690" s="26" t="str">
        <f t="shared" si="5"/>
        <v>vsqshrun2Scalar,                                        </v>
      </c>
      <c r="AX690" s="26" t="str">
        <f t="shared" si="6"/>
        <v>//		vsqshrun2Scalar,                                        	/* 0x7F008400	SQSHRUN2  	immh != 0000 */</v>
      </c>
      <c r="AY690" s="26" t="str">
        <f t="shared" si="7"/>
        <v>//		0x7F008400,	/* SQSHRUN2  	vsqshrun2Scalar	immh != 0000 */</v>
      </c>
    </row>
    <row r="691" ht="12.75" customHeight="1">
      <c r="A691" s="15" t="s">
        <v>1155</v>
      </c>
      <c r="B691" s="33" t="s">
        <v>106</v>
      </c>
      <c r="C691" s="16"/>
      <c r="D691" s="17"/>
      <c r="E691" s="28" t="s">
        <v>1156</v>
      </c>
      <c r="F691" s="18" t="str">
        <f t="shared" si="8"/>
        <v>v</v>
      </c>
      <c r="G691" s="18" t="str">
        <f t="shared" si="9"/>
        <v>Scalar</v>
      </c>
      <c r="H691" s="19"/>
      <c r="I691" s="30" t="s">
        <v>934</v>
      </c>
      <c r="J691" s="30" t="s">
        <v>1114</v>
      </c>
      <c r="K691" s="84"/>
      <c r="L691" s="45" t="s">
        <v>31</v>
      </c>
      <c r="M691" s="45" t="s">
        <v>30</v>
      </c>
      <c r="N691" s="32" t="s">
        <v>30</v>
      </c>
      <c r="O691" s="45" t="s">
        <v>30</v>
      </c>
      <c r="P691" s="45" t="s">
        <v>30</v>
      </c>
      <c r="Q691" s="45" t="s">
        <v>30</v>
      </c>
      <c r="R691" s="45" t="s">
        <v>30</v>
      </c>
      <c r="S691" s="45" t="s">
        <v>30</v>
      </c>
      <c r="T691" s="45" t="s">
        <v>31</v>
      </c>
      <c r="U691" s="32" t="s">
        <v>69</v>
      </c>
      <c r="Y691" s="32" t="s">
        <v>70</v>
      </c>
      <c r="AB691" s="32" t="s">
        <v>30</v>
      </c>
      <c r="AC691" s="32" t="s">
        <v>31</v>
      </c>
      <c r="AD691" s="32" t="s">
        <v>31</v>
      </c>
      <c r="AE691" s="32" t="s">
        <v>31</v>
      </c>
      <c r="AF691" s="32" t="s">
        <v>30</v>
      </c>
      <c r="AG691" s="45" t="s">
        <v>30</v>
      </c>
      <c r="AH691" s="46" t="s">
        <v>45</v>
      </c>
      <c r="AM691" s="32" t="s">
        <v>56</v>
      </c>
      <c r="AR691" s="23"/>
      <c r="AS691" s="24" t="str">
        <f t="shared" si="3"/>
        <v>-:-:-:-:-:-:-:-:-:immh::::immb:::-:-:-:-:-:-:Rn:::::Rd::::</v>
      </c>
      <c r="AT691" s="23"/>
      <c r="AU691" s="24" t="str">
        <f t="shared" si="4"/>
        <v>0x7F008C00</v>
      </c>
      <c r="AV691" s="25"/>
      <c r="AW691" s="26" t="str">
        <f t="shared" si="5"/>
        <v>vsqrshrunScalar,                                        </v>
      </c>
      <c r="AX691" s="26" t="str">
        <f t="shared" si="6"/>
        <v>//		vsqrshrunScalar,                                        	/* 0x7F008C00	SQRSHRUN  	immh != 0000 */</v>
      </c>
      <c r="AY691" s="26" t="str">
        <f t="shared" si="7"/>
        <v>//		0x7F008C00,	/* SQRSHRUN  	vsqrshrunScalar	immh != 0000 */</v>
      </c>
    </row>
    <row r="692" ht="12.75" customHeight="1">
      <c r="A692" s="15" t="s">
        <v>1157</v>
      </c>
      <c r="B692" s="33" t="s">
        <v>106</v>
      </c>
      <c r="C692" s="16"/>
      <c r="D692" s="17"/>
      <c r="E692" s="28" t="s">
        <v>1158</v>
      </c>
      <c r="F692" s="18" t="str">
        <f t="shared" si="8"/>
        <v>v</v>
      </c>
      <c r="G692" s="18" t="str">
        <f t="shared" si="9"/>
        <v>Scalar</v>
      </c>
      <c r="H692" s="19"/>
      <c r="I692" s="30" t="s">
        <v>934</v>
      </c>
      <c r="J692" s="30" t="s">
        <v>1114</v>
      </c>
      <c r="K692" s="84"/>
      <c r="L692" s="45" t="s">
        <v>31</v>
      </c>
      <c r="M692" s="45" t="s">
        <v>30</v>
      </c>
      <c r="N692" s="32" t="s">
        <v>30</v>
      </c>
      <c r="O692" s="45" t="s">
        <v>30</v>
      </c>
      <c r="P692" s="45" t="s">
        <v>30</v>
      </c>
      <c r="Q692" s="45" t="s">
        <v>30</v>
      </c>
      <c r="R692" s="45" t="s">
        <v>30</v>
      </c>
      <c r="S692" s="45" t="s">
        <v>30</v>
      </c>
      <c r="T692" s="45" t="s">
        <v>31</v>
      </c>
      <c r="U692" s="32" t="s">
        <v>69</v>
      </c>
      <c r="Y692" s="32" t="s">
        <v>70</v>
      </c>
      <c r="AB692" s="32" t="s">
        <v>30</v>
      </c>
      <c r="AC692" s="32" t="s">
        <v>31</v>
      </c>
      <c r="AD692" s="32" t="s">
        <v>31</v>
      </c>
      <c r="AE692" s="32" t="s">
        <v>31</v>
      </c>
      <c r="AF692" s="32" t="s">
        <v>30</v>
      </c>
      <c r="AG692" s="45" t="s">
        <v>30</v>
      </c>
      <c r="AH692" s="46" t="s">
        <v>45</v>
      </c>
      <c r="AM692" s="32" t="s">
        <v>56</v>
      </c>
      <c r="AR692" s="23"/>
      <c r="AS692" s="24" t="str">
        <f t="shared" si="3"/>
        <v>-:-:-:-:-:-:-:-:-:immh::::immb:::-:-:-:-:-:-:Rn:::::Rd::::</v>
      </c>
      <c r="AT692" s="23"/>
      <c r="AU692" s="24" t="str">
        <f t="shared" si="4"/>
        <v>0x7F008C00</v>
      </c>
      <c r="AV692" s="25"/>
      <c r="AW692" s="26" t="str">
        <f t="shared" si="5"/>
        <v>vsqrshrun2Scalar,                                       </v>
      </c>
      <c r="AX692" s="26" t="str">
        <f t="shared" si="6"/>
        <v>//		vsqrshrun2Scalar,                                       	/* 0x7F008C00	SQRSHRUN2 	immh != 0000 */</v>
      </c>
      <c r="AY692" s="26" t="str">
        <f t="shared" si="7"/>
        <v>//		0x7F008C00,	/* SQRSHRUN2 	vsqrshrun2Scalar	immh != 0000 */</v>
      </c>
    </row>
    <row r="693" ht="12.75" customHeight="1">
      <c r="A693" s="9" t="s">
        <v>1159</v>
      </c>
      <c r="B693" s="33" t="s">
        <v>106</v>
      </c>
      <c r="C693" s="16"/>
      <c r="D693" s="17"/>
      <c r="E693" s="28" t="s">
        <v>1160</v>
      </c>
      <c r="F693" s="18" t="str">
        <f t="shared" si="8"/>
        <v>v</v>
      </c>
      <c r="G693" s="18" t="str">
        <f t="shared" si="9"/>
        <v>Scalar</v>
      </c>
      <c r="H693" s="19"/>
      <c r="I693" s="30" t="s">
        <v>934</v>
      </c>
      <c r="J693" s="30" t="s">
        <v>1114</v>
      </c>
      <c r="K693" s="84"/>
      <c r="L693" s="45" t="s">
        <v>31</v>
      </c>
      <c r="M693" s="45" t="s">
        <v>30</v>
      </c>
      <c r="N693" s="32" t="s">
        <v>30</v>
      </c>
      <c r="O693" s="45" t="s">
        <v>30</v>
      </c>
      <c r="P693" s="45" t="s">
        <v>30</v>
      </c>
      <c r="Q693" s="45" t="s">
        <v>30</v>
      </c>
      <c r="R693" s="45" t="s">
        <v>30</v>
      </c>
      <c r="S693" s="45" t="s">
        <v>30</v>
      </c>
      <c r="T693" s="45" t="s">
        <v>31</v>
      </c>
      <c r="U693" s="32" t="s">
        <v>69</v>
      </c>
      <c r="Y693" s="32" t="s">
        <v>70</v>
      </c>
      <c r="AB693" s="32" t="s">
        <v>30</v>
      </c>
      <c r="AC693" s="32" t="s">
        <v>31</v>
      </c>
      <c r="AD693" s="32" t="s">
        <v>31</v>
      </c>
      <c r="AE693" s="32" t="s">
        <v>30</v>
      </c>
      <c r="AF693" s="32" t="s">
        <v>31</v>
      </c>
      <c r="AG693" s="45" t="s">
        <v>30</v>
      </c>
      <c r="AH693" s="46" t="s">
        <v>45</v>
      </c>
      <c r="AM693" s="32" t="s">
        <v>56</v>
      </c>
      <c r="AR693" s="23"/>
      <c r="AS693" s="24" t="str">
        <f t="shared" si="3"/>
        <v>-:-:-:-:-:-:-:-:-:immh::::immb:::-:-:-:-:-:-:Rn:::::Rd::::</v>
      </c>
      <c r="AT693" s="23"/>
      <c r="AU693" s="24" t="str">
        <f t="shared" si="4"/>
        <v>0x7F009400</v>
      </c>
      <c r="AV693" s="25"/>
      <c r="AW693" s="26" t="str">
        <f t="shared" si="5"/>
        <v>vuqshrnScalar,                                          </v>
      </c>
      <c r="AX693" s="26" t="str">
        <f t="shared" si="6"/>
        <v>//		vuqshrnScalar,                                          	/* 0x7F009400	UQSHRN    	immh != 0000 */</v>
      </c>
      <c r="AY693" s="26" t="str">
        <f t="shared" si="7"/>
        <v>//		0x7F009400,	/* UQSHRN    	vuqshrnScalar	immh != 0000 */</v>
      </c>
    </row>
    <row r="694" ht="12.75" customHeight="1">
      <c r="A694" s="9" t="s">
        <v>1161</v>
      </c>
      <c r="B694" s="33" t="s">
        <v>106</v>
      </c>
      <c r="C694" s="16"/>
      <c r="D694" s="17"/>
      <c r="E694" s="28" t="s">
        <v>1162</v>
      </c>
      <c r="F694" s="18" t="str">
        <f t="shared" si="8"/>
        <v>v</v>
      </c>
      <c r="G694" s="18" t="str">
        <f t="shared" si="9"/>
        <v>Scalar</v>
      </c>
      <c r="H694" s="19"/>
      <c r="I694" s="30" t="s">
        <v>934</v>
      </c>
      <c r="J694" s="30" t="s">
        <v>1114</v>
      </c>
      <c r="K694" s="84"/>
      <c r="L694" s="45" t="s">
        <v>31</v>
      </c>
      <c r="M694" s="45" t="s">
        <v>30</v>
      </c>
      <c r="N694" s="32" t="s">
        <v>30</v>
      </c>
      <c r="O694" s="45" t="s">
        <v>30</v>
      </c>
      <c r="P694" s="45" t="s">
        <v>30</v>
      </c>
      <c r="Q694" s="45" t="s">
        <v>30</v>
      </c>
      <c r="R694" s="45" t="s">
        <v>30</v>
      </c>
      <c r="S694" s="45" t="s">
        <v>30</v>
      </c>
      <c r="T694" s="45" t="s">
        <v>31</v>
      </c>
      <c r="U694" s="32" t="s">
        <v>69</v>
      </c>
      <c r="Y694" s="32" t="s">
        <v>70</v>
      </c>
      <c r="AB694" s="32" t="s">
        <v>30</v>
      </c>
      <c r="AC694" s="32" t="s">
        <v>31</v>
      </c>
      <c r="AD694" s="32" t="s">
        <v>31</v>
      </c>
      <c r="AE694" s="32" t="s">
        <v>30</v>
      </c>
      <c r="AF694" s="32" t="s">
        <v>30</v>
      </c>
      <c r="AG694" s="45" t="s">
        <v>30</v>
      </c>
      <c r="AH694" s="46" t="s">
        <v>45</v>
      </c>
      <c r="AM694" s="32" t="s">
        <v>56</v>
      </c>
      <c r="AR694" s="23"/>
      <c r="AS694" s="24" t="str">
        <f t="shared" si="3"/>
        <v>-:-:-:-:-:-:-:-:-:immh::::immb:::-:-:-:-:-:-:Rn:::::Rd::::</v>
      </c>
      <c r="AT694" s="23"/>
      <c r="AU694" s="24" t="str">
        <f t="shared" si="4"/>
        <v>0x7F009C00</v>
      </c>
      <c r="AV694" s="25"/>
      <c r="AW694" s="26" t="str">
        <f t="shared" si="5"/>
        <v>vuqrshrnScalar,                                         </v>
      </c>
      <c r="AX694" s="26" t="str">
        <f t="shared" si="6"/>
        <v>//		vuqrshrnScalar,                                         	/* 0x7F009C00	UQRSHRN   	immh != 0000 */</v>
      </c>
      <c r="AY694" s="26" t="str">
        <f t="shared" si="7"/>
        <v>//		0x7F009C00,	/* UQRSHRN   	vuqrshrnScalar	immh != 0000 */</v>
      </c>
    </row>
    <row r="695" ht="12.75" customHeight="1">
      <c r="A695" s="15" t="s">
        <v>1163</v>
      </c>
      <c r="B695" s="33" t="s">
        <v>106</v>
      </c>
      <c r="C695" s="16"/>
      <c r="D695" s="17"/>
      <c r="E695" s="28" t="s">
        <v>1164</v>
      </c>
      <c r="F695" s="18" t="str">
        <f t="shared" si="8"/>
        <v>v</v>
      </c>
      <c r="G695" s="18" t="str">
        <f t="shared" si="9"/>
        <v>Scalar</v>
      </c>
      <c r="H695" s="19"/>
      <c r="I695" s="30" t="s">
        <v>934</v>
      </c>
      <c r="J695" s="30" t="s">
        <v>1114</v>
      </c>
      <c r="K695" s="84"/>
      <c r="L695" s="45" t="s">
        <v>31</v>
      </c>
      <c r="M695" s="45" t="s">
        <v>30</v>
      </c>
      <c r="N695" s="32" t="s">
        <v>30</v>
      </c>
      <c r="O695" s="45" t="s">
        <v>30</v>
      </c>
      <c r="P695" s="45" t="s">
        <v>30</v>
      </c>
      <c r="Q695" s="45" t="s">
        <v>30</v>
      </c>
      <c r="R695" s="45" t="s">
        <v>30</v>
      </c>
      <c r="S695" s="45" t="s">
        <v>30</v>
      </c>
      <c r="T695" s="45" t="s">
        <v>31</v>
      </c>
      <c r="U695" s="32" t="s">
        <v>69</v>
      </c>
      <c r="Y695" s="32" t="s">
        <v>70</v>
      </c>
      <c r="AB695" s="32" t="s">
        <v>30</v>
      </c>
      <c r="AC695" s="32" t="s">
        <v>31</v>
      </c>
      <c r="AD695" s="32" t="s">
        <v>31</v>
      </c>
      <c r="AE695" s="32" t="s">
        <v>30</v>
      </c>
      <c r="AF695" s="32" t="s">
        <v>30</v>
      </c>
      <c r="AG695" s="45" t="s">
        <v>30</v>
      </c>
      <c r="AH695" s="46" t="s">
        <v>45</v>
      </c>
      <c r="AM695" s="32" t="s">
        <v>56</v>
      </c>
      <c r="AR695" s="23"/>
      <c r="AS695" s="24" t="str">
        <f t="shared" si="3"/>
        <v>-:-:-:-:-:-:-:-:-:immh::::immb:::-:-:-:-:-:-:Rn:::::Rd::::</v>
      </c>
      <c r="AT695" s="23"/>
      <c r="AU695" s="24" t="str">
        <f t="shared" si="4"/>
        <v>0x7F009C00</v>
      </c>
      <c r="AV695" s="25"/>
      <c r="AW695" s="26" t="str">
        <f t="shared" si="5"/>
        <v>vuqrshrn2Scalar,                                        </v>
      </c>
      <c r="AX695" s="26" t="str">
        <f t="shared" si="6"/>
        <v>//		vuqrshrn2Scalar,                                        	/* 0x7F009C00	UQRSHRN2  	immh != 0000 */</v>
      </c>
      <c r="AY695" s="26" t="str">
        <f t="shared" si="7"/>
        <v>//		0x7F009C00,	/* UQRSHRN2  	vuqrshrn2Scalar	immh != 0000 */</v>
      </c>
    </row>
    <row r="696" ht="12.75" customHeight="1">
      <c r="A696" s="15" t="s">
        <v>1165</v>
      </c>
      <c r="B696" s="33" t="s">
        <v>106</v>
      </c>
      <c r="C696" s="16"/>
      <c r="D696" s="17"/>
      <c r="E696" s="28" t="s">
        <v>708</v>
      </c>
      <c r="F696" s="18" t="str">
        <f t="shared" si="8"/>
        <v>v</v>
      </c>
      <c r="G696" s="18" t="str">
        <f t="shared" si="9"/>
        <v>vector_fixed_point_Scalar</v>
      </c>
      <c r="H696" s="18" t="s">
        <v>1134</v>
      </c>
      <c r="I696" s="30" t="s">
        <v>934</v>
      </c>
      <c r="J696" s="30" t="s">
        <v>1114</v>
      </c>
      <c r="K696" s="84"/>
      <c r="L696" s="45" t="s">
        <v>31</v>
      </c>
      <c r="M696" s="45" t="s">
        <v>30</v>
      </c>
      <c r="N696" s="32" t="s">
        <v>30</v>
      </c>
      <c r="O696" s="45" t="s">
        <v>30</v>
      </c>
      <c r="P696" s="45" t="s">
        <v>30</v>
      </c>
      <c r="Q696" s="45" t="s">
        <v>30</v>
      </c>
      <c r="R696" s="45" t="s">
        <v>30</v>
      </c>
      <c r="S696" s="45" t="s">
        <v>30</v>
      </c>
      <c r="T696" s="45" t="s">
        <v>31</v>
      </c>
      <c r="U696" s="32" t="s">
        <v>69</v>
      </c>
      <c r="Y696" s="32" t="s">
        <v>70</v>
      </c>
      <c r="AB696" s="32" t="s">
        <v>30</v>
      </c>
      <c r="AC696" s="32" t="s">
        <v>30</v>
      </c>
      <c r="AD696" s="32" t="s">
        <v>30</v>
      </c>
      <c r="AE696" s="32" t="s">
        <v>31</v>
      </c>
      <c r="AF696" s="32" t="s">
        <v>31</v>
      </c>
      <c r="AG696" s="45" t="s">
        <v>30</v>
      </c>
      <c r="AH696" s="46" t="s">
        <v>45</v>
      </c>
      <c r="AM696" s="32" t="s">
        <v>56</v>
      </c>
      <c r="AR696" s="23"/>
      <c r="AS696" s="24" t="str">
        <f t="shared" si="3"/>
        <v>-:-:-:-:-:-:-:-:-:immh::::immb:::-:-:-:-:-:-:Rn:::::Rd::::</v>
      </c>
      <c r="AT696" s="23"/>
      <c r="AU696" s="24" t="str">
        <f t="shared" si="4"/>
        <v>0x7F00E400</v>
      </c>
      <c r="AV696" s="25"/>
      <c r="AW696" s="26" t="str">
        <f t="shared" si="5"/>
        <v>vucvtfvector_fixed_point_Scalar,                        </v>
      </c>
      <c r="AX696" s="26" t="str">
        <f t="shared" si="6"/>
        <v>//		vucvtfvector_fixed_point_Scalar,                        	/* 0x7F00E400	UCVTF     	immh != 0000 */</v>
      </c>
      <c r="AY696" s="26" t="str">
        <f t="shared" si="7"/>
        <v>//		0x7F00E400,	/* UCVTF     	vucvtfvector_fixed_point_Scalar	immh != 0000 */</v>
      </c>
    </row>
    <row r="697" ht="12.75" customHeight="1">
      <c r="A697" s="9" t="s">
        <v>1166</v>
      </c>
      <c r="B697" s="33" t="s">
        <v>106</v>
      </c>
      <c r="C697" s="16"/>
      <c r="D697" s="17"/>
      <c r="E697" s="28" t="s">
        <v>713</v>
      </c>
      <c r="F697" s="18" t="str">
        <f t="shared" si="8"/>
        <v>v</v>
      </c>
      <c r="G697" s="18" t="str">
        <f t="shared" si="9"/>
        <v>vector_fixed_point_Scalar</v>
      </c>
      <c r="H697" s="18" t="s">
        <v>1134</v>
      </c>
      <c r="I697" s="30" t="s">
        <v>934</v>
      </c>
      <c r="J697" s="30" t="s">
        <v>1114</v>
      </c>
      <c r="K697" s="84"/>
      <c r="L697" s="45" t="s">
        <v>31</v>
      </c>
      <c r="M697" s="45" t="s">
        <v>30</v>
      </c>
      <c r="N697" s="32" t="s">
        <v>30</v>
      </c>
      <c r="O697" s="45" t="s">
        <v>30</v>
      </c>
      <c r="P697" s="45" t="s">
        <v>30</v>
      </c>
      <c r="Q697" s="45" t="s">
        <v>30</v>
      </c>
      <c r="R697" s="45" t="s">
        <v>30</v>
      </c>
      <c r="S697" s="45" t="s">
        <v>30</v>
      </c>
      <c r="T697" s="45" t="s">
        <v>31</v>
      </c>
      <c r="U697" s="32" t="s">
        <v>69</v>
      </c>
      <c r="Y697" s="32" t="s">
        <v>70</v>
      </c>
      <c r="AB697" s="32" t="s">
        <v>30</v>
      </c>
      <c r="AC697" s="32" t="s">
        <v>30</v>
      </c>
      <c r="AD697" s="32" t="s">
        <v>30</v>
      </c>
      <c r="AE697" s="32" t="s">
        <v>30</v>
      </c>
      <c r="AF697" s="32" t="s">
        <v>30</v>
      </c>
      <c r="AG697" s="45" t="s">
        <v>30</v>
      </c>
      <c r="AH697" s="46" t="s">
        <v>45</v>
      </c>
      <c r="AM697" s="32" t="s">
        <v>56</v>
      </c>
      <c r="AR697" s="23"/>
      <c r="AS697" s="24" t="str">
        <f t="shared" si="3"/>
        <v>-:-:-:-:-:-:-:-:-:immh::::immb:::-:-:-:-:-:-:Rn:::::Rd::::</v>
      </c>
      <c r="AT697" s="23"/>
      <c r="AU697" s="24" t="str">
        <f t="shared" si="4"/>
        <v>0x7F00FC00</v>
      </c>
      <c r="AV697" s="25"/>
      <c r="AW697" s="26" t="str">
        <f t="shared" si="5"/>
        <v>vfcvtzuvector_fixed_point_Scalar,                       </v>
      </c>
      <c r="AX697" s="26" t="str">
        <f t="shared" si="6"/>
        <v>//		vfcvtzuvector_fixed_point_Scalar,                       	/* 0x7F00FC00	FCVTZU    	immh != 0000 */</v>
      </c>
      <c r="AY697" s="26" t="str">
        <f t="shared" si="7"/>
        <v>//		0x7F00FC00,	/* FCVTZU    	vfcvtzuvector_fixed_point_Scalar	immh != 0000 */</v>
      </c>
    </row>
    <row r="698" ht="12.75" customHeight="1">
      <c r="A698" s="15" t="s">
        <v>1167</v>
      </c>
      <c r="B698" s="33" t="s">
        <v>106</v>
      </c>
      <c r="C698" s="16"/>
      <c r="D698" s="17" t="s">
        <v>1168</v>
      </c>
      <c r="F698" s="18" t="str">
        <f t="shared" si="8"/>
        <v/>
      </c>
      <c r="G698" s="18" t="str">
        <f t="shared" si="9"/>
        <v/>
      </c>
      <c r="H698" s="19"/>
      <c r="I698" s="20"/>
      <c r="J698" s="20"/>
      <c r="K698" s="21"/>
      <c r="L698" s="22" t="s">
        <v>31</v>
      </c>
      <c r="M698" s="22" t="s">
        <v>30</v>
      </c>
      <c r="N698" s="22" t="s">
        <v>31</v>
      </c>
      <c r="O698" s="22" t="s">
        <v>30</v>
      </c>
      <c r="P698" s="39" t="s">
        <v>30</v>
      </c>
      <c r="Q698" s="39" t="s">
        <v>30</v>
      </c>
      <c r="R698" s="39" t="s">
        <v>30</v>
      </c>
      <c r="S698" s="22" t="s">
        <v>31</v>
      </c>
      <c r="T698" s="38" t="s">
        <v>65</v>
      </c>
      <c r="V698" s="22" t="s">
        <v>31</v>
      </c>
      <c r="W698" s="60" t="s">
        <v>51</v>
      </c>
      <c r="AB698" s="22" t="s">
        <v>31</v>
      </c>
      <c r="AC698" s="38" t="s">
        <v>642</v>
      </c>
      <c r="AF698" s="22" t="s">
        <v>31</v>
      </c>
      <c r="AG698" s="22" t="s">
        <v>31</v>
      </c>
      <c r="AH698" s="40" t="s">
        <v>45</v>
      </c>
      <c r="AM698" s="38" t="s">
        <v>56</v>
      </c>
      <c r="AR698" s="23"/>
      <c r="AS698" s="24" t="str">
        <f t="shared" si="3"/>
        <v/>
      </c>
      <c r="AT698" s="23"/>
      <c r="AU698" s="24" t="str">
        <f t="shared" si="4"/>
        <v/>
      </c>
      <c r="AV698" s="25"/>
      <c r="AW698" s="26" t="str">
        <f t="shared" si="5"/>
        <v/>
      </c>
      <c r="AX698" s="26" t="str">
        <f t="shared" si="6"/>
        <v>	/* Crypto three-reg SHA */</v>
      </c>
      <c r="AY698" s="26" t="str">
        <f t="shared" si="7"/>
        <v>	/* Crypto three-reg SHA */</v>
      </c>
    </row>
    <row r="699" ht="12.75" customHeight="1">
      <c r="A699" s="15" t="s">
        <v>1169</v>
      </c>
      <c r="B699" s="33" t="s">
        <v>106</v>
      </c>
      <c r="C699" s="16"/>
      <c r="D699" s="17"/>
      <c r="E699" s="28" t="s">
        <v>1170</v>
      </c>
      <c r="F699" s="18" t="str">
        <f t="shared" si="8"/>
        <v/>
      </c>
      <c r="G699" s="18" t="str">
        <f t="shared" si="9"/>
        <v/>
      </c>
      <c r="H699" s="19"/>
      <c r="I699" s="30"/>
      <c r="J699" s="30"/>
      <c r="K699" s="84"/>
      <c r="L699" s="45" t="s">
        <v>31</v>
      </c>
      <c r="M699" s="45" t="s">
        <v>30</v>
      </c>
      <c r="N699" s="45" t="s">
        <v>31</v>
      </c>
      <c r="O699" s="45" t="s">
        <v>30</v>
      </c>
      <c r="P699" s="45" t="s">
        <v>30</v>
      </c>
      <c r="Q699" s="45" t="s">
        <v>30</v>
      </c>
      <c r="R699" s="45" t="s">
        <v>30</v>
      </c>
      <c r="S699" s="45" t="s">
        <v>31</v>
      </c>
      <c r="T699" s="32" t="s">
        <v>31</v>
      </c>
      <c r="U699" s="32" t="s">
        <v>31</v>
      </c>
      <c r="V699" s="45" t="s">
        <v>31</v>
      </c>
      <c r="W699" s="62" t="s">
        <v>51</v>
      </c>
      <c r="AB699" s="45" t="s">
        <v>31</v>
      </c>
      <c r="AC699" s="32" t="s">
        <v>31</v>
      </c>
      <c r="AD699" s="32" t="s">
        <v>31</v>
      </c>
      <c r="AE699" s="32" t="s">
        <v>31</v>
      </c>
      <c r="AF699" s="45" t="s">
        <v>31</v>
      </c>
      <c r="AG699" s="45" t="s">
        <v>31</v>
      </c>
      <c r="AH699" s="46" t="s">
        <v>45</v>
      </c>
      <c r="AM699" s="32" t="s">
        <v>56</v>
      </c>
      <c r="AR699" s="23"/>
      <c r="AS699" s="24" t="str">
        <f t="shared" si="3"/>
        <v>-:-:-:-:-:-:-:-:-:-:-:Rm:::::-:-:-:-:-:-:Rn:::::Rd::::</v>
      </c>
      <c r="AT699" s="23"/>
      <c r="AU699" s="24" t="str">
        <f t="shared" si="4"/>
        <v>0x5E000000</v>
      </c>
      <c r="AV699" s="25"/>
      <c r="AW699" s="26" t="str">
        <f t="shared" si="5"/>
        <v>sha1c,                                                  </v>
      </c>
      <c r="AX699" s="26" t="str">
        <f t="shared" si="6"/>
        <v>//		sha1c,                                                  	/* 0x5E000000	SHA1C     	 */</v>
      </c>
      <c r="AY699" s="26" t="str">
        <f t="shared" si="7"/>
        <v>//		0x5E000000,	/* SHA1C     	sha1c	 */</v>
      </c>
    </row>
    <row r="700" ht="12.75" customHeight="1">
      <c r="A700" s="9" t="s">
        <v>1171</v>
      </c>
      <c r="B700" s="33" t="s">
        <v>106</v>
      </c>
      <c r="C700" s="16"/>
      <c r="D700" s="17"/>
      <c r="E700" s="28" t="s">
        <v>1172</v>
      </c>
      <c r="F700" s="18" t="str">
        <f t="shared" si="8"/>
        <v/>
      </c>
      <c r="G700" s="18" t="str">
        <f t="shared" si="9"/>
        <v/>
      </c>
      <c r="H700" s="19"/>
      <c r="I700" s="30"/>
      <c r="J700" s="30"/>
      <c r="K700" s="84"/>
      <c r="L700" s="45" t="s">
        <v>31</v>
      </c>
      <c r="M700" s="45" t="s">
        <v>30</v>
      </c>
      <c r="N700" s="45" t="s">
        <v>31</v>
      </c>
      <c r="O700" s="45" t="s">
        <v>30</v>
      </c>
      <c r="P700" s="45" t="s">
        <v>30</v>
      </c>
      <c r="Q700" s="45" t="s">
        <v>30</v>
      </c>
      <c r="R700" s="45" t="s">
        <v>30</v>
      </c>
      <c r="S700" s="45" t="s">
        <v>31</v>
      </c>
      <c r="T700" s="32" t="s">
        <v>31</v>
      </c>
      <c r="U700" s="32" t="s">
        <v>31</v>
      </c>
      <c r="V700" s="45" t="s">
        <v>31</v>
      </c>
      <c r="W700" s="62" t="s">
        <v>51</v>
      </c>
      <c r="AB700" s="45" t="s">
        <v>31</v>
      </c>
      <c r="AC700" s="32" t="s">
        <v>31</v>
      </c>
      <c r="AD700" s="32" t="s">
        <v>31</v>
      </c>
      <c r="AE700" s="32" t="s">
        <v>30</v>
      </c>
      <c r="AF700" s="45" t="s">
        <v>31</v>
      </c>
      <c r="AG700" s="45" t="s">
        <v>31</v>
      </c>
      <c r="AH700" s="46" t="s">
        <v>45</v>
      </c>
      <c r="AM700" s="32" t="s">
        <v>56</v>
      </c>
      <c r="AR700" s="23"/>
      <c r="AS700" s="24" t="str">
        <f t="shared" si="3"/>
        <v>-:-:-:-:-:-:-:-:-:-:-:Rm:::::-:-:-:-:-:-:Rn:::::Rd::::</v>
      </c>
      <c r="AT700" s="23"/>
      <c r="AU700" s="24" t="str">
        <f t="shared" si="4"/>
        <v>0x5E001000</v>
      </c>
      <c r="AV700" s="25"/>
      <c r="AW700" s="26" t="str">
        <f t="shared" si="5"/>
        <v>sha1p,                                                  </v>
      </c>
      <c r="AX700" s="26" t="str">
        <f t="shared" si="6"/>
        <v>//		sha1p,                                                  	/* 0x5E001000	SHA1P     	 */</v>
      </c>
      <c r="AY700" s="26" t="str">
        <f t="shared" si="7"/>
        <v>//		0x5E001000,	/* SHA1P     	sha1p	 */</v>
      </c>
    </row>
    <row r="701" ht="12.75" customHeight="1">
      <c r="A701" s="9" t="s">
        <v>1173</v>
      </c>
      <c r="B701" s="33" t="s">
        <v>106</v>
      </c>
      <c r="C701" s="16"/>
      <c r="D701" s="17"/>
      <c r="E701" s="28" t="s">
        <v>1174</v>
      </c>
      <c r="F701" s="18" t="str">
        <f t="shared" si="8"/>
        <v/>
      </c>
      <c r="G701" s="18" t="str">
        <f t="shared" si="9"/>
        <v/>
      </c>
      <c r="H701" s="19"/>
      <c r="I701" s="30"/>
      <c r="J701" s="30"/>
      <c r="K701" s="84"/>
      <c r="L701" s="45" t="s">
        <v>31</v>
      </c>
      <c r="M701" s="45" t="s">
        <v>30</v>
      </c>
      <c r="N701" s="45" t="s">
        <v>31</v>
      </c>
      <c r="O701" s="45" t="s">
        <v>30</v>
      </c>
      <c r="P701" s="45" t="s">
        <v>30</v>
      </c>
      <c r="Q701" s="45" t="s">
        <v>30</v>
      </c>
      <c r="R701" s="45" t="s">
        <v>30</v>
      </c>
      <c r="S701" s="45" t="s">
        <v>31</v>
      </c>
      <c r="T701" s="32" t="s">
        <v>31</v>
      </c>
      <c r="U701" s="32" t="s">
        <v>31</v>
      </c>
      <c r="V701" s="45" t="s">
        <v>31</v>
      </c>
      <c r="W701" s="62" t="s">
        <v>51</v>
      </c>
      <c r="AB701" s="45" t="s">
        <v>31</v>
      </c>
      <c r="AC701" s="32" t="s">
        <v>31</v>
      </c>
      <c r="AD701" s="32" t="s">
        <v>30</v>
      </c>
      <c r="AE701" s="32" t="s">
        <v>31</v>
      </c>
      <c r="AF701" s="45" t="s">
        <v>31</v>
      </c>
      <c r="AG701" s="45" t="s">
        <v>31</v>
      </c>
      <c r="AH701" s="46" t="s">
        <v>45</v>
      </c>
      <c r="AM701" s="32" t="s">
        <v>56</v>
      </c>
      <c r="AR701" s="23"/>
      <c r="AS701" s="24" t="str">
        <f t="shared" si="3"/>
        <v>-:-:-:-:-:-:-:-:-:-:-:Rm:::::-:-:-:-:-:-:Rn:::::Rd::::</v>
      </c>
      <c r="AT701" s="23"/>
      <c r="AU701" s="24" t="str">
        <f t="shared" si="4"/>
        <v>0x5E002000</v>
      </c>
      <c r="AV701" s="25"/>
      <c r="AW701" s="26" t="str">
        <f t="shared" si="5"/>
        <v>sha1m,                                                  </v>
      </c>
      <c r="AX701" s="26" t="str">
        <f t="shared" si="6"/>
        <v>//		sha1m,                                                  	/* 0x5E002000	SHA1M     	 */</v>
      </c>
      <c r="AY701" s="26" t="str">
        <f t="shared" si="7"/>
        <v>//		0x5E002000,	/* SHA1M     	sha1m	 */</v>
      </c>
    </row>
    <row r="702" ht="12.75" customHeight="1">
      <c r="A702" s="15" t="s">
        <v>1175</v>
      </c>
      <c r="B702" s="33" t="s">
        <v>106</v>
      </c>
      <c r="C702" s="16"/>
      <c r="D702" s="17"/>
      <c r="E702" s="28" t="s">
        <v>1176</v>
      </c>
      <c r="F702" s="18" t="str">
        <f t="shared" si="8"/>
        <v/>
      </c>
      <c r="G702" s="18" t="str">
        <f t="shared" si="9"/>
        <v/>
      </c>
      <c r="H702" s="19"/>
      <c r="I702" s="30"/>
      <c r="J702" s="30"/>
      <c r="K702" s="84"/>
      <c r="L702" s="45" t="s">
        <v>31</v>
      </c>
      <c r="M702" s="45" t="s">
        <v>30</v>
      </c>
      <c r="N702" s="45" t="s">
        <v>31</v>
      </c>
      <c r="O702" s="45" t="s">
        <v>30</v>
      </c>
      <c r="P702" s="45" t="s">
        <v>30</v>
      </c>
      <c r="Q702" s="45" t="s">
        <v>30</v>
      </c>
      <c r="R702" s="45" t="s">
        <v>30</v>
      </c>
      <c r="S702" s="45" t="s">
        <v>31</v>
      </c>
      <c r="T702" s="32" t="s">
        <v>31</v>
      </c>
      <c r="U702" s="32" t="s">
        <v>31</v>
      </c>
      <c r="V702" s="45" t="s">
        <v>31</v>
      </c>
      <c r="W702" s="62" t="s">
        <v>51</v>
      </c>
      <c r="AB702" s="45" t="s">
        <v>31</v>
      </c>
      <c r="AC702" s="32" t="s">
        <v>31</v>
      </c>
      <c r="AD702" s="32" t="s">
        <v>30</v>
      </c>
      <c r="AE702" s="32" t="s">
        <v>30</v>
      </c>
      <c r="AF702" s="45" t="s">
        <v>31</v>
      </c>
      <c r="AG702" s="45" t="s">
        <v>31</v>
      </c>
      <c r="AH702" s="46" t="s">
        <v>45</v>
      </c>
      <c r="AM702" s="32" t="s">
        <v>56</v>
      </c>
      <c r="AR702" s="23"/>
      <c r="AS702" s="24" t="str">
        <f t="shared" si="3"/>
        <v>-:-:-:-:-:-:-:-:-:-:-:Rm:::::-:-:-:-:-:-:Rn:::::Rd::::</v>
      </c>
      <c r="AT702" s="23"/>
      <c r="AU702" s="24" t="str">
        <f t="shared" si="4"/>
        <v>0x5E003000</v>
      </c>
      <c r="AV702" s="25"/>
      <c r="AW702" s="26" t="str">
        <f t="shared" si="5"/>
        <v>sha1su0,                                                </v>
      </c>
      <c r="AX702" s="26" t="str">
        <f t="shared" si="6"/>
        <v>//		sha1su0,                                                	/* 0x5E003000	SHA1SU0   	 */</v>
      </c>
      <c r="AY702" s="26" t="str">
        <f t="shared" si="7"/>
        <v>//		0x5E003000,	/* SHA1SU0   	sha1su0	 */</v>
      </c>
    </row>
    <row r="703" ht="12.75" customHeight="1">
      <c r="A703" s="15" t="s">
        <v>1177</v>
      </c>
      <c r="B703" s="33" t="s">
        <v>106</v>
      </c>
      <c r="C703" s="16"/>
      <c r="D703" s="17"/>
      <c r="E703" s="28" t="s">
        <v>1178</v>
      </c>
      <c r="F703" s="18" t="str">
        <f t="shared" si="8"/>
        <v/>
      </c>
      <c r="G703" s="18" t="str">
        <f t="shared" si="9"/>
        <v/>
      </c>
      <c r="H703" s="19"/>
      <c r="I703" s="30"/>
      <c r="J703" s="30"/>
      <c r="K703" s="84"/>
      <c r="L703" s="45" t="s">
        <v>31</v>
      </c>
      <c r="M703" s="45" t="s">
        <v>30</v>
      </c>
      <c r="N703" s="45" t="s">
        <v>31</v>
      </c>
      <c r="O703" s="45" t="s">
        <v>30</v>
      </c>
      <c r="P703" s="45" t="s">
        <v>30</v>
      </c>
      <c r="Q703" s="45" t="s">
        <v>30</v>
      </c>
      <c r="R703" s="45" t="s">
        <v>30</v>
      </c>
      <c r="S703" s="45" t="s">
        <v>31</v>
      </c>
      <c r="T703" s="32" t="s">
        <v>31</v>
      </c>
      <c r="U703" s="32" t="s">
        <v>31</v>
      </c>
      <c r="V703" s="45" t="s">
        <v>31</v>
      </c>
      <c r="W703" s="62" t="s">
        <v>51</v>
      </c>
      <c r="AB703" s="45" t="s">
        <v>31</v>
      </c>
      <c r="AC703" s="32" t="s">
        <v>30</v>
      </c>
      <c r="AD703" s="32" t="s">
        <v>31</v>
      </c>
      <c r="AE703" s="32" t="s">
        <v>31</v>
      </c>
      <c r="AF703" s="45" t="s">
        <v>31</v>
      </c>
      <c r="AG703" s="45" t="s">
        <v>31</v>
      </c>
      <c r="AH703" s="46" t="s">
        <v>45</v>
      </c>
      <c r="AM703" s="32" t="s">
        <v>56</v>
      </c>
      <c r="AR703" s="23"/>
      <c r="AS703" s="24" t="str">
        <f t="shared" si="3"/>
        <v>-:-:-:-:-:-:-:-:-:-:-:Rm:::::-:-:-:-:-:-:Rn:::::Rd::::</v>
      </c>
      <c r="AT703" s="23"/>
      <c r="AU703" s="24" t="str">
        <f t="shared" si="4"/>
        <v>0x5E004000</v>
      </c>
      <c r="AV703" s="25"/>
      <c r="AW703" s="26" t="str">
        <f t="shared" si="5"/>
        <v>sha256h,                                                </v>
      </c>
      <c r="AX703" s="26" t="str">
        <f t="shared" si="6"/>
        <v>//		sha256h,                                                	/* 0x5E004000	SHA256H   	 */</v>
      </c>
      <c r="AY703" s="26" t="str">
        <f t="shared" si="7"/>
        <v>//		0x5E004000,	/* SHA256H   	sha256h	 */</v>
      </c>
    </row>
    <row r="704" ht="12.75" customHeight="1">
      <c r="A704" s="9" t="s">
        <v>1179</v>
      </c>
      <c r="B704" s="33" t="s">
        <v>106</v>
      </c>
      <c r="C704" s="16"/>
      <c r="D704" s="17"/>
      <c r="E704" s="28" t="s">
        <v>1180</v>
      </c>
      <c r="F704" s="18" t="str">
        <f t="shared" si="8"/>
        <v/>
      </c>
      <c r="G704" s="18" t="str">
        <f t="shared" si="9"/>
        <v/>
      </c>
      <c r="H704" s="19"/>
      <c r="I704" s="30"/>
      <c r="J704" s="30"/>
      <c r="K704" s="84"/>
      <c r="L704" s="45" t="s">
        <v>31</v>
      </c>
      <c r="M704" s="45" t="s">
        <v>30</v>
      </c>
      <c r="N704" s="45" t="s">
        <v>31</v>
      </c>
      <c r="O704" s="45" t="s">
        <v>30</v>
      </c>
      <c r="P704" s="45" t="s">
        <v>30</v>
      </c>
      <c r="Q704" s="45" t="s">
        <v>30</v>
      </c>
      <c r="R704" s="45" t="s">
        <v>30</v>
      </c>
      <c r="S704" s="45" t="s">
        <v>31</v>
      </c>
      <c r="T704" s="32" t="s">
        <v>31</v>
      </c>
      <c r="U704" s="32" t="s">
        <v>31</v>
      </c>
      <c r="V704" s="45" t="s">
        <v>31</v>
      </c>
      <c r="W704" s="62" t="s">
        <v>51</v>
      </c>
      <c r="AB704" s="45" t="s">
        <v>31</v>
      </c>
      <c r="AC704" s="32" t="s">
        <v>30</v>
      </c>
      <c r="AD704" s="32" t="s">
        <v>31</v>
      </c>
      <c r="AE704" s="32" t="s">
        <v>30</v>
      </c>
      <c r="AF704" s="45" t="s">
        <v>31</v>
      </c>
      <c r="AG704" s="45" t="s">
        <v>31</v>
      </c>
      <c r="AH704" s="46" t="s">
        <v>45</v>
      </c>
      <c r="AM704" s="32" t="s">
        <v>56</v>
      </c>
      <c r="AR704" s="23"/>
      <c r="AS704" s="24" t="str">
        <f t="shared" si="3"/>
        <v>-:-:-:-:-:-:-:-:-:-:-:Rm:::::-:-:-:-:-:-:Rn:::::Rd::::</v>
      </c>
      <c r="AT704" s="23"/>
      <c r="AU704" s="24" t="str">
        <f t="shared" si="4"/>
        <v>0x5E005000</v>
      </c>
      <c r="AV704" s="25"/>
      <c r="AW704" s="26" t="str">
        <f t="shared" si="5"/>
        <v>sha256h2,                                               </v>
      </c>
      <c r="AX704" s="26" t="str">
        <f t="shared" si="6"/>
        <v>//		sha256h2,                                               	/* 0x5E005000	SHA256H2  	 */</v>
      </c>
      <c r="AY704" s="26" t="str">
        <f t="shared" si="7"/>
        <v>//		0x5E005000,	/* SHA256H2  	sha256h2	 */</v>
      </c>
    </row>
    <row r="705" ht="12.75" customHeight="1">
      <c r="A705" s="15" t="s">
        <v>1181</v>
      </c>
      <c r="B705" s="33" t="s">
        <v>106</v>
      </c>
      <c r="C705" s="16"/>
      <c r="D705" s="17"/>
      <c r="E705" s="28" t="s">
        <v>1182</v>
      </c>
      <c r="F705" s="18" t="str">
        <f t="shared" si="8"/>
        <v/>
      </c>
      <c r="G705" s="18" t="str">
        <f t="shared" si="9"/>
        <v/>
      </c>
      <c r="H705" s="19"/>
      <c r="I705" s="30"/>
      <c r="J705" s="30"/>
      <c r="K705" s="84"/>
      <c r="L705" s="45" t="s">
        <v>31</v>
      </c>
      <c r="M705" s="45" t="s">
        <v>30</v>
      </c>
      <c r="N705" s="45" t="s">
        <v>31</v>
      </c>
      <c r="O705" s="45" t="s">
        <v>30</v>
      </c>
      <c r="P705" s="45" t="s">
        <v>30</v>
      </c>
      <c r="Q705" s="45" t="s">
        <v>30</v>
      </c>
      <c r="R705" s="45" t="s">
        <v>30</v>
      </c>
      <c r="S705" s="45" t="s">
        <v>31</v>
      </c>
      <c r="T705" s="32" t="s">
        <v>31</v>
      </c>
      <c r="U705" s="32" t="s">
        <v>31</v>
      </c>
      <c r="V705" s="45" t="s">
        <v>31</v>
      </c>
      <c r="W705" s="62" t="s">
        <v>51</v>
      </c>
      <c r="AB705" s="45" t="s">
        <v>31</v>
      </c>
      <c r="AC705" s="32" t="s">
        <v>30</v>
      </c>
      <c r="AD705" s="32" t="s">
        <v>30</v>
      </c>
      <c r="AE705" s="32" t="s">
        <v>31</v>
      </c>
      <c r="AF705" s="45" t="s">
        <v>31</v>
      </c>
      <c r="AG705" s="45" t="s">
        <v>31</v>
      </c>
      <c r="AH705" s="46" t="s">
        <v>45</v>
      </c>
      <c r="AM705" s="32" t="s">
        <v>56</v>
      </c>
      <c r="AR705" s="23"/>
      <c r="AS705" s="24" t="str">
        <f t="shared" si="3"/>
        <v>-:-:-:-:-:-:-:-:-:-:-:Rm:::::-:-:-:-:-:-:Rn:::::Rd::::</v>
      </c>
      <c r="AT705" s="23"/>
      <c r="AU705" s="24" t="str">
        <f t="shared" si="4"/>
        <v>0x5E006000</v>
      </c>
      <c r="AV705" s="25"/>
      <c r="AW705" s="26" t="str">
        <f t="shared" si="5"/>
        <v>sha256su1,                                              </v>
      </c>
      <c r="AX705" s="26" t="str">
        <f t="shared" si="6"/>
        <v>//		sha256su1,                                              	/* 0x5E006000	SHA256SU1 	 */</v>
      </c>
      <c r="AY705" s="26" t="str">
        <f t="shared" si="7"/>
        <v>//		0x5E006000,	/* SHA256SU1 	sha256su1	 */</v>
      </c>
    </row>
    <row r="706" ht="12.75" customHeight="1">
      <c r="A706" s="15" t="s">
        <v>1183</v>
      </c>
      <c r="B706" s="33" t="s">
        <v>106</v>
      </c>
      <c r="C706" s="16"/>
      <c r="D706" s="17" t="s">
        <v>1184</v>
      </c>
      <c r="F706" s="18" t="str">
        <f t="shared" si="8"/>
        <v/>
      </c>
      <c r="G706" s="18" t="str">
        <f t="shared" si="9"/>
        <v/>
      </c>
      <c r="H706" s="19"/>
      <c r="I706" s="20"/>
      <c r="J706" s="20"/>
      <c r="K706" s="21"/>
      <c r="L706" s="22" t="s">
        <v>31</v>
      </c>
      <c r="M706" s="22" t="s">
        <v>30</v>
      </c>
      <c r="N706" s="22" t="s">
        <v>31</v>
      </c>
      <c r="O706" s="22" t="s">
        <v>30</v>
      </c>
      <c r="P706" s="39" t="s">
        <v>30</v>
      </c>
      <c r="Q706" s="39" t="s">
        <v>30</v>
      </c>
      <c r="R706" s="39" t="s">
        <v>30</v>
      </c>
      <c r="S706" s="22" t="s">
        <v>31</v>
      </c>
      <c r="T706" s="38" t="s">
        <v>65</v>
      </c>
      <c r="V706" s="22" t="s">
        <v>30</v>
      </c>
      <c r="W706" s="22" t="s">
        <v>31</v>
      </c>
      <c r="X706" s="22" t="s">
        <v>30</v>
      </c>
      <c r="Y706" s="22" t="s">
        <v>31</v>
      </c>
      <c r="Z706" s="22" t="s">
        <v>31</v>
      </c>
      <c r="AA706" s="38" t="s">
        <v>642</v>
      </c>
      <c r="AF706" s="22" t="s">
        <v>30</v>
      </c>
      <c r="AG706" s="22" t="s">
        <v>31</v>
      </c>
      <c r="AH706" s="40" t="s">
        <v>45</v>
      </c>
      <c r="AM706" s="38" t="s">
        <v>56</v>
      </c>
      <c r="AR706" s="23"/>
      <c r="AS706" s="24" t="str">
        <f t="shared" si="3"/>
        <v/>
      </c>
      <c r="AT706" s="23"/>
      <c r="AU706" s="24" t="str">
        <f t="shared" si="4"/>
        <v/>
      </c>
      <c r="AV706" s="25"/>
      <c r="AW706" s="26" t="str">
        <f t="shared" si="5"/>
        <v/>
      </c>
      <c r="AX706" s="26" t="str">
        <f t="shared" si="6"/>
        <v>	/* Crypto two-reg SHA */</v>
      </c>
      <c r="AY706" s="26" t="str">
        <f t="shared" si="7"/>
        <v>	/* Crypto two-reg SHA */</v>
      </c>
    </row>
    <row r="707" ht="12.75" customHeight="1">
      <c r="A707" s="9" t="s">
        <v>1185</v>
      </c>
      <c r="B707" s="33" t="s">
        <v>106</v>
      </c>
      <c r="C707" s="16"/>
      <c r="D707" s="17"/>
      <c r="E707" s="28" t="s">
        <v>1186</v>
      </c>
      <c r="F707" s="18" t="str">
        <f t="shared" si="8"/>
        <v/>
      </c>
      <c r="G707" s="18" t="str">
        <f t="shared" si="9"/>
        <v/>
      </c>
      <c r="H707" s="19"/>
      <c r="I707" s="30"/>
      <c r="J707" s="30"/>
      <c r="K707" s="84"/>
      <c r="L707" s="45" t="s">
        <v>31</v>
      </c>
      <c r="M707" s="45" t="s">
        <v>30</v>
      </c>
      <c r="N707" s="45" t="s">
        <v>31</v>
      </c>
      <c r="O707" s="45" t="s">
        <v>30</v>
      </c>
      <c r="P707" s="45" t="s">
        <v>30</v>
      </c>
      <c r="Q707" s="45" t="s">
        <v>30</v>
      </c>
      <c r="R707" s="45" t="s">
        <v>30</v>
      </c>
      <c r="S707" s="45" t="s">
        <v>31</v>
      </c>
      <c r="T707" s="32" t="s">
        <v>31</v>
      </c>
      <c r="U707" s="32" t="s">
        <v>31</v>
      </c>
      <c r="V707" s="45" t="s">
        <v>30</v>
      </c>
      <c r="W707" s="45" t="s">
        <v>31</v>
      </c>
      <c r="X707" s="45" t="s">
        <v>30</v>
      </c>
      <c r="Y707" s="45" t="s">
        <v>31</v>
      </c>
      <c r="Z707" s="45" t="s">
        <v>31</v>
      </c>
      <c r="AA707" s="32" t="s">
        <v>31</v>
      </c>
      <c r="AB707" s="32" t="s">
        <v>31</v>
      </c>
      <c r="AC707" s="32" t="s">
        <v>31</v>
      </c>
      <c r="AD707" s="32" t="s">
        <v>31</v>
      </c>
      <c r="AE707" s="32" t="s">
        <v>31</v>
      </c>
      <c r="AF707" s="45" t="s">
        <v>30</v>
      </c>
      <c r="AG707" s="45" t="s">
        <v>31</v>
      </c>
      <c r="AH707" s="46" t="s">
        <v>45</v>
      </c>
      <c r="AM707" s="32" t="s">
        <v>56</v>
      </c>
      <c r="AR707" s="23"/>
      <c r="AS707" s="24" t="str">
        <f t="shared" si="3"/>
        <v>-:-:-:-:-:-:-:-:-:-:-:-:-:-:-:-:-:-:-:-:-:-:Rn:::::Rd::::</v>
      </c>
      <c r="AT707" s="23"/>
      <c r="AU707" s="24" t="str">
        <f t="shared" si="4"/>
        <v>0x5E280800</v>
      </c>
      <c r="AV707" s="25"/>
      <c r="AW707" s="26" t="str">
        <f t="shared" si="5"/>
        <v>sha1h,                                                  </v>
      </c>
      <c r="AX707" s="26" t="str">
        <f t="shared" si="6"/>
        <v>//		sha1h,                                                  	/* 0x5E280800	SHA1H     	 */</v>
      </c>
      <c r="AY707" s="26" t="str">
        <f t="shared" si="7"/>
        <v>//		0x5E280800,	/* SHA1H     	sha1h	 */</v>
      </c>
    </row>
    <row r="708" ht="12.75" customHeight="1">
      <c r="A708" s="9" t="s">
        <v>1187</v>
      </c>
      <c r="B708" s="33" t="s">
        <v>106</v>
      </c>
      <c r="C708" s="16"/>
      <c r="D708" s="17"/>
      <c r="E708" s="28" t="s">
        <v>1188</v>
      </c>
      <c r="F708" s="18" t="str">
        <f t="shared" si="8"/>
        <v/>
      </c>
      <c r="G708" s="18" t="str">
        <f t="shared" si="9"/>
        <v/>
      </c>
      <c r="H708" s="19"/>
      <c r="I708" s="30"/>
      <c r="J708" s="30"/>
      <c r="K708" s="84"/>
      <c r="L708" s="45" t="s">
        <v>31</v>
      </c>
      <c r="M708" s="45" t="s">
        <v>30</v>
      </c>
      <c r="N708" s="45" t="s">
        <v>31</v>
      </c>
      <c r="O708" s="45" t="s">
        <v>30</v>
      </c>
      <c r="P708" s="45" t="s">
        <v>30</v>
      </c>
      <c r="Q708" s="45" t="s">
        <v>30</v>
      </c>
      <c r="R708" s="45" t="s">
        <v>30</v>
      </c>
      <c r="S708" s="45" t="s">
        <v>31</v>
      </c>
      <c r="T708" s="32" t="s">
        <v>31</v>
      </c>
      <c r="U708" s="32" t="s">
        <v>31</v>
      </c>
      <c r="V708" s="45" t="s">
        <v>30</v>
      </c>
      <c r="W708" s="45" t="s">
        <v>31</v>
      </c>
      <c r="X708" s="45" t="s">
        <v>30</v>
      </c>
      <c r="Y708" s="45" t="s">
        <v>31</v>
      </c>
      <c r="Z708" s="45" t="s">
        <v>31</v>
      </c>
      <c r="AA708" s="32" t="s">
        <v>31</v>
      </c>
      <c r="AB708" s="32" t="s">
        <v>31</v>
      </c>
      <c r="AC708" s="32" t="s">
        <v>31</v>
      </c>
      <c r="AD708" s="32" t="s">
        <v>31</v>
      </c>
      <c r="AE708" s="32" t="s">
        <v>30</v>
      </c>
      <c r="AF708" s="45" t="s">
        <v>30</v>
      </c>
      <c r="AG708" s="45" t="s">
        <v>31</v>
      </c>
      <c r="AH708" s="46" t="s">
        <v>45</v>
      </c>
      <c r="AM708" s="32" t="s">
        <v>56</v>
      </c>
      <c r="AR708" s="23"/>
      <c r="AS708" s="24" t="str">
        <f t="shared" si="3"/>
        <v>-:-:-:-:-:-:-:-:-:-:-:-:-:-:-:-:-:-:-:-:-:-:Rn:::::Rd::::</v>
      </c>
      <c r="AT708" s="23"/>
      <c r="AU708" s="24" t="str">
        <f t="shared" si="4"/>
        <v>0x5E281800</v>
      </c>
      <c r="AV708" s="25"/>
      <c r="AW708" s="26" t="str">
        <f t="shared" si="5"/>
        <v>sha1su1,                                                </v>
      </c>
      <c r="AX708" s="26" t="str">
        <f t="shared" si="6"/>
        <v>//		sha1su1,                                                	/* 0x5E281800	SHA1SU1   	 */</v>
      </c>
      <c r="AY708" s="26" t="str">
        <f t="shared" si="7"/>
        <v>//		0x5E281800,	/* SHA1SU1   	sha1su1	 */</v>
      </c>
    </row>
    <row r="709" ht="12.75" customHeight="1">
      <c r="A709" s="15" t="s">
        <v>1189</v>
      </c>
      <c r="B709" s="33" t="s">
        <v>106</v>
      </c>
      <c r="C709" s="16"/>
      <c r="D709" s="17"/>
      <c r="E709" s="28" t="s">
        <v>1190</v>
      </c>
      <c r="F709" s="18" t="str">
        <f t="shared" si="8"/>
        <v/>
      </c>
      <c r="G709" s="18" t="str">
        <f t="shared" si="9"/>
        <v/>
      </c>
      <c r="H709" s="19"/>
      <c r="I709" s="30"/>
      <c r="J709" s="30"/>
      <c r="K709" s="84"/>
      <c r="L709" s="45" t="s">
        <v>31</v>
      </c>
      <c r="M709" s="45" t="s">
        <v>30</v>
      </c>
      <c r="N709" s="45" t="s">
        <v>31</v>
      </c>
      <c r="O709" s="45" t="s">
        <v>30</v>
      </c>
      <c r="P709" s="45" t="s">
        <v>30</v>
      </c>
      <c r="Q709" s="45" t="s">
        <v>30</v>
      </c>
      <c r="R709" s="45" t="s">
        <v>30</v>
      </c>
      <c r="S709" s="45" t="s">
        <v>31</v>
      </c>
      <c r="T709" s="32" t="s">
        <v>31</v>
      </c>
      <c r="U709" s="32" t="s">
        <v>31</v>
      </c>
      <c r="V709" s="45" t="s">
        <v>30</v>
      </c>
      <c r="W709" s="45" t="s">
        <v>31</v>
      </c>
      <c r="X709" s="45" t="s">
        <v>30</v>
      </c>
      <c r="Y709" s="45" t="s">
        <v>31</v>
      </c>
      <c r="Z709" s="45" t="s">
        <v>31</v>
      </c>
      <c r="AA709" s="32" t="s">
        <v>31</v>
      </c>
      <c r="AB709" s="32" t="s">
        <v>31</v>
      </c>
      <c r="AC709" s="32" t="s">
        <v>31</v>
      </c>
      <c r="AD709" s="32" t="s">
        <v>30</v>
      </c>
      <c r="AE709" s="32" t="s">
        <v>31</v>
      </c>
      <c r="AF709" s="45" t="s">
        <v>30</v>
      </c>
      <c r="AG709" s="45" t="s">
        <v>31</v>
      </c>
      <c r="AH709" s="46" t="s">
        <v>45</v>
      </c>
      <c r="AM709" s="32" t="s">
        <v>56</v>
      </c>
      <c r="AR709" s="23"/>
      <c r="AS709" s="24" t="str">
        <f t="shared" si="3"/>
        <v>-:-:-:-:-:-:-:-:-:-:-:-:-:-:-:-:-:-:-:-:-:-:Rn:::::Rd::::</v>
      </c>
      <c r="AT709" s="23"/>
      <c r="AU709" s="24" t="str">
        <f t="shared" si="4"/>
        <v>0x5E282800</v>
      </c>
      <c r="AV709" s="25"/>
      <c r="AW709" s="26" t="str">
        <f t="shared" si="5"/>
        <v>sha256su0,                                              </v>
      </c>
      <c r="AX709" s="26" t="str">
        <f t="shared" si="6"/>
        <v>//		sha256su0,                                              	/* 0x5E282800	SHA256SU0 	 */</v>
      </c>
      <c r="AY709" s="26" t="str">
        <f t="shared" si="7"/>
        <v>//		0x5E282800,	/* SHA256SU0 	sha256su0	 */</v>
      </c>
    </row>
    <row r="710" ht="12.75" customHeight="1">
      <c r="A710" s="15" t="s">
        <v>1191</v>
      </c>
      <c r="B710" s="33" t="s">
        <v>106</v>
      </c>
      <c r="C710" s="16"/>
      <c r="D710" s="17" t="s">
        <v>1192</v>
      </c>
      <c r="F710" s="18" t="str">
        <f t="shared" si="8"/>
        <v/>
      </c>
      <c r="G710" s="18" t="str">
        <f t="shared" si="9"/>
        <v/>
      </c>
      <c r="H710" s="19"/>
      <c r="I710" s="20"/>
      <c r="J710" s="20"/>
      <c r="K710" s="21"/>
      <c r="L710" s="22" t="s">
        <v>31</v>
      </c>
      <c r="M710" s="22" t="s">
        <v>30</v>
      </c>
      <c r="N710" s="22" t="s">
        <v>31</v>
      </c>
      <c r="O710" s="22" t="s">
        <v>31</v>
      </c>
      <c r="P710" s="39" t="s">
        <v>30</v>
      </c>
      <c r="Q710" s="39" t="s">
        <v>30</v>
      </c>
      <c r="R710" s="39" t="s">
        <v>30</v>
      </c>
      <c r="S710" s="22" t="s">
        <v>31</v>
      </c>
      <c r="T710" s="38" t="s">
        <v>65</v>
      </c>
      <c r="V710" s="22" t="s">
        <v>30</v>
      </c>
      <c r="W710" s="22" t="s">
        <v>31</v>
      </c>
      <c r="X710" s="22" t="s">
        <v>30</v>
      </c>
      <c r="Y710" s="22" t="s">
        <v>31</v>
      </c>
      <c r="Z710" s="22" t="s">
        <v>31</v>
      </c>
      <c r="AA710" s="38" t="s">
        <v>642</v>
      </c>
      <c r="AF710" s="22" t="s">
        <v>30</v>
      </c>
      <c r="AG710" s="22" t="s">
        <v>31</v>
      </c>
      <c r="AH710" s="40" t="s">
        <v>45</v>
      </c>
      <c r="AM710" s="38" t="s">
        <v>56</v>
      </c>
      <c r="AR710" s="23"/>
      <c r="AS710" s="24" t="str">
        <f t="shared" si="3"/>
        <v/>
      </c>
      <c r="AT710" s="23"/>
      <c r="AU710" s="24" t="str">
        <f t="shared" si="4"/>
        <v/>
      </c>
      <c r="AV710" s="25"/>
      <c r="AW710" s="26" t="str">
        <f t="shared" si="5"/>
        <v/>
      </c>
      <c r="AX710" s="26" t="str">
        <f t="shared" si="6"/>
        <v>	/* Crypto AES */</v>
      </c>
      <c r="AY710" s="26" t="str">
        <f t="shared" si="7"/>
        <v>	/* Crypto AES */</v>
      </c>
    </row>
    <row r="711" ht="12.75" customHeight="1">
      <c r="A711" s="9" t="s">
        <v>1193</v>
      </c>
      <c r="B711" s="33" t="s">
        <v>106</v>
      </c>
      <c r="C711" s="16"/>
      <c r="D711" s="17"/>
      <c r="E711" s="28" t="s">
        <v>1194</v>
      </c>
      <c r="F711" s="18" t="str">
        <f t="shared" si="8"/>
        <v/>
      </c>
      <c r="G711" s="18" t="str">
        <f t="shared" si="9"/>
        <v/>
      </c>
      <c r="H711" s="19"/>
      <c r="I711" s="30"/>
      <c r="J711" s="30"/>
      <c r="K711" s="84"/>
      <c r="L711" s="45" t="s">
        <v>31</v>
      </c>
      <c r="M711" s="45" t="s">
        <v>30</v>
      </c>
      <c r="N711" s="45" t="s">
        <v>31</v>
      </c>
      <c r="O711" s="45" t="s">
        <v>31</v>
      </c>
      <c r="P711" s="45" t="s">
        <v>30</v>
      </c>
      <c r="Q711" s="45" t="s">
        <v>30</v>
      </c>
      <c r="R711" s="45" t="s">
        <v>30</v>
      </c>
      <c r="S711" s="45" t="s">
        <v>31</v>
      </c>
      <c r="T711" s="32" t="s">
        <v>31</v>
      </c>
      <c r="U711" s="32" t="s">
        <v>31</v>
      </c>
      <c r="V711" s="45" t="s">
        <v>30</v>
      </c>
      <c r="W711" s="45" t="s">
        <v>31</v>
      </c>
      <c r="X711" s="45" t="s">
        <v>30</v>
      </c>
      <c r="Y711" s="45" t="s">
        <v>31</v>
      </c>
      <c r="Z711" s="45" t="s">
        <v>31</v>
      </c>
      <c r="AA711" s="32" t="s">
        <v>31</v>
      </c>
      <c r="AB711" s="32" t="s">
        <v>31</v>
      </c>
      <c r="AC711" s="32" t="s">
        <v>30</v>
      </c>
      <c r="AD711" s="32" t="s">
        <v>31</v>
      </c>
      <c r="AE711" s="32" t="s">
        <v>31</v>
      </c>
      <c r="AF711" s="45" t="s">
        <v>30</v>
      </c>
      <c r="AG711" s="45" t="s">
        <v>31</v>
      </c>
      <c r="AH711" s="46" t="s">
        <v>45</v>
      </c>
      <c r="AM711" s="32" t="s">
        <v>56</v>
      </c>
      <c r="AR711" s="23"/>
      <c r="AS711" s="24" t="str">
        <f t="shared" si="3"/>
        <v>-:-:-:-:-:-:-:-:-:-:-:-:-:-:-:-:-:-:-:-:-:-:Rn:::::Rd::::</v>
      </c>
      <c r="AT711" s="23"/>
      <c r="AU711" s="24" t="str">
        <f t="shared" si="4"/>
        <v>0x4E284800</v>
      </c>
      <c r="AV711" s="25"/>
      <c r="AW711" s="26" t="str">
        <f t="shared" si="5"/>
        <v>aese,                                                   </v>
      </c>
      <c r="AX711" s="26" t="str">
        <f t="shared" si="6"/>
        <v>//		aese,                                                   	/* 0x4E284800	AESE      	 */</v>
      </c>
      <c r="AY711" s="26" t="str">
        <f t="shared" si="7"/>
        <v>//		0x4E284800,	/* AESE      	aese	 */</v>
      </c>
    </row>
    <row r="712" ht="12.75" customHeight="1">
      <c r="A712" s="15" t="s">
        <v>1195</v>
      </c>
      <c r="B712" s="33" t="s">
        <v>106</v>
      </c>
      <c r="C712" s="16"/>
      <c r="D712" s="17"/>
      <c r="E712" s="28" t="s">
        <v>1196</v>
      </c>
      <c r="F712" s="18" t="str">
        <f t="shared" si="8"/>
        <v/>
      </c>
      <c r="G712" s="18" t="str">
        <f t="shared" si="9"/>
        <v/>
      </c>
      <c r="H712" s="19"/>
      <c r="I712" s="30"/>
      <c r="J712" s="30"/>
      <c r="K712" s="84"/>
      <c r="L712" s="45" t="s">
        <v>31</v>
      </c>
      <c r="M712" s="45" t="s">
        <v>30</v>
      </c>
      <c r="N712" s="45" t="s">
        <v>31</v>
      </c>
      <c r="O712" s="45" t="s">
        <v>31</v>
      </c>
      <c r="P712" s="45" t="s">
        <v>30</v>
      </c>
      <c r="Q712" s="45" t="s">
        <v>30</v>
      </c>
      <c r="R712" s="45" t="s">
        <v>30</v>
      </c>
      <c r="S712" s="45" t="s">
        <v>31</v>
      </c>
      <c r="T712" s="32" t="s">
        <v>31</v>
      </c>
      <c r="U712" s="32" t="s">
        <v>31</v>
      </c>
      <c r="V712" s="45" t="s">
        <v>30</v>
      </c>
      <c r="W712" s="45" t="s">
        <v>31</v>
      </c>
      <c r="X712" s="45" t="s">
        <v>30</v>
      </c>
      <c r="Y712" s="45" t="s">
        <v>31</v>
      </c>
      <c r="Z712" s="45" t="s">
        <v>31</v>
      </c>
      <c r="AA712" s="32" t="s">
        <v>31</v>
      </c>
      <c r="AB712" s="32" t="s">
        <v>31</v>
      </c>
      <c r="AC712" s="32" t="s">
        <v>30</v>
      </c>
      <c r="AD712" s="32" t="s">
        <v>31</v>
      </c>
      <c r="AE712" s="32" t="s">
        <v>30</v>
      </c>
      <c r="AF712" s="45" t="s">
        <v>30</v>
      </c>
      <c r="AG712" s="45" t="s">
        <v>31</v>
      </c>
      <c r="AH712" s="46" t="s">
        <v>45</v>
      </c>
      <c r="AM712" s="32" t="s">
        <v>56</v>
      </c>
      <c r="AR712" s="23"/>
      <c r="AS712" s="24" t="str">
        <f t="shared" si="3"/>
        <v>-:-:-:-:-:-:-:-:-:-:-:-:-:-:-:-:-:-:-:-:-:-:Rn:::::Rd::::</v>
      </c>
      <c r="AT712" s="23"/>
      <c r="AU712" s="24" t="str">
        <f t="shared" si="4"/>
        <v>0x4E285800</v>
      </c>
      <c r="AV712" s="25"/>
      <c r="AW712" s="26" t="str">
        <f t="shared" si="5"/>
        <v>aesd,                                                   </v>
      </c>
      <c r="AX712" s="26" t="str">
        <f t="shared" si="6"/>
        <v>//		aesd,                                                   	/* 0x4E285800	AESD      	 */</v>
      </c>
      <c r="AY712" s="26" t="str">
        <f t="shared" si="7"/>
        <v>//		0x4E285800,	/* AESD      	aesd	 */</v>
      </c>
    </row>
    <row r="713" ht="12.75" customHeight="1">
      <c r="A713" s="15" t="s">
        <v>1197</v>
      </c>
      <c r="B713" s="33" t="s">
        <v>106</v>
      </c>
      <c r="C713" s="16"/>
      <c r="D713" s="17"/>
      <c r="E713" s="28" t="s">
        <v>1198</v>
      </c>
      <c r="F713" s="18" t="str">
        <f t="shared" si="8"/>
        <v/>
      </c>
      <c r="G713" s="18" t="str">
        <f t="shared" si="9"/>
        <v/>
      </c>
      <c r="H713" s="19"/>
      <c r="I713" s="30"/>
      <c r="J713" s="30"/>
      <c r="K713" s="84"/>
      <c r="L713" s="45" t="s">
        <v>31</v>
      </c>
      <c r="M713" s="45" t="s">
        <v>30</v>
      </c>
      <c r="N713" s="45" t="s">
        <v>31</v>
      </c>
      <c r="O713" s="45" t="s">
        <v>31</v>
      </c>
      <c r="P713" s="45" t="s">
        <v>30</v>
      </c>
      <c r="Q713" s="45" t="s">
        <v>30</v>
      </c>
      <c r="R713" s="45" t="s">
        <v>30</v>
      </c>
      <c r="S713" s="45" t="s">
        <v>31</v>
      </c>
      <c r="T713" s="32" t="s">
        <v>31</v>
      </c>
      <c r="U713" s="32" t="s">
        <v>31</v>
      </c>
      <c r="V713" s="45" t="s">
        <v>30</v>
      </c>
      <c r="W713" s="45" t="s">
        <v>31</v>
      </c>
      <c r="X713" s="45" t="s">
        <v>30</v>
      </c>
      <c r="Y713" s="45" t="s">
        <v>31</v>
      </c>
      <c r="Z713" s="45" t="s">
        <v>31</v>
      </c>
      <c r="AA713" s="32" t="s">
        <v>31</v>
      </c>
      <c r="AB713" s="32" t="s">
        <v>31</v>
      </c>
      <c r="AC713" s="32" t="s">
        <v>30</v>
      </c>
      <c r="AD713" s="32" t="s">
        <v>30</v>
      </c>
      <c r="AE713" s="32" t="s">
        <v>31</v>
      </c>
      <c r="AF713" s="45" t="s">
        <v>30</v>
      </c>
      <c r="AG713" s="45" t="s">
        <v>31</v>
      </c>
      <c r="AH713" s="46" t="s">
        <v>45</v>
      </c>
      <c r="AM713" s="32" t="s">
        <v>56</v>
      </c>
      <c r="AR713" s="23"/>
      <c r="AS713" s="24" t="str">
        <f t="shared" si="3"/>
        <v>-:-:-:-:-:-:-:-:-:-:-:-:-:-:-:-:-:-:-:-:-:-:Rn:::::Rd::::</v>
      </c>
      <c r="AT713" s="23"/>
      <c r="AU713" s="24" t="str">
        <f t="shared" si="4"/>
        <v>0x4E286800</v>
      </c>
      <c r="AV713" s="25"/>
      <c r="AW713" s="26" t="str">
        <f t="shared" si="5"/>
        <v>aesmc,                                                  </v>
      </c>
      <c r="AX713" s="26" t="str">
        <f t="shared" si="6"/>
        <v>//		aesmc,                                                  	/* 0x4E286800	AESMC     	 */</v>
      </c>
      <c r="AY713" s="26" t="str">
        <f t="shared" si="7"/>
        <v>//		0x4E286800,	/* AESMC     	aesmc	 */</v>
      </c>
    </row>
    <row r="714" ht="12.75" customHeight="1">
      <c r="A714" s="9" t="s">
        <v>1199</v>
      </c>
      <c r="B714" s="33" t="s">
        <v>106</v>
      </c>
      <c r="C714" s="16"/>
      <c r="D714" s="17"/>
      <c r="E714" s="28" t="s">
        <v>1200</v>
      </c>
      <c r="F714" s="18" t="str">
        <f t="shared" si="8"/>
        <v/>
      </c>
      <c r="G714" s="18" t="str">
        <f t="shared" si="9"/>
        <v/>
      </c>
      <c r="H714" s="19"/>
      <c r="I714" s="30"/>
      <c r="J714" s="30"/>
      <c r="K714" s="84"/>
      <c r="L714" s="45" t="s">
        <v>31</v>
      </c>
      <c r="M714" s="45" t="s">
        <v>30</v>
      </c>
      <c r="N714" s="45" t="s">
        <v>31</v>
      </c>
      <c r="O714" s="45" t="s">
        <v>31</v>
      </c>
      <c r="P714" s="45" t="s">
        <v>30</v>
      </c>
      <c r="Q714" s="45" t="s">
        <v>30</v>
      </c>
      <c r="R714" s="45" t="s">
        <v>30</v>
      </c>
      <c r="S714" s="45" t="s">
        <v>31</v>
      </c>
      <c r="T714" s="32" t="s">
        <v>31</v>
      </c>
      <c r="U714" s="32" t="s">
        <v>31</v>
      </c>
      <c r="V714" s="45" t="s">
        <v>30</v>
      </c>
      <c r="W714" s="45" t="s">
        <v>31</v>
      </c>
      <c r="X714" s="45" t="s">
        <v>30</v>
      </c>
      <c r="Y714" s="45" t="s">
        <v>31</v>
      </c>
      <c r="Z714" s="45" t="s">
        <v>31</v>
      </c>
      <c r="AA714" s="32" t="s">
        <v>31</v>
      </c>
      <c r="AB714" s="32" t="s">
        <v>31</v>
      </c>
      <c r="AC714" s="32" t="s">
        <v>30</v>
      </c>
      <c r="AD714" s="32" t="s">
        <v>30</v>
      </c>
      <c r="AE714" s="32" t="s">
        <v>30</v>
      </c>
      <c r="AF714" s="45" t="s">
        <v>30</v>
      </c>
      <c r="AG714" s="45" t="s">
        <v>31</v>
      </c>
      <c r="AH714" s="46" t="s">
        <v>45</v>
      </c>
      <c r="AM714" s="32" t="s">
        <v>56</v>
      </c>
      <c r="AR714" s="23"/>
      <c r="AS714" s="24" t="str">
        <f t="shared" si="3"/>
        <v>-:-:-:-:-:-:-:-:-:-:-:-:-:-:-:-:-:-:-:-:-:-:Rn:::::Rd::::</v>
      </c>
      <c r="AT714" s="23"/>
      <c r="AU714" s="24" t="str">
        <f t="shared" si="4"/>
        <v>0x4E287800</v>
      </c>
      <c r="AV714" s="25"/>
      <c r="AW714" s="26" t="str">
        <f t="shared" si="5"/>
        <v>aesimc,                                                 </v>
      </c>
      <c r="AX714" s="26" t="str">
        <f t="shared" si="6"/>
        <v>//		aesimc,                                                 	/* 0x4E287800	AESIMC    	 */</v>
      </c>
      <c r="AY714" s="26" t="str">
        <f t="shared" si="7"/>
        <v>//		0x4E287800,	/* AESIMC    	aesimc	 */</v>
      </c>
    </row>
    <row r="715" ht="12.75" customHeight="1">
      <c r="A715" s="9" t="s">
        <v>1201</v>
      </c>
      <c r="B715" s="33" t="s">
        <v>106</v>
      </c>
      <c r="C715" s="16"/>
      <c r="D715" s="17" t="s">
        <v>1202</v>
      </c>
      <c r="F715" s="18" t="str">
        <f t="shared" si="8"/>
        <v/>
      </c>
      <c r="G715" s="18" t="str">
        <f t="shared" si="9"/>
        <v/>
      </c>
      <c r="H715" s="19"/>
      <c r="I715" s="20"/>
      <c r="J715" s="20"/>
      <c r="K715" s="21"/>
      <c r="L715" s="22" t="s">
        <v>31</v>
      </c>
      <c r="M715" s="38" t="s">
        <v>71</v>
      </c>
      <c r="N715" s="38" t="s">
        <v>931</v>
      </c>
      <c r="O715" s="22" t="s">
        <v>31</v>
      </c>
      <c r="P715" s="39" t="s">
        <v>30</v>
      </c>
      <c r="Q715" s="39" t="s">
        <v>30</v>
      </c>
      <c r="R715" s="39" t="s">
        <v>30</v>
      </c>
      <c r="S715" s="22" t="s">
        <v>31</v>
      </c>
      <c r="T715" s="38" t="s">
        <v>65</v>
      </c>
      <c r="V715" s="22" t="s">
        <v>30</v>
      </c>
      <c r="W715" s="60" t="s">
        <v>51</v>
      </c>
      <c r="AB715" s="38" t="s">
        <v>642</v>
      </c>
      <c r="AG715" s="22" t="s">
        <v>30</v>
      </c>
      <c r="AH715" s="40" t="s">
        <v>45</v>
      </c>
      <c r="AM715" s="38" t="s">
        <v>56</v>
      </c>
      <c r="AR715" s="23"/>
      <c r="AS715" s="24" t="str">
        <f t="shared" si="3"/>
        <v/>
      </c>
      <c r="AT715" s="23"/>
      <c r="AU715" s="24" t="str">
        <f t="shared" si="4"/>
        <v/>
      </c>
      <c r="AV715" s="25"/>
      <c r="AW715" s="26" t="str">
        <f t="shared" si="5"/>
        <v/>
      </c>
      <c r="AX715" s="26" t="str">
        <f t="shared" si="6"/>
        <v>	/* AdvSIMD three same */</v>
      </c>
      <c r="AY715" s="26" t="str">
        <f t="shared" si="7"/>
        <v>	/* AdvSIMD three same */</v>
      </c>
    </row>
    <row r="716" ht="12.75" customHeight="1">
      <c r="A716" s="15" t="s">
        <v>1203</v>
      </c>
      <c r="B716" s="33" t="s">
        <v>106</v>
      </c>
      <c r="C716" s="16"/>
      <c r="D716" s="17"/>
      <c r="E716" s="28" t="s">
        <v>1204</v>
      </c>
      <c r="F716" s="18" t="str">
        <f t="shared" si="8"/>
        <v/>
      </c>
      <c r="G716" s="18" t="str">
        <f t="shared" si="9"/>
        <v/>
      </c>
      <c r="H716" s="19"/>
      <c r="I716" s="30"/>
      <c r="J716" s="30"/>
      <c r="K716" s="84"/>
      <c r="L716" s="45" t="s">
        <v>31</v>
      </c>
      <c r="M716" s="32" t="s">
        <v>71</v>
      </c>
      <c r="N716" s="32" t="s">
        <v>31</v>
      </c>
      <c r="O716" s="45" t="s">
        <v>31</v>
      </c>
      <c r="P716" s="45" t="s">
        <v>30</v>
      </c>
      <c r="Q716" s="45" t="s">
        <v>30</v>
      </c>
      <c r="R716" s="45" t="s">
        <v>30</v>
      </c>
      <c r="S716" s="45" t="s">
        <v>31</v>
      </c>
      <c r="T716" s="32" t="s">
        <v>33</v>
      </c>
      <c r="U716" s="32" t="s">
        <v>33</v>
      </c>
      <c r="V716" s="45" t="s">
        <v>30</v>
      </c>
      <c r="W716" s="62" t="s">
        <v>51</v>
      </c>
      <c r="AB716" s="32" t="s">
        <v>31</v>
      </c>
      <c r="AC716" s="32" t="s">
        <v>31</v>
      </c>
      <c r="AD716" s="32" t="s">
        <v>31</v>
      </c>
      <c r="AE716" s="32" t="s">
        <v>31</v>
      </c>
      <c r="AF716" s="32" t="s">
        <v>31</v>
      </c>
      <c r="AG716" s="45" t="s">
        <v>30</v>
      </c>
      <c r="AH716" s="46" t="s">
        <v>45</v>
      </c>
      <c r="AM716" s="32" t="s">
        <v>56</v>
      </c>
      <c r="AR716" s="23"/>
      <c r="AS716" s="24" t="str">
        <f t="shared" si="3"/>
        <v>-:Q:-:-:-:-:-:-:-:-:-:Rm:::::-:-:-:-:-:-:Rn:::::Rd::::</v>
      </c>
      <c r="AT716" s="23"/>
      <c r="AU716" s="24" t="str">
        <f t="shared" si="4"/>
        <v>0x0E200400</v>
      </c>
      <c r="AV716" s="25"/>
      <c r="AW716" s="26" t="str">
        <f t="shared" si="5"/>
        <v>shadd,                                                  </v>
      </c>
      <c r="AX716" s="26" t="str">
        <f t="shared" si="6"/>
        <v>//		shadd,                                                  	/* 0x0E200400	SHADD     	 */</v>
      </c>
      <c r="AY716" s="26" t="str">
        <f t="shared" si="7"/>
        <v>//		0x0E200400,	/* SHADD     	shadd	 */</v>
      </c>
    </row>
    <row r="717" ht="12.75" customHeight="1">
      <c r="A717" s="15" t="s">
        <v>1205</v>
      </c>
      <c r="B717" s="33" t="s">
        <v>106</v>
      </c>
      <c r="C717" s="16"/>
      <c r="D717" s="17"/>
      <c r="E717" s="28" t="s">
        <v>933</v>
      </c>
      <c r="F717" s="18" t="str">
        <f t="shared" si="8"/>
        <v>v</v>
      </c>
      <c r="G717" s="18" t="str">
        <f t="shared" si="9"/>
        <v>Vector</v>
      </c>
      <c r="H717" s="19"/>
      <c r="I717" s="30" t="s">
        <v>1206</v>
      </c>
      <c r="J717" s="30"/>
      <c r="K717" s="84"/>
      <c r="L717" s="45" t="s">
        <v>31</v>
      </c>
      <c r="M717" s="32" t="s">
        <v>71</v>
      </c>
      <c r="N717" s="32" t="s">
        <v>31</v>
      </c>
      <c r="O717" s="45" t="s">
        <v>31</v>
      </c>
      <c r="P717" s="45" t="s">
        <v>30</v>
      </c>
      <c r="Q717" s="45" t="s">
        <v>30</v>
      </c>
      <c r="R717" s="45" t="s">
        <v>30</v>
      </c>
      <c r="S717" s="45" t="s">
        <v>31</v>
      </c>
      <c r="T717" s="32" t="s">
        <v>33</v>
      </c>
      <c r="U717" s="32" t="s">
        <v>33</v>
      </c>
      <c r="V717" s="45" t="s">
        <v>30</v>
      </c>
      <c r="W717" s="62" t="s">
        <v>51</v>
      </c>
      <c r="AB717" s="32" t="s">
        <v>31</v>
      </c>
      <c r="AC717" s="32" t="s">
        <v>31</v>
      </c>
      <c r="AD717" s="32" t="s">
        <v>31</v>
      </c>
      <c r="AE717" s="32" t="s">
        <v>31</v>
      </c>
      <c r="AF717" s="32" t="s">
        <v>30</v>
      </c>
      <c r="AG717" s="45" t="s">
        <v>30</v>
      </c>
      <c r="AH717" s="46" t="s">
        <v>45</v>
      </c>
      <c r="AM717" s="32" t="s">
        <v>56</v>
      </c>
      <c r="AR717" s="23"/>
      <c r="AS717" s="24" t="str">
        <f t="shared" si="3"/>
        <v>-:Q:-:-:-:-:-:-:-:-:-:Rm:::::-:-:-:-:-:-:Rn:::::Rd::::</v>
      </c>
      <c r="AT717" s="23"/>
      <c r="AU717" s="24" t="str">
        <f t="shared" si="4"/>
        <v>0x0E200C00</v>
      </c>
      <c r="AV717" s="25"/>
      <c r="AW717" s="26" t="str">
        <f t="shared" si="5"/>
        <v>vsqaddVector,                                           </v>
      </c>
      <c r="AX717" s="26" t="str">
        <f t="shared" si="6"/>
        <v>//		vsqaddVector,                                           	/* 0x0E200C00	SQADD     	 */</v>
      </c>
      <c r="AY717" s="26" t="str">
        <f t="shared" si="7"/>
        <v>//		0x0E200C00,	/* SQADD     	vsqaddVector	 */</v>
      </c>
    </row>
    <row r="718" ht="12.75" customHeight="1">
      <c r="A718" s="9" t="s">
        <v>1207</v>
      </c>
      <c r="B718" s="33" t="s">
        <v>106</v>
      </c>
      <c r="C718" s="16"/>
      <c r="D718" s="17"/>
      <c r="E718" s="28" t="s">
        <v>1208</v>
      </c>
      <c r="F718" s="18" t="str">
        <f t="shared" si="8"/>
        <v/>
      </c>
      <c r="G718" s="18" t="str">
        <f t="shared" si="9"/>
        <v/>
      </c>
      <c r="H718" s="19"/>
      <c r="I718" s="30"/>
      <c r="J718" s="30"/>
      <c r="K718" s="84"/>
      <c r="L718" s="45" t="s">
        <v>31</v>
      </c>
      <c r="M718" s="32" t="s">
        <v>71</v>
      </c>
      <c r="N718" s="32" t="s">
        <v>31</v>
      </c>
      <c r="O718" s="45" t="s">
        <v>31</v>
      </c>
      <c r="P718" s="45" t="s">
        <v>30</v>
      </c>
      <c r="Q718" s="45" t="s">
        <v>30</v>
      </c>
      <c r="R718" s="45" t="s">
        <v>30</v>
      </c>
      <c r="S718" s="45" t="s">
        <v>31</v>
      </c>
      <c r="T718" s="32" t="s">
        <v>33</v>
      </c>
      <c r="U718" s="32" t="s">
        <v>33</v>
      </c>
      <c r="V718" s="45" t="s">
        <v>30</v>
      </c>
      <c r="W718" s="62" t="s">
        <v>51</v>
      </c>
      <c r="AB718" s="32" t="s">
        <v>31</v>
      </c>
      <c r="AC718" s="32" t="s">
        <v>31</v>
      </c>
      <c r="AD718" s="32" t="s">
        <v>31</v>
      </c>
      <c r="AE718" s="32" t="s">
        <v>30</v>
      </c>
      <c r="AF718" s="32" t="s">
        <v>31</v>
      </c>
      <c r="AG718" s="45" t="s">
        <v>30</v>
      </c>
      <c r="AH718" s="46" t="s">
        <v>45</v>
      </c>
      <c r="AM718" s="32" t="s">
        <v>56</v>
      </c>
      <c r="AR718" s="23"/>
      <c r="AS718" s="24" t="str">
        <f t="shared" si="3"/>
        <v>-:Q:-:-:-:-:-:-:-:-:-:Rm:::::-:-:-:-:-:-:Rn:::::Rd::::</v>
      </c>
      <c r="AT718" s="23"/>
      <c r="AU718" s="24" t="str">
        <f t="shared" si="4"/>
        <v>0x0E201400</v>
      </c>
      <c r="AV718" s="25"/>
      <c r="AW718" s="26" t="str">
        <f t="shared" si="5"/>
        <v>srhadd,                                                 </v>
      </c>
      <c r="AX718" s="26" t="str">
        <f t="shared" si="6"/>
        <v>//		srhadd,                                                 	/* 0x0E201400	SRHADD    	 */</v>
      </c>
      <c r="AY718" s="26" t="str">
        <f t="shared" si="7"/>
        <v>//		0x0E201400,	/* SRHADD    	srhadd	 */</v>
      </c>
    </row>
    <row r="719" ht="12.75" customHeight="1">
      <c r="A719" s="15" t="s">
        <v>1209</v>
      </c>
      <c r="B719" s="33" t="s">
        <v>106</v>
      </c>
      <c r="C719" s="16"/>
      <c r="D719" s="17"/>
      <c r="E719" s="28" t="s">
        <v>1210</v>
      </c>
      <c r="F719" s="18" t="str">
        <f t="shared" si="8"/>
        <v/>
      </c>
      <c r="G719" s="18" t="str">
        <f t="shared" si="9"/>
        <v/>
      </c>
      <c r="H719" s="19"/>
      <c r="I719" s="30"/>
      <c r="J719" s="30"/>
      <c r="K719" s="84"/>
      <c r="L719" s="45" t="s">
        <v>31</v>
      </c>
      <c r="M719" s="32" t="s">
        <v>71</v>
      </c>
      <c r="N719" s="32" t="s">
        <v>31</v>
      </c>
      <c r="O719" s="45" t="s">
        <v>31</v>
      </c>
      <c r="P719" s="45" t="s">
        <v>30</v>
      </c>
      <c r="Q719" s="45" t="s">
        <v>30</v>
      </c>
      <c r="R719" s="45" t="s">
        <v>30</v>
      </c>
      <c r="S719" s="45" t="s">
        <v>31</v>
      </c>
      <c r="T719" s="32" t="s">
        <v>33</v>
      </c>
      <c r="U719" s="32" t="s">
        <v>33</v>
      </c>
      <c r="V719" s="45" t="s">
        <v>30</v>
      </c>
      <c r="W719" s="62" t="s">
        <v>51</v>
      </c>
      <c r="AB719" s="32" t="s">
        <v>31</v>
      </c>
      <c r="AC719" s="32" t="s">
        <v>31</v>
      </c>
      <c r="AD719" s="32" t="s">
        <v>30</v>
      </c>
      <c r="AE719" s="32" t="s">
        <v>31</v>
      </c>
      <c r="AF719" s="32" t="s">
        <v>31</v>
      </c>
      <c r="AG719" s="45" t="s">
        <v>30</v>
      </c>
      <c r="AH719" s="46" t="s">
        <v>45</v>
      </c>
      <c r="AM719" s="32" t="s">
        <v>56</v>
      </c>
      <c r="AR719" s="23"/>
      <c r="AS719" s="24" t="str">
        <f t="shared" si="3"/>
        <v>-:Q:-:-:-:-:-:-:-:-:-:Rm:::::-:-:-:-:-:-:Rn:::::Rd::::</v>
      </c>
      <c r="AT719" s="23"/>
      <c r="AU719" s="24" t="str">
        <f t="shared" si="4"/>
        <v>0x0E202400</v>
      </c>
      <c r="AV719" s="25"/>
      <c r="AW719" s="26" t="str">
        <f t="shared" si="5"/>
        <v>shsub,                                                  </v>
      </c>
      <c r="AX719" s="26" t="str">
        <f t="shared" si="6"/>
        <v>//		shsub,                                                  	/* 0x0E202400	SHSUB     	 */</v>
      </c>
      <c r="AY719" s="26" t="str">
        <f t="shared" si="7"/>
        <v>//		0x0E202400,	/* SHSUB     	shsub	 */</v>
      </c>
    </row>
    <row r="720" ht="12.75" customHeight="1">
      <c r="A720" s="15" t="s">
        <v>1211</v>
      </c>
      <c r="B720" s="33" t="s">
        <v>106</v>
      </c>
      <c r="C720" s="16"/>
      <c r="D720" s="17"/>
      <c r="E720" s="28" t="s">
        <v>936</v>
      </c>
      <c r="F720" s="18" t="str">
        <f t="shared" si="8"/>
        <v>v</v>
      </c>
      <c r="G720" s="18" t="str">
        <f t="shared" si="9"/>
        <v>Vector</v>
      </c>
      <c r="H720" s="19"/>
      <c r="I720" s="30" t="s">
        <v>1206</v>
      </c>
      <c r="J720" s="30"/>
      <c r="K720" s="84"/>
      <c r="L720" s="45" t="s">
        <v>31</v>
      </c>
      <c r="M720" s="32" t="s">
        <v>71</v>
      </c>
      <c r="N720" s="32" t="s">
        <v>31</v>
      </c>
      <c r="O720" s="45" t="s">
        <v>31</v>
      </c>
      <c r="P720" s="45" t="s">
        <v>30</v>
      </c>
      <c r="Q720" s="45" t="s">
        <v>30</v>
      </c>
      <c r="R720" s="45" t="s">
        <v>30</v>
      </c>
      <c r="S720" s="45" t="s">
        <v>31</v>
      </c>
      <c r="T720" s="32" t="s">
        <v>33</v>
      </c>
      <c r="U720" s="32" t="s">
        <v>33</v>
      </c>
      <c r="V720" s="45" t="s">
        <v>30</v>
      </c>
      <c r="W720" s="62" t="s">
        <v>51</v>
      </c>
      <c r="AB720" s="32" t="s">
        <v>31</v>
      </c>
      <c r="AC720" s="32" t="s">
        <v>31</v>
      </c>
      <c r="AD720" s="32" t="s">
        <v>30</v>
      </c>
      <c r="AE720" s="32" t="s">
        <v>31</v>
      </c>
      <c r="AF720" s="32" t="s">
        <v>30</v>
      </c>
      <c r="AG720" s="45" t="s">
        <v>30</v>
      </c>
      <c r="AH720" s="46" t="s">
        <v>45</v>
      </c>
      <c r="AM720" s="32" t="s">
        <v>56</v>
      </c>
      <c r="AR720" s="23"/>
      <c r="AS720" s="24" t="str">
        <f t="shared" si="3"/>
        <v>-:Q:-:-:-:-:-:-:-:-:-:Rm:::::-:-:-:-:-:-:Rn:::::Rd::::</v>
      </c>
      <c r="AT720" s="23"/>
      <c r="AU720" s="24" t="str">
        <f t="shared" si="4"/>
        <v>0x0E202C00</v>
      </c>
      <c r="AV720" s="25"/>
      <c r="AW720" s="26" t="str">
        <f t="shared" si="5"/>
        <v>vsqsubVector,                                           </v>
      </c>
      <c r="AX720" s="26" t="str">
        <f t="shared" si="6"/>
        <v>//		vsqsubVector,                                           	/* 0x0E202C00	SQSUB     	 */</v>
      </c>
      <c r="AY720" s="26" t="str">
        <f t="shared" si="7"/>
        <v>//		0x0E202C00,	/* SQSUB     	vsqsubVector	 */</v>
      </c>
    </row>
    <row r="721" ht="12.75" customHeight="1">
      <c r="A721" s="9" t="s">
        <v>1212</v>
      </c>
      <c r="B721" s="33" t="s">
        <v>106</v>
      </c>
      <c r="C721" s="16"/>
      <c r="D721" s="17"/>
      <c r="E721" s="28" t="s">
        <v>938</v>
      </c>
      <c r="F721" s="18" t="str">
        <f t="shared" si="8"/>
        <v>v</v>
      </c>
      <c r="G721" s="18" t="str">
        <f t="shared" si="9"/>
        <v>register_Vector</v>
      </c>
      <c r="H721" s="18" t="s">
        <v>800</v>
      </c>
      <c r="I721" s="30" t="s">
        <v>1206</v>
      </c>
      <c r="J721" s="30"/>
      <c r="K721" s="84"/>
      <c r="L721" s="45" t="s">
        <v>31</v>
      </c>
      <c r="M721" s="32" t="s">
        <v>71</v>
      </c>
      <c r="N721" s="32" t="s">
        <v>31</v>
      </c>
      <c r="O721" s="45" t="s">
        <v>31</v>
      </c>
      <c r="P721" s="45" t="s">
        <v>30</v>
      </c>
      <c r="Q721" s="45" t="s">
        <v>30</v>
      </c>
      <c r="R721" s="45" t="s">
        <v>30</v>
      </c>
      <c r="S721" s="45" t="s">
        <v>31</v>
      </c>
      <c r="T721" s="32" t="s">
        <v>33</v>
      </c>
      <c r="U721" s="32" t="s">
        <v>33</v>
      </c>
      <c r="V721" s="45" t="s">
        <v>30</v>
      </c>
      <c r="W721" s="62" t="s">
        <v>51</v>
      </c>
      <c r="AB721" s="32" t="s">
        <v>31</v>
      </c>
      <c r="AC721" s="32" t="s">
        <v>31</v>
      </c>
      <c r="AD721" s="32" t="s">
        <v>30</v>
      </c>
      <c r="AE721" s="32" t="s">
        <v>30</v>
      </c>
      <c r="AF721" s="32" t="s">
        <v>31</v>
      </c>
      <c r="AG721" s="45" t="s">
        <v>30</v>
      </c>
      <c r="AH721" s="46" t="s">
        <v>45</v>
      </c>
      <c r="AM721" s="32" t="s">
        <v>56</v>
      </c>
      <c r="AR721" s="23"/>
      <c r="AS721" s="24" t="str">
        <f t="shared" si="3"/>
        <v>-:Q:-:-:-:-:-:-:-:-:-:Rm:::::-:-:-:-:-:-:Rn:::::Rd::::</v>
      </c>
      <c r="AT721" s="23"/>
      <c r="AU721" s="24" t="str">
        <f t="shared" si="4"/>
        <v>0x0E203400</v>
      </c>
      <c r="AV721" s="25"/>
      <c r="AW721" s="26" t="str">
        <f t="shared" si="5"/>
        <v>vcmgtregister_Vector,                                   </v>
      </c>
      <c r="AX721" s="26" t="str">
        <f t="shared" si="6"/>
        <v>//		vcmgtregister_Vector,                                   	/* 0x0E203400	CMGT      	 */</v>
      </c>
      <c r="AY721" s="26" t="str">
        <f t="shared" si="7"/>
        <v>//		0x0E203400,	/* CMGT      	vcmgtregister_Vector	 */</v>
      </c>
    </row>
    <row r="722" ht="12.75" customHeight="1">
      <c r="A722" s="9" t="s">
        <v>1213</v>
      </c>
      <c r="B722" s="33" t="s">
        <v>106</v>
      </c>
      <c r="C722" s="16"/>
      <c r="D722" s="17"/>
      <c r="E722" s="28" t="s">
        <v>940</v>
      </c>
      <c r="F722" s="18" t="str">
        <f t="shared" si="8"/>
        <v>v</v>
      </c>
      <c r="G722" s="18" t="str">
        <f t="shared" si="9"/>
        <v>register_Vector</v>
      </c>
      <c r="H722" s="18" t="s">
        <v>800</v>
      </c>
      <c r="I722" s="30" t="s">
        <v>1206</v>
      </c>
      <c r="J722" s="30"/>
      <c r="K722" s="84"/>
      <c r="L722" s="45" t="s">
        <v>31</v>
      </c>
      <c r="M722" s="32" t="s">
        <v>71</v>
      </c>
      <c r="N722" s="32" t="s">
        <v>31</v>
      </c>
      <c r="O722" s="45" t="s">
        <v>31</v>
      </c>
      <c r="P722" s="45" t="s">
        <v>30</v>
      </c>
      <c r="Q722" s="45" t="s">
        <v>30</v>
      </c>
      <c r="R722" s="45" t="s">
        <v>30</v>
      </c>
      <c r="S722" s="45" t="s">
        <v>31</v>
      </c>
      <c r="T722" s="32" t="s">
        <v>33</v>
      </c>
      <c r="U722" s="32" t="s">
        <v>33</v>
      </c>
      <c r="V722" s="45" t="s">
        <v>30</v>
      </c>
      <c r="W722" s="62" t="s">
        <v>51</v>
      </c>
      <c r="AB722" s="32" t="s">
        <v>31</v>
      </c>
      <c r="AC722" s="32" t="s">
        <v>31</v>
      </c>
      <c r="AD722" s="32" t="s">
        <v>30</v>
      </c>
      <c r="AE722" s="32" t="s">
        <v>30</v>
      </c>
      <c r="AF722" s="32" t="s">
        <v>30</v>
      </c>
      <c r="AG722" s="45" t="s">
        <v>30</v>
      </c>
      <c r="AH722" s="46" t="s">
        <v>45</v>
      </c>
      <c r="AM722" s="32" t="s">
        <v>56</v>
      </c>
      <c r="AR722" s="23"/>
      <c r="AS722" s="24" t="str">
        <f t="shared" si="3"/>
        <v>-:Q:-:-:-:-:-:-:-:-:-:Rm:::::-:-:-:-:-:-:Rn:::::Rd::::</v>
      </c>
      <c r="AT722" s="23"/>
      <c r="AU722" s="24" t="str">
        <f t="shared" si="4"/>
        <v>0x0E203C00</v>
      </c>
      <c r="AV722" s="25"/>
      <c r="AW722" s="26" t="str">
        <f t="shared" si="5"/>
        <v>vcmgeregister_Vector,                                   </v>
      </c>
      <c r="AX722" s="26" t="str">
        <f t="shared" si="6"/>
        <v>//		vcmgeregister_Vector,                                   	/* 0x0E203C00	CMGE      	 */</v>
      </c>
      <c r="AY722" s="26" t="str">
        <f t="shared" si="7"/>
        <v>//		0x0E203C00,	/* CMGE      	vcmgeregister_Vector	 */</v>
      </c>
    </row>
    <row r="723" ht="12.75" customHeight="1">
      <c r="A723" s="15" t="s">
        <v>1214</v>
      </c>
      <c r="B723" s="33" t="s">
        <v>106</v>
      </c>
      <c r="C723" s="16"/>
      <c r="D723" s="17"/>
      <c r="E723" s="28" t="s">
        <v>1215</v>
      </c>
      <c r="F723" s="18" t="str">
        <f t="shared" si="8"/>
        <v/>
      </c>
      <c r="G723" s="18" t="str">
        <f t="shared" si="9"/>
        <v/>
      </c>
      <c r="H723" s="19"/>
      <c r="I723" s="30"/>
      <c r="J723" s="30"/>
      <c r="K723" s="84"/>
      <c r="L723" s="45" t="s">
        <v>31</v>
      </c>
      <c r="M723" s="32" t="s">
        <v>71</v>
      </c>
      <c r="N723" s="32" t="s">
        <v>31</v>
      </c>
      <c r="O723" s="45" t="s">
        <v>31</v>
      </c>
      <c r="P723" s="45" t="s">
        <v>30</v>
      </c>
      <c r="Q723" s="45" t="s">
        <v>30</v>
      </c>
      <c r="R723" s="45" t="s">
        <v>30</v>
      </c>
      <c r="S723" s="45" t="s">
        <v>31</v>
      </c>
      <c r="T723" s="32" t="s">
        <v>33</v>
      </c>
      <c r="U723" s="32" t="s">
        <v>33</v>
      </c>
      <c r="V723" s="45" t="s">
        <v>30</v>
      </c>
      <c r="W723" s="62" t="s">
        <v>51</v>
      </c>
      <c r="AB723" s="32" t="s">
        <v>31</v>
      </c>
      <c r="AC723" s="32" t="s">
        <v>30</v>
      </c>
      <c r="AD723" s="32" t="s">
        <v>31</v>
      </c>
      <c r="AE723" s="32" t="s">
        <v>31</v>
      </c>
      <c r="AF723" s="32" t="s">
        <v>31</v>
      </c>
      <c r="AG723" s="45" t="s">
        <v>30</v>
      </c>
      <c r="AH723" s="46" t="s">
        <v>45</v>
      </c>
      <c r="AM723" s="32" t="s">
        <v>56</v>
      </c>
      <c r="AR723" s="23"/>
      <c r="AS723" s="24" t="str">
        <f t="shared" si="3"/>
        <v>-:Q:-:-:-:-:-:-:-:-:-:Rm:::::-:-:-:-:-:-:Rn:::::Rd::::</v>
      </c>
      <c r="AT723" s="23"/>
      <c r="AU723" s="24" t="str">
        <f t="shared" si="4"/>
        <v>0x0E204400</v>
      </c>
      <c r="AV723" s="25"/>
      <c r="AW723" s="26" t="str">
        <f t="shared" si="5"/>
        <v>sshl vector,                                            </v>
      </c>
      <c r="AX723" s="26" t="str">
        <f t="shared" si="6"/>
        <v>//		sshl vector,                                            	/* 0x0E204400	SSHL Vecto	 */</v>
      </c>
      <c r="AY723" s="26" t="str">
        <f t="shared" si="7"/>
        <v>//		0x0E204400,	/* SSHL Vecto	sshl vector	 */</v>
      </c>
    </row>
    <row r="724" ht="12.75" customHeight="1">
      <c r="A724" s="15" t="s">
        <v>1216</v>
      </c>
      <c r="B724" s="33" t="s">
        <v>106</v>
      </c>
      <c r="C724" s="16"/>
      <c r="D724" s="17"/>
      <c r="E724" s="28" t="s">
        <v>944</v>
      </c>
      <c r="F724" s="18" t="str">
        <f t="shared" si="8"/>
        <v>v</v>
      </c>
      <c r="G724" s="18" t="str">
        <f t="shared" si="9"/>
        <v>register_Vector</v>
      </c>
      <c r="H724" s="18" t="s">
        <v>800</v>
      </c>
      <c r="I724" s="30" t="s">
        <v>1206</v>
      </c>
      <c r="J724" s="30"/>
      <c r="K724" s="84"/>
      <c r="L724" s="45" t="s">
        <v>31</v>
      </c>
      <c r="M724" s="32" t="s">
        <v>71</v>
      </c>
      <c r="N724" s="32" t="s">
        <v>31</v>
      </c>
      <c r="O724" s="45" t="s">
        <v>31</v>
      </c>
      <c r="P724" s="45" t="s">
        <v>30</v>
      </c>
      <c r="Q724" s="45" t="s">
        <v>30</v>
      </c>
      <c r="R724" s="45" t="s">
        <v>30</v>
      </c>
      <c r="S724" s="45" t="s">
        <v>31</v>
      </c>
      <c r="T724" s="32" t="s">
        <v>33</v>
      </c>
      <c r="U724" s="32" t="s">
        <v>33</v>
      </c>
      <c r="V724" s="45" t="s">
        <v>30</v>
      </c>
      <c r="W724" s="62" t="s">
        <v>51</v>
      </c>
      <c r="AB724" s="32" t="s">
        <v>31</v>
      </c>
      <c r="AC724" s="32" t="s">
        <v>30</v>
      </c>
      <c r="AD724" s="32" t="s">
        <v>31</v>
      </c>
      <c r="AE724" s="32" t="s">
        <v>31</v>
      </c>
      <c r="AF724" s="32" t="s">
        <v>30</v>
      </c>
      <c r="AG724" s="45" t="s">
        <v>30</v>
      </c>
      <c r="AH724" s="46" t="s">
        <v>45</v>
      </c>
      <c r="AM724" s="32" t="s">
        <v>56</v>
      </c>
      <c r="AR724" s="23"/>
      <c r="AS724" s="24" t="str">
        <f t="shared" si="3"/>
        <v>-:Q:-:-:-:-:-:-:-:-:-:Rm:::::-:-:-:-:-:-:Rn:::::Rd::::</v>
      </c>
      <c r="AT724" s="23"/>
      <c r="AU724" s="24" t="str">
        <f t="shared" si="4"/>
        <v>0x0E204C00</v>
      </c>
      <c r="AV724" s="25"/>
      <c r="AW724" s="26" t="str">
        <f t="shared" si="5"/>
        <v>vsqshlregister_Vector,                                  </v>
      </c>
      <c r="AX724" s="26" t="str">
        <f t="shared" si="6"/>
        <v>//		vsqshlregister_Vector,                                  	/* 0x0E204C00	SQSHL     	 */</v>
      </c>
      <c r="AY724" s="26" t="str">
        <f t="shared" si="7"/>
        <v>//		0x0E204C00,	/* SQSHL     	vsqshlregister_Vector	 */</v>
      </c>
    </row>
    <row r="725" ht="12.75" customHeight="1">
      <c r="A725" s="9" t="s">
        <v>1217</v>
      </c>
      <c r="B725" s="33" t="s">
        <v>106</v>
      </c>
      <c r="C725" s="16"/>
      <c r="D725" s="17"/>
      <c r="E725" s="28" t="s">
        <v>946</v>
      </c>
      <c r="F725" s="18" t="str">
        <f t="shared" si="8"/>
        <v>v</v>
      </c>
      <c r="G725" s="18" t="str">
        <f t="shared" si="9"/>
        <v>Vector</v>
      </c>
      <c r="H725" s="19"/>
      <c r="I725" s="30" t="s">
        <v>1206</v>
      </c>
      <c r="J725" s="30"/>
      <c r="K725" s="84"/>
      <c r="L725" s="45" t="s">
        <v>31</v>
      </c>
      <c r="M725" s="32" t="s">
        <v>71</v>
      </c>
      <c r="N725" s="32" t="s">
        <v>31</v>
      </c>
      <c r="O725" s="45" t="s">
        <v>31</v>
      </c>
      <c r="P725" s="45" t="s">
        <v>30</v>
      </c>
      <c r="Q725" s="45" t="s">
        <v>30</v>
      </c>
      <c r="R725" s="45" t="s">
        <v>30</v>
      </c>
      <c r="S725" s="45" t="s">
        <v>31</v>
      </c>
      <c r="T725" s="32" t="s">
        <v>33</v>
      </c>
      <c r="U725" s="32" t="s">
        <v>33</v>
      </c>
      <c r="V725" s="45" t="s">
        <v>30</v>
      </c>
      <c r="W725" s="62" t="s">
        <v>51</v>
      </c>
      <c r="AB725" s="32" t="s">
        <v>31</v>
      </c>
      <c r="AC725" s="32" t="s">
        <v>30</v>
      </c>
      <c r="AD725" s="32" t="s">
        <v>31</v>
      </c>
      <c r="AE725" s="32" t="s">
        <v>30</v>
      </c>
      <c r="AF725" s="32" t="s">
        <v>31</v>
      </c>
      <c r="AG725" s="45" t="s">
        <v>30</v>
      </c>
      <c r="AH725" s="46" t="s">
        <v>45</v>
      </c>
      <c r="AM725" s="32" t="s">
        <v>56</v>
      </c>
      <c r="AR725" s="23"/>
      <c r="AS725" s="24" t="str">
        <f t="shared" si="3"/>
        <v>-:Q:-:-:-:-:-:-:-:-:-:Rm:::::-:-:-:-:-:-:Rn:::::Rd::::</v>
      </c>
      <c r="AT725" s="23"/>
      <c r="AU725" s="24" t="str">
        <f t="shared" si="4"/>
        <v>0x0E205400</v>
      </c>
      <c r="AV725" s="25"/>
      <c r="AW725" s="26" t="str">
        <f t="shared" si="5"/>
        <v>vsrshlVector,                                           </v>
      </c>
      <c r="AX725" s="26" t="str">
        <f t="shared" si="6"/>
        <v>//		vsrshlVector,                                           	/* 0x0E205400	SRSHL     	 */</v>
      </c>
      <c r="AY725" s="26" t="str">
        <f t="shared" si="7"/>
        <v>//		0x0E205400,	/* SRSHL     	vsrshlVector	 */</v>
      </c>
    </row>
    <row r="726" ht="12.75" customHeight="1">
      <c r="A726" s="15" t="s">
        <v>1218</v>
      </c>
      <c r="B726" s="33" t="s">
        <v>106</v>
      </c>
      <c r="C726" s="16"/>
      <c r="D726" s="17"/>
      <c r="E726" s="28" t="s">
        <v>948</v>
      </c>
      <c r="F726" s="18" t="str">
        <f t="shared" si="8"/>
        <v>v</v>
      </c>
      <c r="G726" s="18" t="str">
        <f t="shared" si="9"/>
        <v>Vector</v>
      </c>
      <c r="H726" s="19"/>
      <c r="I726" s="30" t="s">
        <v>1206</v>
      </c>
      <c r="J726" s="30"/>
      <c r="K726" s="84"/>
      <c r="L726" s="45" t="s">
        <v>31</v>
      </c>
      <c r="M726" s="32" t="s">
        <v>71</v>
      </c>
      <c r="N726" s="32" t="s">
        <v>31</v>
      </c>
      <c r="O726" s="45" t="s">
        <v>31</v>
      </c>
      <c r="P726" s="45" t="s">
        <v>30</v>
      </c>
      <c r="Q726" s="45" t="s">
        <v>30</v>
      </c>
      <c r="R726" s="45" t="s">
        <v>30</v>
      </c>
      <c r="S726" s="45" t="s">
        <v>31</v>
      </c>
      <c r="T726" s="32" t="s">
        <v>33</v>
      </c>
      <c r="U726" s="32" t="s">
        <v>33</v>
      </c>
      <c r="V726" s="45" t="s">
        <v>30</v>
      </c>
      <c r="W726" s="62" t="s">
        <v>51</v>
      </c>
      <c r="AB726" s="32" t="s">
        <v>31</v>
      </c>
      <c r="AC726" s="32" t="s">
        <v>30</v>
      </c>
      <c r="AD726" s="32" t="s">
        <v>31</v>
      </c>
      <c r="AE726" s="32" t="s">
        <v>30</v>
      </c>
      <c r="AF726" s="32" t="s">
        <v>30</v>
      </c>
      <c r="AG726" s="45" t="s">
        <v>30</v>
      </c>
      <c r="AH726" s="46" t="s">
        <v>45</v>
      </c>
      <c r="AM726" s="32" t="s">
        <v>56</v>
      </c>
      <c r="AR726" s="23"/>
      <c r="AS726" s="24" t="str">
        <f t="shared" si="3"/>
        <v>-:Q:-:-:-:-:-:-:-:-:-:Rm:::::-:-:-:-:-:-:Rn:::::Rd::::</v>
      </c>
      <c r="AT726" s="23"/>
      <c r="AU726" s="24" t="str">
        <f t="shared" si="4"/>
        <v>0x0E205C00</v>
      </c>
      <c r="AV726" s="25"/>
      <c r="AW726" s="26" t="str">
        <f t="shared" si="5"/>
        <v>vsqrshlVector,                                          </v>
      </c>
      <c r="AX726" s="26" t="str">
        <f t="shared" si="6"/>
        <v>//		vsqrshlVector,                                          	/* 0x0E205C00	SQRSHL    	 */</v>
      </c>
      <c r="AY726" s="26" t="str">
        <f t="shared" si="7"/>
        <v>//		0x0E205C00,	/* SQRSHL    	vsqrshlVector	 */</v>
      </c>
    </row>
    <row r="727" ht="12.75" customHeight="1">
      <c r="A727" s="15" t="s">
        <v>1219</v>
      </c>
      <c r="B727" s="33" t="s">
        <v>106</v>
      </c>
      <c r="C727" s="16"/>
      <c r="D727" s="17"/>
      <c r="E727" s="28" t="s">
        <v>1220</v>
      </c>
      <c r="F727" s="18" t="str">
        <f t="shared" si="8"/>
        <v/>
      </c>
      <c r="G727" s="18" t="str">
        <f t="shared" si="9"/>
        <v/>
      </c>
      <c r="H727" s="19"/>
      <c r="I727" s="30"/>
      <c r="J727" s="30"/>
      <c r="K727" s="84"/>
      <c r="L727" s="45" t="s">
        <v>31</v>
      </c>
      <c r="M727" s="32" t="s">
        <v>71</v>
      </c>
      <c r="N727" s="32" t="s">
        <v>31</v>
      </c>
      <c r="O727" s="45" t="s">
        <v>31</v>
      </c>
      <c r="P727" s="45" t="s">
        <v>30</v>
      </c>
      <c r="Q727" s="45" t="s">
        <v>30</v>
      </c>
      <c r="R727" s="45" t="s">
        <v>30</v>
      </c>
      <c r="S727" s="45" t="s">
        <v>31</v>
      </c>
      <c r="T727" s="32" t="s">
        <v>33</v>
      </c>
      <c r="U727" s="32" t="s">
        <v>33</v>
      </c>
      <c r="V727" s="45" t="s">
        <v>30</v>
      </c>
      <c r="W727" s="62" t="s">
        <v>51</v>
      </c>
      <c r="AB727" s="32" t="s">
        <v>31</v>
      </c>
      <c r="AC727" s="32" t="s">
        <v>30</v>
      </c>
      <c r="AD727" s="32" t="s">
        <v>30</v>
      </c>
      <c r="AE727" s="32" t="s">
        <v>31</v>
      </c>
      <c r="AF727" s="32" t="s">
        <v>31</v>
      </c>
      <c r="AG727" s="45" t="s">
        <v>30</v>
      </c>
      <c r="AH727" s="46" t="s">
        <v>45</v>
      </c>
      <c r="AM727" s="32" t="s">
        <v>56</v>
      </c>
      <c r="AR727" s="23"/>
      <c r="AS727" s="24" t="str">
        <f t="shared" si="3"/>
        <v>-:Q:-:-:-:-:-:-:-:-:-:Rm:::::-:-:-:-:-:-:Rn:::::Rd::::</v>
      </c>
      <c r="AT727" s="23"/>
      <c r="AU727" s="24" t="str">
        <f t="shared" si="4"/>
        <v>0x0E206400</v>
      </c>
      <c r="AV727" s="25"/>
      <c r="AW727" s="26" t="str">
        <f t="shared" si="5"/>
        <v>smax,                                                   </v>
      </c>
      <c r="AX727" s="26" t="str">
        <f t="shared" si="6"/>
        <v>//		smax,                                                   	/* 0x0E206400	SMAX      	 */</v>
      </c>
      <c r="AY727" s="26" t="str">
        <f t="shared" si="7"/>
        <v>//		0x0E206400,	/* SMAX      	smax	 */</v>
      </c>
    </row>
    <row r="728" ht="12.75" customHeight="1">
      <c r="A728" s="9" t="s">
        <v>1221</v>
      </c>
      <c r="B728" s="33" t="s">
        <v>106</v>
      </c>
      <c r="C728" s="16"/>
      <c r="D728" s="17"/>
      <c r="E728" s="28" t="s">
        <v>1222</v>
      </c>
      <c r="F728" s="18" t="str">
        <f t="shared" si="8"/>
        <v/>
      </c>
      <c r="G728" s="18" t="str">
        <f t="shared" si="9"/>
        <v/>
      </c>
      <c r="H728" s="19"/>
      <c r="I728" s="30"/>
      <c r="J728" s="30"/>
      <c r="K728" s="84"/>
      <c r="L728" s="45" t="s">
        <v>31</v>
      </c>
      <c r="M728" s="32" t="s">
        <v>71</v>
      </c>
      <c r="N728" s="32" t="s">
        <v>31</v>
      </c>
      <c r="O728" s="45" t="s">
        <v>31</v>
      </c>
      <c r="P728" s="45" t="s">
        <v>30</v>
      </c>
      <c r="Q728" s="45" t="s">
        <v>30</v>
      </c>
      <c r="R728" s="45" t="s">
        <v>30</v>
      </c>
      <c r="S728" s="45" t="s">
        <v>31</v>
      </c>
      <c r="T728" s="32" t="s">
        <v>33</v>
      </c>
      <c r="U728" s="32" t="s">
        <v>33</v>
      </c>
      <c r="V728" s="45" t="s">
        <v>30</v>
      </c>
      <c r="W728" s="62" t="s">
        <v>51</v>
      </c>
      <c r="AB728" s="32" t="s">
        <v>31</v>
      </c>
      <c r="AC728" s="32" t="s">
        <v>30</v>
      </c>
      <c r="AD728" s="32" t="s">
        <v>30</v>
      </c>
      <c r="AE728" s="32" t="s">
        <v>31</v>
      </c>
      <c r="AF728" s="32" t="s">
        <v>30</v>
      </c>
      <c r="AG728" s="45" t="s">
        <v>30</v>
      </c>
      <c r="AH728" s="46" t="s">
        <v>45</v>
      </c>
      <c r="AM728" s="32" t="s">
        <v>56</v>
      </c>
      <c r="AR728" s="23"/>
      <c r="AS728" s="24" t="str">
        <f t="shared" si="3"/>
        <v>-:Q:-:-:-:-:-:-:-:-:-:Rm:::::-:-:-:-:-:-:Rn:::::Rd::::</v>
      </c>
      <c r="AT728" s="23"/>
      <c r="AU728" s="24" t="str">
        <f t="shared" si="4"/>
        <v>0x0E206C00</v>
      </c>
      <c r="AV728" s="25"/>
      <c r="AW728" s="26" t="str">
        <f t="shared" si="5"/>
        <v>smin,                                                   </v>
      </c>
      <c r="AX728" s="26" t="str">
        <f t="shared" si="6"/>
        <v>//		smin,                                                   	/* 0x0E206C00	SMIN      	 */</v>
      </c>
      <c r="AY728" s="26" t="str">
        <f t="shared" si="7"/>
        <v>//		0x0E206C00,	/* SMIN      	smin	 */</v>
      </c>
    </row>
    <row r="729" ht="12.75" customHeight="1">
      <c r="A729" s="9" t="s">
        <v>1223</v>
      </c>
      <c r="B729" s="33" t="s">
        <v>106</v>
      </c>
      <c r="C729" s="16"/>
      <c r="D729" s="17"/>
      <c r="E729" s="28" t="s">
        <v>1224</v>
      </c>
      <c r="F729" s="18" t="str">
        <f t="shared" si="8"/>
        <v/>
      </c>
      <c r="G729" s="18" t="str">
        <f t="shared" si="9"/>
        <v/>
      </c>
      <c r="H729" s="19"/>
      <c r="I729" s="30"/>
      <c r="J729" s="30"/>
      <c r="K729" s="84"/>
      <c r="L729" s="45" t="s">
        <v>31</v>
      </c>
      <c r="M729" s="32" t="s">
        <v>71</v>
      </c>
      <c r="N729" s="32" t="s">
        <v>31</v>
      </c>
      <c r="O729" s="45" t="s">
        <v>31</v>
      </c>
      <c r="P729" s="45" t="s">
        <v>30</v>
      </c>
      <c r="Q729" s="45" t="s">
        <v>30</v>
      </c>
      <c r="R729" s="45" t="s">
        <v>30</v>
      </c>
      <c r="S729" s="45" t="s">
        <v>31</v>
      </c>
      <c r="T729" s="32" t="s">
        <v>33</v>
      </c>
      <c r="U729" s="32" t="s">
        <v>33</v>
      </c>
      <c r="V729" s="45" t="s">
        <v>30</v>
      </c>
      <c r="W729" s="62" t="s">
        <v>51</v>
      </c>
      <c r="AB729" s="32" t="s">
        <v>31</v>
      </c>
      <c r="AC729" s="32" t="s">
        <v>30</v>
      </c>
      <c r="AD729" s="32" t="s">
        <v>30</v>
      </c>
      <c r="AE729" s="32" t="s">
        <v>30</v>
      </c>
      <c r="AF729" s="32" t="s">
        <v>31</v>
      </c>
      <c r="AG729" s="45" t="s">
        <v>30</v>
      </c>
      <c r="AH729" s="46" t="s">
        <v>45</v>
      </c>
      <c r="AM729" s="32" t="s">
        <v>56</v>
      </c>
      <c r="AR729" s="23"/>
      <c r="AS729" s="24" t="str">
        <f t="shared" si="3"/>
        <v>-:Q:-:-:-:-:-:-:-:-:-:Rm:::::-:-:-:-:-:-:Rn:::::Rd::::</v>
      </c>
      <c r="AT729" s="23"/>
      <c r="AU729" s="24" t="str">
        <f t="shared" si="4"/>
        <v>0x0E207400</v>
      </c>
      <c r="AV729" s="25"/>
      <c r="AW729" s="26" t="str">
        <f t="shared" si="5"/>
        <v>sabd,                                                   </v>
      </c>
      <c r="AX729" s="26" t="str">
        <f t="shared" si="6"/>
        <v>//		sabd,                                                   	/* 0x0E207400	SABD      	 */</v>
      </c>
      <c r="AY729" s="26" t="str">
        <f t="shared" si="7"/>
        <v>//		0x0E207400,	/* SABD      	sabd	 */</v>
      </c>
    </row>
    <row r="730" ht="12.75" customHeight="1">
      <c r="A730" s="15" t="s">
        <v>1225</v>
      </c>
      <c r="B730" s="33" t="s">
        <v>106</v>
      </c>
      <c r="C730" s="16"/>
      <c r="D730" s="17"/>
      <c r="E730" s="28" t="s">
        <v>1226</v>
      </c>
      <c r="F730" s="18" t="str">
        <f t="shared" si="8"/>
        <v/>
      </c>
      <c r="G730" s="18" t="str">
        <f t="shared" si="9"/>
        <v/>
      </c>
      <c r="H730" s="19"/>
      <c r="I730" s="30"/>
      <c r="J730" s="30"/>
      <c r="K730" s="84"/>
      <c r="L730" s="45" t="s">
        <v>31</v>
      </c>
      <c r="M730" s="32" t="s">
        <v>71</v>
      </c>
      <c r="N730" s="32" t="s">
        <v>31</v>
      </c>
      <c r="O730" s="45" t="s">
        <v>31</v>
      </c>
      <c r="P730" s="45" t="s">
        <v>30</v>
      </c>
      <c r="Q730" s="45" t="s">
        <v>30</v>
      </c>
      <c r="R730" s="45" t="s">
        <v>30</v>
      </c>
      <c r="S730" s="45" t="s">
        <v>31</v>
      </c>
      <c r="T730" s="32" t="s">
        <v>33</v>
      </c>
      <c r="U730" s="32" t="s">
        <v>33</v>
      </c>
      <c r="V730" s="45" t="s">
        <v>30</v>
      </c>
      <c r="W730" s="62" t="s">
        <v>51</v>
      </c>
      <c r="AB730" s="32" t="s">
        <v>31</v>
      </c>
      <c r="AC730" s="32" t="s">
        <v>30</v>
      </c>
      <c r="AD730" s="32" t="s">
        <v>30</v>
      </c>
      <c r="AE730" s="32" t="s">
        <v>30</v>
      </c>
      <c r="AF730" s="32" t="s">
        <v>30</v>
      </c>
      <c r="AG730" s="45" t="s">
        <v>30</v>
      </c>
      <c r="AH730" s="46" t="s">
        <v>45</v>
      </c>
      <c r="AM730" s="32" t="s">
        <v>56</v>
      </c>
      <c r="AR730" s="23"/>
      <c r="AS730" s="24" t="str">
        <f t="shared" si="3"/>
        <v>-:Q:-:-:-:-:-:-:-:-:-:Rm:::::-:-:-:-:-:-:Rn:::::Rd::::</v>
      </c>
      <c r="AT730" s="23"/>
      <c r="AU730" s="24" t="str">
        <f t="shared" si="4"/>
        <v>0x0E207C00</v>
      </c>
      <c r="AV730" s="25"/>
      <c r="AW730" s="26" t="str">
        <f t="shared" si="5"/>
        <v>saba,                                                   </v>
      </c>
      <c r="AX730" s="26" t="str">
        <f t="shared" si="6"/>
        <v>//		saba,                                                   	/* 0x0E207C00	SABA      	 */</v>
      </c>
      <c r="AY730" s="26" t="str">
        <f t="shared" si="7"/>
        <v>//		0x0E207C00,	/* SABA      	saba	 */</v>
      </c>
    </row>
    <row r="731" ht="12.75" customHeight="1">
      <c r="A731" s="15" t="s">
        <v>1227</v>
      </c>
      <c r="B731" s="33" t="s">
        <v>106</v>
      </c>
      <c r="C731" s="16"/>
      <c r="D731" s="17"/>
      <c r="E731" s="28" t="s">
        <v>468</v>
      </c>
      <c r="F731" s="18" t="str">
        <f t="shared" si="8"/>
        <v>v</v>
      </c>
      <c r="G731" s="18" t="str">
        <f t="shared" si="9"/>
        <v>vector_Vector</v>
      </c>
      <c r="H731" s="18" t="s">
        <v>950</v>
      </c>
      <c r="I731" s="30" t="s">
        <v>1206</v>
      </c>
      <c r="J731" s="30"/>
      <c r="K731" s="84"/>
      <c r="L731" s="45" t="s">
        <v>31</v>
      </c>
      <c r="M731" s="32" t="s">
        <v>71</v>
      </c>
      <c r="N731" s="32" t="s">
        <v>31</v>
      </c>
      <c r="O731" s="45" t="s">
        <v>31</v>
      </c>
      <c r="P731" s="45" t="s">
        <v>30</v>
      </c>
      <c r="Q731" s="45" t="s">
        <v>30</v>
      </c>
      <c r="R731" s="45" t="s">
        <v>30</v>
      </c>
      <c r="S731" s="45" t="s">
        <v>31</v>
      </c>
      <c r="T731" s="32" t="s">
        <v>33</v>
      </c>
      <c r="U731" s="32" t="s">
        <v>33</v>
      </c>
      <c r="V731" s="45" t="s">
        <v>30</v>
      </c>
      <c r="W731" s="62" t="s">
        <v>51</v>
      </c>
      <c r="AB731" s="32" t="s">
        <v>30</v>
      </c>
      <c r="AC731" s="32" t="s">
        <v>31</v>
      </c>
      <c r="AD731" s="32" t="s">
        <v>31</v>
      </c>
      <c r="AE731" s="32" t="s">
        <v>31</v>
      </c>
      <c r="AF731" s="32" t="s">
        <v>31</v>
      </c>
      <c r="AG731" s="45" t="s">
        <v>30</v>
      </c>
      <c r="AH731" s="46" t="s">
        <v>45</v>
      </c>
      <c r="AM731" s="32" t="s">
        <v>56</v>
      </c>
      <c r="AR731" s="23"/>
      <c r="AS731" s="24" t="str">
        <f t="shared" si="3"/>
        <v>-:Q:-:-:-:-:-:-:-:-:-:Rm:::::-:-:-:-:-:-:Rn:::::Rd::::</v>
      </c>
      <c r="AT731" s="23"/>
      <c r="AU731" s="24" t="str">
        <f t="shared" si="4"/>
        <v>0x0E208400</v>
      </c>
      <c r="AV731" s="25"/>
      <c r="AW731" s="26" t="str">
        <f t="shared" si="5"/>
        <v>vaddvector_Vector,                                      </v>
      </c>
      <c r="AX731" s="26" t="str">
        <f t="shared" si="6"/>
        <v>//		vaddvector_Vector,                                      	/* 0x0E208400	ADD       	 */</v>
      </c>
      <c r="AY731" s="26" t="str">
        <f t="shared" si="7"/>
        <v>//		0x0E208400,	/* ADD       	vaddvector_Vector	 */</v>
      </c>
    </row>
    <row r="732" ht="12.75" customHeight="1">
      <c r="A732" s="9" t="s">
        <v>1228</v>
      </c>
      <c r="B732" s="33" t="s">
        <v>106</v>
      </c>
      <c r="C732" s="16"/>
      <c r="D732" s="17"/>
      <c r="E732" s="28" t="s">
        <v>952</v>
      </c>
      <c r="F732" s="18" t="str">
        <f t="shared" si="8"/>
        <v>v</v>
      </c>
      <c r="G732" s="18" t="str">
        <f t="shared" si="9"/>
        <v>Vector</v>
      </c>
      <c r="H732" s="19"/>
      <c r="I732" s="30" t="s">
        <v>1206</v>
      </c>
      <c r="J732" s="30"/>
      <c r="K732" s="84"/>
      <c r="L732" s="45" t="s">
        <v>31</v>
      </c>
      <c r="M732" s="32" t="s">
        <v>71</v>
      </c>
      <c r="N732" s="32" t="s">
        <v>31</v>
      </c>
      <c r="O732" s="45" t="s">
        <v>31</v>
      </c>
      <c r="P732" s="45" t="s">
        <v>30</v>
      </c>
      <c r="Q732" s="45" t="s">
        <v>30</v>
      </c>
      <c r="R732" s="45" t="s">
        <v>30</v>
      </c>
      <c r="S732" s="45" t="s">
        <v>31</v>
      </c>
      <c r="T732" s="32" t="s">
        <v>33</v>
      </c>
      <c r="U732" s="32" t="s">
        <v>33</v>
      </c>
      <c r="V732" s="45" t="s">
        <v>30</v>
      </c>
      <c r="W732" s="62" t="s">
        <v>51</v>
      </c>
      <c r="AB732" s="32" t="s">
        <v>30</v>
      </c>
      <c r="AC732" s="32" t="s">
        <v>31</v>
      </c>
      <c r="AD732" s="32" t="s">
        <v>31</v>
      </c>
      <c r="AE732" s="32" t="s">
        <v>31</v>
      </c>
      <c r="AF732" s="32" t="s">
        <v>30</v>
      </c>
      <c r="AG732" s="45" t="s">
        <v>30</v>
      </c>
      <c r="AH732" s="46" t="s">
        <v>45</v>
      </c>
      <c r="AM732" s="32" t="s">
        <v>56</v>
      </c>
      <c r="AR732" s="23"/>
      <c r="AS732" s="24" t="str">
        <f t="shared" si="3"/>
        <v>-:Q:-:-:-:-:-:-:-:-:-:Rm:::::-:-:-:-:-:-:Rn:::::Rd::::</v>
      </c>
      <c r="AT732" s="23"/>
      <c r="AU732" s="24" t="str">
        <f t="shared" si="4"/>
        <v>0x0E208C00</v>
      </c>
      <c r="AV732" s="25"/>
      <c r="AW732" s="26" t="str">
        <f t="shared" si="5"/>
        <v>vcmtstVector,                                           </v>
      </c>
      <c r="AX732" s="26" t="str">
        <f t="shared" si="6"/>
        <v>//		vcmtstVector,                                           	/* 0x0E208C00	CMTST     	 */</v>
      </c>
      <c r="AY732" s="26" t="str">
        <f t="shared" si="7"/>
        <v>//		0x0E208C00,	/* CMTST     	vcmtstVector	 */</v>
      </c>
    </row>
    <row r="733" ht="12.75" customHeight="1">
      <c r="A733" s="15" t="s">
        <v>1229</v>
      </c>
      <c r="B733" s="33" t="s">
        <v>106</v>
      </c>
      <c r="C733" s="16"/>
      <c r="D733" s="17"/>
      <c r="E733" s="28" t="s">
        <v>1230</v>
      </c>
      <c r="F733" s="18" t="str">
        <f t="shared" si="8"/>
        <v/>
      </c>
      <c r="G733" s="18" t="str">
        <f t="shared" si="9"/>
        <v>vector</v>
      </c>
      <c r="H733" s="18" t="s">
        <v>950</v>
      </c>
      <c r="I733" s="30"/>
      <c r="J733" s="30"/>
      <c r="K733" s="84"/>
      <c r="L733" s="45" t="s">
        <v>31</v>
      </c>
      <c r="M733" s="32" t="s">
        <v>71</v>
      </c>
      <c r="N733" s="32" t="s">
        <v>31</v>
      </c>
      <c r="O733" s="45" t="s">
        <v>31</v>
      </c>
      <c r="P733" s="45" t="s">
        <v>30</v>
      </c>
      <c r="Q733" s="45" t="s">
        <v>30</v>
      </c>
      <c r="R733" s="45" t="s">
        <v>30</v>
      </c>
      <c r="S733" s="45" t="s">
        <v>31</v>
      </c>
      <c r="T733" s="32" t="s">
        <v>33</v>
      </c>
      <c r="U733" s="32" t="s">
        <v>33</v>
      </c>
      <c r="V733" s="45" t="s">
        <v>30</v>
      </c>
      <c r="W733" s="62" t="s">
        <v>51</v>
      </c>
      <c r="AB733" s="32" t="s">
        <v>30</v>
      </c>
      <c r="AC733" s="32" t="s">
        <v>31</v>
      </c>
      <c r="AD733" s="32" t="s">
        <v>31</v>
      </c>
      <c r="AE733" s="32" t="s">
        <v>30</v>
      </c>
      <c r="AF733" s="32" t="s">
        <v>31</v>
      </c>
      <c r="AG733" s="45" t="s">
        <v>30</v>
      </c>
      <c r="AH733" s="46" t="s">
        <v>45</v>
      </c>
      <c r="AM733" s="32" t="s">
        <v>56</v>
      </c>
      <c r="AR733" s="23"/>
      <c r="AS733" s="24" t="str">
        <f t="shared" si="3"/>
        <v>-:Q:-:-:-:-:-:-:-:-:-:Rm:::::-:-:-:-:-:-:Rn:::::Rd::::</v>
      </c>
      <c r="AT733" s="23"/>
      <c r="AU733" s="24" t="str">
        <f t="shared" si="4"/>
        <v>0x0E209400</v>
      </c>
      <c r="AV733" s="25"/>
      <c r="AW733" s="26" t="str">
        <f t="shared" si="5"/>
        <v>mlavector,                                              </v>
      </c>
      <c r="AX733" s="26" t="str">
        <f t="shared" si="6"/>
        <v>//		mlavector,                                              	/* 0x0E209400	MLA       	 */</v>
      </c>
      <c r="AY733" s="26" t="str">
        <f t="shared" si="7"/>
        <v>//		0x0E209400,	/* MLA       	mlavector	 */</v>
      </c>
    </row>
    <row r="734" ht="12.75" customHeight="1">
      <c r="A734" s="15" t="s">
        <v>1231</v>
      </c>
      <c r="B734" s="33" t="s">
        <v>106</v>
      </c>
      <c r="C734" s="16"/>
      <c r="D734" s="17"/>
      <c r="E734" s="28" t="s">
        <v>1232</v>
      </c>
      <c r="F734" s="18" t="str">
        <f t="shared" si="8"/>
        <v/>
      </c>
      <c r="G734" s="18" t="str">
        <f t="shared" si="9"/>
        <v>vector</v>
      </c>
      <c r="H734" s="18" t="s">
        <v>950</v>
      </c>
      <c r="I734" s="30"/>
      <c r="J734" s="30"/>
      <c r="K734" s="84"/>
      <c r="L734" s="45" t="s">
        <v>31</v>
      </c>
      <c r="M734" s="32" t="s">
        <v>71</v>
      </c>
      <c r="N734" s="32" t="s">
        <v>31</v>
      </c>
      <c r="O734" s="45" t="s">
        <v>31</v>
      </c>
      <c r="P734" s="45" t="s">
        <v>30</v>
      </c>
      <c r="Q734" s="45" t="s">
        <v>30</v>
      </c>
      <c r="R734" s="45" t="s">
        <v>30</v>
      </c>
      <c r="S734" s="45" t="s">
        <v>31</v>
      </c>
      <c r="T734" s="32" t="s">
        <v>33</v>
      </c>
      <c r="U734" s="32" t="s">
        <v>33</v>
      </c>
      <c r="V734" s="45" t="s">
        <v>30</v>
      </c>
      <c r="W734" s="62" t="s">
        <v>51</v>
      </c>
      <c r="AB734" s="32" t="s">
        <v>30</v>
      </c>
      <c r="AC734" s="32" t="s">
        <v>31</v>
      </c>
      <c r="AD734" s="32" t="s">
        <v>31</v>
      </c>
      <c r="AE734" s="32" t="s">
        <v>30</v>
      </c>
      <c r="AF734" s="32" t="s">
        <v>30</v>
      </c>
      <c r="AG734" s="45" t="s">
        <v>30</v>
      </c>
      <c r="AH734" s="46" t="s">
        <v>45</v>
      </c>
      <c r="AM734" s="32" t="s">
        <v>56</v>
      </c>
      <c r="AR734" s="23"/>
      <c r="AS734" s="24" t="str">
        <f t="shared" si="3"/>
        <v>-:Q:-:-:-:-:-:-:-:-:-:Rm:::::-:-:-:-:-:-:Rn:::::Rd::::</v>
      </c>
      <c r="AT734" s="23"/>
      <c r="AU734" s="24" t="str">
        <f t="shared" si="4"/>
        <v>0x0E209C00</v>
      </c>
      <c r="AV734" s="25"/>
      <c r="AW734" s="26" t="str">
        <f t="shared" si="5"/>
        <v>mulvector,                                              </v>
      </c>
      <c r="AX734" s="26" t="str">
        <f t="shared" si="6"/>
        <v>//		mulvector,                                              	/* 0x0E209C00	MUL       	 */</v>
      </c>
      <c r="AY734" s="26" t="str">
        <f t="shared" si="7"/>
        <v>//		0x0E209C00,	/* MUL       	mulvector	 */</v>
      </c>
    </row>
    <row r="735" ht="12.75" customHeight="1">
      <c r="A735" s="9" t="s">
        <v>1233</v>
      </c>
      <c r="B735" s="33" t="s">
        <v>106</v>
      </c>
      <c r="C735" s="16"/>
      <c r="D735" s="17"/>
      <c r="E735" s="28" t="s">
        <v>1234</v>
      </c>
      <c r="F735" s="18" t="str">
        <f t="shared" si="8"/>
        <v/>
      </c>
      <c r="G735" s="18" t="str">
        <f t="shared" si="9"/>
        <v/>
      </c>
      <c r="H735" s="19"/>
      <c r="I735" s="30"/>
      <c r="J735" s="30"/>
      <c r="K735" s="84"/>
      <c r="L735" s="45" t="s">
        <v>31</v>
      </c>
      <c r="M735" s="32" t="s">
        <v>71</v>
      </c>
      <c r="N735" s="32" t="s">
        <v>31</v>
      </c>
      <c r="O735" s="45" t="s">
        <v>31</v>
      </c>
      <c r="P735" s="45" t="s">
        <v>30</v>
      </c>
      <c r="Q735" s="45" t="s">
        <v>30</v>
      </c>
      <c r="R735" s="45" t="s">
        <v>30</v>
      </c>
      <c r="S735" s="45" t="s">
        <v>31</v>
      </c>
      <c r="T735" s="32" t="s">
        <v>33</v>
      </c>
      <c r="U735" s="32" t="s">
        <v>33</v>
      </c>
      <c r="V735" s="45" t="s">
        <v>30</v>
      </c>
      <c r="W735" s="62" t="s">
        <v>51</v>
      </c>
      <c r="AB735" s="32" t="s">
        <v>30</v>
      </c>
      <c r="AC735" s="32" t="s">
        <v>31</v>
      </c>
      <c r="AD735" s="32" t="s">
        <v>30</v>
      </c>
      <c r="AE735" s="32" t="s">
        <v>31</v>
      </c>
      <c r="AF735" s="32" t="s">
        <v>31</v>
      </c>
      <c r="AG735" s="45" t="s">
        <v>30</v>
      </c>
      <c r="AH735" s="46" t="s">
        <v>45</v>
      </c>
      <c r="AM735" s="32" t="s">
        <v>56</v>
      </c>
      <c r="AR735" s="23"/>
      <c r="AS735" s="24" t="str">
        <f t="shared" si="3"/>
        <v>-:Q:-:-:-:-:-:-:-:-:-:Rm:::::-:-:-:-:-:-:Rn:::::Rd::::</v>
      </c>
      <c r="AT735" s="23"/>
      <c r="AU735" s="24" t="str">
        <f t="shared" si="4"/>
        <v>0x0E20A400</v>
      </c>
      <c r="AV735" s="25"/>
      <c r="AW735" s="26" t="str">
        <f t="shared" si="5"/>
        <v>smaxp,                                                  </v>
      </c>
      <c r="AX735" s="26" t="str">
        <f t="shared" si="6"/>
        <v>//		smaxp,                                                  	/* 0x0E20A400	SMAXP     	 */</v>
      </c>
      <c r="AY735" s="26" t="str">
        <f t="shared" si="7"/>
        <v>//		0x0E20A400,	/* SMAXP     	smaxp	 */</v>
      </c>
    </row>
    <row r="736" ht="12.75" customHeight="1">
      <c r="A736" s="9" t="s">
        <v>1235</v>
      </c>
      <c r="B736" s="33" t="s">
        <v>106</v>
      </c>
      <c r="C736" s="16"/>
      <c r="D736" s="17"/>
      <c r="E736" s="28" t="s">
        <v>1236</v>
      </c>
      <c r="F736" s="18" t="str">
        <f t="shared" si="8"/>
        <v/>
      </c>
      <c r="G736" s="18" t="str">
        <f t="shared" si="9"/>
        <v/>
      </c>
      <c r="H736" s="19"/>
      <c r="I736" s="30"/>
      <c r="J736" s="30"/>
      <c r="K736" s="84"/>
      <c r="L736" s="45" t="s">
        <v>31</v>
      </c>
      <c r="M736" s="32" t="s">
        <v>71</v>
      </c>
      <c r="N736" s="32" t="s">
        <v>31</v>
      </c>
      <c r="O736" s="45" t="s">
        <v>31</v>
      </c>
      <c r="P736" s="45" t="s">
        <v>30</v>
      </c>
      <c r="Q736" s="45" t="s">
        <v>30</v>
      </c>
      <c r="R736" s="45" t="s">
        <v>30</v>
      </c>
      <c r="S736" s="45" t="s">
        <v>31</v>
      </c>
      <c r="T736" s="32" t="s">
        <v>33</v>
      </c>
      <c r="U736" s="32" t="s">
        <v>33</v>
      </c>
      <c r="V736" s="45" t="s">
        <v>30</v>
      </c>
      <c r="W736" s="62" t="s">
        <v>51</v>
      </c>
      <c r="AB736" s="32" t="s">
        <v>30</v>
      </c>
      <c r="AC736" s="32" t="s">
        <v>31</v>
      </c>
      <c r="AD736" s="32" t="s">
        <v>30</v>
      </c>
      <c r="AE736" s="32" t="s">
        <v>31</v>
      </c>
      <c r="AF736" s="32" t="s">
        <v>30</v>
      </c>
      <c r="AG736" s="45" t="s">
        <v>30</v>
      </c>
      <c r="AH736" s="46" t="s">
        <v>45</v>
      </c>
      <c r="AM736" s="32" t="s">
        <v>56</v>
      </c>
      <c r="AR736" s="23"/>
      <c r="AS736" s="24" t="str">
        <f t="shared" si="3"/>
        <v>-:Q:-:-:-:-:-:-:-:-:-:Rm:::::-:-:-:-:-:-:Rn:::::Rd::::</v>
      </c>
      <c r="AT736" s="23"/>
      <c r="AU736" s="24" t="str">
        <f t="shared" si="4"/>
        <v>0x0E20AC00</v>
      </c>
      <c r="AV736" s="25"/>
      <c r="AW736" s="26" t="str">
        <f t="shared" si="5"/>
        <v>sminp,                                                  </v>
      </c>
      <c r="AX736" s="26" t="str">
        <f t="shared" si="6"/>
        <v>//		sminp,                                                  	/* 0x0E20AC00	SMINP     	 */</v>
      </c>
      <c r="AY736" s="26" t="str">
        <f t="shared" si="7"/>
        <v>//		0x0E20AC00,	/* SMINP     	sminp	 */</v>
      </c>
    </row>
    <row r="737" ht="12.75" customHeight="1">
      <c r="A737" s="15" t="s">
        <v>1237</v>
      </c>
      <c r="B737" s="33" t="s">
        <v>106</v>
      </c>
      <c r="C737" s="16"/>
      <c r="D737" s="17"/>
      <c r="E737" s="28" t="s">
        <v>954</v>
      </c>
      <c r="F737" s="18" t="str">
        <f t="shared" si="8"/>
        <v>v</v>
      </c>
      <c r="G737" s="18" t="str">
        <f t="shared" si="9"/>
        <v>vector_Vector</v>
      </c>
      <c r="H737" s="18" t="s">
        <v>950</v>
      </c>
      <c r="I737" s="30" t="s">
        <v>1206</v>
      </c>
      <c r="J737" s="30"/>
      <c r="K737" s="84"/>
      <c r="L737" s="45" t="s">
        <v>31</v>
      </c>
      <c r="M737" s="32" t="s">
        <v>71</v>
      </c>
      <c r="N737" s="32" t="s">
        <v>31</v>
      </c>
      <c r="O737" s="45" t="s">
        <v>31</v>
      </c>
      <c r="P737" s="45" t="s">
        <v>30</v>
      </c>
      <c r="Q737" s="45" t="s">
        <v>30</v>
      </c>
      <c r="R737" s="45" t="s">
        <v>30</v>
      </c>
      <c r="S737" s="45" t="s">
        <v>31</v>
      </c>
      <c r="T737" s="32" t="s">
        <v>33</v>
      </c>
      <c r="U737" s="32" t="s">
        <v>33</v>
      </c>
      <c r="V737" s="45" t="s">
        <v>30</v>
      </c>
      <c r="W737" s="62" t="s">
        <v>51</v>
      </c>
      <c r="AB737" s="32" t="s">
        <v>30</v>
      </c>
      <c r="AC737" s="32" t="s">
        <v>31</v>
      </c>
      <c r="AD737" s="32" t="s">
        <v>30</v>
      </c>
      <c r="AE737" s="32" t="s">
        <v>30</v>
      </c>
      <c r="AF737" s="32" t="s">
        <v>31</v>
      </c>
      <c r="AG737" s="45" t="s">
        <v>30</v>
      </c>
      <c r="AH737" s="46" t="s">
        <v>45</v>
      </c>
      <c r="AM737" s="32" t="s">
        <v>56</v>
      </c>
      <c r="AR737" s="23"/>
      <c r="AS737" s="24" t="str">
        <f t="shared" si="3"/>
        <v>-:Q:-:-:-:-:-:-:-:-:-:Rm:::::-:-:-:-:-:-:Rn:::::Rd::::</v>
      </c>
      <c r="AT737" s="23"/>
      <c r="AU737" s="24" t="str">
        <f t="shared" si="4"/>
        <v>0x0E20B400</v>
      </c>
      <c r="AV737" s="25"/>
      <c r="AW737" s="26" t="str">
        <f t="shared" si="5"/>
        <v>vsqdmulhvector_Vector,                                  </v>
      </c>
      <c r="AX737" s="26" t="str">
        <f t="shared" si="6"/>
        <v>//		vsqdmulhvector_Vector,                                  	/* 0x0E20B400	SQDMULH   	 */</v>
      </c>
      <c r="AY737" s="26" t="str">
        <f t="shared" si="7"/>
        <v>//		0x0E20B400,	/* SQDMULH   	vsqdmulhvector_Vector	 */</v>
      </c>
    </row>
    <row r="738" ht="12.75" customHeight="1">
      <c r="A738" s="15" t="s">
        <v>1238</v>
      </c>
      <c r="B738" s="33" t="s">
        <v>106</v>
      </c>
      <c r="C738" s="16"/>
      <c r="D738" s="17"/>
      <c r="E738" s="28" t="s">
        <v>1077</v>
      </c>
      <c r="F738" s="18" t="str">
        <f t="shared" si="8"/>
        <v/>
      </c>
      <c r="G738" s="18" t="str">
        <f t="shared" si="9"/>
        <v>vector</v>
      </c>
      <c r="H738" s="18" t="s">
        <v>950</v>
      </c>
      <c r="I738" s="30"/>
      <c r="J738" s="30"/>
      <c r="K738" s="84"/>
      <c r="L738" s="45" t="s">
        <v>31</v>
      </c>
      <c r="M738" s="32" t="s">
        <v>71</v>
      </c>
      <c r="N738" s="32" t="s">
        <v>31</v>
      </c>
      <c r="O738" s="45" t="s">
        <v>31</v>
      </c>
      <c r="P738" s="45" t="s">
        <v>30</v>
      </c>
      <c r="Q738" s="45" t="s">
        <v>30</v>
      </c>
      <c r="R738" s="45" t="s">
        <v>30</v>
      </c>
      <c r="S738" s="45" t="s">
        <v>31</v>
      </c>
      <c r="T738" s="32" t="s">
        <v>33</v>
      </c>
      <c r="U738" s="32" t="s">
        <v>33</v>
      </c>
      <c r="V738" s="45" t="s">
        <v>30</v>
      </c>
      <c r="W738" s="62" t="s">
        <v>51</v>
      </c>
      <c r="AB738" s="32" t="s">
        <v>30</v>
      </c>
      <c r="AC738" s="32" t="s">
        <v>31</v>
      </c>
      <c r="AD738" s="32" t="s">
        <v>30</v>
      </c>
      <c r="AE738" s="32" t="s">
        <v>30</v>
      </c>
      <c r="AF738" s="32" t="s">
        <v>30</v>
      </c>
      <c r="AG738" s="45" t="s">
        <v>30</v>
      </c>
      <c r="AH738" s="46" t="s">
        <v>45</v>
      </c>
      <c r="AM738" s="32" t="s">
        <v>56</v>
      </c>
      <c r="AR738" s="23"/>
      <c r="AS738" s="24" t="str">
        <f t="shared" si="3"/>
        <v>-:Q:-:-:-:-:-:-:-:-:-:Rm:::::-:-:-:-:-:-:Rn:::::Rd::::</v>
      </c>
      <c r="AT738" s="23"/>
      <c r="AU738" s="24" t="str">
        <f t="shared" si="4"/>
        <v>0x0E20BC00</v>
      </c>
      <c r="AV738" s="25"/>
      <c r="AW738" s="26" t="str">
        <f t="shared" si="5"/>
        <v>addpvector,                                             </v>
      </c>
      <c r="AX738" s="26" t="str">
        <f t="shared" si="6"/>
        <v>//		addpvector,                                             	/* 0x0E20BC00	ADDP      	 */</v>
      </c>
      <c r="AY738" s="26" t="str">
        <f t="shared" si="7"/>
        <v>//		0x0E20BC00,	/* ADDP      	addpvector	 */</v>
      </c>
    </row>
    <row r="739" ht="12.75" customHeight="1">
      <c r="A739" s="9" t="s">
        <v>1239</v>
      </c>
      <c r="B739" s="33" t="s">
        <v>106</v>
      </c>
      <c r="C739" s="16"/>
      <c r="D739" s="17"/>
      <c r="E739" s="28" t="s">
        <v>758</v>
      </c>
      <c r="F739" s="18" t="str">
        <f t="shared" si="8"/>
        <v/>
      </c>
      <c r="G739" s="18" t="str">
        <f t="shared" si="9"/>
        <v>vector</v>
      </c>
      <c r="H739" s="18" t="s">
        <v>950</v>
      </c>
      <c r="I739" s="30"/>
      <c r="J739" s="30"/>
      <c r="K739" s="84"/>
      <c r="L739" s="45" t="s">
        <v>31</v>
      </c>
      <c r="M739" s="32" t="s">
        <v>71</v>
      </c>
      <c r="N739" s="32" t="s">
        <v>31</v>
      </c>
      <c r="O739" s="45" t="s">
        <v>31</v>
      </c>
      <c r="P739" s="45" t="s">
        <v>30</v>
      </c>
      <c r="Q739" s="45" t="s">
        <v>30</v>
      </c>
      <c r="R739" s="45" t="s">
        <v>30</v>
      </c>
      <c r="S739" s="45" t="s">
        <v>31</v>
      </c>
      <c r="T739" s="32" t="s">
        <v>31</v>
      </c>
      <c r="U739" s="32" t="s">
        <v>33</v>
      </c>
      <c r="V739" s="45" t="s">
        <v>30</v>
      </c>
      <c r="W739" s="62" t="s">
        <v>51</v>
      </c>
      <c r="AB739" s="32" t="s">
        <v>30</v>
      </c>
      <c r="AC739" s="32" t="s">
        <v>30</v>
      </c>
      <c r="AD739" s="32" t="s">
        <v>31</v>
      </c>
      <c r="AE739" s="32" t="s">
        <v>31</v>
      </c>
      <c r="AF739" s="32" t="s">
        <v>31</v>
      </c>
      <c r="AG739" s="45" t="s">
        <v>30</v>
      </c>
      <c r="AH739" s="46" t="s">
        <v>45</v>
      </c>
      <c r="AM739" s="32" t="s">
        <v>56</v>
      </c>
      <c r="AR739" s="23"/>
      <c r="AS739" s="24" t="str">
        <f t="shared" si="3"/>
        <v>-:Q:-:-:-:-:-:-:-:-:-:Rm:::::-:-:-:-:-:-:Rn:::::Rd::::</v>
      </c>
      <c r="AT739" s="23"/>
      <c r="AU739" s="24" t="str">
        <f t="shared" si="4"/>
        <v>0x0E20C400</v>
      </c>
      <c r="AV739" s="25"/>
      <c r="AW739" s="26" t="str">
        <f t="shared" si="5"/>
        <v>fmaxnmvector,                                           </v>
      </c>
      <c r="AX739" s="26" t="str">
        <f t="shared" si="6"/>
        <v>//		fmaxnmvector,                                           	/* 0x0E20C400	FMAXNM    	 */</v>
      </c>
      <c r="AY739" s="26" t="str">
        <f t="shared" si="7"/>
        <v>//		0x0E20C400,	/* FMAXNM    	fmaxnmvector	 */</v>
      </c>
    </row>
    <row r="740" ht="12.75" customHeight="1">
      <c r="A740" s="15" t="s">
        <v>1240</v>
      </c>
      <c r="B740" s="33" t="s">
        <v>106</v>
      </c>
      <c r="C740" s="16"/>
      <c r="D740" s="17"/>
      <c r="E740" s="28" t="s">
        <v>1105</v>
      </c>
      <c r="F740" s="18" t="str">
        <f t="shared" si="8"/>
        <v/>
      </c>
      <c r="G740" s="18" t="str">
        <f t="shared" si="9"/>
        <v>vector</v>
      </c>
      <c r="H740" s="18" t="s">
        <v>950</v>
      </c>
      <c r="I740" s="30"/>
      <c r="J740" s="30"/>
      <c r="K740" s="84"/>
      <c r="L740" s="45" t="s">
        <v>31</v>
      </c>
      <c r="M740" s="32" t="s">
        <v>71</v>
      </c>
      <c r="N740" s="32" t="s">
        <v>31</v>
      </c>
      <c r="O740" s="45" t="s">
        <v>31</v>
      </c>
      <c r="P740" s="45" t="s">
        <v>30</v>
      </c>
      <c r="Q740" s="45" t="s">
        <v>30</v>
      </c>
      <c r="R740" s="45" t="s">
        <v>30</v>
      </c>
      <c r="S740" s="45" t="s">
        <v>31</v>
      </c>
      <c r="T740" s="32" t="s">
        <v>31</v>
      </c>
      <c r="U740" s="32" t="s">
        <v>33</v>
      </c>
      <c r="V740" s="45" t="s">
        <v>30</v>
      </c>
      <c r="W740" s="62" t="s">
        <v>51</v>
      </c>
      <c r="AB740" s="32" t="s">
        <v>30</v>
      </c>
      <c r="AC740" s="32" t="s">
        <v>30</v>
      </c>
      <c r="AD740" s="32" t="s">
        <v>31</v>
      </c>
      <c r="AE740" s="32" t="s">
        <v>31</v>
      </c>
      <c r="AF740" s="32" t="s">
        <v>30</v>
      </c>
      <c r="AG740" s="45" t="s">
        <v>30</v>
      </c>
      <c r="AH740" s="46" t="s">
        <v>45</v>
      </c>
      <c r="AM740" s="32" t="s">
        <v>56</v>
      </c>
      <c r="AR740" s="23"/>
      <c r="AS740" s="24" t="str">
        <f t="shared" si="3"/>
        <v>-:Q:-:-:-:-:-:-:-:-:-:Rm:::::-:-:-:-:-:-:Rn:::::Rd::::</v>
      </c>
      <c r="AT740" s="23"/>
      <c r="AU740" s="24" t="str">
        <f t="shared" si="4"/>
        <v>0x0E20CC00</v>
      </c>
      <c r="AV740" s="25"/>
      <c r="AW740" s="26" t="str">
        <f t="shared" si="5"/>
        <v>fmlavector,                                             </v>
      </c>
      <c r="AX740" s="26" t="str">
        <f t="shared" si="6"/>
        <v>//		fmlavector,                                             	/* 0x0E20CC00	FMLA      	 */</v>
      </c>
      <c r="AY740" s="26" t="str">
        <f t="shared" si="7"/>
        <v>//		0x0E20CC00,	/* FMLA      	fmlavector	 */</v>
      </c>
    </row>
    <row r="741" ht="12.75" customHeight="1">
      <c r="A741" s="15" t="s">
        <v>1241</v>
      </c>
      <c r="B741" s="33" t="s">
        <v>106</v>
      </c>
      <c r="C741" s="16"/>
      <c r="D741" s="17"/>
      <c r="E741" s="28" t="s">
        <v>750</v>
      </c>
      <c r="F741" s="18" t="str">
        <f t="shared" si="8"/>
        <v/>
      </c>
      <c r="G741" s="18" t="str">
        <f t="shared" si="9"/>
        <v>vector</v>
      </c>
      <c r="H741" s="18" t="s">
        <v>950</v>
      </c>
      <c r="I741" s="30"/>
      <c r="J741" s="30"/>
      <c r="K741" s="84"/>
      <c r="L741" s="45" t="s">
        <v>31</v>
      </c>
      <c r="M741" s="32" t="s">
        <v>71</v>
      </c>
      <c r="N741" s="32" t="s">
        <v>31</v>
      </c>
      <c r="O741" s="45" t="s">
        <v>31</v>
      </c>
      <c r="P741" s="45" t="s">
        <v>30</v>
      </c>
      <c r="Q741" s="45" t="s">
        <v>30</v>
      </c>
      <c r="R741" s="45" t="s">
        <v>30</v>
      </c>
      <c r="S741" s="45" t="s">
        <v>31</v>
      </c>
      <c r="T741" s="32" t="s">
        <v>31</v>
      </c>
      <c r="U741" s="32" t="s">
        <v>33</v>
      </c>
      <c r="V741" s="45" t="s">
        <v>30</v>
      </c>
      <c r="W741" s="62" t="s">
        <v>51</v>
      </c>
      <c r="AB741" s="32" t="s">
        <v>30</v>
      </c>
      <c r="AC741" s="32" t="s">
        <v>30</v>
      </c>
      <c r="AD741" s="32" t="s">
        <v>31</v>
      </c>
      <c r="AE741" s="32" t="s">
        <v>30</v>
      </c>
      <c r="AF741" s="32" t="s">
        <v>31</v>
      </c>
      <c r="AG741" s="45" t="s">
        <v>30</v>
      </c>
      <c r="AH741" s="46" t="s">
        <v>45</v>
      </c>
      <c r="AM741" s="32" t="s">
        <v>56</v>
      </c>
      <c r="AR741" s="23"/>
      <c r="AS741" s="24" t="str">
        <f t="shared" si="3"/>
        <v>-:Q:-:-:-:-:-:-:-:-:-:Rm:::::-:-:-:-:-:-:Rn:::::Rd::::</v>
      </c>
      <c r="AT741" s="23"/>
      <c r="AU741" s="24" t="str">
        <f t="shared" si="4"/>
        <v>0x0E20D400</v>
      </c>
      <c r="AV741" s="25"/>
      <c r="AW741" s="26" t="str">
        <f t="shared" si="5"/>
        <v>faddvector,                                             </v>
      </c>
      <c r="AX741" s="26" t="str">
        <f t="shared" si="6"/>
        <v>//		faddvector,                                             	/* 0x0E20D400	FADD      	 */</v>
      </c>
      <c r="AY741" s="26" t="str">
        <f t="shared" si="7"/>
        <v>//		0x0E20D400,	/* FADD      	faddvector	 */</v>
      </c>
    </row>
    <row r="742" ht="12.75" customHeight="1">
      <c r="A742" s="9" t="s">
        <v>1242</v>
      </c>
      <c r="B742" s="33" t="s">
        <v>106</v>
      </c>
      <c r="C742" s="16"/>
      <c r="D742" s="17"/>
      <c r="E742" s="28" t="s">
        <v>956</v>
      </c>
      <c r="F742" s="18" t="str">
        <f t="shared" si="8"/>
        <v>v</v>
      </c>
      <c r="G742" s="18" t="str">
        <f t="shared" si="9"/>
        <v>Vector</v>
      </c>
      <c r="H742" s="19"/>
      <c r="I742" s="30" t="s">
        <v>1206</v>
      </c>
      <c r="J742" s="30"/>
      <c r="K742" s="84"/>
      <c r="L742" s="45" t="s">
        <v>31</v>
      </c>
      <c r="M742" s="32" t="s">
        <v>71</v>
      </c>
      <c r="N742" s="32" t="s">
        <v>31</v>
      </c>
      <c r="O742" s="45" t="s">
        <v>31</v>
      </c>
      <c r="P742" s="45" t="s">
        <v>30</v>
      </c>
      <c r="Q742" s="45" t="s">
        <v>30</v>
      </c>
      <c r="R742" s="45" t="s">
        <v>30</v>
      </c>
      <c r="S742" s="45" t="s">
        <v>31</v>
      </c>
      <c r="T742" s="32" t="s">
        <v>31</v>
      </c>
      <c r="U742" s="32" t="s">
        <v>33</v>
      </c>
      <c r="V742" s="45" t="s">
        <v>30</v>
      </c>
      <c r="W742" s="62" t="s">
        <v>51</v>
      </c>
      <c r="AB742" s="32" t="s">
        <v>30</v>
      </c>
      <c r="AC742" s="32" t="s">
        <v>30</v>
      </c>
      <c r="AD742" s="32" t="s">
        <v>31</v>
      </c>
      <c r="AE742" s="32" t="s">
        <v>30</v>
      </c>
      <c r="AF742" s="32" t="s">
        <v>30</v>
      </c>
      <c r="AG742" s="45" t="s">
        <v>30</v>
      </c>
      <c r="AH742" s="46" t="s">
        <v>45</v>
      </c>
      <c r="AM742" s="32" t="s">
        <v>56</v>
      </c>
      <c r="AR742" s="23"/>
      <c r="AS742" s="24" t="str">
        <f t="shared" si="3"/>
        <v>-:Q:-:-:-:-:-:-:-:-:-:Rm:::::-:-:-:-:-:-:Rn:::::Rd::::</v>
      </c>
      <c r="AT742" s="23"/>
      <c r="AU742" s="24" t="str">
        <f t="shared" si="4"/>
        <v>0x0E20DC00</v>
      </c>
      <c r="AV742" s="25"/>
      <c r="AW742" s="26" t="str">
        <f t="shared" si="5"/>
        <v>vfmulxVector,                                           </v>
      </c>
      <c r="AX742" s="26" t="str">
        <f t="shared" si="6"/>
        <v>//		vfmulxVector,                                           	/* 0x0E20DC00	FMULX     	 */</v>
      </c>
      <c r="AY742" s="26" t="str">
        <f t="shared" si="7"/>
        <v>//		0x0E20DC00,	/* FMULX     	vfmulxVector	 */</v>
      </c>
    </row>
    <row r="743" ht="12.75" customHeight="1">
      <c r="A743" s="9" t="s">
        <v>1243</v>
      </c>
      <c r="B743" s="33" t="s">
        <v>106</v>
      </c>
      <c r="C743" s="16"/>
      <c r="D743" s="17"/>
      <c r="E743" s="28" t="s">
        <v>958</v>
      </c>
      <c r="F743" s="18" t="str">
        <f t="shared" si="8"/>
        <v>v</v>
      </c>
      <c r="G743" s="18" t="str">
        <f t="shared" si="9"/>
        <v>register_Vector</v>
      </c>
      <c r="H743" s="18" t="s">
        <v>800</v>
      </c>
      <c r="I743" s="30" t="s">
        <v>1206</v>
      </c>
      <c r="J743" s="30"/>
      <c r="K743" s="84"/>
      <c r="L743" s="45" t="s">
        <v>31</v>
      </c>
      <c r="M743" s="32" t="s">
        <v>71</v>
      </c>
      <c r="N743" s="32" t="s">
        <v>31</v>
      </c>
      <c r="O743" s="45" t="s">
        <v>31</v>
      </c>
      <c r="P743" s="45" t="s">
        <v>30</v>
      </c>
      <c r="Q743" s="45" t="s">
        <v>30</v>
      </c>
      <c r="R743" s="45" t="s">
        <v>30</v>
      </c>
      <c r="S743" s="45" t="s">
        <v>31</v>
      </c>
      <c r="T743" s="32" t="s">
        <v>31</v>
      </c>
      <c r="U743" s="32" t="s">
        <v>33</v>
      </c>
      <c r="V743" s="45" t="s">
        <v>30</v>
      </c>
      <c r="W743" s="62" t="s">
        <v>51</v>
      </c>
      <c r="AB743" s="32" t="s">
        <v>30</v>
      </c>
      <c r="AC743" s="32" t="s">
        <v>30</v>
      </c>
      <c r="AD743" s="32" t="s">
        <v>30</v>
      </c>
      <c r="AE743" s="32" t="s">
        <v>31</v>
      </c>
      <c r="AF743" s="32" t="s">
        <v>31</v>
      </c>
      <c r="AG743" s="45" t="s">
        <v>30</v>
      </c>
      <c r="AH743" s="46" t="s">
        <v>45</v>
      </c>
      <c r="AM743" s="32" t="s">
        <v>56</v>
      </c>
      <c r="AR743" s="23"/>
      <c r="AS743" s="24" t="str">
        <f t="shared" si="3"/>
        <v>-:Q:-:-:-:-:-:-:-:-:-:Rm:::::-:-:-:-:-:-:Rn:::::Rd::::</v>
      </c>
      <c r="AT743" s="23"/>
      <c r="AU743" s="24" t="str">
        <f t="shared" si="4"/>
        <v>0x0E20E400</v>
      </c>
      <c r="AV743" s="25"/>
      <c r="AW743" s="26" t="str">
        <f t="shared" si="5"/>
        <v>vfcmeqregister_Vector,                                  </v>
      </c>
      <c r="AX743" s="26" t="str">
        <f t="shared" si="6"/>
        <v>//		vfcmeqregister_Vector,                                  	/* 0x0E20E400	FCMEQ     	 */</v>
      </c>
      <c r="AY743" s="26" t="str">
        <f t="shared" si="7"/>
        <v>//		0x0E20E400,	/* FCMEQ     	vfcmeqregister_Vector	 */</v>
      </c>
    </row>
    <row r="744" ht="12.75" customHeight="1">
      <c r="A744" s="15" t="s">
        <v>1244</v>
      </c>
      <c r="B744" s="33" t="s">
        <v>106</v>
      </c>
      <c r="C744" s="16"/>
      <c r="D744" s="17"/>
      <c r="E744" s="28" t="s">
        <v>754</v>
      </c>
      <c r="F744" s="18" t="str">
        <f t="shared" si="8"/>
        <v/>
      </c>
      <c r="G744" s="18" t="str">
        <f t="shared" si="9"/>
        <v>vector</v>
      </c>
      <c r="H744" s="18" t="s">
        <v>950</v>
      </c>
      <c r="I744" s="30"/>
      <c r="J744" s="30"/>
      <c r="K744" s="84"/>
      <c r="L744" s="45" t="s">
        <v>31</v>
      </c>
      <c r="M744" s="32" t="s">
        <v>71</v>
      </c>
      <c r="N744" s="32" t="s">
        <v>31</v>
      </c>
      <c r="O744" s="45" t="s">
        <v>31</v>
      </c>
      <c r="P744" s="45" t="s">
        <v>30</v>
      </c>
      <c r="Q744" s="45" t="s">
        <v>30</v>
      </c>
      <c r="R744" s="45" t="s">
        <v>30</v>
      </c>
      <c r="S744" s="45" t="s">
        <v>31</v>
      </c>
      <c r="T744" s="32" t="s">
        <v>31</v>
      </c>
      <c r="U744" s="32" t="s">
        <v>33</v>
      </c>
      <c r="V744" s="45" t="s">
        <v>30</v>
      </c>
      <c r="W744" s="62" t="s">
        <v>51</v>
      </c>
      <c r="AB744" s="32" t="s">
        <v>30</v>
      </c>
      <c r="AC744" s="32" t="s">
        <v>30</v>
      </c>
      <c r="AD744" s="32" t="s">
        <v>30</v>
      </c>
      <c r="AE744" s="32" t="s">
        <v>30</v>
      </c>
      <c r="AF744" s="32" t="s">
        <v>31</v>
      </c>
      <c r="AG744" s="45" t="s">
        <v>30</v>
      </c>
      <c r="AH744" s="46" t="s">
        <v>45</v>
      </c>
      <c r="AM744" s="32" t="s">
        <v>56</v>
      </c>
      <c r="AR744" s="23"/>
      <c r="AS744" s="24" t="str">
        <f t="shared" si="3"/>
        <v>-:Q:-:-:-:-:-:-:-:-:-:Rm:::::-:-:-:-:-:-:Rn:::::Rd::::</v>
      </c>
      <c r="AT744" s="23"/>
      <c r="AU744" s="24" t="str">
        <f t="shared" si="4"/>
        <v>0x0E20F400</v>
      </c>
      <c r="AV744" s="25"/>
      <c r="AW744" s="26" t="str">
        <f t="shared" si="5"/>
        <v>fmaxvector,                                             </v>
      </c>
      <c r="AX744" s="26" t="str">
        <f t="shared" si="6"/>
        <v>//		fmaxvector,                                             	/* 0x0E20F400	FMAX      	 */</v>
      </c>
      <c r="AY744" s="26" t="str">
        <f t="shared" si="7"/>
        <v>//		0x0E20F400,	/* FMAX      	fmaxvector	 */</v>
      </c>
    </row>
    <row r="745" ht="12.75" customHeight="1">
      <c r="A745" s="15" t="s">
        <v>1245</v>
      </c>
      <c r="B745" s="33" t="s">
        <v>106</v>
      </c>
      <c r="C745" s="16"/>
      <c r="D745" s="17"/>
      <c r="E745" s="28" t="s">
        <v>960</v>
      </c>
      <c r="F745" s="18" t="str">
        <f t="shared" si="8"/>
        <v>v</v>
      </c>
      <c r="G745" s="18" t="str">
        <f t="shared" si="9"/>
        <v>Vector</v>
      </c>
      <c r="H745" s="19"/>
      <c r="I745" s="30" t="s">
        <v>1206</v>
      </c>
      <c r="J745" s="30"/>
      <c r="K745" s="84"/>
      <c r="L745" s="45" t="s">
        <v>31</v>
      </c>
      <c r="M745" s="32" t="s">
        <v>71</v>
      </c>
      <c r="N745" s="32" t="s">
        <v>31</v>
      </c>
      <c r="O745" s="45" t="s">
        <v>31</v>
      </c>
      <c r="P745" s="45" t="s">
        <v>30</v>
      </c>
      <c r="Q745" s="45" t="s">
        <v>30</v>
      </c>
      <c r="R745" s="45" t="s">
        <v>30</v>
      </c>
      <c r="S745" s="45" t="s">
        <v>31</v>
      </c>
      <c r="T745" s="32" t="s">
        <v>31</v>
      </c>
      <c r="U745" s="32" t="s">
        <v>33</v>
      </c>
      <c r="V745" s="45" t="s">
        <v>30</v>
      </c>
      <c r="W745" s="62" t="s">
        <v>51</v>
      </c>
      <c r="AB745" s="32" t="s">
        <v>30</v>
      </c>
      <c r="AC745" s="32" t="s">
        <v>30</v>
      </c>
      <c r="AD745" s="32" t="s">
        <v>30</v>
      </c>
      <c r="AE745" s="32" t="s">
        <v>30</v>
      </c>
      <c r="AF745" s="32" t="s">
        <v>30</v>
      </c>
      <c r="AG745" s="45" t="s">
        <v>30</v>
      </c>
      <c r="AH745" s="46" t="s">
        <v>45</v>
      </c>
      <c r="AM745" s="32" t="s">
        <v>56</v>
      </c>
      <c r="AR745" s="23"/>
      <c r="AS745" s="24" t="str">
        <f t="shared" si="3"/>
        <v>-:Q:-:-:-:-:-:-:-:-:-:Rm:::::-:-:-:-:-:-:Rn:::::Rd::::</v>
      </c>
      <c r="AT745" s="23"/>
      <c r="AU745" s="24" t="str">
        <f t="shared" si="4"/>
        <v>0x0E20FC00</v>
      </c>
      <c r="AV745" s="25"/>
      <c r="AW745" s="26" t="str">
        <f t="shared" si="5"/>
        <v>vfrecpsVector,                                          </v>
      </c>
      <c r="AX745" s="26" t="str">
        <f t="shared" si="6"/>
        <v>//		vfrecpsVector,                                          	/* 0x0E20FC00	FRECPS    	 */</v>
      </c>
      <c r="AY745" s="26" t="str">
        <f t="shared" si="7"/>
        <v>//		0x0E20FC00,	/* FRECPS    	vfrecpsVector	 */</v>
      </c>
    </row>
    <row r="746" ht="12.75" customHeight="1">
      <c r="A746" s="9" t="s">
        <v>1246</v>
      </c>
      <c r="B746" s="33" t="s">
        <v>106</v>
      </c>
      <c r="C746" s="16"/>
      <c r="D746" s="17"/>
      <c r="E746" s="28" t="s">
        <v>483</v>
      </c>
      <c r="F746" s="18" t="str">
        <f t="shared" si="8"/>
        <v/>
      </c>
      <c r="G746" s="18" t="str">
        <f t="shared" si="9"/>
        <v>vector</v>
      </c>
      <c r="H746" s="18" t="s">
        <v>950</v>
      </c>
      <c r="I746" s="30"/>
      <c r="J746" s="30"/>
      <c r="K746" s="84"/>
      <c r="L746" s="45" t="s">
        <v>31</v>
      </c>
      <c r="M746" s="32" t="s">
        <v>71</v>
      </c>
      <c r="N746" s="32" t="s">
        <v>31</v>
      </c>
      <c r="O746" s="45" t="s">
        <v>31</v>
      </c>
      <c r="P746" s="45" t="s">
        <v>30</v>
      </c>
      <c r="Q746" s="45" t="s">
        <v>30</v>
      </c>
      <c r="R746" s="45" t="s">
        <v>30</v>
      </c>
      <c r="S746" s="45" t="s">
        <v>31</v>
      </c>
      <c r="T746" s="32" t="s">
        <v>31</v>
      </c>
      <c r="U746" s="32" t="s">
        <v>31</v>
      </c>
      <c r="V746" s="45" t="s">
        <v>30</v>
      </c>
      <c r="W746" s="62" t="s">
        <v>51</v>
      </c>
      <c r="AB746" s="32" t="s">
        <v>31</v>
      </c>
      <c r="AC746" s="32" t="s">
        <v>31</v>
      </c>
      <c r="AD746" s="32" t="s">
        <v>31</v>
      </c>
      <c r="AE746" s="32" t="s">
        <v>30</v>
      </c>
      <c r="AF746" s="32" t="s">
        <v>30</v>
      </c>
      <c r="AG746" s="45" t="s">
        <v>30</v>
      </c>
      <c r="AH746" s="46" t="s">
        <v>45</v>
      </c>
      <c r="AM746" s="32" t="s">
        <v>56</v>
      </c>
      <c r="AR746" s="23"/>
      <c r="AS746" s="24" t="str">
        <f t="shared" si="3"/>
        <v>-:Q:-:-:-:-:-:-:-:-:-:Rm:::::-:-:-:-:-:-:Rn:::::Rd::::</v>
      </c>
      <c r="AT746" s="23"/>
      <c r="AU746" s="24" t="str">
        <f t="shared" si="4"/>
        <v>0x0E201C00</v>
      </c>
      <c r="AV746" s="25"/>
      <c r="AW746" s="26" t="str">
        <f t="shared" si="5"/>
        <v>andvector,                                              </v>
      </c>
      <c r="AX746" s="26" t="str">
        <f t="shared" si="6"/>
        <v>//		andvector,                                              	/* 0x0E201C00	AND       	 */</v>
      </c>
      <c r="AY746" s="26" t="str">
        <f t="shared" si="7"/>
        <v>//		0x0E201C00,	/* AND       	andvector	 */</v>
      </c>
    </row>
    <row r="747" ht="12.75" customHeight="1">
      <c r="A747" s="15" t="s">
        <v>1247</v>
      </c>
      <c r="B747" s="33" t="s">
        <v>106</v>
      </c>
      <c r="C747" s="16"/>
      <c r="D747" s="17"/>
      <c r="E747" s="28" t="s">
        <v>531</v>
      </c>
      <c r="F747" s="18" t="str">
        <f t="shared" si="8"/>
        <v/>
      </c>
      <c r="G747" s="18" t="str">
        <f t="shared" si="9"/>
        <v>vector_register</v>
      </c>
      <c r="H747" s="18" t="s">
        <v>1248</v>
      </c>
      <c r="I747" s="30"/>
      <c r="J747" s="30"/>
      <c r="K747" s="84"/>
      <c r="L747" s="45" t="s">
        <v>31</v>
      </c>
      <c r="M747" s="32" t="s">
        <v>71</v>
      </c>
      <c r="N747" s="32" t="s">
        <v>31</v>
      </c>
      <c r="O747" s="45" t="s">
        <v>31</v>
      </c>
      <c r="P747" s="45" t="s">
        <v>30</v>
      </c>
      <c r="Q747" s="45" t="s">
        <v>30</v>
      </c>
      <c r="R747" s="45" t="s">
        <v>30</v>
      </c>
      <c r="S747" s="45" t="s">
        <v>31</v>
      </c>
      <c r="T747" s="32" t="s">
        <v>31</v>
      </c>
      <c r="U747" s="32" t="s">
        <v>30</v>
      </c>
      <c r="V747" s="45" t="s">
        <v>30</v>
      </c>
      <c r="W747" s="62" t="s">
        <v>51</v>
      </c>
      <c r="AB747" s="32" t="s">
        <v>31</v>
      </c>
      <c r="AC747" s="32" t="s">
        <v>31</v>
      </c>
      <c r="AD747" s="32" t="s">
        <v>31</v>
      </c>
      <c r="AE747" s="32" t="s">
        <v>30</v>
      </c>
      <c r="AF747" s="32" t="s">
        <v>30</v>
      </c>
      <c r="AG747" s="45" t="s">
        <v>30</v>
      </c>
      <c r="AH747" s="46" t="s">
        <v>45</v>
      </c>
      <c r="AM747" s="32" t="s">
        <v>56</v>
      </c>
      <c r="AR747" s="23"/>
      <c r="AS747" s="24" t="str">
        <f t="shared" si="3"/>
        <v>-:Q:-:-:-:-:-:-:-:-:-:Rm:::::-:-:-:-:-:-:Rn:::::Rd::::</v>
      </c>
      <c r="AT747" s="23"/>
      <c r="AU747" s="24" t="str">
        <f t="shared" si="4"/>
        <v>0x0E601C00</v>
      </c>
      <c r="AV747" s="25"/>
      <c r="AW747" s="26" t="str">
        <f t="shared" si="5"/>
        <v>bicvector_register,                                     </v>
      </c>
      <c r="AX747" s="26" t="str">
        <f t="shared" si="6"/>
        <v>//		bicvector_register,                                     	/* 0x0E601C00	BIC       	 */</v>
      </c>
      <c r="AY747" s="26" t="str">
        <f t="shared" si="7"/>
        <v>//		0x0E601C00,	/* BIC       	bicvector_register	 */</v>
      </c>
    </row>
    <row r="748" ht="12.75" customHeight="1">
      <c r="A748" s="15" t="s">
        <v>1249</v>
      </c>
      <c r="B748" s="33" t="s">
        <v>106</v>
      </c>
      <c r="C748" s="16"/>
      <c r="D748" s="17"/>
      <c r="E748" s="28" t="s">
        <v>760</v>
      </c>
      <c r="F748" s="18" t="str">
        <f t="shared" si="8"/>
        <v/>
      </c>
      <c r="G748" s="18" t="str">
        <f t="shared" si="9"/>
        <v>vector</v>
      </c>
      <c r="H748" s="18" t="s">
        <v>950</v>
      </c>
      <c r="I748" s="30"/>
      <c r="J748" s="30"/>
      <c r="K748" s="84"/>
      <c r="L748" s="45" t="s">
        <v>31</v>
      </c>
      <c r="M748" s="32" t="s">
        <v>71</v>
      </c>
      <c r="N748" s="32" t="s">
        <v>31</v>
      </c>
      <c r="O748" s="45" t="s">
        <v>31</v>
      </c>
      <c r="P748" s="45" t="s">
        <v>30</v>
      </c>
      <c r="Q748" s="45" t="s">
        <v>30</v>
      </c>
      <c r="R748" s="45" t="s">
        <v>30</v>
      </c>
      <c r="S748" s="45" t="s">
        <v>31</v>
      </c>
      <c r="T748" s="32" t="s">
        <v>30</v>
      </c>
      <c r="U748" s="32" t="s">
        <v>33</v>
      </c>
      <c r="V748" s="45" t="s">
        <v>30</v>
      </c>
      <c r="W748" s="62" t="s">
        <v>51</v>
      </c>
      <c r="AB748" s="32" t="s">
        <v>30</v>
      </c>
      <c r="AC748" s="32" t="s">
        <v>30</v>
      </c>
      <c r="AD748" s="32" t="s">
        <v>31</v>
      </c>
      <c r="AE748" s="32" t="s">
        <v>31</v>
      </c>
      <c r="AF748" s="32" t="s">
        <v>31</v>
      </c>
      <c r="AG748" s="45" t="s">
        <v>30</v>
      </c>
      <c r="AH748" s="46" t="s">
        <v>45</v>
      </c>
      <c r="AM748" s="32" t="s">
        <v>56</v>
      </c>
      <c r="AR748" s="23"/>
      <c r="AS748" s="24" t="str">
        <f t="shared" si="3"/>
        <v>-:Q:-:-:-:-:-:-:-:-:-:Rm:::::-:-:-:-:-:-:Rn:::::Rd::::</v>
      </c>
      <c r="AT748" s="23"/>
      <c r="AU748" s="24" t="str">
        <f t="shared" si="4"/>
        <v>0x0EA0C400</v>
      </c>
      <c r="AV748" s="25"/>
      <c r="AW748" s="26" t="str">
        <f t="shared" si="5"/>
        <v>fminnmvector,                                           </v>
      </c>
      <c r="AX748" s="26" t="str">
        <f t="shared" si="6"/>
        <v>//		fminnmvector,                                           	/* 0x0EA0C400	FMINNM    	 */</v>
      </c>
      <c r="AY748" s="26" t="str">
        <f t="shared" si="7"/>
        <v>//		0x0EA0C400,	/* FMINNM    	fminnmvector	 */</v>
      </c>
    </row>
    <row r="749" ht="12.75" customHeight="1">
      <c r="A749" s="9" t="s">
        <v>1250</v>
      </c>
      <c r="B749" s="33" t="s">
        <v>106</v>
      </c>
      <c r="C749" s="16"/>
      <c r="D749" s="17"/>
      <c r="E749" s="28" t="s">
        <v>1107</v>
      </c>
      <c r="F749" s="18" t="str">
        <f t="shared" si="8"/>
        <v/>
      </c>
      <c r="G749" s="18" t="str">
        <f t="shared" si="9"/>
        <v>vector</v>
      </c>
      <c r="H749" s="18" t="s">
        <v>950</v>
      </c>
      <c r="I749" s="30"/>
      <c r="J749" s="30"/>
      <c r="K749" s="84"/>
      <c r="L749" s="45" t="s">
        <v>31</v>
      </c>
      <c r="M749" s="32" t="s">
        <v>71</v>
      </c>
      <c r="N749" s="32" t="s">
        <v>31</v>
      </c>
      <c r="O749" s="45" t="s">
        <v>31</v>
      </c>
      <c r="P749" s="45" t="s">
        <v>30</v>
      </c>
      <c r="Q749" s="45" t="s">
        <v>30</v>
      </c>
      <c r="R749" s="45" t="s">
        <v>30</v>
      </c>
      <c r="S749" s="45" t="s">
        <v>31</v>
      </c>
      <c r="T749" s="32" t="s">
        <v>30</v>
      </c>
      <c r="U749" s="32" t="s">
        <v>33</v>
      </c>
      <c r="V749" s="45" t="s">
        <v>30</v>
      </c>
      <c r="W749" s="62" t="s">
        <v>51</v>
      </c>
      <c r="AB749" s="32" t="s">
        <v>30</v>
      </c>
      <c r="AC749" s="32" t="s">
        <v>30</v>
      </c>
      <c r="AD749" s="32" t="s">
        <v>31</v>
      </c>
      <c r="AE749" s="32" t="s">
        <v>31</v>
      </c>
      <c r="AF749" s="32" t="s">
        <v>30</v>
      </c>
      <c r="AG749" s="45" t="s">
        <v>30</v>
      </c>
      <c r="AH749" s="46" t="s">
        <v>45</v>
      </c>
      <c r="AM749" s="32" t="s">
        <v>56</v>
      </c>
      <c r="AR749" s="23"/>
      <c r="AS749" s="24" t="str">
        <f t="shared" si="3"/>
        <v>-:Q:-:-:-:-:-:-:-:-:-:Rm:::::-:-:-:-:-:-:Rn:::::Rd::::</v>
      </c>
      <c r="AT749" s="23"/>
      <c r="AU749" s="24" t="str">
        <f t="shared" si="4"/>
        <v>0x0EA0CC00</v>
      </c>
      <c r="AV749" s="25"/>
      <c r="AW749" s="26" t="str">
        <f t="shared" si="5"/>
        <v>fmlsvector,                                             </v>
      </c>
      <c r="AX749" s="26" t="str">
        <f t="shared" si="6"/>
        <v>//		fmlsvector,                                             	/* 0x0EA0CC00	FMLS      	 */</v>
      </c>
      <c r="AY749" s="26" t="str">
        <f t="shared" si="7"/>
        <v>//		0x0EA0CC00,	/* FMLS      	fmlsvector	 */</v>
      </c>
    </row>
    <row r="750" ht="12.75" customHeight="1">
      <c r="A750" s="9" t="s">
        <v>1251</v>
      </c>
      <c r="B750" s="33" t="s">
        <v>106</v>
      </c>
      <c r="C750" s="16"/>
      <c r="D750" s="17"/>
      <c r="E750" s="28" t="s">
        <v>752</v>
      </c>
      <c r="F750" s="18" t="str">
        <f t="shared" si="8"/>
        <v/>
      </c>
      <c r="G750" s="18" t="str">
        <f t="shared" si="9"/>
        <v>vector</v>
      </c>
      <c r="H750" s="18" t="s">
        <v>950</v>
      </c>
      <c r="I750" s="30"/>
      <c r="J750" s="30"/>
      <c r="K750" s="84"/>
      <c r="L750" s="45" t="s">
        <v>31</v>
      </c>
      <c r="M750" s="32" t="s">
        <v>71</v>
      </c>
      <c r="N750" s="32" t="s">
        <v>31</v>
      </c>
      <c r="O750" s="45" t="s">
        <v>31</v>
      </c>
      <c r="P750" s="45" t="s">
        <v>30</v>
      </c>
      <c r="Q750" s="45" t="s">
        <v>30</v>
      </c>
      <c r="R750" s="45" t="s">
        <v>30</v>
      </c>
      <c r="S750" s="45" t="s">
        <v>31</v>
      </c>
      <c r="T750" s="32" t="s">
        <v>30</v>
      </c>
      <c r="U750" s="32" t="s">
        <v>33</v>
      </c>
      <c r="V750" s="45" t="s">
        <v>30</v>
      </c>
      <c r="W750" s="62" t="s">
        <v>51</v>
      </c>
      <c r="AB750" s="32" t="s">
        <v>30</v>
      </c>
      <c r="AC750" s="32" t="s">
        <v>30</v>
      </c>
      <c r="AD750" s="32" t="s">
        <v>31</v>
      </c>
      <c r="AE750" s="32" t="s">
        <v>30</v>
      </c>
      <c r="AF750" s="32" t="s">
        <v>31</v>
      </c>
      <c r="AG750" s="45" t="s">
        <v>30</v>
      </c>
      <c r="AH750" s="46" t="s">
        <v>45</v>
      </c>
      <c r="AM750" s="32" t="s">
        <v>56</v>
      </c>
      <c r="AR750" s="23"/>
      <c r="AS750" s="24" t="str">
        <f t="shared" si="3"/>
        <v>-:Q:-:-:-:-:-:-:-:-:-:Rm:::::-:-:-:-:-:-:Rn:::::Rd::::</v>
      </c>
      <c r="AT750" s="23"/>
      <c r="AU750" s="24" t="str">
        <f t="shared" si="4"/>
        <v>0x0EA0D400</v>
      </c>
      <c r="AV750" s="25"/>
      <c r="AW750" s="26" t="str">
        <f t="shared" si="5"/>
        <v>fsubvector,                                             </v>
      </c>
      <c r="AX750" s="26" t="str">
        <f t="shared" si="6"/>
        <v>//		fsubvector,                                             	/* 0x0EA0D400	FSUB      	 */</v>
      </c>
      <c r="AY750" s="26" t="str">
        <f t="shared" si="7"/>
        <v>//		0x0EA0D400,	/* FSUB      	fsubvector	 */</v>
      </c>
    </row>
    <row r="751" ht="12.75" customHeight="1">
      <c r="A751" s="15" t="s">
        <v>1252</v>
      </c>
      <c r="B751" s="33" t="s">
        <v>106</v>
      </c>
      <c r="C751" s="16"/>
      <c r="D751" s="17"/>
      <c r="E751" s="28" t="s">
        <v>756</v>
      </c>
      <c r="F751" s="18" t="str">
        <f t="shared" si="8"/>
        <v/>
      </c>
      <c r="G751" s="18" t="str">
        <f t="shared" si="9"/>
        <v>vector</v>
      </c>
      <c r="H751" s="18" t="s">
        <v>950</v>
      </c>
      <c r="I751" s="30"/>
      <c r="J751" s="30"/>
      <c r="K751" s="84"/>
      <c r="L751" s="45" t="s">
        <v>31</v>
      </c>
      <c r="M751" s="32" t="s">
        <v>71</v>
      </c>
      <c r="N751" s="32" t="s">
        <v>31</v>
      </c>
      <c r="O751" s="45" t="s">
        <v>31</v>
      </c>
      <c r="P751" s="45" t="s">
        <v>30</v>
      </c>
      <c r="Q751" s="45" t="s">
        <v>30</v>
      </c>
      <c r="R751" s="45" t="s">
        <v>30</v>
      </c>
      <c r="S751" s="45" t="s">
        <v>31</v>
      </c>
      <c r="T751" s="32" t="s">
        <v>30</v>
      </c>
      <c r="U751" s="32" t="s">
        <v>33</v>
      </c>
      <c r="V751" s="45" t="s">
        <v>30</v>
      </c>
      <c r="W751" s="62" t="s">
        <v>51</v>
      </c>
      <c r="AB751" s="32" t="s">
        <v>30</v>
      </c>
      <c r="AC751" s="32" t="s">
        <v>30</v>
      </c>
      <c r="AD751" s="32" t="s">
        <v>30</v>
      </c>
      <c r="AE751" s="32" t="s">
        <v>30</v>
      </c>
      <c r="AF751" s="32" t="s">
        <v>31</v>
      </c>
      <c r="AG751" s="45" t="s">
        <v>30</v>
      </c>
      <c r="AH751" s="46" t="s">
        <v>45</v>
      </c>
      <c r="AM751" s="32" t="s">
        <v>56</v>
      </c>
      <c r="AR751" s="23"/>
      <c r="AS751" s="24" t="str">
        <f t="shared" si="3"/>
        <v>-:Q:-:-:-:-:-:-:-:-:-:Rm:::::-:-:-:-:-:-:Rn:::::Rd::::</v>
      </c>
      <c r="AT751" s="23"/>
      <c r="AU751" s="24" t="str">
        <f t="shared" si="4"/>
        <v>0x0EA0F400</v>
      </c>
      <c r="AV751" s="25"/>
      <c r="AW751" s="26" t="str">
        <f t="shared" si="5"/>
        <v>fminvector,                                             </v>
      </c>
      <c r="AX751" s="26" t="str">
        <f t="shared" si="6"/>
        <v>//		fminvector,                                             	/* 0x0EA0F400	FMIN      	 */</v>
      </c>
      <c r="AY751" s="26" t="str">
        <f t="shared" si="7"/>
        <v>//		0x0EA0F400,	/* FMIN      	fminvector	 */</v>
      </c>
    </row>
    <row r="752" ht="12.75" customHeight="1">
      <c r="A752" s="15" t="s">
        <v>1253</v>
      </c>
      <c r="B752" s="33" t="s">
        <v>106</v>
      </c>
      <c r="C752" s="16"/>
      <c r="D752" s="17"/>
      <c r="E752" s="28" t="s">
        <v>962</v>
      </c>
      <c r="F752" s="18" t="str">
        <f t="shared" si="8"/>
        <v>v</v>
      </c>
      <c r="G752" s="18" t="str">
        <f t="shared" si="9"/>
        <v>Vector</v>
      </c>
      <c r="H752" s="19"/>
      <c r="I752" s="30" t="s">
        <v>1206</v>
      </c>
      <c r="J752" s="30"/>
      <c r="K752" s="84"/>
      <c r="L752" s="45" t="s">
        <v>31</v>
      </c>
      <c r="M752" s="32" t="s">
        <v>71</v>
      </c>
      <c r="N752" s="32" t="s">
        <v>31</v>
      </c>
      <c r="O752" s="45" t="s">
        <v>31</v>
      </c>
      <c r="P752" s="45" t="s">
        <v>30</v>
      </c>
      <c r="Q752" s="45" t="s">
        <v>30</v>
      </c>
      <c r="R752" s="45" t="s">
        <v>30</v>
      </c>
      <c r="S752" s="45" t="s">
        <v>31</v>
      </c>
      <c r="T752" s="32" t="s">
        <v>30</v>
      </c>
      <c r="U752" s="32" t="s">
        <v>33</v>
      </c>
      <c r="V752" s="45" t="s">
        <v>30</v>
      </c>
      <c r="W752" s="62" t="s">
        <v>51</v>
      </c>
      <c r="AB752" s="32" t="s">
        <v>30</v>
      </c>
      <c r="AC752" s="32" t="s">
        <v>30</v>
      </c>
      <c r="AD752" s="32" t="s">
        <v>30</v>
      </c>
      <c r="AE752" s="32" t="s">
        <v>30</v>
      </c>
      <c r="AF752" s="32" t="s">
        <v>30</v>
      </c>
      <c r="AG752" s="45" t="s">
        <v>30</v>
      </c>
      <c r="AH752" s="46" t="s">
        <v>45</v>
      </c>
      <c r="AM752" s="32" t="s">
        <v>56</v>
      </c>
      <c r="AR752" s="23"/>
      <c r="AS752" s="24" t="str">
        <f t="shared" si="3"/>
        <v>-:Q:-:-:-:-:-:-:-:-:-:Rm:::::-:-:-:-:-:-:Rn:::::Rd::::</v>
      </c>
      <c r="AT752" s="23"/>
      <c r="AU752" s="24" t="str">
        <f t="shared" si="4"/>
        <v>0x0EA0FC00</v>
      </c>
      <c r="AV752" s="25"/>
      <c r="AW752" s="26" t="str">
        <f t="shared" si="5"/>
        <v>vfrsqrtsVector,                                         </v>
      </c>
      <c r="AX752" s="26" t="str">
        <f t="shared" si="6"/>
        <v>//		vfrsqrtsVector,                                         	/* 0x0EA0FC00	FRSQRTS   	 */</v>
      </c>
      <c r="AY752" s="26" t="str">
        <f t="shared" si="7"/>
        <v>//		0x0EA0FC00,	/* FRSQRTS   	vfrsqrtsVector	 */</v>
      </c>
    </row>
    <row r="753" ht="12.75" customHeight="1">
      <c r="A753" s="9" t="s">
        <v>1254</v>
      </c>
      <c r="B753" s="33" t="s">
        <v>106</v>
      </c>
      <c r="C753" s="16"/>
      <c r="D753" s="17"/>
      <c r="E753" s="28" t="s">
        <v>485</v>
      </c>
      <c r="F753" s="18" t="str">
        <f t="shared" si="8"/>
        <v/>
      </c>
      <c r="G753" s="18" t="str">
        <f t="shared" si="9"/>
        <v>vector_register</v>
      </c>
      <c r="H753" s="18" t="s">
        <v>1248</v>
      </c>
      <c r="I753" s="30"/>
      <c r="J753" s="30"/>
      <c r="K753" s="84"/>
      <c r="L753" s="45" t="s">
        <v>31</v>
      </c>
      <c r="M753" s="32" t="s">
        <v>71</v>
      </c>
      <c r="N753" s="32" t="s">
        <v>31</v>
      </c>
      <c r="O753" s="45" t="s">
        <v>31</v>
      </c>
      <c r="P753" s="45" t="s">
        <v>30</v>
      </c>
      <c r="Q753" s="45" t="s">
        <v>30</v>
      </c>
      <c r="R753" s="45" t="s">
        <v>30</v>
      </c>
      <c r="S753" s="45" t="s">
        <v>31</v>
      </c>
      <c r="T753" s="32" t="s">
        <v>30</v>
      </c>
      <c r="U753" s="32" t="s">
        <v>31</v>
      </c>
      <c r="V753" s="45" t="s">
        <v>30</v>
      </c>
      <c r="W753" s="62" t="s">
        <v>51</v>
      </c>
      <c r="AB753" s="32" t="s">
        <v>31</v>
      </c>
      <c r="AC753" s="32" t="s">
        <v>31</v>
      </c>
      <c r="AD753" s="32" t="s">
        <v>31</v>
      </c>
      <c r="AE753" s="32" t="s">
        <v>30</v>
      </c>
      <c r="AF753" s="32" t="s">
        <v>30</v>
      </c>
      <c r="AG753" s="45" t="s">
        <v>30</v>
      </c>
      <c r="AH753" s="46" t="s">
        <v>45</v>
      </c>
      <c r="AM753" s="32" t="s">
        <v>56</v>
      </c>
      <c r="AR753" s="23"/>
      <c r="AS753" s="24" t="str">
        <f t="shared" si="3"/>
        <v>-:Q:-:-:-:-:-:-:-:-:-:Rm:::::-:-:-:-:-:-:Rn:::::Rd::::</v>
      </c>
      <c r="AT753" s="23"/>
      <c r="AU753" s="24" t="str">
        <f t="shared" si="4"/>
        <v>0x0EA01C00</v>
      </c>
      <c r="AV753" s="25"/>
      <c r="AW753" s="26" t="str">
        <f t="shared" si="5"/>
        <v>orrvector_register,                                     </v>
      </c>
      <c r="AX753" s="26" t="str">
        <f t="shared" si="6"/>
        <v>//		orrvector_register,                                     	/* 0x0EA01C00	ORR       	 */</v>
      </c>
      <c r="AY753" s="26" t="str">
        <f t="shared" si="7"/>
        <v>//		0x0EA01C00,	/* ORR       	orrvector_register	 */</v>
      </c>
    </row>
    <row r="754" ht="12.75" customHeight="1">
      <c r="A754" s="15" t="s">
        <v>1255</v>
      </c>
      <c r="B754" s="33" t="s">
        <v>106</v>
      </c>
      <c r="C754" s="16"/>
      <c r="D754" s="17"/>
      <c r="E754" s="28" t="s">
        <v>534</v>
      </c>
      <c r="F754" s="18" t="str">
        <f t="shared" si="8"/>
        <v/>
      </c>
      <c r="G754" s="18" t="str">
        <f t="shared" si="9"/>
        <v>vector</v>
      </c>
      <c r="H754" s="18" t="s">
        <v>950</v>
      </c>
      <c r="I754" s="30"/>
      <c r="J754" s="30"/>
      <c r="K754" s="84"/>
      <c r="L754" s="45" t="s">
        <v>31</v>
      </c>
      <c r="M754" s="32" t="s">
        <v>71</v>
      </c>
      <c r="N754" s="32" t="s">
        <v>31</v>
      </c>
      <c r="O754" s="45" t="s">
        <v>31</v>
      </c>
      <c r="P754" s="45" t="s">
        <v>30</v>
      </c>
      <c r="Q754" s="45" t="s">
        <v>30</v>
      </c>
      <c r="R754" s="45" t="s">
        <v>30</v>
      </c>
      <c r="S754" s="45" t="s">
        <v>31</v>
      </c>
      <c r="T754" s="32" t="s">
        <v>30</v>
      </c>
      <c r="U754" s="32" t="s">
        <v>30</v>
      </c>
      <c r="V754" s="45" t="s">
        <v>30</v>
      </c>
      <c r="W754" s="62" t="s">
        <v>51</v>
      </c>
      <c r="AB754" s="32" t="s">
        <v>31</v>
      </c>
      <c r="AC754" s="32" t="s">
        <v>31</v>
      </c>
      <c r="AD754" s="32" t="s">
        <v>31</v>
      </c>
      <c r="AE754" s="32" t="s">
        <v>30</v>
      </c>
      <c r="AF754" s="32" t="s">
        <v>30</v>
      </c>
      <c r="AG754" s="45" t="s">
        <v>30</v>
      </c>
      <c r="AH754" s="46" t="s">
        <v>45</v>
      </c>
      <c r="AM754" s="32" t="s">
        <v>56</v>
      </c>
      <c r="AR754" s="23"/>
      <c r="AS754" s="24" t="str">
        <f t="shared" si="3"/>
        <v>-:Q:-:-:-:-:-:-:-:-:-:Rm:::::-:-:-:-:-:-:Rn:::::Rd::::</v>
      </c>
      <c r="AT754" s="23"/>
      <c r="AU754" s="24" t="str">
        <f t="shared" si="4"/>
        <v>0x0EE01C00</v>
      </c>
      <c r="AV754" s="25"/>
      <c r="AW754" s="26" t="str">
        <f t="shared" si="5"/>
        <v>ornvector,                                              </v>
      </c>
      <c r="AX754" s="26" t="str">
        <f t="shared" si="6"/>
        <v>//		ornvector,                                              	/* 0x0EE01C00	ORN       	 */</v>
      </c>
      <c r="AY754" s="26" t="str">
        <f t="shared" si="7"/>
        <v>//		0x0EE01C00,	/* ORN       	ornvector	 */</v>
      </c>
    </row>
    <row r="755" ht="12.75" customHeight="1">
      <c r="A755" s="15" t="s">
        <v>1256</v>
      </c>
      <c r="B755" s="33" t="s">
        <v>106</v>
      </c>
      <c r="C755" s="16"/>
      <c r="D755" s="17"/>
      <c r="E755" s="28" t="s">
        <v>1257</v>
      </c>
      <c r="F755" s="18" t="str">
        <f t="shared" si="8"/>
        <v/>
      </c>
      <c r="G755" s="18" t="str">
        <f t="shared" si="9"/>
        <v/>
      </c>
      <c r="H755" s="19"/>
      <c r="I755" s="30"/>
      <c r="J755" s="30"/>
      <c r="K755" s="84"/>
      <c r="L755" s="45" t="s">
        <v>31</v>
      </c>
      <c r="M755" s="32" t="s">
        <v>71</v>
      </c>
      <c r="N755" s="32" t="s">
        <v>30</v>
      </c>
      <c r="O755" s="45" t="s">
        <v>31</v>
      </c>
      <c r="P755" s="45" t="s">
        <v>30</v>
      </c>
      <c r="Q755" s="45" t="s">
        <v>30</v>
      </c>
      <c r="R755" s="45" t="s">
        <v>30</v>
      </c>
      <c r="S755" s="45" t="s">
        <v>31</v>
      </c>
      <c r="T755" s="32" t="s">
        <v>33</v>
      </c>
      <c r="U755" s="32" t="s">
        <v>33</v>
      </c>
      <c r="V755" s="45" t="s">
        <v>30</v>
      </c>
      <c r="W755" s="62" t="s">
        <v>51</v>
      </c>
      <c r="AB755" s="32" t="s">
        <v>31</v>
      </c>
      <c r="AC755" s="32" t="s">
        <v>31</v>
      </c>
      <c r="AD755" s="32" t="s">
        <v>31</v>
      </c>
      <c r="AE755" s="32" t="s">
        <v>31</v>
      </c>
      <c r="AF755" s="32" t="s">
        <v>31</v>
      </c>
      <c r="AG755" s="45" t="s">
        <v>30</v>
      </c>
      <c r="AH755" s="46" t="s">
        <v>45</v>
      </c>
      <c r="AM755" s="32" t="s">
        <v>56</v>
      </c>
      <c r="AR755" s="23"/>
      <c r="AS755" s="24" t="str">
        <f t="shared" si="3"/>
        <v>-:Q:-:-:-:-:-:-:-:-:-:Rm:::::-:-:-:-:-:-:Rn:::::Rd::::</v>
      </c>
      <c r="AT755" s="23"/>
      <c r="AU755" s="24" t="str">
        <f t="shared" si="4"/>
        <v>0x2E200400</v>
      </c>
      <c r="AV755" s="25"/>
      <c r="AW755" s="26" t="str">
        <f t="shared" si="5"/>
        <v>uhadd,                                                  </v>
      </c>
      <c r="AX755" s="26" t="str">
        <f t="shared" si="6"/>
        <v>//		uhadd,                                                  	/* 0x2E200400	UHADD     	 */</v>
      </c>
      <c r="AY755" s="26" t="str">
        <f t="shared" si="7"/>
        <v>//		0x2E200400,	/* UHADD     	uhadd	 */</v>
      </c>
    </row>
    <row r="756" ht="12.75" customHeight="1">
      <c r="A756" s="9" t="s">
        <v>1258</v>
      </c>
      <c r="B756" s="33" t="s">
        <v>106</v>
      </c>
      <c r="C756" s="16"/>
      <c r="D756" s="17"/>
      <c r="E756" s="28" t="s">
        <v>964</v>
      </c>
      <c r="F756" s="18" t="str">
        <f t="shared" si="8"/>
        <v>v</v>
      </c>
      <c r="G756" s="18" t="str">
        <f t="shared" si="9"/>
        <v>Vector</v>
      </c>
      <c r="H756" s="19"/>
      <c r="I756" s="30" t="s">
        <v>1206</v>
      </c>
      <c r="J756" s="30"/>
      <c r="K756" s="84"/>
      <c r="L756" s="45" t="s">
        <v>31</v>
      </c>
      <c r="M756" s="32" t="s">
        <v>71</v>
      </c>
      <c r="N756" s="32" t="s">
        <v>30</v>
      </c>
      <c r="O756" s="45" t="s">
        <v>31</v>
      </c>
      <c r="P756" s="45" t="s">
        <v>30</v>
      </c>
      <c r="Q756" s="45" t="s">
        <v>30</v>
      </c>
      <c r="R756" s="45" t="s">
        <v>30</v>
      </c>
      <c r="S756" s="45" t="s">
        <v>31</v>
      </c>
      <c r="T756" s="32" t="s">
        <v>33</v>
      </c>
      <c r="U756" s="32" t="s">
        <v>33</v>
      </c>
      <c r="V756" s="45" t="s">
        <v>30</v>
      </c>
      <c r="W756" s="62" t="s">
        <v>51</v>
      </c>
      <c r="AB756" s="32" t="s">
        <v>31</v>
      </c>
      <c r="AC756" s="32" t="s">
        <v>31</v>
      </c>
      <c r="AD756" s="32" t="s">
        <v>31</v>
      </c>
      <c r="AE756" s="32" t="s">
        <v>31</v>
      </c>
      <c r="AF756" s="32" t="s">
        <v>30</v>
      </c>
      <c r="AG756" s="45" t="s">
        <v>30</v>
      </c>
      <c r="AH756" s="46" t="s">
        <v>45</v>
      </c>
      <c r="AM756" s="32" t="s">
        <v>56</v>
      </c>
      <c r="AR756" s="23"/>
      <c r="AS756" s="24" t="str">
        <f t="shared" si="3"/>
        <v>-:Q:-:-:-:-:-:-:-:-:-:Rm:::::-:-:-:-:-:-:Rn:::::Rd::::</v>
      </c>
      <c r="AT756" s="23"/>
      <c r="AU756" s="24" t="str">
        <f t="shared" si="4"/>
        <v>0x2E200C00</v>
      </c>
      <c r="AV756" s="25"/>
      <c r="AW756" s="26" t="str">
        <f t="shared" si="5"/>
        <v>vuqaddVector,                                           </v>
      </c>
      <c r="AX756" s="26" t="str">
        <f t="shared" si="6"/>
        <v>//		vuqaddVector,                                           	/* 0x2E200C00	UQADD     	 */</v>
      </c>
      <c r="AY756" s="26" t="str">
        <f t="shared" si="7"/>
        <v>//		0x2E200C00,	/* UQADD     	vuqaddVector	 */</v>
      </c>
    </row>
    <row r="757" ht="12.75" customHeight="1">
      <c r="A757" s="9" t="s">
        <v>1259</v>
      </c>
      <c r="B757" s="33" t="s">
        <v>106</v>
      </c>
      <c r="C757" s="16"/>
      <c r="D757" s="17"/>
      <c r="E757" s="28" t="s">
        <v>1260</v>
      </c>
      <c r="F757" s="18" t="str">
        <f t="shared" si="8"/>
        <v/>
      </c>
      <c r="G757" s="18" t="str">
        <f t="shared" si="9"/>
        <v/>
      </c>
      <c r="H757" s="19"/>
      <c r="I757" s="30"/>
      <c r="J757" s="30"/>
      <c r="K757" s="84"/>
      <c r="L757" s="45" t="s">
        <v>31</v>
      </c>
      <c r="M757" s="32" t="s">
        <v>71</v>
      </c>
      <c r="N757" s="32" t="s">
        <v>30</v>
      </c>
      <c r="O757" s="45" t="s">
        <v>31</v>
      </c>
      <c r="P757" s="45" t="s">
        <v>30</v>
      </c>
      <c r="Q757" s="45" t="s">
        <v>30</v>
      </c>
      <c r="R757" s="45" t="s">
        <v>30</v>
      </c>
      <c r="S757" s="45" t="s">
        <v>31</v>
      </c>
      <c r="T757" s="32" t="s">
        <v>33</v>
      </c>
      <c r="U757" s="32" t="s">
        <v>33</v>
      </c>
      <c r="V757" s="45" t="s">
        <v>30</v>
      </c>
      <c r="W757" s="62" t="s">
        <v>51</v>
      </c>
      <c r="AB757" s="32" t="s">
        <v>31</v>
      </c>
      <c r="AC757" s="32" t="s">
        <v>31</v>
      </c>
      <c r="AD757" s="32" t="s">
        <v>31</v>
      </c>
      <c r="AE757" s="32" t="s">
        <v>30</v>
      </c>
      <c r="AF757" s="32" t="s">
        <v>31</v>
      </c>
      <c r="AG757" s="45" t="s">
        <v>30</v>
      </c>
      <c r="AH757" s="46" t="s">
        <v>45</v>
      </c>
      <c r="AM757" s="32" t="s">
        <v>56</v>
      </c>
      <c r="AR757" s="23"/>
      <c r="AS757" s="24" t="str">
        <f t="shared" si="3"/>
        <v>-:Q:-:-:-:-:-:-:-:-:-:Rm:::::-:-:-:-:-:-:Rn:::::Rd::::</v>
      </c>
      <c r="AT757" s="23"/>
      <c r="AU757" s="24" t="str">
        <f t="shared" si="4"/>
        <v>0x2E201400</v>
      </c>
      <c r="AV757" s="25"/>
      <c r="AW757" s="26" t="str">
        <f t="shared" si="5"/>
        <v>urhadd,                                                 </v>
      </c>
      <c r="AX757" s="26" t="str">
        <f t="shared" si="6"/>
        <v>//		urhadd,                                                 	/* 0x2E201400	URHADD    	 */</v>
      </c>
      <c r="AY757" s="26" t="str">
        <f t="shared" si="7"/>
        <v>//		0x2E201400,	/* URHADD    	urhadd	 */</v>
      </c>
    </row>
    <row r="758" ht="12.75" customHeight="1">
      <c r="A758" s="15" t="s">
        <v>1261</v>
      </c>
      <c r="B758" s="33" t="s">
        <v>106</v>
      </c>
      <c r="C758" s="16"/>
      <c r="D758" s="17"/>
      <c r="E758" s="28" t="s">
        <v>1262</v>
      </c>
      <c r="F758" s="18" t="str">
        <f t="shared" si="8"/>
        <v/>
      </c>
      <c r="G758" s="18" t="str">
        <f t="shared" si="9"/>
        <v/>
      </c>
      <c r="H758" s="19"/>
      <c r="I758" s="30"/>
      <c r="J758" s="30"/>
      <c r="K758" s="84"/>
      <c r="L758" s="45" t="s">
        <v>31</v>
      </c>
      <c r="M758" s="32" t="s">
        <v>71</v>
      </c>
      <c r="N758" s="32" t="s">
        <v>30</v>
      </c>
      <c r="O758" s="45" t="s">
        <v>31</v>
      </c>
      <c r="P758" s="45" t="s">
        <v>30</v>
      </c>
      <c r="Q758" s="45" t="s">
        <v>30</v>
      </c>
      <c r="R758" s="45" t="s">
        <v>30</v>
      </c>
      <c r="S758" s="45" t="s">
        <v>31</v>
      </c>
      <c r="T758" s="32" t="s">
        <v>33</v>
      </c>
      <c r="U758" s="32" t="s">
        <v>33</v>
      </c>
      <c r="V758" s="45" t="s">
        <v>30</v>
      </c>
      <c r="W758" s="62" t="s">
        <v>51</v>
      </c>
      <c r="AB758" s="32" t="s">
        <v>31</v>
      </c>
      <c r="AC758" s="32" t="s">
        <v>31</v>
      </c>
      <c r="AD758" s="32" t="s">
        <v>30</v>
      </c>
      <c r="AE758" s="32" t="s">
        <v>31</v>
      </c>
      <c r="AF758" s="32" t="s">
        <v>31</v>
      </c>
      <c r="AG758" s="45" t="s">
        <v>30</v>
      </c>
      <c r="AH758" s="46" t="s">
        <v>45</v>
      </c>
      <c r="AM758" s="32" t="s">
        <v>56</v>
      </c>
      <c r="AR758" s="23"/>
      <c r="AS758" s="24" t="str">
        <f t="shared" si="3"/>
        <v>-:Q:-:-:-:-:-:-:-:-:-:Rm:::::-:-:-:-:-:-:Rn:::::Rd::::</v>
      </c>
      <c r="AT758" s="23"/>
      <c r="AU758" s="24" t="str">
        <f t="shared" si="4"/>
        <v>0x2E202400</v>
      </c>
      <c r="AV758" s="25"/>
      <c r="AW758" s="26" t="str">
        <f t="shared" si="5"/>
        <v>uhsub,                                                  </v>
      </c>
      <c r="AX758" s="26" t="str">
        <f t="shared" si="6"/>
        <v>//		uhsub,                                                  	/* 0x2E202400	UHSUB     	 */</v>
      </c>
      <c r="AY758" s="26" t="str">
        <f t="shared" si="7"/>
        <v>//		0x2E202400,	/* UHSUB     	uhsub	 */</v>
      </c>
    </row>
    <row r="759" ht="12.75" customHeight="1">
      <c r="A759" s="15" t="s">
        <v>1263</v>
      </c>
      <c r="B759" s="33" t="s">
        <v>106</v>
      </c>
      <c r="C759" s="16"/>
      <c r="D759" s="17"/>
      <c r="E759" s="28" t="s">
        <v>966</v>
      </c>
      <c r="F759" s="18" t="str">
        <f t="shared" si="8"/>
        <v>v</v>
      </c>
      <c r="G759" s="18" t="str">
        <f t="shared" si="9"/>
        <v>Vector</v>
      </c>
      <c r="H759" s="19"/>
      <c r="I759" s="30" t="s">
        <v>1206</v>
      </c>
      <c r="J759" s="30"/>
      <c r="K759" s="84"/>
      <c r="L759" s="45" t="s">
        <v>31</v>
      </c>
      <c r="M759" s="32" t="s">
        <v>71</v>
      </c>
      <c r="N759" s="32" t="s">
        <v>30</v>
      </c>
      <c r="O759" s="45" t="s">
        <v>31</v>
      </c>
      <c r="P759" s="45" t="s">
        <v>30</v>
      </c>
      <c r="Q759" s="45" t="s">
        <v>30</v>
      </c>
      <c r="R759" s="45" t="s">
        <v>30</v>
      </c>
      <c r="S759" s="45" t="s">
        <v>31</v>
      </c>
      <c r="T759" s="32" t="s">
        <v>33</v>
      </c>
      <c r="U759" s="32" t="s">
        <v>33</v>
      </c>
      <c r="V759" s="45" t="s">
        <v>30</v>
      </c>
      <c r="W759" s="62" t="s">
        <v>51</v>
      </c>
      <c r="AB759" s="32" t="s">
        <v>31</v>
      </c>
      <c r="AC759" s="32" t="s">
        <v>31</v>
      </c>
      <c r="AD759" s="32" t="s">
        <v>30</v>
      </c>
      <c r="AE759" s="32" t="s">
        <v>31</v>
      </c>
      <c r="AF759" s="32" t="s">
        <v>30</v>
      </c>
      <c r="AG759" s="45" t="s">
        <v>30</v>
      </c>
      <c r="AH759" s="46" t="s">
        <v>45</v>
      </c>
      <c r="AM759" s="32" t="s">
        <v>56</v>
      </c>
      <c r="AR759" s="23"/>
      <c r="AS759" s="24" t="str">
        <f t="shared" si="3"/>
        <v>-:Q:-:-:-:-:-:-:-:-:-:Rm:::::-:-:-:-:-:-:Rn:::::Rd::::</v>
      </c>
      <c r="AT759" s="23"/>
      <c r="AU759" s="24" t="str">
        <f t="shared" si="4"/>
        <v>0x2E202C00</v>
      </c>
      <c r="AV759" s="25"/>
      <c r="AW759" s="26" t="str">
        <f t="shared" si="5"/>
        <v>vuqsubVector,                                           </v>
      </c>
      <c r="AX759" s="26" t="str">
        <f t="shared" si="6"/>
        <v>//		vuqsubVector,                                           	/* 0x2E202C00	UQSUB     	 */</v>
      </c>
      <c r="AY759" s="26" t="str">
        <f t="shared" si="7"/>
        <v>//		0x2E202C00,	/* UQSUB     	vuqsubVector	 */</v>
      </c>
    </row>
    <row r="760" ht="12.75" customHeight="1">
      <c r="A760" s="9" t="s">
        <v>1264</v>
      </c>
      <c r="B760" s="33" t="s">
        <v>106</v>
      </c>
      <c r="C760" s="16"/>
      <c r="D760" s="17"/>
      <c r="E760" s="28" t="s">
        <v>968</v>
      </c>
      <c r="F760" s="18" t="str">
        <f t="shared" si="8"/>
        <v>v</v>
      </c>
      <c r="G760" s="18" t="str">
        <f t="shared" si="9"/>
        <v>register_Vector</v>
      </c>
      <c r="H760" s="18" t="s">
        <v>800</v>
      </c>
      <c r="I760" s="30" t="s">
        <v>1206</v>
      </c>
      <c r="J760" s="30"/>
      <c r="K760" s="84"/>
      <c r="L760" s="45" t="s">
        <v>31</v>
      </c>
      <c r="M760" s="32" t="s">
        <v>71</v>
      </c>
      <c r="N760" s="32" t="s">
        <v>30</v>
      </c>
      <c r="O760" s="45" t="s">
        <v>31</v>
      </c>
      <c r="P760" s="45" t="s">
        <v>30</v>
      </c>
      <c r="Q760" s="45" t="s">
        <v>30</v>
      </c>
      <c r="R760" s="45" t="s">
        <v>30</v>
      </c>
      <c r="S760" s="45" t="s">
        <v>31</v>
      </c>
      <c r="T760" s="32" t="s">
        <v>33</v>
      </c>
      <c r="U760" s="32" t="s">
        <v>33</v>
      </c>
      <c r="V760" s="45" t="s">
        <v>30</v>
      </c>
      <c r="W760" s="62" t="s">
        <v>51</v>
      </c>
      <c r="AB760" s="32" t="s">
        <v>31</v>
      </c>
      <c r="AC760" s="32" t="s">
        <v>31</v>
      </c>
      <c r="AD760" s="32" t="s">
        <v>30</v>
      </c>
      <c r="AE760" s="32" t="s">
        <v>30</v>
      </c>
      <c r="AF760" s="32" t="s">
        <v>31</v>
      </c>
      <c r="AG760" s="45" t="s">
        <v>30</v>
      </c>
      <c r="AH760" s="46" t="s">
        <v>45</v>
      </c>
      <c r="AM760" s="32" t="s">
        <v>56</v>
      </c>
      <c r="AR760" s="23"/>
      <c r="AS760" s="24" t="str">
        <f t="shared" si="3"/>
        <v>-:Q:-:-:-:-:-:-:-:-:-:Rm:::::-:-:-:-:-:-:Rn:::::Rd::::</v>
      </c>
      <c r="AT760" s="23"/>
      <c r="AU760" s="24" t="str">
        <f t="shared" si="4"/>
        <v>0x2E203400</v>
      </c>
      <c r="AV760" s="25"/>
      <c r="AW760" s="26" t="str">
        <f t="shared" si="5"/>
        <v>vcmhiregister_Vector,                                   </v>
      </c>
      <c r="AX760" s="26" t="str">
        <f t="shared" si="6"/>
        <v>//		vcmhiregister_Vector,                                   	/* 0x2E203400	CMHI      	 */</v>
      </c>
      <c r="AY760" s="26" t="str">
        <f t="shared" si="7"/>
        <v>//		0x2E203400,	/* CMHI      	vcmhiregister_Vector	 */</v>
      </c>
    </row>
    <row r="761" ht="12.75" customHeight="1">
      <c r="A761" s="15" t="s">
        <v>1265</v>
      </c>
      <c r="B761" s="33" t="s">
        <v>106</v>
      </c>
      <c r="C761" s="16"/>
      <c r="D761" s="17"/>
      <c r="E761" s="28" t="s">
        <v>970</v>
      </c>
      <c r="F761" s="18" t="str">
        <f t="shared" si="8"/>
        <v>v</v>
      </c>
      <c r="G761" s="18" t="str">
        <f t="shared" si="9"/>
        <v>register_Vector</v>
      </c>
      <c r="H761" s="18" t="s">
        <v>800</v>
      </c>
      <c r="I761" s="30" t="s">
        <v>1206</v>
      </c>
      <c r="J761" s="30"/>
      <c r="K761" s="84"/>
      <c r="L761" s="45" t="s">
        <v>31</v>
      </c>
      <c r="M761" s="32" t="s">
        <v>71</v>
      </c>
      <c r="N761" s="32" t="s">
        <v>30</v>
      </c>
      <c r="O761" s="45" t="s">
        <v>31</v>
      </c>
      <c r="P761" s="45" t="s">
        <v>30</v>
      </c>
      <c r="Q761" s="45" t="s">
        <v>30</v>
      </c>
      <c r="R761" s="45" t="s">
        <v>30</v>
      </c>
      <c r="S761" s="45" t="s">
        <v>31</v>
      </c>
      <c r="T761" s="32" t="s">
        <v>33</v>
      </c>
      <c r="U761" s="32" t="s">
        <v>33</v>
      </c>
      <c r="V761" s="45" t="s">
        <v>30</v>
      </c>
      <c r="W761" s="62" t="s">
        <v>51</v>
      </c>
      <c r="AB761" s="32" t="s">
        <v>31</v>
      </c>
      <c r="AC761" s="32" t="s">
        <v>31</v>
      </c>
      <c r="AD761" s="32" t="s">
        <v>30</v>
      </c>
      <c r="AE761" s="32" t="s">
        <v>30</v>
      </c>
      <c r="AF761" s="32" t="s">
        <v>30</v>
      </c>
      <c r="AG761" s="45" t="s">
        <v>30</v>
      </c>
      <c r="AH761" s="46" t="s">
        <v>45</v>
      </c>
      <c r="AM761" s="32" t="s">
        <v>56</v>
      </c>
      <c r="AR761" s="23"/>
      <c r="AS761" s="24" t="str">
        <f t="shared" si="3"/>
        <v>-:Q:-:-:-:-:-:-:-:-:-:Rm:::::-:-:-:-:-:-:Rn:::::Rd::::</v>
      </c>
      <c r="AT761" s="23"/>
      <c r="AU761" s="24" t="str">
        <f t="shared" si="4"/>
        <v>0x2E203C00</v>
      </c>
      <c r="AV761" s="25"/>
      <c r="AW761" s="26" t="str">
        <f t="shared" si="5"/>
        <v>vcmhsregister_Vector,                                   </v>
      </c>
      <c r="AX761" s="26" t="str">
        <f t="shared" si="6"/>
        <v>//		vcmhsregister_Vector,                                   	/* 0x2E203C00	CMHS      	 */</v>
      </c>
      <c r="AY761" s="26" t="str">
        <f t="shared" si="7"/>
        <v>//		0x2E203C00,	/* CMHS      	vcmhsregister_Vector	 */</v>
      </c>
    </row>
    <row r="762" ht="12.75" customHeight="1">
      <c r="A762" s="15" t="s">
        <v>1266</v>
      </c>
      <c r="B762" s="33" t="s">
        <v>106</v>
      </c>
      <c r="C762" s="16"/>
      <c r="D762" s="17"/>
      <c r="E762" s="28" t="s">
        <v>972</v>
      </c>
      <c r="F762" s="18" t="str">
        <f t="shared" si="8"/>
        <v>v</v>
      </c>
      <c r="G762" s="18" t="str">
        <f t="shared" si="9"/>
        <v>Vector</v>
      </c>
      <c r="H762" s="19"/>
      <c r="I762" s="30" t="s">
        <v>1206</v>
      </c>
      <c r="J762" s="30"/>
      <c r="K762" s="84"/>
      <c r="L762" s="45" t="s">
        <v>31</v>
      </c>
      <c r="M762" s="32" t="s">
        <v>71</v>
      </c>
      <c r="N762" s="32" t="s">
        <v>30</v>
      </c>
      <c r="O762" s="45" t="s">
        <v>31</v>
      </c>
      <c r="P762" s="45" t="s">
        <v>30</v>
      </c>
      <c r="Q762" s="45" t="s">
        <v>30</v>
      </c>
      <c r="R762" s="45" t="s">
        <v>30</v>
      </c>
      <c r="S762" s="45" t="s">
        <v>31</v>
      </c>
      <c r="T762" s="32" t="s">
        <v>33</v>
      </c>
      <c r="U762" s="32" t="s">
        <v>33</v>
      </c>
      <c r="V762" s="45" t="s">
        <v>30</v>
      </c>
      <c r="W762" s="62" t="s">
        <v>51</v>
      </c>
      <c r="AB762" s="32" t="s">
        <v>31</v>
      </c>
      <c r="AC762" s="32" t="s">
        <v>30</v>
      </c>
      <c r="AD762" s="32" t="s">
        <v>31</v>
      </c>
      <c r="AE762" s="32" t="s">
        <v>31</v>
      </c>
      <c r="AF762" s="32" t="s">
        <v>31</v>
      </c>
      <c r="AG762" s="45" t="s">
        <v>30</v>
      </c>
      <c r="AH762" s="46" t="s">
        <v>45</v>
      </c>
      <c r="AM762" s="32" t="s">
        <v>56</v>
      </c>
      <c r="AR762" s="23"/>
      <c r="AS762" s="24" t="str">
        <f t="shared" si="3"/>
        <v>-:Q:-:-:-:-:-:-:-:-:-:Rm:::::-:-:-:-:-:-:Rn:::::Rd::::</v>
      </c>
      <c r="AT762" s="23"/>
      <c r="AU762" s="24" t="str">
        <f t="shared" si="4"/>
        <v>0x2E204400</v>
      </c>
      <c r="AV762" s="25"/>
      <c r="AW762" s="26" t="str">
        <f t="shared" si="5"/>
        <v>vushlVector,                                            </v>
      </c>
      <c r="AX762" s="26" t="str">
        <f t="shared" si="6"/>
        <v>//		vushlVector,                                            	/* 0x2E204400	USHL      	 */</v>
      </c>
      <c r="AY762" s="26" t="str">
        <f t="shared" si="7"/>
        <v>//		0x2E204400,	/* USHL      	vushlVector	 */</v>
      </c>
    </row>
    <row r="763" ht="12.75" customHeight="1">
      <c r="A763" s="9" t="s">
        <v>1267</v>
      </c>
      <c r="B763" s="33" t="s">
        <v>106</v>
      </c>
      <c r="C763" s="16"/>
      <c r="D763" s="17"/>
      <c r="E763" s="28" t="s">
        <v>974</v>
      </c>
      <c r="F763" s="18" t="str">
        <f t="shared" si="8"/>
        <v>v</v>
      </c>
      <c r="G763" s="18" t="str">
        <f t="shared" si="9"/>
        <v>register_Vector</v>
      </c>
      <c r="H763" s="18" t="s">
        <v>800</v>
      </c>
      <c r="I763" s="30" t="s">
        <v>1206</v>
      </c>
      <c r="J763" s="30"/>
      <c r="K763" s="84"/>
      <c r="L763" s="45" t="s">
        <v>31</v>
      </c>
      <c r="M763" s="32" t="s">
        <v>71</v>
      </c>
      <c r="N763" s="32" t="s">
        <v>30</v>
      </c>
      <c r="O763" s="45" t="s">
        <v>31</v>
      </c>
      <c r="P763" s="45" t="s">
        <v>30</v>
      </c>
      <c r="Q763" s="45" t="s">
        <v>30</v>
      </c>
      <c r="R763" s="45" t="s">
        <v>30</v>
      </c>
      <c r="S763" s="45" t="s">
        <v>31</v>
      </c>
      <c r="T763" s="32" t="s">
        <v>33</v>
      </c>
      <c r="U763" s="32" t="s">
        <v>33</v>
      </c>
      <c r="V763" s="45" t="s">
        <v>30</v>
      </c>
      <c r="W763" s="62" t="s">
        <v>51</v>
      </c>
      <c r="AB763" s="32" t="s">
        <v>31</v>
      </c>
      <c r="AC763" s="32" t="s">
        <v>30</v>
      </c>
      <c r="AD763" s="32" t="s">
        <v>31</v>
      </c>
      <c r="AE763" s="32" t="s">
        <v>31</v>
      </c>
      <c r="AF763" s="32" t="s">
        <v>30</v>
      </c>
      <c r="AG763" s="45" t="s">
        <v>30</v>
      </c>
      <c r="AH763" s="46" t="s">
        <v>45</v>
      </c>
      <c r="AM763" s="32" t="s">
        <v>56</v>
      </c>
      <c r="AR763" s="23"/>
      <c r="AS763" s="24" t="str">
        <f t="shared" si="3"/>
        <v>-:Q:-:-:-:-:-:-:-:-:-:Rm:::::-:-:-:-:-:-:Rn:::::Rd::::</v>
      </c>
      <c r="AT763" s="23"/>
      <c r="AU763" s="24" t="str">
        <f t="shared" si="4"/>
        <v>0x2E204C00</v>
      </c>
      <c r="AV763" s="25"/>
      <c r="AW763" s="26" t="str">
        <f t="shared" si="5"/>
        <v>vuqshlregister_Vector,                                  </v>
      </c>
      <c r="AX763" s="26" t="str">
        <f t="shared" si="6"/>
        <v>//		vuqshlregister_Vector,                                  	/* 0x2E204C00	UQSHL     	 */</v>
      </c>
      <c r="AY763" s="26" t="str">
        <f t="shared" si="7"/>
        <v>//		0x2E204C00,	/* UQSHL     	vuqshlregister_Vector	 */</v>
      </c>
    </row>
    <row r="764" ht="12.75" customHeight="1">
      <c r="A764" s="9" t="s">
        <v>1268</v>
      </c>
      <c r="B764" s="33" t="s">
        <v>106</v>
      </c>
      <c r="C764" s="16"/>
      <c r="D764" s="17"/>
      <c r="E764" s="28" t="s">
        <v>976</v>
      </c>
      <c r="F764" s="18" t="str">
        <f t="shared" si="8"/>
        <v>v</v>
      </c>
      <c r="G764" s="18" t="str">
        <f t="shared" si="9"/>
        <v>Vector</v>
      </c>
      <c r="H764" s="19"/>
      <c r="I764" s="30" t="s">
        <v>1206</v>
      </c>
      <c r="J764" s="30"/>
      <c r="K764" s="84"/>
      <c r="L764" s="45" t="s">
        <v>31</v>
      </c>
      <c r="M764" s="32" t="s">
        <v>71</v>
      </c>
      <c r="N764" s="32" t="s">
        <v>30</v>
      </c>
      <c r="O764" s="45" t="s">
        <v>31</v>
      </c>
      <c r="P764" s="45" t="s">
        <v>30</v>
      </c>
      <c r="Q764" s="45" t="s">
        <v>30</v>
      </c>
      <c r="R764" s="45" t="s">
        <v>30</v>
      </c>
      <c r="S764" s="45" t="s">
        <v>31</v>
      </c>
      <c r="T764" s="32" t="s">
        <v>33</v>
      </c>
      <c r="U764" s="32" t="s">
        <v>33</v>
      </c>
      <c r="V764" s="45" t="s">
        <v>30</v>
      </c>
      <c r="W764" s="62" t="s">
        <v>51</v>
      </c>
      <c r="AB764" s="32" t="s">
        <v>31</v>
      </c>
      <c r="AC764" s="32" t="s">
        <v>30</v>
      </c>
      <c r="AD764" s="32" t="s">
        <v>31</v>
      </c>
      <c r="AE764" s="32" t="s">
        <v>30</v>
      </c>
      <c r="AF764" s="32" t="s">
        <v>31</v>
      </c>
      <c r="AG764" s="45" t="s">
        <v>30</v>
      </c>
      <c r="AH764" s="46" t="s">
        <v>45</v>
      </c>
      <c r="AM764" s="32" t="s">
        <v>56</v>
      </c>
      <c r="AR764" s="23"/>
      <c r="AS764" s="24" t="str">
        <f t="shared" si="3"/>
        <v>-:Q:-:-:-:-:-:-:-:-:-:Rm:::::-:-:-:-:-:-:Rn:::::Rd::::</v>
      </c>
      <c r="AT764" s="23"/>
      <c r="AU764" s="24" t="str">
        <f t="shared" si="4"/>
        <v>0x2E205400</v>
      </c>
      <c r="AV764" s="25"/>
      <c r="AW764" s="26" t="str">
        <f t="shared" si="5"/>
        <v>vurshlVector,                                           </v>
      </c>
      <c r="AX764" s="26" t="str">
        <f t="shared" si="6"/>
        <v>//		vurshlVector,                                           	/* 0x2E205400	URSHL     	 */</v>
      </c>
      <c r="AY764" s="26" t="str">
        <f t="shared" si="7"/>
        <v>//		0x2E205400,	/* URSHL     	vurshlVector	 */</v>
      </c>
    </row>
    <row r="765" ht="12.75" customHeight="1">
      <c r="A765" s="15" t="s">
        <v>1269</v>
      </c>
      <c r="B765" s="33" t="s">
        <v>106</v>
      </c>
      <c r="C765" s="16"/>
      <c r="D765" s="17"/>
      <c r="E765" s="28" t="s">
        <v>978</v>
      </c>
      <c r="F765" s="18" t="str">
        <f t="shared" si="8"/>
        <v>v</v>
      </c>
      <c r="G765" s="18" t="str">
        <f t="shared" si="9"/>
        <v>Vector</v>
      </c>
      <c r="H765" s="19"/>
      <c r="I765" s="30" t="s">
        <v>1206</v>
      </c>
      <c r="J765" s="30"/>
      <c r="K765" s="84"/>
      <c r="L765" s="45" t="s">
        <v>31</v>
      </c>
      <c r="M765" s="32" t="s">
        <v>71</v>
      </c>
      <c r="N765" s="32" t="s">
        <v>30</v>
      </c>
      <c r="O765" s="45" t="s">
        <v>31</v>
      </c>
      <c r="P765" s="45" t="s">
        <v>30</v>
      </c>
      <c r="Q765" s="45" t="s">
        <v>30</v>
      </c>
      <c r="R765" s="45" t="s">
        <v>30</v>
      </c>
      <c r="S765" s="45" t="s">
        <v>31</v>
      </c>
      <c r="T765" s="32" t="s">
        <v>33</v>
      </c>
      <c r="U765" s="32" t="s">
        <v>33</v>
      </c>
      <c r="V765" s="45" t="s">
        <v>30</v>
      </c>
      <c r="W765" s="62" t="s">
        <v>51</v>
      </c>
      <c r="AB765" s="32" t="s">
        <v>31</v>
      </c>
      <c r="AC765" s="32" t="s">
        <v>30</v>
      </c>
      <c r="AD765" s="32" t="s">
        <v>31</v>
      </c>
      <c r="AE765" s="32" t="s">
        <v>30</v>
      </c>
      <c r="AF765" s="32" t="s">
        <v>30</v>
      </c>
      <c r="AG765" s="45" t="s">
        <v>30</v>
      </c>
      <c r="AH765" s="46" t="s">
        <v>45</v>
      </c>
      <c r="AM765" s="32" t="s">
        <v>56</v>
      </c>
      <c r="AR765" s="23"/>
      <c r="AS765" s="24" t="str">
        <f t="shared" si="3"/>
        <v>-:Q:-:-:-:-:-:-:-:-:-:Rm:::::-:-:-:-:-:-:Rn:::::Rd::::</v>
      </c>
      <c r="AT765" s="23"/>
      <c r="AU765" s="24" t="str">
        <f t="shared" si="4"/>
        <v>0x2E205C00</v>
      </c>
      <c r="AV765" s="25"/>
      <c r="AW765" s="26" t="str">
        <f t="shared" si="5"/>
        <v>vuqrshlVector,                                          </v>
      </c>
      <c r="AX765" s="26" t="str">
        <f t="shared" si="6"/>
        <v>//		vuqrshlVector,                                          	/* 0x2E205C00	UQRSHL    	 */</v>
      </c>
      <c r="AY765" s="26" t="str">
        <f t="shared" si="7"/>
        <v>//		0x2E205C00,	/* UQRSHL    	vuqrshlVector	 */</v>
      </c>
    </row>
    <row r="766" ht="12.75" customHeight="1">
      <c r="A766" s="15" t="s">
        <v>1270</v>
      </c>
      <c r="B766" s="33" t="s">
        <v>106</v>
      </c>
      <c r="C766" s="16"/>
      <c r="D766" s="17"/>
      <c r="E766" s="28" t="s">
        <v>1271</v>
      </c>
      <c r="F766" s="18" t="str">
        <f t="shared" si="8"/>
        <v/>
      </c>
      <c r="G766" s="18" t="str">
        <f t="shared" si="9"/>
        <v/>
      </c>
      <c r="H766" s="19"/>
      <c r="I766" s="30"/>
      <c r="J766" s="30"/>
      <c r="K766" s="84"/>
      <c r="L766" s="45" t="s">
        <v>31</v>
      </c>
      <c r="M766" s="32" t="s">
        <v>71</v>
      </c>
      <c r="N766" s="32" t="s">
        <v>30</v>
      </c>
      <c r="O766" s="45" t="s">
        <v>31</v>
      </c>
      <c r="P766" s="45" t="s">
        <v>30</v>
      </c>
      <c r="Q766" s="45" t="s">
        <v>30</v>
      </c>
      <c r="R766" s="45" t="s">
        <v>30</v>
      </c>
      <c r="S766" s="45" t="s">
        <v>31</v>
      </c>
      <c r="T766" s="32" t="s">
        <v>33</v>
      </c>
      <c r="U766" s="32" t="s">
        <v>33</v>
      </c>
      <c r="V766" s="45" t="s">
        <v>30</v>
      </c>
      <c r="W766" s="62" t="s">
        <v>51</v>
      </c>
      <c r="AB766" s="32" t="s">
        <v>31</v>
      </c>
      <c r="AC766" s="32" t="s">
        <v>30</v>
      </c>
      <c r="AD766" s="32" t="s">
        <v>30</v>
      </c>
      <c r="AE766" s="32" t="s">
        <v>31</v>
      </c>
      <c r="AF766" s="32" t="s">
        <v>31</v>
      </c>
      <c r="AG766" s="45" t="s">
        <v>30</v>
      </c>
      <c r="AH766" s="46" t="s">
        <v>45</v>
      </c>
      <c r="AM766" s="32" t="s">
        <v>56</v>
      </c>
      <c r="AR766" s="23"/>
      <c r="AS766" s="24" t="str">
        <f t="shared" si="3"/>
        <v>-:Q:-:-:-:-:-:-:-:-:-:Rm:::::-:-:-:-:-:-:Rn:::::Rd::::</v>
      </c>
      <c r="AT766" s="23"/>
      <c r="AU766" s="24" t="str">
        <f t="shared" si="4"/>
        <v>0x2E206400</v>
      </c>
      <c r="AV766" s="25"/>
      <c r="AW766" s="26" t="str">
        <f t="shared" si="5"/>
        <v>umax,                                                   </v>
      </c>
      <c r="AX766" s="26" t="str">
        <f t="shared" si="6"/>
        <v>//		umax,                                                   	/* 0x2E206400	UMAX      	 */</v>
      </c>
      <c r="AY766" s="26" t="str">
        <f t="shared" si="7"/>
        <v>//		0x2E206400,	/* UMAX      	umax	 */</v>
      </c>
    </row>
    <row r="767" ht="12.75" customHeight="1">
      <c r="A767" s="9" t="s">
        <v>1272</v>
      </c>
      <c r="B767" s="33" t="s">
        <v>106</v>
      </c>
      <c r="C767" s="16"/>
      <c r="D767" s="17"/>
      <c r="E767" s="28" t="s">
        <v>1273</v>
      </c>
      <c r="F767" s="18" t="str">
        <f t="shared" si="8"/>
        <v/>
      </c>
      <c r="G767" s="18" t="str">
        <f t="shared" si="9"/>
        <v/>
      </c>
      <c r="H767" s="19"/>
      <c r="I767" s="30"/>
      <c r="J767" s="30"/>
      <c r="K767" s="84"/>
      <c r="L767" s="45" t="s">
        <v>31</v>
      </c>
      <c r="M767" s="32" t="s">
        <v>71</v>
      </c>
      <c r="N767" s="32" t="s">
        <v>30</v>
      </c>
      <c r="O767" s="45" t="s">
        <v>31</v>
      </c>
      <c r="P767" s="45" t="s">
        <v>30</v>
      </c>
      <c r="Q767" s="45" t="s">
        <v>30</v>
      </c>
      <c r="R767" s="45" t="s">
        <v>30</v>
      </c>
      <c r="S767" s="45" t="s">
        <v>31</v>
      </c>
      <c r="T767" s="32" t="s">
        <v>33</v>
      </c>
      <c r="U767" s="32" t="s">
        <v>33</v>
      </c>
      <c r="V767" s="45" t="s">
        <v>30</v>
      </c>
      <c r="W767" s="62" t="s">
        <v>51</v>
      </c>
      <c r="AB767" s="32" t="s">
        <v>31</v>
      </c>
      <c r="AC767" s="32" t="s">
        <v>30</v>
      </c>
      <c r="AD767" s="32" t="s">
        <v>30</v>
      </c>
      <c r="AE767" s="32" t="s">
        <v>31</v>
      </c>
      <c r="AF767" s="32" t="s">
        <v>30</v>
      </c>
      <c r="AG767" s="45" t="s">
        <v>30</v>
      </c>
      <c r="AH767" s="46" t="s">
        <v>45</v>
      </c>
      <c r="AM767" s="32" t="s">
        <v>56</v>
      </c>
      <c r="AR767" s="23"/>
      <c r="AS767" s="24" t="str">
        <f t="shared" si="3"/>
        <v>-:Q:-:-:-:-:-:-:-:-:-:Rm:::::-:-:-:-:-:-:Rn:::::Rd::::</v>
      </c>
      <c r="AT767" s="23"/>
      <c r="AU767" s="24" t="str">
        <f t="shared" si="4"/>
        <v>0x2E206C00</v>
      </c>
      <c r="AV767" s="25"/>
      <c r="AW767" s="26" t="str">
        <f t="shared" si="5"/>
        <v>umin,                                                   </v>
      </c>
      <c r="AX767" s="26" t="str">
        <f t="shared" si="6"/>
        <v>//		umin,                                                   	/* 0x2E206C00	UMIN      	 */</v>
      </c>
      <c r="AY767" s="26" t="str">
        <f t="shared" si="7"/>
        <v>//		0x2E206C00,	/* UMIN      	umin	 */</v>
      </c>
    </row>
    <row r="768" ht="12.75" customHeight="1">
      <c r="A768" s="15" t="s">
        <v>1274</v>
      </c>
      <c r="B768" s="33" t="s">
        <v>106</v>
      </c>
      <c r="C768" s="16"/>
      <c r="D768" s="17"/>
      <c r="E768" s="28" t="s">
        <v>1275</v>
      </c>
      <c r="F768" s="18" t="str">
        <f t="shared" si="8"/>
        <v/>
      </c>
      <c r="G768" s="18" t="str">
        <f t="shared" si="9"/>
        <v/>
      </c>
      <c r="H768" s="19"/>
      <c r="I768" s="30"/>
      <c r="J768" s="30"/>
      <c r="K768" s="84"/>
      <c r="L768" s="45" t="s">
        <v>31</v>
      </c>
      <c r="M768" s="32" t="s">
        <v>71</v>
      </c>
      <c r="N768" s="32" t="s">
        <v>30</v>
      </c>
      <c r="O768" s="45" t="s">
        <v>31</v>
      </c>
      <c r="P768" s="45" t="s">
        <v>30</v>
      </c>
      <c r="Q768" s="45" t="s">
        <v>30</v>
      </c>
      <c r="R768" s="45" t="s">
        <v>30</v>
      </c>
      <c r="S768" s="45" t="s">
        <v>31</v>
      </c>
      <c r="T768" s="32" t="s">
        <v>33</v>
      </c>
      <c r="U768" s="32" t="s">
        <v>33</v>
      </c>
      <c r="V768" s="45" t="s">
        <v>30</v>
      </c>
      <c r="W768" s="62" t="s">
        <v>51</v>
      </c>
      <c r="AB768" s="32" t="s">
        <v>31</v>
      </c>
      <c r="AC768" s="32" t="s">
        <v>30</v>
      </c>
      <c r="AD768" s="32" t="s">
        <v>30</v>
      </c>
      <c r="AE768" s="32" t="s">
        <v>30</v>
      </c>
      <c r="AF768" s="32" t="s">
        <v>31</v>
      </c>
      <c r="AG768" s="45" t="s">
        <v>30</v>
      </c>
      <c r="AH768" s="46" t="s">
        <v>45</v>
      </c>
      <c r="AM768" s="32" t="s">
        <v>56</v>
      </c>
      <c r="AR768" s="23"/>
      <c r="AS768" s="24" t="str">
        <f t="shared" si="3"/>
        <v>-:Q:-:-:-:-:-:-:-:-:-:Rm:::::-:-:-:-:-:-:Rn:::::Rd::::</v>
      </c>
      <c r="AT768" s="23"/>
      <c r="AU768" s="24" t="str">
        <f t="shared" si="4"/>
        <v>0x2E207400</v>
      </c>
      <c r="AV768" s="25"/>
      <c r="AW768" s="26" t="str">
        <f t="shared" si="5"/>
        <v>uabd,                                                   </v>
      </c>
      <c r="AX768" s="26" t="str">
        <f t="shared" si="6"/>
        <v>//		uabd,                                                   	/* 0x2E207400	UABD      	 */</v>
      </c>
      <c r="AY768" s="26" t="str">
        <f t="shared" si="7"/>
        <v>//		0x2E207400,	/* UABD      	uabd	 */</v>
      </c>
    </row>
    <row r="769" ht="12.75" customHeight="1">
      <c r="A769" s="15" t="s">
        <v>1276</v>
      </c>
      <c r="B769" s="33" t="s">
        <v>106</v>
      </c>
      <c r="C769" s="16"/>
      <c r="D769" s="17"/>
      <c r="E769" s="28" t="s">
        <v>1277</v>
      </c>
      <c r="F769" s="18" t="str">
        <f t="shared" si="8"/>
        <v/>
      </c>
      <c r="G769" s="18" t="str">
        <f t="shared" si="9"/>
        <v/>
      </c>
      <c r="H769" s="19"/>
      <c r="I769" s="30"/>
      <c r="J769" s="30"/>
      <c r="K769" s="84"/>
      <c r="L769" s="45" t="s">
        <v>31</v>
      </c>
      <c r="M769" s="32" t="s">
        <v>71</v>
      </c>
      <c r="N769" s="32" t="s">
        <v>30</v>
      </c>
      <c r="O769" s="45" t="s">
        <v>31</v>
      </c>
      <c r="P769" s="45" t="s">
        <v>30</v>
      </c>
      <c r="Q769" s="45" t="s">
        <v>30</v>
      </c>
      <c r="R769" s="45" t="s">
        <v>30</v>
      </c>
      <c r="S769" s="45" t="s">
        <v>31</v>
      </c>
      <c r="T769" s="32" t="s">
        <v>33</v>
      </c>
      <c r="U769" s="32" t="s">
        <v>33</v>
      </c>
      <c r="V769" s="45" t="s">
        <v>30</v>
      </c>
      <c r="W769" s="62" t="s">
        <v>51</v>
      </c>
      <c r="AB769" s="32" t="s">
        <v>31</v>
      </c>
      <c r="AC769" s="32" t="s">
        <v>30</v>
      </c>
      <c r="AD769" s="32" t="s">
        <v>30</v>
      </c>
      <c r="AE769" s="32" t="s">
        <v>30</v>
      </c>
      <c r="AF769" s="32" t="s">
        <v>30</v>
      </c>
      <c r="AG769" s="45" t="s">
        <v>30</v>
      </c>
      <c r="AH769" s="46" t="s">
        <v>45</v>
      </c>
      <c r="AM769" s="32" t="s">
        <v>56</v>
      </c>
      <c r="AR769" s="23"/>
      <c r="AS769" s="24" t="str">
        <f t="shared" si="3"/>
        <v>-:Q:-:-:-:-:-:-:-:-:-:Rm:::::-:-:-:-:-:-:Rn:::::Rd::::</v>
      </c>
      <c r="AT769" s="23"/>
      <c r="AU769" s="24" t="str">
        <f t="shared" si="4"/>
        <v>0x2E207C00</v>
      </c>
      <c r="AV769" s="25"/>
      <c r="AW769" s="26" t="str">
        <f t="shared" si="5"/>
        <v>uaba,                                                   </v>
      </c>
      <c r="AX769" s="26" t="str">
        <f t="shared" si="6"/>
        <v>//		uaba,                                                   	/* 0x2E207C00	UABA      	 */</v>
      </c>
      <c r="AY769" s="26" t="str">
        <f t="shared" si="7"/>
        <v>//		0x2E207C00,	/* UABA      	uaba	 */</v>
      </c>
    </row>
    <row r="770" ht="12.75" customHeight="1">
      <c r="A770" s="9" t="s">
        <v>1278</v>
      </c>
      <c r="B770" s="33" t="s">
        <v>106</v>
      </c>
      <c r="C770" s="16"/>
      <c r="D770" s="17"/>
      <c r="E770" s="28" t="s">
        <v>472</v>
      </c>
      <c r="F770" s="18" t="str">
        <f t="shared" si="8"/>
        <v>v</v>
      </c>
      <c r="G770" s="18" t="str">
        <f t="shared" si="9"/>
        <v>vector_Vector</v>
      </c>
      <c r="H770" s="18" t="s">
        <v>950</v>
      </c>
      <c r="I770" s="30" t="s">
        <v>1206</v>
      </c>
      <c r="J770" s="30"/>
      <c r="K770" s="84"/>
      <c r="L770" s="45" t="s">
        <v>31</v>
      </c>
      <c r="M770" s="32" t="s">
        <v>71</v>
      </c>
      <c r="N770" s="32" t="s">
        <v>30</v>
      </c>
      <c r="O770" s="45" t="s">
        <v>31</v>
      </c>
      <c r="P770" s="45" t="s">
        <v>30</v>
      </c>
      <c r="Q770" s="45" t="s">
        <v>30</v>
      </c>
      <c r="R770" s="45" t="s">
        <v>30</v>
      </c>
      <c r="S770" s="45" t="s">
        <v>31</v>
      </c>
      <c r="T770" s="32" t="s">
        <v>33</v>
      </c>
      <c r="U770" s="32" t="s">
        <v>33</v>
      </c>
      <c r="V770" s="45" t="s">
        <v>30</v>
      </c>
      <c r="W770" s="62" t="s">
        <v>51</v>
      </c>
      <c r="AB770" s="32" t="s">
        <v>30</v>
      </c>
      <c r="AC770" s="32" t="s">
        <v>31</v>
      </c>
      <c r="AD770" s="32" t="s">
        <v>31</v>
      </c>
      <c r="AE770" s="32" t="s">
        <v>31</v>
      </c>
      <c r="AF770" s="32" t="s">
        <v>31</v>
      </c>
      <c r="AG770" s="45" t="s">
        <v>30</v>
      </c>
      <c r="AH770" s="46" t="s">
        <v>45</v>
      </c>
      <c r="AM770" s="32" t="s">
        <v>56</v>
      </c>
      <c r="AR770" s="23"/>
      <c r="AS770" s="24" t="str">
        <f t="shared" si="3"/>
        <v>-:Q:-:-:-:-:-:-:-:-:-:Rm:::::-:-:-:-:-:-:Rn:::::Rd::::</v>
      </c>
      <c r="AT770" s="23"/>
      <c r="AU770" s="24" t="str">
        <f t="shared" si="4"/>
        <v>0x2E208400</v>
      </c>
      <c r="AV770" s="25"/>
      <c r="AW770" s="26" t="str">
        <f t="shared" si="5"/>
        <v>vsubvector_Vector,                                      </v>
      </c>
      <c r="AX770" s="26" t="str">
        <f t="shared" si="6"/>
        <v>//		vsubvector_Vector,                                      	/* 0x2E208400	SUB       	 */</v>
      </c>
      <c r="AY770" s="26" t="str">
        <f t="shared" si="7"/>
        <v>//		0x2E208400,	/* SUB       	vsubvector_Vector	 */</v>
      </c>
    </row>
    <row r="771" ht="12.75" customHeight="1">
      <c r="A771" s="9" t="s">
        <v>1279</v>
      </c>
      <c r="B771" s="33" t="s">
        <v>106</v>
      </c>
      <c r="C771" s="16"/>
      <c r="D771" s="17"/>
      <c r="E771" s="28" t="s">
        <v>981</v>
      </c>
      <c r="F771" s="18" t="str">
        <f t="shared" si="8"/>
        <v>v</v>
      </c>
      <c r="G771" s="18" t="str">
        <f t="shared" si="9"/>
        <v>register_Vector</v>
      </c>
      <c r="H771" s="18" t="s">
        <v>800</v>
      </c>
      <c r="I771" s="30" t="s">
        <v>1206</v>
      </c>
      <c r="J771" s="30"/>
      <c r="K771" s="84"/>
      <c r="L771" s="45" t="s">
        <v>31</v>
      </c>
      <c r="M771" s="32" t="s">
        <v>71</v>
      </c>
      <c r="N771" s="32" t="s">
        <v>30</v>
      </c>
      <c r="O771" s="45" t="s">
        <v>31</v>
      </c>
      <c r="P771" s="45" t="s">
        <v>30</v>
      </c>
      <c r="Q771" s="45" t="s">
        <v>30</v>
      </c>
      <c r="R771" s="45" t="s">
        <v>30</v>
      </c>
      <c r="S771" s="45" t="s">
        <v>31</v>
      </c>
      <c r="T771" s="32" t="s">
        <v>33</v>
      </c>
      <c r="U771" s="32" t="s">
        <v>33</v>
      </c>
      <c r="V771" s="45" t="s">
        <v>30</v>
      </c>
      <c r="W771" s="62" t="s">
        <v>51</v>
      </c>
      <c r="AB771" s="32" t="s">
        <v>30</v>
      </c>
      <c r="AC771" s="32" t="s">
        <v>31</v>
      </c>
      <c r="AD771" s="32" t="s">
        <v>31</v>
      </c>
      <c r="AE771" s="32" t="s">
        <v>31</v>
      </c>
      <c r="AF771" s="32" t="s">
        <v>30</v>
      </c>
      <c r="AG771" s="45" t="s">
        <v>30</v>
      </c>
      <c r="AH771" s="46" t="s">
        <v>45</v>
      </c>
      <c r="AM771" s="32" t="s">
        <v>56</v>
      </c>
      <c r="AR771" s="23"/>
      <c r="AS771" s="24" t="str">
        <f t="shared" si="3"/>
        <v>-:Q:-:-:-:-:-:-:-:-:-:Rm:::::-:-:-:-:-:-:Rn:::::Rd::::</v>
      </c>
      <c r="AT771" s="23"/>
      <c r="AU771" s="24" t="str">
        <f t="shared" si="4"/>
        <v>0x2E208C00</v>
      </c>
      <c r="AV771" s="25"/>
      <c r="AW771" s="26" t="str">
        <f t="shared" si="5"/>
        <v>vcmeqregister_Vector,                                   </v>
      </c>
      <c r="AX771" s="26" t="str">
        <f t="shared" si="6"/>
        <v>//		vcmeqregister_Vector,                                   	/* 0x2E208C00	CMEQ      	 */</v>
      </c>
      <c r="AY771" s="26" t="str">
        <f t="shared" si="7"/>
        <v>//		0x2E208C00,	/* CMEQ      	vcmeqregister_Vector	 */</v>
      </c>
    </row>
    <row r="772" ht="12.75" customHeight="1">
      <c r="A772" s="15" t="s">
        <v>1280</v>
      </c>
      <c r="B772" s="33" t="s">
        <v>106</v>
      </c>
      <c r="C772" s="16"/>
      <c r="D772" s="17"/>
      <c r="E772" s="28" t="s">
        <v>1281</v>
      </c>
      <c r="F772" s="18" t="str">
        <f t="shared" si="8"/>
        <v/>
      </c>
      <c r="G772" s="18" t="str">
        <f t="shared" si="9"/>
        <v>vector</v>
      </c>
      <c r="H772" s="18" t="s">
        <v>950</v>
      </c>
      <c r="I772" s="30"/>
      <c r="J772" s="30"/>
      <c r="K772" s="84"/>
      <c r="L772" s="45" t="s">
        <v>31</v>
      </c>
      <c r="M772" s="32" t="s">
        <v>71</v>
      </c>
      <c r="N772" s="32" t="s">
        <v>30</v>
      </c>
      <c r="O772" s="45" t="s">
        <v>31</v>
      </c>
      <c r="P772" s="45" t="s">
        <v>30</v>
      </c>
      <c r="Q772" s="45" t="s">
        <v>30</v>
      </c>
      <c r="R772" s="45" t="s">
        <v>30</v>
      </c>
      <c r="S772" s="45" t="s">
        <v>31</v>
      </c>
      <c r="T772" s="32" t="s">
        <v>33</v>
      </c>
      <c r="U772" s="32" t="s">
        <v>33</v>
      </c>
      <c r="V772" s="45" t="s">
        <v>30</v>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"32" t="s">
        <v>30</v>
      </c>
      <c r="AF772" s="32" t="s">
        <v>31</v>
      </c>
      <c r="AG772" s="45" t="s">
        <v>30</v>
      </c>
      <c r="AH772" s="46" t="s">
        <v>45</v>
      </c>
      <c r="AM772" s="32" t="s">
        <v>56</v>
      </c>
      <c r="AR772" s="23"/>
      <c r="AS772" s="24" t="str">
        <f t="shared" si="3"/>
        <v>-:Q:-:-:-:-:-:-:-:-:-:Rm:::::-:-:-:-:-:-:Rn:::::Rd::::</v>
      </c>
      <c r="AT772" s="23"/>
      <c r="AU772" s="24" t="str">
        <f t="shared" si="4"/>
        <v>0x2E209400</v>
      </c>
      <c r="AV772" s="25"/>
      <c r="AW772" s="26" t="str">
        <f t="shared" si="5"/>
        <v>mlsvector,                                              </v>
      </c>
      <c r="AX772" s="26" t="str">
        <f t="shared" si="6"/>
        <v>//		mlsvector,                                              	/* 0x2E209400	MLS       	 */</v>
      </c>
      <c r="AY772" s="26" t="str">
        <f t="shared" si="7"/>
        <v>//		0x2E209400,	/* MLS       	mlsvector	 */</v>
      </c>
    </row>
    <row r="773" ht="12.75" customHeight="1">
      <c r="A773" s="15" t="s">
        <v>1282</v>
      </c>
      <c r="B773" s="33" t="s">
        <v>106</v>
      </c>
      <c r="C773" s="16"/>
      <c r="D773" s="17"/>
      <c r="E773" s="28" t="s">
        <v>1283</v>
      </c>
      <c r="F773" s="18" t="str">
        <f t="shared" si="8"/>
        <v/>
      </c>
      <c r="G773" s="18" t="str">
        <f t="shared" si="9"/>
        <v/>
      </c>
      <c r="H773" s="19"/>
      <c r="I773" s="30"/>
      <c r="J773" s="30"/>
      <c r="K773" s="84"/>
      <c r="L773" s="45" t="s">
        <v>31</v>
      </c>
      <c r="M773" s="32" t="s">
        <v>71</v>
      </c>
      <c r="N773" s="32" t="s">
        <v>30</v>
      </c>
      <c r="O773" s="45" t="s">
        <v>31</v>
      </c>
      <c r="P773" s="45" t="s">
        <v>30</v>
      </c>
      <c r="Q773" s="45" t="s">
        <v>30</v>
      </c>
      <c r="R773" s="45" t="s">
        <v>30</v>
      </c>
      <c r="S773" s="45" t="s">
        <v>31</v>
      </c>
      <c r="T773" s="32" t="s">
        <v>33</v>
      </c>
      <c r="U773" s="32" t="s">
        <v>33</v>
      </c>
      <c r="V773" s="45" t="s">
        <v>30</v>
      </c>
      <c r="W773" s="62" t="s">
        <v>51</v>
      </c>
      <c r="AB773" s="32" t="s">
        <v>30</v>
      </c>
      <c r="AC773" s="32" t="s">
        <v>31</v>
      </c>
      <c r="AD773" s="32" t="s">
        <v>31</v>
      </c>
      <c r="AE773" s="32" t="s">
        <v>30</v>
      </c>
      <c r="AF773" s="32" t="s">
        <v>30</v>
      </c>
      <c r="AG773" s="45" t="s">
        <v>30</v>
      </c>
      <c r="AH773" s="46" t="s">
        <v>45</v>
      </c>
      <c r="AM773" s="32" t="s">
        <v>56</v>
      </c>
      <c r="AR773" s="23"/>
      <c r="AS773" s="24" t="str">
        <f t="shared" si="3"/>
        <v>-:Q:-:-:-:-:-:-:-:-:-:Rm:::::-:-:-:-:-:-:Rn:::::Rd::::</v>
      </c>
      <c r="AT773" s="23"/>
      <c r="AU773" s="24" t="str">
        <f t="shared" si="4"/>
        <v>0x2E209C00</v>
      </c>
      <c r="AV773" s="25"/>
      <c r="AW773" s="26" t="str">
        <f t="shared" si="5"/>
        <v>pmul,                                                   </v>
      </c>
      <c r="AX773" s="26" t="str">
        <f t="shared" si="6"/>
        <v>//		pmul,                                                   	/* 0x2E209C00	PMUL      	 */</v>
      </c>
      <c r="AY773" s="26" t="str">
        <f t="shared" si="7"/>
        <v>//		0x2E209C00,	/* PMUL      	pmul	 */</v>
      </c>
    </row>
    <row r="774" ht="12.75" customHeight="1">
      <c r="A774" s="9" t="s">
        <v>1284</v>
      </c>
      <c r="B774" s="33" t="s">
        <v>106</v>
      </c>
      <c r="C774" s="16"/>
      <c r="D774" s="17"/>
      <c r="E774" s="28" t="s">
        <v>1285</v>
      </c>
      <c r="F774" s="18" t="str">
        <f t="shared" si="8"/>
        <v/>
      </c>
      <c r="G774" s="18" t="str">
        <f t="shared" si="9"/>
        <v/>
      </c>
      <c r="H774" s="19"/>
      <c r="I774" s="30"/>
      <c r="J774" s="30"/>
      <c r="K774" s="84"/>
      <c r="L774" s="45" t="s">
        <v>31</v>
      </c>
      <c r="M774" s="32" t="s">
        <v>71</v>
      </c>
      <c r="N774" s="32" t="s">
        <v>30</v>
      </c>
      <c r="O774" s="45" t="s">
        <v>31</v>
      </c>
      <c r="P774" s="45" t="s">
        <v>30</v>
      </c>
      <c r="Q774" s="45" t="s">
        <v>30</v>
      </c>
      <c r="R774" s="45" t="s">
        <v>30</v>
      </c>
      <c r="S774" s="45" t="s">
        <v>31</v>
      </c>
      <c r="T774" s="32" t="s">
        <v>33</v>
      </c>
      <c r="U774" s="32" t="s">
        <v>33</v>
      </c>
      <c r="V774" s="45" t="s">
        <v>30</v>
      </c>
      <c r="W774" s="62" t="s">
        <v>51</v>
      </c>
      <c r="AB774" s="32" t="s">
        <v>30</v>
      </c>
      <c r="AC774" s="32" t="s">
        <v>31</v>
      </c>
      <c r="AD774" s="32" t="s">
        <v>30</v>
      </c>
      <c r="AE774" s="32" t="s">
        <v>31</v>
      </c>
      <c r="AF774" s="32" t="s">
        <v>31</v>
      </c>
      <c r="AG774" s="45" t="s">
        <v>30</v>
      </c>
      <c r="AH774" s="46" t="s">
        <v>45</v>
      </c>
      <c r="AM774" s="32" t="s">
        <v>56</v>
      </c>
      <c r="AR774" s="23"/>
      <c r="AS774" s="24" t="str">
        <f t="shared" si="3"/>
        <v>-:Q:-:-:-:-:-:-:-:-:-:Rm:::::-:-:-:-:-:-:Rn:::::Rd::::</v>
      </c>
      <c r="AT774" s="23"/>
      <c r="AU774" s="24" t="str">
        <f t="shared" si="4"/>
        <v>0x2E20A400</v>
      </c>
      <c r="AV774" s="25"/>
      <c r="AW774" s="26" t="str">
        <f t="shared" si="5"/>
        <v>umaxp,                                                  </v>
      </c>
      <c r="AX774" s="26" t="str">
        <f t="shared" si="6"/>
        <v>//		umaxp,                                                  	/* 0x2E20A400	UMAXP     	 */</v>
      </c>
      <c r="AY774" s="26" t="str">
        <f t="shared" si="7"/>
        <v>//		0x2E20A400,	/* UMAXP     	umaxp	 */</v>
      </c>
    </row>
    <row r="775" ht="12.75" customHeight="1">
      <c r="A775" s="15" t="s">
        <v>1286</v>
      </c>
      <c r="B775" s="33" t="s">
        <v>106</v>
      </c>
      <c r="C775" s="16"/>
      <c r="D775" s="17"/>
      <c r="E775" s="28" t="s">
        <v>1287</v>
      </c>
      <c r="F775" s="18" t="str">
        <f t="shared" si="8"/>
        <v/>
      </c>
      <c r="G775" s="18" t="str">
        <f t="shared" si="9"/>
        <v/>
      </c>
      <c r="H775" s="19"/>
      <c r="I775" s="30"/>
      <c r="J775" s="30"/>
      <c r="K775" s="84"/>
      <c r="L775" s="45" t="s">
        <v>31</v>
      </c>
      <c r="M775" s="32" t="s">
        <v>71</v>
      </c>
      <c r="N775" s="32" t="s">
        <v>30</v>
      </c>
      <c r="O775" s="45" t="s">
        <v>31</v>
      </c>
      <c r="P775" s="45" t="s">
        <v>30</v>
      </c>
      <c r="Q775" s="45" t="s">
        <v>30</v>
      </c>
      <c r="R775" s="45" t="s">
        <v>30</v>
      </c>
      <c r="S775" s="45" t="s">
        <v>31</v>
      </c>
      <c r="T775" s="32" t="s">
        <v>33</v>
      </c>
      <c r="U775" s="32" t="s">
        <v>33</v>
      </c>
      <c r="V775" s="45" t="s">
        <v>30</v>
      </c>
      <c r="W775" s="62" t="s">
        <v>51</v>
      </c>
      <c r="AB775" s="32" t="s">
        <v>30</v>
      </c>
      <c r="AC775" s="32" t="s">
        <v>31</v>
      </c>
      <c r="AD775" s="32" t="s">
        <v>30</v>
      </c>
      <c r="AE775" s="32" t="s">
        <v>31</v>
      </c>
      <c r="AF775" s="32" t="s">
        <v>30</v>
      </c>
      <c r="AG775" s="45" t="s">
        <v>30</v>
      </c>
      <c r="AH775" s="46" t="s">
        <v>45</v>
      </c>
      <c r="AM775" s="32" t="s">
        <v>56</v>
      </c>
      <c r="AR775" s="23"/>
      <c r="AS775" s="24" t="str">
        <f t="shared" si="3"/>
        <v>-:Q:-:-:-:-:-:-:-:-:-:Rm:::::-:-:-:-:-:-:Rn:::::Rd::::</v>
      </c>
      <c r="AT775" s="23"/>
      <c r="AU775" s="24" t="str">
        <f t="shared" si="4"/>
        <v>0x2E20AC00</v>
      </c>
      <c r="AV775" s="25"/>
      <c r="AW775" s="26" t="str">
        <f t="shared" si="5"/>
        <v>uminp,                                                  </v>
      </c>
      <c r="AX775" s="26" t="str">
        <f t="shared" si="6"/>
        <v>//		uminp,                                                  	/* 0x2E20AC00	UMINP     	 */</v>
      </c>
      <c r="AY775" s="26" t="str">
        <f t="shared" si="7"/>
        <v>//		0x2E20AC00,	/* UMINP     	uminp	 */</v>
      </c>
    </row>
    <row r="776" ht="12.75" customHeight="1">
      <c r="A776" s="15" t="s">
        <v>1288</v>
      </c>
      <c r="B776" s="33" t="s">
        <v>106</v>
      </c>
      <c r="C776" s="16"/>
      <c r="D776" s="17"/>
      <c r="E776" s="28" t="s">
        <v>983</v>
      </c>
      <c r="F776" s="18" t="str">
        <f t="shared" si="8"/>
        <v>v</v>
      </c>
      <c r="G776" s="18" t="str">
        <f t="shared" si="9"/>
        <v>vector_Vector</v>
      </c>
      <c r="H776" s="18" t="s">
        <v>950</v>
      </c>
      <c r="I776" s="30" t="s">
        <v>1206</v>
      </c>
      <c r="J776" s="30"/>
      <c r="K776" s="84"/>
      <c r="L776" s="45" t="s">
        <v>31</v>
      </c>
      <c r="M776" s="32" t="s">
        <v>71</v>
      </c>
      <c r="N776" s="32" t="s">
        <v>30</v>
      </c>
      <c r="O776" s="45" t="s">
        <v>31</v>
      </c>
      <c r="P776" s="45" t="s">
        <v>30</v>
      </c>
      <c r="Q776" s="45" t="s">
        <v>30</v>
      </c>
      <c r="R776" s="45" t="s">
        <v>30</v>
      </c>
      <c r="S776" s="45" t="s">
        <v>31</v>
      </c>
      <c r="T776" s="32" t="s">
        <v>33</v>
      </c>
      <c r="U776" s="32" t="s">
        <v>33</v>
      </c>
      <c r="V776" s="45" t="s">
        <v>30</v>
      </c>
      <c r="W776" s="62" t="s">
        <v>51</v>
      </c>
      <c r="AB776" s="32" t="s">
        <v>30</v>
      </c>
      <c r="AC776" s="32" t="s">
        <v>31</v>
      </c>
      <c r="AD776" s="32" t="s">
        <v>30</v>
      </c>
      <c r="AE776" s="32" t="s">
        <v>30</v>
      </c>
      <c r="AF776" s="32" t="s">
        <v>31</v>
      </c>
      <c r="AG776" s="45" t="s">
        <v>30</v>
      </c>
      <c r="AH776" s="46" t="s">
        <v>45</v>
      </c>
      <c r="AM776" s="32" t="s">
        <v>56</v>
      </c>
      <c r="AR776" s="23"/>
      <c r="AS776" s="24" t="str">
        <f t="shared" si="3"/>
        <v>-:Q:-:-:-:-:-:-:-:-:-:Rm:::::-:-:-:-:-:-:Rn:::::Rd::::</v>
      </c>
      <c r="AT776" s="23"/>
      <c r="AU776" s="24" t="str">
        <f t="shared" si="4"/>
        <v>0x2E20B400</v>
      </c>
      <c r="AV776" s="25"/>
      <c r="AW776" s="26" t="str">
        <f t="shared" si="5"/>
        <v>vsqrdmulhvector_Vector,                                 </v>
      </c>
      <c r="AX776" s="26" t="str">
        <f t="shared" si="6"/>
        <v>//		vsqrdmulhvector_Vector,                                 	/* 0x2E20B400	SQRDMULH  	 */</v>
      </c>
      <c r="AY776" s="26" t="str">
        <f t="shared" si="7"/>
        <v>//		0x2E20B400,	/* SQRDMULH  	vsqrdmulhvector_Vector	 */</v>
      </c>
    </row>
    <row r="777" ht="12.75" customHeight="1">
      <c r="A777" s="9" t="s">
        <v>1289</v>
      </c>
      <c r="B777" s="33" t="s">
        <v>106</v>
      </c>
      <c r="C777" s="16"/>
      <c r="D777" s="17"/>
      <c r="E777" s="28" t="s">
        <v>1079</v>
      </c>
      <c r="F777" s="18" t="str">
        <f t="shared" si="8"/>
        <v/>
      </c>
      <c r="G777" s="18" t="str">
        <f t="shared" si="9"/>
        <v>vector</v>
      </c>
      <c r="H777" s="18" t="s">
        <v>950</v>
      </c>
      <c r="I777" s="30"/>
      <c r="J777" s="30"/>
      <c r="K777" s="84"/>
      <c r="L777" s="45" t="s">
        <v>31</v>
      </c>
      <c r="M777" s="32" t="s">
        <v>71</v>
      </c>
      <c r="N777" s="32" t="s">
        <v>30</v>
      </c>
      <c r="O777" s="45" t="s">
        <v>31</v>
      </c>
      <c r="P777" s="45" t="s">
        <v>30</v>
      </c>
      <c r="Q777" s="45" t="s">
        <v>30</v>
      </c>
      <c r="R777" s="45" t="s">
        <v>30</v>
      </c>
      <c r="S777" s="45" t="s">
        <v>31</v>
      </c>
      <c r="T777" s="32" t="s">
        <v>31</v>
      </c>
      <c r="U777" s="32" t="s">
        <v>33</v>
      </c>
      <c r="V777" s="45" t="s">
        <v>30</v>
      </c>
      <c r="W777" s="62" t="s">
        <v>51</v>
      </c>
      <c r="AB777" s="32" t="s">
        <v>30</v>
      </c>
      <c r="AC777" s="32" t="s">
        <v>30</v>
      </c>
      <c r="AD777" s="32" t="s">
        <v>31</v>
      </c>
      <c r="AE777" s="32" t="s">
        <v>31</v>
      </c>
      <c r="AF777" s="32" t="s">
        <v>31</v>
      </c>
      <c r="AG777" s="45" t="s">
        <v>30</v>
      </c>
      <c r="AH777" s="46" t="s">
        <v>45</v>
      </c>
      <c r="AM777" s="32" t="s">
        <v>56</v>
      </c>
      <c r="AR777" s="23"/>
      <c r="AS777" s="24" t="str">
        <f t="shared" si="3"/>
        <v>-:Q:-:-:-:-:-:-:-:-:-:Rm:::::-:-:-:-:-:-:Rn:::::Rd::::</v>
      </c>
      <c r="AT777" s="23"/>
      <c r="AU777" s="24" t="str">
        <f t="shared" si="4"/>
        <v>0x2E20C400</v>
      </c>
      <c r="AV777" s="25"/>
      <c r="AW777" s="26" t="str">
        <f t="shared" si="5"/>
        <v>fmaxnmpvector,                                          </v>
      </c>
      <c r="AX777" s="26" t="str">
        <f t="shared" si="6"/>
        <v>//		fmaxnmpvector,                                          	/* 0x2E20C400	FMAXNMP   	 */</v>
      </c>
      <c r="AY777" s="26" t="str">
        <f t="shared" si="7"/>
        <v>//		0x2E20C400,	/* FMAXNMP   	fmaxnmpvector	 */</v>
      </c>
    </row>
    <row r="778" ht="12.75" customHeight="1">
      <c r="A778" s="9" t="s">
        <v>1290</v>
      </c>
      <c r="B778" s="33" t="s">
        <v>106</v>
      </c>
      <c r="C778" s="16"/>
      <c r="D778" s="17"/>
      <c r="E778" s="28" t="s">
        <v>1081</v>
      </c>
      <c r="F778" s="18" t="str">
        <f t="shared" si="8"/>
        <v/>
      </c>
      <c r="G778" s="18" t="str">
        <f t="shared" si="9"/>
        <v>vector</v>
      </c>
      <c r="H778" s="18" t="s">
        <v>950</v>
      </c>
      <c r="I778" s="30"/>
      <c r="J778" s="30"/>
      <c r="K778" s="84"/>
      <c r="L778" s="45" t="s">
        <v>31</v>
      </c>
      <c r="M778" s="32" t="s">
        <v>71</v>
      </c>
      <c r="N778" s="32" t="s">
        <v>30</v>
      </c>
      <c r="O778" s="45" t="s">
        <v>31</v>
      </c>
      <c r="P778" s="45" t="s">
        <v>30</v>
      </c>
      <c r="Q778" s="45" t="s">
        <v>30</v>
      </c>
      <c r="R778" s="45" t="s">
        <v>30</v>
      </c>
      <c r="S778" s="45" t="s">
        <v>31</v>
      </c>
      <c r="T778" s="32" t="s">
        <v>31</v>
      </c>
      <c r="U778" s="32" t="s">
        <v>33</v>
      </c>
      <c r="V778" s="45" t="s">
        <v>30</v>
      </c>
      <c r="W778" s="62" t="s">
        <v>51</v>
      </c>
      <c r="AB778" s="32" t="s">
        <v>30</v>
      </c>
      <c r="AC778" s="32" t="s">
        <v>30</v>
      </c>
      <c r="AD778" s="32" t="s">
        <v>31</v>
      </c>
      <c r="AE778" s="32" t="s">
        <v>30</v>
      </c>
      <c r="AF778" s="32" t="s">
        <v>31</v>
      </c>
      <c r="AG778" s="45" t="s">
        <v>30</v>
      </c>
      <c r="AH778" s="46" t="s">
        <v>45</v>
      </c>
      <c r="AM778" s="32" t="s">
        <v>56</v>
      </c>
      <c r="AR778" s="23"/>
      <c r="AS778" s="24" t="str">
        <f t="shared" si="3"/>
        <v>-:Q:-:-:-:-:-:-:-:-:-:Rm:::::-:-:-:-:-:-:Rn:::::Rd::::</v>
      </c>
      <c r="AT778" s="23"/>
      <c r="AU778" s="24" t="str">
        <f t="shared" si="4"/>
        <v>0x2E20D400</v>
      </c>
      <c r="AV778" s="25"/>
      <c r="AW778" s="26" t="str">
        <f t="shared" si="5"/>
        <v>faddpvector,                                            </v>
      </c>
      <c r="AX778" s="26" t="str">
        <f t="shared" si="6"/>
        <v>//		faddpvector,                                            	/* 0x2E20D400	FADDP     	 */</v>
      </c>
      <c r="AY778" s="26" t="str">
        <f t="shared" si="7"/>
        <v>//		0x2E20D400,	/* FADDP     	faddpvector	 */</v>
      </c>
    </row>
    <row r="779" ht="12.75" customHeight="1">
      <c r="A779" s="15" t="s">
        <v>1291</v>
      </c>
      <c r="B779" s="33" t="s">
        <v>106</v>
      </c>
      <c r="C779" s="16"/>
      <c r="D779" s="17"/>
      <c r="E779" s="28" t="s">
        <v>745</v>
      </c>
      <c r="F779" s="18" t="str">
        <f t="shared" si="8"/>
        <v/>
      </c>
      <c r="G779" s="18" t="str">
        <f t="shared" si="9"/>
        <v>vector</v>
      </c>
      <c r="H779" s="18" t="s">
        <v>950</v>
      </c>
      <c r="I779" s="30"/>
      <c r="J779" s="30"/>
      <c r="K779" s="84"/>
      <c r="L779" s="45" t="s">
        <v>31</v>
      </c>
      <c r="M779" s="32" t="s">
        <v>71</v>
      </c>
      <c r="N779" s="32" t="s">
        <v>30</v>
      </c>
      <c r="O779" s="45" t="s">
        <v>31</v>
      </c>
      <c r="P779" s="45" t="s">
        <v>30</v>
      </c>
      <c r="Q779" s="45" t="s">
        <v>30</v>
      </c>
      <c r="R779" s="45" t="s">
        <v>30</v>
      </c>
      <c r="S779" s="45" t="s">
        <v>31</v>
      </c>
      <c r="T779" s="32" t="s">
        <v>31</v>
      </c>
      <c r="U779" s="32" t="s">
        <v>33</v>
      </c>
      <c r="V779" s="45" t="s">
        <v>30</v>
      </c>
      <c r="W779" s="62" t="s">
        <v>51</v>
      </c>
      <c r="AB779" s="32" t="s">
        <v>30</v>
      </c>
      <c r="AC779" s="32" t="s">
        <v>30</v>
      </c>
      <c r="AD779" s="32" t="s">
        <v>31</v>
      </c>
      <c r="AE779" s="32" t="s">
        <v>30</v>
      </c>
      <c r="AF779" s="32" t="s">
        <v>30</v>
      </c>
      <c r="AG779" s="45" t="s">
        <v>30</v>
      </c>
      <c r="AH779" s="46" t="s">
        <v>45</v>
      </c>
      <c r="AM779" s="32" t="s">
        <v>56</v>
      </c>
      <c r="AR779" s="23"/>
      <c r="AS779" s="24" t="str">
        <f t="shared" si="3"/>
        <v>-:Q:-:-:-:-:-:-:-:-:-:Rm:::::-:-:-:-:-:-:Rn:::::Rd::::</v>
      </c>
      <c r="AT779" s="23"/>
      <c r="AU779" s="24" t="str">
        <f t="shared" si="4"/>
        <v>0x2E20DC00</v>
      </c>
      <c r="AV779" s="25"/>
      <c r="AW779" s="26" t="str">
        <f t="shared" si="5"/>
        <v>fmulvector,                                             </v>
      </c>
      <c r="AX779" s="26" t="str">
        <f t="shared" si="6"/>
        <v>//		fmulvector,                                             	/* 0x2E20DC00	FMUL      	 */</v>
      </c>
      <c r="AY779" s="26" t="str">
        <f t="shared" si="7"/>
        <v>//		0x2E20DC00,	/* FMUL      	fmulvector	 */</v>
      </c>
    </row>
    <row r="780" ht="12.75" customHeight="1">
      <c r="A780" s="15" t="s">
        <v>1292</v>
      </c>
      <c r="B780" s="33" t="s">
        <v>106</v>
      </c>
      <c r="C780" s="16"/>
      <c r="D780" s="17"/>
      <c r="E780" s="28" t="s">
        <v>985</v>
      </c>
      <c r="F780" s="18" t="str">
        <f t="shared" si="8"/>
        <v>v</v>
      </c>
      <c r="G780" s="18" t="str">
        <f t="shared" si="9"/>
        <v>register_Vector</v>
      </c>
      <c r="H780" s="18" t="s">
        <v>800</v>
      </c>
      <c r="I780" s="30" t="s">
        <v>1206</v>
      </c>
      <c r="J780" s="30"/>
      <c r="K780" s="84"/>
      <c r="L780" s="45" t="s">
        <v>31</v>
      </c>
      <c r="M780" s="32" t="s">
        <v>71</v>
      </c>
      <c r="N780" s="32" t="s">
        <v>30</v>
      </c>
      <c r="O780" s="45" t="s">
        <v>31</v>
      </c>
      <c r="P780" s="45" t="s">
        <v>30</v>
      </c>
      <c r="Q780" s="45" t="s">
        <v>30</v>
      </c>
      <c r="R780" s="45" t="s">
        <v>30</v>
      </c>
      <c r="S780" s="45" t="s">
        <v>31</v>
      </c>
      <c r="T780" s="32" t="s">
        <v>31</v>
      </c>
      <c r="U780" s="32" t="s">
        <v>33</v>
      </c>
      <c r="V780" s="45" t="s">
        <v>30</v>
      </c>
      <c r="W780" s="62" t="s">
        <v>51</v>
      </c>
      <c r="AB780" s="32" t="s">
        <v>30</v>
      </c>
      <c r="AC780" s="32" t="s">
        <v>30</v>
      </c>
      <c r="AD780" s="32" t="s">
        <v>30</v>
      </c>
      <c r="AE780" s="32" t="s">
        <v>31</v>
      </c>
      <c r="AF780" s="32" t="s">
        <v>31</v>
      </c>
      <c r="AG780" s="45" t="s">
        <v>30</v>
      </c>
      <c r="AH780" s="46" t="s">
        <v>45</v>
      </c>
      <c r="AM780" s="32" t="s">
        <v>56</v>
      </c>
      <c r="AR780" s="23"/>
      <c r="AS780" s="24" t="str">
        <f t="shared" si="3"/>
        <v>-:Q:-:-:-:-:-:-:-:-:-:Rm:::::-:-:-:-:-:-:Rn:::::Rd::::</v>
      </c>
      <c r="AT780" s="23"/>
      <c r="AU780" s="24" t="str">
        <f t="shared" si="4"/>
        <v>0x2E20E400</v>
      </c>
      <c r="AV780" s="25"/>
      <c r="AW780" s="26" t="str">
        <f t="shared" si="5"/>
        <v>vfcmgeregister_Vector,                                  </v>
      </c>
      <c r="AX780" s="26" t="str">
        <f t="shared" si="6"/>
        <v>//		vfcmgeregister_Vector,                                  	/* 0x2E20E400	FCMGE     	 */</v>
      </c>
      <c r="AY780" s="26" t="str">
        <f t="shared" si="7"/>
        <v>//		0x2E20E400,	/* FCMGE     	vfcmgeregister_Vector	 */</v>
      </c>
    </row>
    <row r="781" ht="12.75" customHeight="1">
      <c r="A781" s="9" t="s">
        <v>1293</v>
      </c>
      <c r="B781" s="33" t="s">
        <v>106</v>
      </c>
      <c r="C781" s="16"/>
      <c r="D781" s="17"/>
      <c r="E781" s="28" t="s">
        <v>987</v>
      </c>
      <c r="F781" s="18" t="str">
        <f t="shared" si="8"/>
        <v>v</v>
      </c>
      <c r="G781" s="18" t="str">
        <f t="shared" si="9"/>
        <v>Vector</v>
      </c>
      <c r="H781" s="19"/>
      <c r="I781" s="30" t="s">
        <v>1206</v>
      </c>
      <c r="J781" s="30"/>
      <c r="K781" s="84"/>
      <c r="L781" s="45" t="s">
        <v>31</v>
      </c>
      <c r="M781" s="32" t="s">
        <v>71</v>
      </c>
      <c r="N781" s="32" t="s">
        <v>30</v>
      </c>
      <c r="O781" s="45" t="s">
        <v>31</v>
      </c>
      <c r="P781" s="45" t="s">
        <v>30</v>
      </c>
      <c r="Q781" s="45" t="s">
        <v>30</v>
      </c>
      <c r="R781" s="45" t="s">
        <v>30</v>
      </c>
      <c r="S781" s="45" t="s">
        <v>31</v>
      </c>
      <c r="T781" s="32" t="s">
        <v>31</v>
      </c>
      <c r="U781" s="32" t="s">
        <v>33</v>
      </c>
      <c r="V781" s="45" t="s">
        <v>30</v>
      </c>
      <c r="W781" s="62" t="s">
        <v>51</v>
      </c>
      <c r="AB781" s="32" t="s">
        <v>30</v>
      </c>
      <c r="AC781" s="32" t="s">
        <v>30</v>
      </c>
      <c r="AD781" s="32" t="s">
        <v>30</v>
      </c>
      <c r="AE781" s="32" t="s">
        <v>31</v>
      </c>
      <c r="AF781" s="32" t="s">
        <v>30</v>
      </c>
      <c r="AG781" s="45" t="s">
        <v>30</v>
      </c>
      <c r="AH781" s="46" t="s">
        <v>45</v>
      </c>
      <c r="AM781" s="32" t="s">
        <v>56</v>
      </c>
      <c r="AR781" s="23"/>
      <c r="AS781" s="24" t="str">
        <f t="shared" si="3"/>
        <v>-:Q:-:-:-:-:-:-:-:-:-:Rm:::::-:-:-:-:-:-:Rn:::::Rd::::</v>
      </c>
      <c r="AT781" s="23"/>
      <c r="AU781" s="24" t="str">
        <f t="shared" si="4"/>
        <v>0x2E20EC00</v>
      </c>
      <c r="AV781" s="25"/>
      <c r="AW781" s="26" t="str">
        <f t="shared" si="5"/>
        <v>vfacgeVector,                                           </v>
      </c>
      <c r="AX781" s="26" t="str">
        <f t="shared" si="6"/>
        <v>//		vfacgeVector,                                           	/* 0x2E20EC00	FACGE     	 */</v>
      </c>
      <c r="AY781" s="26" t="str">
        <f t="shared" si="7"/>
        <v>//		0x2E20EC00,	/* FACGE     	vfacgeVector	 */</v>
      </c>
    </row>
    <row r="782" ht="12.75" customHeight="1">
      <c r="A782" s="15" t="s">
        <v>1294</v>
      </c>
      <c r="B782" s="33" t="s">
        <v>106</v>
      </c>
      <c r="C782" s="16"/>
      <c r="D782" s="17"/>
      <c r="E782" s="28" t="s">
        <v>1083</v>
      </c>
      <c r="F782" s="18" t="str">
        <f t="shared" si="8"/>
        <v/>
      </c>
      <c r="G782" s="18" t="str">
        <f t="shared" si="9"/>
        <v>vector</v>
      </c>
      <c r="H782" s="18" t="s">
        <v>950</v>
      </c>
      <c r="I782" s="30"/>
      <c r="J782" s="30"/>
      <c r="K782" s="84"/>
      <c r="L782" s="45" t="s">
        <v>31</v>
      </c>
      <c r="M782" s="32" t="s">
        <v>71</v>
      </c>
      <c r="N782" s="32" t="s">
        <v>30</v>
      </c>
      <c r="O782" s="45" t="s">
        <v>31</v>
      </c>
      <c r="P782" s="45" t="s">
        <v>30</v>
      </c>
      <c r="Q782" s="45" t="s">
        <v>30</v>
      </c>
      <c r="R782" s="45" t="s">
        <v>30</v>
      </c>
      <c r="S782" s="45" t="s">
        <v>31</v>
      </c>
      <c r="T782" s="32" t="s">
        <v>31</v>
      </c>
      <c r="U782" s="32" t="s">
        <v>33</v>
      </c>
      <c r="V782" s="45" t="s">
        <v>30</v>
      </c>
      <c r="W782" s="62" t="s">
        <v>51</v>
      </c>
      <c r="AB782" s="32" t="s">
        <v>30</v>
      </c>
      <c r="AC782" s="32" t="s">
        <v>30</v>
      </c>
      <c r="AD782" s="32" t="s">
        <v>30</v>
      </c>
      <c r="AE782" s="32" t="s">
        <v>30</v>
      </c>
      <c r="AF782" s="32" t="s">
        <v>31</v>
      </c>
      <c r="AG782" s="45" t="s">
        <v>30</v>
      </c>
      <c r="AH782" s="46" t="s">
        <v>45</v>
      </c>
      <c r="AM782" s="32" t="s">
        <v>56</v>
      </c>
      <c r="AR782" s="23"/>
      <c r="AS782" s="24" t="str">
        <f t="shared" si="3"/>
        <v>-:Q:-:-:-:-:-:-:-:-:-:Rm:::::-:-:-:-:-:-:Rn:::::Rd::::</v>
      </c>
      <c r="AT782" s="23"/>
      <c r="AU782" s="24" t="str">
        <f t="shared" si="4"/>
        <v>0x2E20F400</v>
      </c>
      <c r="AV782" s="25"/>
      <c r="AW782" s="26" t="str">
        <f t="shared" si="5"/>
        <v>fmaxpvector,                                            </v>
      </c>
      <c r="AX782" s="26" t="str">
        <f t="shared" si="6"/>
        <v>//		fmaxpvector,                                            	/* 0x2E20F400	FMAXP     	 */</v>
      </c>
      <c r="AY782" s="26" t="str">
        <f t="shared" si="7"/>
        <v>//		0x2E20F400,	/* FMAXP     	fmaxpvector	 */</v>
      </c>
    </row>
    <row r="783" ht="12.75" customHeight="1">
      <c r="A783" s="15" t="s">
        <v>1295</v>
      </c>
      <c r="B783" s="33" t="s">
        <v>106</v>
      </c>
      <c r="C783" s="16"/>
      <c r="D783" s="17"/>
      <c r="E783" s="28" t="s">
        <v>748</v>
      </c>
      <c r="F783" s="18" t="str">
        <f t="shared" si="8"/>
        <v/>
      </c>
      <c r="G783" s="18" t="str">
        <f t="shared" si="9"/>
        <v>vector</v>
      </c>
      <c r="H783" s="18" t="s">
        <v>950</v>
      </c>
      <c r="I783" s="30"/>
      <c r="J783" s="30"/>
      <c r="K783" s="84"/>
      <c r="L783" s="45" t="s">
        <v>31</v>
      </c>
      <c r="M783" s="32" t="s">
        <v>71</v>
      </c>
      <c r="N783" s="32" t="s">
        <v>30</v>
      </c>
      <c r="O783" s="45" t="s">
        <v>31</v>
      </c>
      <c r="P783" s="45" t="s">
        <v>30</v>
      </c>
      <c r="Q783" s="45" t="s">
        <v>30</v>
      </c>
      <c r="R783" s="45" t="s">
        <v>30</v>
      </c>
      <c r="S783" s="45" t="s">
        <v>31</v>
      </c>
      <c r="T783" s="32" t="s">
        <v>31</v>
      </c>
      <c r="U783" s="32" t="s">
        <v>33</v>
      </c>
      <c r="V783" s="45" t="s">
        <v>30</v>
      </c>
      <c r="W783" s="62" t="s">
        <v>51</v>
      </c>
      <c r="AB783" s="32" t="s">
        <v>30</v>
      </c>
      <c r="AC783" s="32" t="s">
        <v>30</v>
      </c>
      <c r="AD783" s="32" t="s">
        <v>30</v>
      </c>
      <c r="AE783" s="32" t="s">
        <v>30</v>
      </c>
      <c r="AF783" s="32" t="s">
        <v>30</v>
      </c>
      <c r="AG783" s="45" t="s">
        <v>30</v>
      </c>
      <c r="AH783" s="46" t="s">
        <v>45</v>
      </c>
      <c r="AM783" s="32" t="s">
        <v>56</v>
      </c>
      <c r="AR783" s="23"/>
      <c r="AS783" s="24" t="str">
        <f t="shared" si="3"/>
        <v>-:Q:-:-:-:-:-:-:-:-:-:Rm:::::-:-:-:-:-:-:Rn:::::Rd::::</v>
      </c>
      <c r="AT783" s="23"/>
      <c r="AU783" s="24" t="str">
        <f t="shared" si="4"/>
        <v>0x2E20FC00</v>
      </c>
      <c r="AV783" s="25"/>
      <c r="AW783" s="26" t="str">
        <f t="shared" si="5"/>
        <v>fdivvector,                                             </v>
      </c>
      <c r="AX783" s="26" t="str">
        <f t="shared" si="6"/>
        <v>//		fdivvector,                                             	/* 0x2E20FC00	FDIV      	 */</v>
      </c>
      <c r="AY783" s="26" t="str">
        <f t="shared" si="7"/>
        <v>//		0x2E20FC00,	/* FDIV      	fdivvector	 */</v>
      </c>
    </row>
    <row r="784" ht="12.75" customHeight="1">
      <c r="A784" s="9" t="s">
        <v>1296</v>
      </c>
      <c r="B784" s="33" t="s">
        <v>106</v>
      </c>
      <c r="C784" s="16"/>
      <c r="D784" s="17"/>
      <c r="E784" s="28" t="s">
        <v>487</v>
      </c>
      <c r="F784" s="18" t="str">
        <f t="shared" si="8"/>
        <v/>
      </c>
      <c r="G784" s="18" t="str">
        <f t="shared" si="9"/>
        <v>vector</v>
      </c>
      <c r="H784" s="18" t="s">
        <v>950</v>
      </c>
      <c r="I784" s="30"/>
      <c r="J784" s="30"/>
      <c r="K784" s="84"/>
      <c r="L784" s="45" t="s">
        <v>31</v>
      </c>
      <c r="M784" s="32" t="s">
        <v>71</v>
      </c>
      <c r="N784" s="32" t="s">
        <v>30</v>
      </c>
      <c r="O784" s="45" t="s">
        <v>31</v>
      </c>
      <c r="P784" s="45" t="s">
        <v>30</v>
      </c>
      <c r="Q784" s="45" t="s">
        <v>30</v>
      </c>
      <c r="R784" s="45" t="s">
        <v>30</v>
      </c>
      <c r="S784" s="45" t="s">
        <v>31</v>
      </c>
      <c r="T784" s="32" t="s">
        <v>31</v>
      </c>
      <c r="U784" s="32" t="s">
        <v>31</v>
      </c>
      <c r="V784" s="45" t="s">
        <v>30</v>
      </c>
      <c r="W784" s="62" t="s">
        <v>51</v>
      </c>
      <c r="AB784" s="32" t="s">
        <v>31</v>
      </c>
      <c r="AC784" s="32" t="s">
        <v>31</v>
      </c>
      <c r="AD784" s="32" t="s">
        <v>31</v>
      </c>
      <c r="AE784" s="32" t="s">
        <v>30</v>
      </c>
      <c r="AF784" s="32" t="s">
        <v>30</v>
      </c>
      <c r="AG784" s="45" t="s">
        <v>30</v>
      </c>
      <c r="AH784" s="46" t="s">
        <v>45</v>
      </c>
      <c r="AM784" s="32" t="s">
        <v>56</v>
      </c>
      <c r="AR784" s="23"/>
      <c r="AS784" s="24" t="str">
        <f t="shared" si="3"/>
        <v>-:Q:-:-:-:-:-:-:-:-:-:Rm:::::-:-:-:-:-:-:Rn:::::Rd::::</v>
      </c>
      <c r="AT784" s="23"/>
      <c r="AU784" s="24" t="str">
        <f t="shared" si="4"/>
        <v>0x2E201C00</v>
      </c>
      <c r="AV784" s="25"/>
      <c r="AW784" s="26" t="str">
        <f t="shared" si="5"/>
        <v>eorvector,                                              </v>
      </c>
      <c r="AX784" s="26" t="str">
        <f t="shared" si="6"/>
        <v>//		eorvector,                                              	/* 0x2E201C00	EOR       	 */</v>
      </c>
      <c r="AY784" s="26" t="str">
        <f t="shared" si="7"/>
        <v>//		0x2E201C00,	/* EOR       	eorvector	 */</v>
      </c>
    </row>
    <row r="785" ht="12.75" customHeight="1">
      <c r="A785" s="9" t="s">
        <v>1297</v>
      </c>
      <c r="B785" s="33" t="s">
        <v>106</v>
      </c>
      <c r="C785" s="16"/>
      <c r="D785" s="17"/>
      <c r="E785" s="28" t="s">
        <v>1298</v>
      </c>
      <c r="F785" s="18" t="str">
        <f t="shared" si="8"/>
        <v/>
      </c>
      <c r="G785" s="18" t="str">
        <f t="shared" si="9"/>
        <v/>
      </c>
      <c r="H785" s="19"/>
      <c r="I785" s="30"/>
      <c r="J785" s="30"/>
      <c r="K785" s="84"/>
      <c r="L785" s="45" t="s">
        <v>31</v>
      </c>
      <c r="M785" s="32" t="s">
        <v>71</v>
      </c>
      <c r="N785" s="32" t="s">
        <v>30</v>
      </c>
      <c r="O785" s="45" t="s">
        <v>31</v>
      </c>
      <c r="P785" s="45" t="s">
        <v>30</v>
      </c>
      <c r="Q785" s="45" t="s">
        <v>30</v>
      </c>
      <c r="R785" s="45" t="s">
        <v>30</v>
      </c>
      <c r="S785" s="45" t="s">
        <v>31</v>
      </c>
      <c r="T785" s="32" t="s">
        <v>31</v>
      </c>
      <c r="U785" s="32" t="s">
        <v>30</v>
      </c>
      <c r="V785" s="45" t="s">
        <v>30</v>
      </c>
      <c r="W785" s="62" t="s">
        <v>51</v>
      </c>
      <c r="AB785" s="32" t="s">
        <v>31</v>
      </c>
      <c r="AC785" s="32" t="s">
        <v>31</v>
      </c>
      <c r="AD785" s="32" t="s">
        <v>31</v>
      </c>
      <c r="AE785" s="32" t="s">
        <v>30</v>
      </c>
      <c r="AF785" s="32" t="s">
        <v>30</v>
      </c>
      <c r="AG785" s="45" t="s">
        <v>30</v>
      </c>
      <c r="AH785" s="46" t="s">
        <v>45</v>
      </c>
      <c r="AM785" s="32" t="s">
        <v>56</v>
      </c>
      <c r="AR785" s="23"/>
      <c r="AS785" s="24" t="str">
        <f t="shared" si="3"/>
        <v>-:Q:-:-:-:-:-:-:-:-:-:Rm:::::-:-:-:-:-:-:Rn:::::Rd::::</v>
      </c>
      <c r="AT785" s="23"/>
      <c r="AU785" s="24" t="str">
        <f t="shared" si="4"/>
        <v>0x2E601C00</v>
      </c>
      <c r="AV785" s="25"/>
      <c r="AW785" s="26" t="str">
        <f t="shared" si="5"/>
        <v>bsl,                                                    </v>
      </c>
      <c r="AX785" s="26" t="str">
        <f t="shared" si="6"/>
        <v>//		bsl,                                                    	/* 0x2E601C00	BSL       	 */</v>
      </c>
      <c r="AY785" s="26" t="str">
        <f t="shared" si="7"/>
        <v>//		0x2E601C00,	/* BSL       	bsl	 */</v>
      </c>
    </row>
    <row r="786" ht="12.75" customHeight="1">
      <c r="A786" s="15" t="s">
        <v>1299</v>
      </c>
      <c r="B786" s="33" t="s">
        <v>106</v>
      </c>
      <c r="C786" s="16"/>
      <c r="D786" s="17"/>
      <c r="E786" s="28" t="s">
        <v>1085</v>
      </c>
      <c r="F786" s="18" t="str">
        <f t="shared" si="8"/>
        <v/>
      </c>
      <c r="G786" s="18" t="str">
        <f t="shared" si="9"/>
        <v>vector</v>
      </c>
      <c r="H786" s="18" t="s">
        <v>950</v>
      </c>
      <c r="I786" s="30"/>
      <c r="J786" s="30"/>
      <c r="K786" s="84"/>
      <c r="L786" s="45" t="s">
        <v>31</v>
      </c>
      <c r="M786" s="32" t="s">
        <v>71</v>
      </c>
      <c r="N786" s="32" t="s">
        <v>30</v>
      </c>
      <c r="O786" s="45" t="s">
        <v>31</v>
      </c>
      <c r="P786" s="45" t="s">
        <v>30</v>
      </c>
      <c r="Q786" s="45" t="s">
        <v>30</v>
      </c>
      <c r="R786" s="45" t="s">
        <v>30</v>
      </c>
      <c r="S786" s="45" t="s">
        <v>31</v>
      </c>
      <c r="T786" s="32" t="s">
        <v>30</v>
      </c>
      <c r="U786" s="32" t="s">
        <v>33</v>
      </c>
      <c r="V786" s="45" t="s">
        <v>30</v>
      </c>
      <c r="W786" s="62" t="s">
        <v>51</v>
      </c>
      <c r="AB786" s="32" t="s">
        <v>30</v>
      </c>
      <c r="AC786" s="32" t="s">
        <v>30</v>
      </c>
      <c r="AD786" s="32" t="s">
        <v>31</v>
      </c>
      <c r="AE786" s="32" t="s">
        <v>31</v>
      </c>
      <c r="AF786" s="32" t="s">
        <v>31</v>
      </c>
      <c r="AG786" s="45" t="s">
        <v>30</v>
      </c>
      <c r="AH786" s="46" t="s">
        <v>45</v>
      </c>
      <c r="AM786" s="32" t="s">
        <v>56</v>
      </c>
      <c r="AR786" s="23"/>
      <c r="AS786" s="24" t="str">
        <f t="shared" si="3"/>
        <v>-:Q:-:-:-:-:-:-:-:-:-:Rm:::::-:-:-:-:-:-:Rn:::::Rd::::</v>
      </c>
      <c r="AT786" s="23"/>
      <c r="AU786" s="24" t="str">
        <f t="shared" si="4"/>
        <v>0x2EA0C400</v>
      </c>
      <c r="AV786" s="25"/>
      <c r="AW786" s="26" t="str">
        <f t="shared" si="5"/>
        <v>fminnmpvector,                                          </v>
      </c>
      <c r="AX786" s="26" t="str">
        <f t="shared" si="6"/>
        <v>//		fminnmpvector,                                          	/* 0x2EA0C400	FMINNMP   	 */</v>
      </c>
      <c r="AY786" s="26" t="str">
        <f t="shared" si="7"/>
        <v>//		0x2EA0C400,	/* FMINNMP   	fminnmpvector	 */</v>
      </c>
    </row>
    <row r="787" ht="12.75" customHeight="1">
      <c r="A787" s="15" t="s">
        <v>1300</v>
      </c>
      <c r="B787" s="33" t="s">
        <v>106</v>
      </c>
      <c r="C787" s="16"/>
      <c r="D787" s="17"/>
      <c r="E787" s="28" t="s">
        <v>989</v>
      </c>
      <c r="F787" s="18" t="str">
        <f t="shared" si="8"/>
        <v>v</v>
      </c>
      <c r="G787" s="18" t="str">
        <f t="shared" si="9"/>
        <v>Vector</v>
      </c>
      <c r="H787" s="19"/>
      <c r="I787" s="30" t="s">
        <v>1206</v>
      </c>
      <c r="J787" s="30"/>
      <c r="K787" s="84"/>
      <c r="L787" s="45" t="s">
        <v>31</v>
      </c>
      <c r="M787" s="32" t="s">
        <v>71</v>
      </c>
      <c r="N787" s="32" t="s">
        <v>30</v>
      </c>
      <c r="O787" s="45" t="s">
        <v>31</v>
      </c>
      <c r="P787" s="45" t="s">
        <v>30</v>
      </c>
      <c r="Q787" s="45" t="s">
        <v>30</v>
      </c>
      <c r="R787" s="45" t="s">
        <v>30</v>
      </c>
      <c r="S787" s="45" t="s">
        <v>31</v>
      </c>
      <c r="T787" s="32" t="s">
        <v>30</v>
      </c>
      <c r="U787" s="32" t="s">
        <v>33</v>
      </c>
      <c r="V787" s="45" t="s">
        <v>30</v>
      </c>
      <c r="W787" s="62" t="s">
        <v>51</v>
      </c>
      <c r="AB787" s="32" t="s">
        <v>30</v>
      </c>
      <c r="AC787" s="32" t="s">
        <v>30</v>
      </c>
      <c r="AD787" s="32" t="s">
        <v>31</v>
      </c>
      <c r="AE787" s="32" t="s">
        <v>30</v>
      </c>
      <c r="AF787" s="32" t="s">
        <v>31</v>
      </c>
      <c r="AG787" s="45" t="s">
        <v>30</v>
      </c>
      <c r="AH787" s="46" t="s">
        <v>45</v>
      </c>
      <c r="AM787" s="32" t="s">
        <v>56</v>
      </c>
      <c r="AR787" s="23"/>
      <c r="AS787" s="24" t="str">
        <f t="shared" si="3"/>
        <v>-:Q:-:-:-:-:-:-:-:-:-:Rm:::::-:-:-:-:-:-:Rn:::::Rd::::</v>
      </c>
      <c r="AT787" s="23"/>
      <c r="AU787" s="24" t="str">
        <f t="shared" si="4"/>
        <v>0x2EA0D400</v>
      </c>
      <c r="AV787" s="25"/>
      <c r="AW787" s="26" t="str">
        <f t="shared" si="5"/>
        <v>vfabdVector,                                            </v>
      </c>
      <c r="AX787" s="26" t="str">
        <f t="shared" si="6"/>
        <v>//		vfabdVector,                                            	/* 0x2EA0D400	FABD      	 */</v>
      </c>
      <c r="AY787" s="26" t="str">
        <f t="shared" si="7"/>
        <v>//		0x2EA0D400,	/* FABD      	vfabdVector	 */</v>
      </c>
    </row>
    <row r="788" ht="12.75" customHeight="1">
      <c r="A788" s="9" t="s">
        <v>1301</v>
      </c>
      <c r="B788" s="33" t="s">
        <v>106</v>
      </c>
      <c r="C788" s="16"/>
      <c r="D788" s="17"/>
      <c r="E788" s="28" t="s">
        <v>991</v>
      </c>
      <c r="F788" s="18" t="str">
        <f t="shared" si="8"/>
        <v>v</v>
      </c>
      <c r="G788" s="18" t="str">
        <f t="shared" si="9"/>
        <v>register_Vector</v>
      </c>
      <c r="H788" s="18" t="s">
        <v>800</v>
      </c>
      <c r="I788" s="30" t="s">
        <v>1206</v>
      </c>
      <c r="J788" s="30"/>
      <c r="K788" s="84"/>
      <c r="L788" s="45" t="s">
        <v>31</v>
      </c>
      <c r="M788" s="32" t="s">
        <v>71</v>
      </c>
      <c r="N788" s="32" t="s">
        <v>30</v>
      </c>
      <c r="O788" s="45" t="s">
        <v>31</v>
      </c>
      <c r="P788" s="45" t="s">
        <v>30</v>
      </c>
      <c r="Q788" s="45" t="s">
        <v>30</v>
      </c>
      <c r="R788" s="45" t="s">
        <v>30</v>
      </c>
      <c r="S788" s="45" t="s">
        <v>31</v>
      </c>
      <c r="T788" s="32" t="s">
        <v>30</v>
      </c>
      <c r="U788" s="32" t="s">
        <v>33</v>
      </c>
      <c r="V788" s="45" t="s">
        <v>30</v>
      </c>
      <c r="W788" s="62" t="s">
        <v>51</v>
      </c>
      <c r="AB788" s="32" t="s">
        <v>30</v>
      </c>
      <c r="AC788" s="32" t="s">
        <v>30</v>
      </c>
      <c r="AD788" s="32" t="s">
        <v>30</v>
      </c>
      <c r="AE788" s="32" t="s">
        <v>31</v>
      </c>
      <c r="AF788" s="32" t="s">
        <v>31</v>
      </c>
      <c r="AG788" s="45" t="s">
        <v>30</v>
      </c>
      <c r="AH788" s="46" t="s">
        <v>45</v>
      </c>
      <c r="AM788" s="32" t="s">
        <v>56</v>
      </c>
      <c r="AR788" s="23"/>
      <c r="AS788" s="24" t="str">
        <f t="shared" si="3"/>
        <v>-:Q:-:-:-:-:-:-:-:-:-:Rm:::::-:-:-:-:-:-:Rn:::::Rd::::</v>
      </c>
      <c r="AT788" s="23"/>
      <c r="AU788" s="24" t="str">
        <f t="shared" si="4"/>
        <v>0x2EA0E400</v>
      </c>
      <c r="AV788" s="25"/>
      <c r="AW788" s="26" t="str">
        <f t="shared" si="5"/>
        <v>vfcmgtregister_Vector,                                  </v>
      </c>
      <c r="AX788" s="26" t="str">
        <f t="shared" si="6"/>
        <v>//		vfcmgtregister_Vector,                                  	/* 0x2EA0E400	FCMGT     	 */</v>
      </c>
      <c r="AY788" s="26" t="str">
        <f t="shared" si="7"/>
        <v>//		0x2EA0E400,	/* FCMGT     	vfcmgtregister_Vector	 */</v>
      </c>
    </row>
    <row r="789" ht="12.75" customHeight="1">
      <c r="A789" s="15" t="s">
        <v>1302</v>
      </c>
      <c r="B789" s="33" t="s">
        <v>106</v>
      </c>
      <c r="C789" s="16"/>
      <c r="D789" s="17"/>
      <c r="E789" s="28" t="s">
        <v>993</v>
      </c>
      <c r="F789" s="18" t="str">
        <f t="shared" si="8"/>
        <v>v</v>
      </c>
      <c r="G789" s="18" t="str">
        <f t="shared" si="9"/>
        <v>Vector</v>
      </c>
      <c r="H789" s="19"/>
      <c r="I789" s="30" t="s">
        <v>1206</v>
      </c>
      <c r="J789" s="30"/>
      <c r="K789" s="84"/>
      <c r="L789" s="45" t="s">
        <v>31</v>
      </c>
      <c r="M789" s="32" t="s">
        <v>71</v>
      </c>
      <c r="N789" s="32" t="s">
        <v>30</v>
      </c>
      <c r="O789" s="45" t="s">
        <v>31</v>
      </c>
      <c r="P789" s="45" t="s">
        <v>30</v>
      </c>
      <c r="Q789" s="45" t="s">
        <v>30</v>
      </c>
      <c r="R789" s="45" t="s">
        <v>30</v>
      </c>
      <c r="S789" s="45" t="s">
        <v>31</v>
      </c>
      <c r="T789" s="32" t="s">
        <v>30</v>
      </c>
      <c r="U789" s="32" t="s">
        <v>33</v>
      </c>
      <c r="V789" s="45" t="s">
        <v>30</v>
      </c>
      <c r="W789" s="62" t="s">
        <v>51</v>
      </c>
      <c r="AB789" s="32" t="s">
        <v>30</v>
      </c>
      <c r="AC789" s="32" t="s">
        <v>30</v>
      </c>
      <c r="AD789" s="32" t="s">
        <v>30</v>
      </c>
      <c r="AE789" s="32" t="s">
        <v>31</v>
      </c>
      <c r="AF789" s="32" t="s">
        <v>30</v>
      </c>
      <c r="AG789" s="45" t="s">
        <v>30</v>
      </c>
      <c r="AH789" s="46" t="s">
        <v>45</v>
      </c>
      <c r="AM789" s="32" t="s">
        <v>56</v>
      </c>
      <c r="AR789" s="23"/>
      <c r="AS789" s="24" t="str">
        <f t="shared" si="3"/>
        <v>-:Q:-:-:-:-:-:-:-:-:-:Rm:::::-:-:-:-:-:-:Rn:::::Rd::::</v>
      </c>
      <c r="AT789" s="23"/>
      <c r="AU789" s="24" t="str">
        <f t="shared" si="4"/>
        <v>0x2EA0EC00</v>
      </c>
      <c r="AV789" s="25"/>
      <c r="AW789" s="26" t="str">
        <f t="shared" si="5"/>
        <v>vfacgtVector,                                           </v>
      </c>
      <c r="AX789" s="26" t="str">
        <f t="shared" si="6"/>
        <v>//		vfacgtVector,                                           	/* 0x2EA0EC00	FACGT     	 */</v>
      </c>
      <c r="AY789" s="26" t="str">
        <f t="shared" si="7"/>
        <v>//		0x2EA0EC00,	/* FACGT     	vfacgtVector	 */</v>
      </c>
    </row>
    <row r="790" ht="12.75" customHeight="1">
      <c r="A790" s="15" t="s">
        <v>1303</v>
      </c>
      <c r="B790" s="33" t="s">
        <v>106</v>
      </c>
      <c r="C790" s="16"/>
      <c r="D790" s="17"/>
      <c r="E790" s="28" t="s">
        <v>1087</v>
      </c>
      <c r="F790" s="18" t="str">
        <f t="shared" si="8"/>
        <v/>
      </c>
      <c r="G790" s="18" t="str">
        <f t="shared" si="9"/>
        <v>vector</v>
      </c>
      <c r="H790" s="18" t="s">
        <v>950</v>
      </c>
      <c r="I790" s="30"/>
      <c r="J790" s="30"/>
      <c r="K790" s="84"/>
      <c r="L790" s="45" t="s">
        <v>31</v>
      </c>
      <c r="M790" s="32" t="s">
        <v>71</v>
      </c>
      <c r="N790" s="32" t="s">
        <v>30</v>
      </c>
      <c r="O790" s="45" t="s">
        <v>31</v>
      </c>
      <c r="P790" s="45" t="s">
        <v>30</v>
      </c>
      <c r="Q790" s="45" t="s">
        <v>30</v>
      </c>
      <c r="R790" s="45" t="s">
        <v>30</v>
      </c>
      <c r="S790" s="45" t="s">
        <v>31</v>
      </c>
      <c r="T790" s="32" t="s">
        <v>30</v>
      </c>
      <c r="U790" s="32" t="s">
        <v>33</v>
      </c>
      <c r="V790" s="45" t="s">
        <v>30</v>
      </c>
      <c r="W790" s="62" t="s">
        <v>51</v>
      </c>
      <c r="AB790" s="32" t="s">
        <v>30</v>
      </c>
      <c r="AC790" s="32" t="s">
        <v>30</v>
      </c>
      <c r="AD790" s="32" t="s">
        <v>30</v>
      </c>
      <c r="AE790" s="32" t="s">
        <v>30</v>
      </c>
      <c r="AF790" s="32" t="s">
        <v>31</v>
      </c>
      <c r="AG790" s="45" t="s">
        <v>30</v>
      </c>
      <c r="AH790" s="46" t="s">
        <v>45</v>
      </c>
      <c r="AM790" s="32" t="s">
        <v>56</v>
      </c>
      <c r="AR790" s="23"/>
      <c r="AS790" s="24" t="str">
        <f t="shared" si="3"/>
        <v>-:Q:-:-:-:-:-:-:-:-:-:Rm:::::-:-:-:-:-:-:Rn:::::Rd::::</v>
      </c>
      <c r="AT790" s="23"/>
      <c r="AU790" s="24" t="str">
        <f t="shared" si="4"/>
        <v>0x2EA0F400</v>
      </c>
      <c r="AV790" s="25"/>
      <c r="AW790" s="26" t="str">
        <f t="shared" si="5"/>
        <v>fminpvector,                                            </v>
      </c>
      <c r="AX790" s="26" t="str">
        <f t="shared" si="6"/>
        <v>//		fminpvector,                                            	/* 0x2EA0F400	FMINP     	 */</v>
      </c>
      <c r="AY790" s="26" t="str">
        <f t="shared" si="7"/>
        <v>//		0x2EA0F400,	/* FMINP     	fminpvector	 */</v>
      </c>
    </row>
    <row r="791" ht="12.75" customHeight="1">
      <c r="A791" s="9" t="s">
        <v>1304</v>
      </c>
      <c r="B791" s="33" t="s">
        <v>106</v>
      </c>
      <c r="C791" s="16"/>
      <c r="D791" s="17"/>
      <c r="E791" s="28" t="s">
        <v>1305</v>
      </c>
      <c r="F791" s="18" t="str">
        <f t="shared" si="8"/>
        <v/>
      </c>
      <c r="G791" s="18" t="str">
        <f t="shared" si="9"/>
        <v/>
      </c>
      <c r="H791" s="19"/>
      <c r="I791" s="30"/>
      <c r="J791" s="30"/>
      <c r="K791" s="84"/>
      <c r="L791" s="45" t="s">
        <v>31</v>
      </c>
      <c r="M791" s="32" t="s">
        <v>71</v>
      </c>
      <c r="N791" s="32" t="s">
        <v>30</v>
      </c>
      <c r="O791" s="45" t="s">
        <v>31</v>
      </c>
      <c r="P791" s="45" t="s">
        <v>30</v>
      </c>
      <c r="Q791" s="45" t="s">
        <v>30</v>
      </c>
      <c r="R791" s="45" t="s">
        <v>30</v>
      </c>
      <c r="S791" s="45" t="s">
        <v>31</v>
      </c>
      <c r="T791" s="32" t="s">
        <v>30</v>
      </c>
      <c r="U791" s="32" t="s">
        <v>31</v>
      </c>
      <c r="V791" s="45" t="s">
        <v>30</v>
      </c>
      <c r="W791" s="62" t="s">
        <v>51</v>
      </c>
      <c r="AB791" s="32" t="s">
        <v>31</v>
      </c>
      <c r="AC791" s="32" t="s">
        <v>31</v>
      </c>
      <c r="AD791" s="32" t="s">
        <v>31</v>
      </c>
      <c r="AE791" s="32" t="s">
        <v>30</v>
      </c>
      <c r="AF791" s="32" t="s">
        <v>30</v>
      </c>
      <c r="AG791" s="45" t="s">
        <v>30</v>
      </c>
      <c r="AH791" s="46" t="s">
        <v>45</v>
      </c>
      <c r="AM791" s="32" t="s">
        <v>56</v>
      </c>
      <c r="AR791" s="23"/>
      <c r="AS791" s="24" t="str">
        <f t="shared" si="3"/>
        <v>-:Q:-:-:-:-:-:-:-:-:-:Rm:::::-:-:-:-:-:-:Rn:::::Rd::::</v>
      </c>
      <c r="AT791" s="23"/>
      <c r="AU791" s="24" t="str">
        <f t="shared" si="4"/>
        <v>0x2EA01C00</v>
      </c>
      <c r="AV791" s="25"/>
      <c r="AW791" s="26" t="str">
        <f t="shared" si="5"/>
        <v>bit,                                                    </v>
      </c>
      <c r="AX791" s="26" t="str">
        <f t="shared" si="6"/>
        <v>//		bit,                                                    	/* 0x2EA01C00	BIT       	 */</v>
      </c>
      <c r="AY791" s="26" t="str">
        <f t="shared" si="7"/>
        <v>//		0x2EA01C00,	/* BIT       	bit	 */</v>
      </c>
    </row>
    <row r="792" ht="12.75" customHeight="1">
      <c r="A792" s="9" t="s">
        <v>1306</v>
      </c>
      <c r="B792" s="33" t="s">
        <v>106</v>
      </c>
      <c r="C792" s="16"/>
      <c r="D792" s="17"/>
      <c r="E792" s="28" t="s">
        <v>1307</v>
      </c>
      <c r="F792" s="18" t="str">
        <f t="shared" si="8"/>
        <v/>
      </c>
      <c r="G792" s="18" t="str">
        <f t="shared" si="9"/>
        <v/>
      </c>
      <c r="H792" s="19"/>
      <c r="I792" s="30"/>
      <c r="J792" s="30"/>
      <c r="K792" s="84"/>
      <c r="L792" s="45" t="s">
        <v>31</v>
      </c>
      <c r="M792" s="32" t="s">
        <v>71</v>
      </c>
      <c r="N792" s="32" t="s">
        <v>30</v>
      </c>
      <c r="O792" s="45" t="s">
        <v>31</v>
      </c>
      <c r="P792" s="45" t="s">
        <v>30</v>
      </c>
      <c r="Q792" s="45" t="s">
        <v>30</v>
      </c>
      <c r="R792" s="45" t="s">
        <v>30</v>
      </c>
      <c r="S792" s="45" t="s">
        <v>31</v>
      </c>
      <c r="T792" s="32" t="s">
        <v>30</v>
      </c>
      <c r="U792" s="32" t="s">
        <v>30</v>
      </c>
      <c r="V792" s="45" t="s">
        <v>30</v>
      </c>
      <c r="W792" s="62" t="s">
        <v>51</v>
      </c>
      <c r="AB792" s="32" t="s">
        <v>31</v>
      </c>
      <c r="AC792" s="32" t="s">
        <v>31</v>
      </c>
      <c r="AD792" s="32" t="s">
        <v>31</v>
      </c>
      <c r="AE792" s="32" t="s">
        <v>30</v>
      </c>
      <c r="AF792" s="32" t="s">
        <v>30</v>
      </c>
      <c r="AG792" s="45" t="s">
        <v>30</v>
      </c>
      <c r="AH792" s="46" t="s">
        <v>45</v>
      </c>
      <c r="AM792" s="32" t="s">
        <v>56</v>
      </c>
      <c r="AR792" s="23"/>
      <c r="AS792" s="24" t="str">
        <f t="shared" si="3"/>
        <v>-:Q:-:-:-:-:-:-:-:-:-:Rm:::::-:-:-:-:-:-:Rn:::::Rd::::</v>
      </c>
      <c r="AT792" s="23"/>
      <c r="AU792" s="24" t="str">
        <f t="shared" si="4"/>
        <v>0x2EE01C00</v>
      </c>
      <c r="AV792" s="25"/>
      <c r="AW792" s="26" t="str">
        <f t="shared" si="5"/>
        <v>bif,                                                    </v>
      </c>
      <c r="AX792" s="26" t="str">
        <f t="shared" si="6"/>
        <v>//		bif,                                                    	/* 0x2EE01C00	BIF       	 */</v>
      </c>
      <c r="AY792" s="26" t="str">
        <f t="shared" si="7"/>
        <v>//		0x2EE01C00,	/* BIF       	bif	 */</v>
      </c>
    </row>
    <row r="793" ht="12.75" customHeight="1">
      <c r="A793" s="15" t="s">
        <v>1308</v>
      </c>
      <c r="B793" s="33" t="s">
        <v>106</v>
      </c>
      <c r="C793" s="16"/>
      <c r="D793" s="17" t="s">
        <v>1309</v>
      </c>
      <c r="F793" s="18" t="str">
        <f t="shared" si="8"/>
        <v/>
      </c>
      <c r="G793" s="18" t="str">
        <f t="shared" si="9"/>
        <v/>
      </c>
      <c r="H793" s="19"/>
      <c r="I793" s="20"/>
      <c r="J793" s="20"/>
      <c r="K793" s="21"/>
      <c r="L793" s="22" t="s">
        <v>31</v>
      </c>
      <c r="M793" s="38" t="s">
        <v>71</v>
      </c>
      <c r="N793" s="38" t="s">
        <v>931</v>
      </c>
      <c r="O793" s="22" t="s">
        <v>31</v>
      </c>
      <c r="P793" s="39" t="s">
        <v>30</v>
      </c>
      <c r="Q793" s="39" t="s">
        <v>30</v>
      </c>
      <c r="R793" s="39" t="s">
        <v>30</v>
      </c>
      <c r="S793" s="22" t="s">
        <v>31</v>
      </c>
      <c r="T793" s="38" t="s">
        <v>65</v>
      </c>
      <c r="V793" s="22" t="s">
        <v>30</v>
      </c>
      <c r="W793" s="60" t="s">
        <v>51</v>
      </c>
      <c r="AB793" s="38" t="s">
        <v>642</v>
      </c>
      <c r="AF793" s="22" t="s">
        <v>31</v>
      </c>
      <c r="AG793" s="22" t="s">
        <v>31</v>
      </c>
      <c r="AH793" s="40" t="s">
        <v>45</v>
      </c>
      <c r="AM793" s="38" t="s">
        <v>56</v>
      </c>
      <c r="AR793" s="23"/>
      <c r="AS793" s="24" t="str">
        <f t="shared" si="3"/>
        <v/>
      </c>
      <c r="AT793" s="23"/>
      <c r="AU793" s="24" t="str">
        <f t="shared" si="4"/>
        <v/>
      </c>
      <c r="AV793" s="25"/>
      <c r="AW793" s="26" t="str">
        <f t="shared" si="5"/>
        <v/>
      </c>
      <c r="AX793" s="26" t="str">
        <f t="shared" si="6"/>
        <v>	/* AdvSIMD three different */</v>
      </c>
      <c r="AY793" s="26" t="str">
        <f t="shared" si="7"/>
        <v>	/* AdvSIMD three different */</v>
      </c>
    </row>
    <row r="794" ht="12.75" customHeight="1">
      <c r="A794" s="15" t="s">
        <v>1310</v>
      </c>
      <c r="B794" s="33" t="s">
        <v>106</v>
      </c>
      <c r="C794" s="16"/>
      <c r="D794" s="17"/>
      <c r="E794" s="28" t="s">
        <v>1311</v>
      </c>
      <c r="F794" s="18" t="str">
        <f t="shared" si="8"/>
        <v/>
      </c>
      <c r="G794" s="18" t="str">
        <f t="shared" si="9"/>
        <v/>
      </c>
      <c r="H794" s="19"/>
      <c r="I794" s="30"/>
      <c r="J794" s="30" t="s">
        <v>998</v>
      </c>
      <c r="K794" s="84"/>
      <c r="L794" s="45" t="s">
        <v>31</v>
      </c>
      <c r="M794" s="32" t="s">
        <v>31</v>
      </c>
      <c r="N794" s="32" t="s">
        <v>31</v>
      </c>
      <c r="O794" s="45" t="s">
        <v>31</v>
      </c>
      <c r="P794" s="45" t="s">
        <v>30</v>
      </c>
      <c r="Q794" s="45" t="s">
        <v>30</v>
      </c>
      <c r="R794" s="45" t="s">
        <v>30</v>
      </c>
      <c r="S794" s="45" t="s">
        <v>31</v>
      </c>
      <c r="T794" s="32" t="s">
        <v>65</v>
      </c>
      <c r="V794" s="45" t="s">
        <v>30</v>
      </c>
      <c r="W794" s="62" t="s">
        <v>51</v>
      </c>
      <c r="AB794" s="32" t="s">
        <v>31</v>
      </c>
      <c r="AC794" s="32" t="s">
        <v>31</v>
      </c>
      <c r="AD794" s="32" t="s">
        <v>31</v>
      </c>
      <c r="AE794" s="32" t="s">
        <v>31</v>
      </c>
      <c r="AF794" s="45" t="s">
        <v>31</v>
      </c>
      <c r="AG794" s="45" t="s">
        <v>31</v>
      </c>
      <c r="AH794" s="46" t="s">
        <v>45</v>
      </c>
      <c r="AM794" s="32" t="s">
        <v>56</v>
      </c>
      <c r="AR794" s="23"/>
      <c r="AS794" s="24" t="str">
        <f t="shared" si="3"/>
        <v>-:-:-:-:-:-:-:-:size::-:Rm:::::-:-:-:-:-:-:Rn:::::Rd::::</v>
      </c>
      <c r="AT794" s="23"/>
      <c r="AU794" s="24" t="str">
        <f t="shared" si="4"/>
        <v>0x0E200000</v>
      </c>
      <c r="AV794" s="25"/>
      <c r="AW794" s="26" t="str">
        <f t="shared" si="5"/>
        <v>saddl,                                                  </v>
      </c>
      <c r="AX794" s="26" t="str">
        <f t="shared" si="6"/>
        <v>//		saddl,                                                  	/* 0x0E200000	SADDL     	writes to low half of the dest. register &amp; clears the up half */</v>
      </c>
      <c r="AY794" s="26" t="str">
        <f t="shared" si="7"/>
        <v>//		0x0E200000,	/* SADDL     	saddl	writes to low half of the dest. register &amp; clears the up half */</v>
      </c>
    </row>
    <row r="795" ht="12.75" customHeight="1">
      <c r="A795" s="9" t="s">
        <v>1312</v>
      </c>
      <c r="B795" s="33" t="s">
        <v>106</v>
      </c>
      <c r="C795" s="16"/>
      <c r="D795" s="17"/>
      <c r="E795" s="28" t="s">
        <v>1313</v>
      </c>
      <c r="F795" s="18" t="str">
        <f t="shared" si="8"/>
        <v/>
      </c>
      <c r="G795" s="18" t="str">
        <f t="shared" si="9"/>
        <v/>
      </c>
      <c r="H795" s="19"/>
      <c r="I795" s="30"/>
      <c r="J795" s="30" t="s">
        <v>1001</v>
      </c>
      <c r="K795" s="84"/>
      <c r="L795" s="45" t="s">
        <v>31</v>
      </c>
      <c r="M795" s="32" t="s">
        <v>30</v>
      </c>
      <c r="N795" s="32" t="s">
        <v>31</v>
      </c>
      <c r="O795" s="45" t="s">
        <v>31</v>
      </c>
      <c r="P795" s="45" t="s">
        <v>30</v>
      </c>
      <c r="Q795" s="45" t="s">
        <v>30</v>
      </c>
      <c r="R795" s="45" t="s">
        <v>30</v>
      </c>
      <c r="S795" s="45" t="s">
        <v>31</v>
      </c>
      <c r="T795" s="32" t="s">
        <v>65</v>
      </c>
      <c r="V795" s="45" t="s">
        <v>30</v>
      </c>
      <c r="W795" s="62" t="s">
        <v>51</v>
      </c>
      <c r="AB795" s="32" t="s">
        <v>31</v>
      </c>
      <c r="AC795" s="32" t="s">
        <v>31</v>
      </c>
      <c r="AD795" s="32" t="s">
        <v>31</v>
      </c>
      <c r="AE795" s="32" t="s">
        <v>31</v>
      </c>
      <c r="AF795" s="45" t="s">
        <v>31</v>
      </c>
      <c r="AG795" s="45" t="s">
        <v>31</v>
      </c>
      <c r="AH795" s="46" t="s">
        <v>45</v>
      </c>
      <c r="AM795" s="32" t="s">
        <v>56</v>
      </c>
      <c r="AR795" s="23"/>
      <c r="AS795" s="24" t="str">
        <f t="shared" si="3"/>
        <v>-:-:-:-:-:-:-:-:size::-:Rm:::::-:-:-:-:-:-:Rn:::::Rd::::</v>
      </c>
      <c r="AT795" s="23"/>
      <c r="AU795" s="24" t="str">
        <f t="shared" si="4"/>
        <v>0x4E200000</v>
      </c>
      <c r="AV795" s="25"/>
      <c r="AW795" s="26" t="str">
        <f t="shared" si="5"/>
        <v>saddl2,                                                 </v>
      </c>
      <c r="AX795" s="26" t="str">
        <f t="shared" si="6"/>
        <v>//		saddl2,                                                 	/* 0x4E200000	SADDL2    	writes to high half of the dest. register &amp; don't touch low half */</v>
      </c>
      <c r="AY795" s="26" t="str">
        <f t="shared" si="7"/>
        <v>//		0x4E200000,	/* SADDL2    	saddl2	writes to high half of the dest. register &amp; don't touch low half */</v>
      </c>
    </row>
    <row r="796" ht="12.75" customHeight="1">
      <c r="A796" s="15" t="s">
        <v>1314</v>
      </c>
      <c r="B796" s="33" t="s">
        <v>106</v>
      </c>
      <c r="C796" s="16"/>
      <c r="D796" s="17"/>
      <c r="E796" s="28" t="s">
        <v>1315</v>
      </c>
      <c r="F796" s="18" t="str">
        <f t="shared" si="8"/>
        <v/>
      </c>
      <c r="G796" s="18" t="str">
        <f t="shared" si="9"/>
        <v/>
      </c>
      <c r="H796" s="19"/>
      <c r="I796" s="30"/>
      <c r="J796" s="30" t="s">
        <v>998</v>
      </c>
      <c r="K796" s="84"/>
      <c r="L796" s="45" t="s">
        <v>31</v>
      </c>
      <c r="M796" s="32" t="s">
        <v>31</v>
      </c>
      <c r="N796" s="32" t="s">
        <v>31</v>
      </c>
      <c r="O796" s="45" t="s">
        <v>31</v>
      </c>
      <c r="P796" s="45" t="s">
        <v>30</v>
      </c>
      <c r="Q796" s="45" t="s">
        <v>30</v>
      </c>
      <c r="R796" s="45" t="s">
        <v>30</v>
      </c>
      <c r="S796" s="45" t="s">
        <v>31</v>
      </c>
      <c r="T796" s="32" t="s">
        <v>65</v>
      </c>
      <c r="V796" s="45" t="s">
        <v>30</v>
      </c>
      <c r="W796" s="62" t="s">
        <v>51</v>
      </c>
      <c r="AB796" s="32" t="s">
        <v>31</v>
      </c>
      <c r="AC796" s="32" t="s">
        <v>31</v>
      </c>
      <c r="AD796" s="32" t="s">
        <v>31</v>
      </c>
      <c r="AE796" s="32" t="s">
        <v>30</v>
      </c>
      <c r="AF796" s="45" t="s">
        <v>31</v>
      </c>
      <c r="AG796" s="45" t="s">
        <v>31</v>
      </c>
      <c r="AH796" s="46" t="s">
        <v>45</v>
      </c>
      <c r="AM796" s="32" t="s">
        <v>56</v>
      </c>
      <c r="AR796" s="23"/>
      <c r="AS796" s="24" t="str">
        <f t="shared" si="3"/>
        <v>-:-:-:-:-:-:-:-:size::-:Rm:::::-:-:-:-:-:-:Rn:::::Rd::::</v>
      </c>
      <c r="AT796" s="23"/>
      <c r="AU796" s="24" t="str">
        <f t="shared" si="4"/>
        <v>0x0E201000</v>
      </c>
      <c r="AV796" s="25"/>
      <c r="AW796" s="26" t="str">
        <f t="shared" si="5"/>
        <v>saddw,                                                  </v>
      </c>
      <c r="AX796" s="26" t="str">
        <f t="shared" si="6"/>
        <v>//		saddw,                                                  	/* 0x0E201000	SADDW     	writes to low half of the dest. register &amp; clears the up half */</v>
      </c>
      <c r="AY796" s="26" t="str">
        <f t="shared" si="7"/>
        <v>//		0x0E201000,	/* SADDW     	saddw	writes to low half of the dest. register &amp; clears the up half */</v>
      </c>
    </row>
    <row r="797" ht="12.75" customHeight="1">
      <c r="A797" s="15" t="s">
        <v>1316</v>
      </c>
      <c r="B797" s="33" t="s">
        <v>106</v>
      </c>
      <c r="C797" s="16"/>
      <c r="D797" s="17"/>
      <c r="E797" s="28" t="s">
        <v>1317</v>
      </c>
      <c r="F797" s="18" t="str">
        <f t="shared" si="8"/>
        <v/>
      </c>
      <c r="G797" s="18" t="str">
        <f t="shared" si="9"/>
        <v/>
      </c>
      <c r="H797" s="19"/>
      <c r="I797" s="30"/>
      <c r="J797" s="30" t="s">
        <v>1001</v>
      </c>
      <c r="K797" s="84"/>
      <c r="L797" s="45" t="s">
        <v>31</v>
      </c>
      <c r="M797" s="32" t="s">
        <v>30</v>
      </c>
      <c r="N797" s="32" t="s">
        <v>31</v>
      </c>
      <c r="O797" s="45" t="s">
        <v>31</v>
      </c>
      <c r="P797" s="45" t="s">
        <v>30</v>
      </c>
      <c r="Q797" s="45" t="s">
        <v>30</v>
      </c>
      <c r="R797" s="45" t="s">
        <v>30</v>
      </c>
      <c r="S797" s="45" t="s">
        <v>31</v>
      </c>
      <c r="T797" s="32" t="s">
        <v>65</v>
      </c>
      <c r="V797" s="45" t="s">
        <v>30</v>
      </c>
      <c r="W797" s="62" t="s">
        <v>51</v>
      </c>
      <c r="AB797" s="32" t="s">
        <v>31</v>
      </c>
      <c r="AC797" s="32" t="s">
        <v>31</v>
      </c>
      <c r="AD797" s="32" t="s">
        <v>31</v>
      </c>
      <c r="AE797" s="32" t="s">
        <v>30</v>
      </c>
      <c r="AF797" s="45" t="s">
        <v>31</v>
      </c>
      <c r="AG797" s="45" t="s">
        <v>31</v>
      </c>
      <c r="AH797" s="46" t="s">
        <v>45</v>
      </c>
      <c r="AM797" s="32" t="s">
        <v>56</v>
      </c>
      <c r="AR797" s="23"/>
      <c r="AS797" s="24" t="str">
        <f t="shared" si="3"/>
        <v>-:-:-:-:-:-:-:-:size::-:Rm:::::-:-:-:-:-:-:Rn:::::Rd::::</v>
      </c>
      <c r="AT797" s="23"/>
      <c r="AU797" s="24" t="str">
        <f t="shared" si="4"/>
        <v>0x4E201000</v>
      </c>
      <c r="AV797" s="25"/>
      <c r="AW797" s="26" t="str">
        <f t="shared" si="5"/>
        <v>saddw2,                                                 </v>
      </c>
      <c r="AX797" s="26" t="str">
        <f t="shared" si="6"/>
        <v>//		saddw2,                                                 	/* 0x4E201000	SADDW2    	writes to high half of the dest. register &amp; don't touch low half */</v>
      </c>
      <c r="AY797" s="26" t="str">
        <f t="shared" si="7"/>
        <v>//		0x4E201000,	/* SADDW2    	saddw2	writes to high half of the dest. register &amp; don't touch low half */</v>
      </c>
    </row>
    <row r="798" ht="12.75" customHeight="1">
      <c r="A798" s="9" t="s">
        <v>1318</v>
      </c>
      <c r="B798" s="33" t="s">
        <v>106</v>
      </c>
      <c r="C798" s="16"/>
      <c r="D798" s="17"/>
      <c r="E798" s="28" t="s">
        <v>1319</v>
      </c>
      <c r="F798" s="18" t="str">
        <f t="shared" si="8"/>
        <v/>
      </c>
      <c r="G798" s="18" t="str">
        <f t="shared" si="9"/>
        <v/>
      </c>
      <c r="H798" s="19"/>
      <c r="I798" s="30"/>
      <c r="J798" s="30" t="s">
        <v>998</v>
      </c>
      <c r="K798" s="84"/>
      <c r="L798" s="45" t="s">
        <v>31</v>
      </c>
      <c r="M798" s="32" t="s">
        <v>31</v>
      </c>
      <c r="N798" s="32" t="s">
        <v>31</v>
      </c>
      <c r="O798" s="45" t="s">
        <v>31</v>
      </c>
      <c r="P798" s="45" t="s">
        <v>30</v>
      </c>
      <c r="Q798" s="45" t="s">
        <v>30</v>
      </c>
      <c r="R798" s="45" t="s">
        <v>30</v>
      </c>
      <c r="S798" s="45" t="s">
        <v>31</v>
      </c>
      <c r="T798" s="32" t="s">
        <v>65</v>
      </c>
      <c r="V798" s="45" t="s">
        <v>30</v>
      </c>
      <c r="W798" s="62" t="s">
        <v>51</v>
      </c>
      <c r="AB798" s="32" t="s">
        <v>31</v>
      </c>
      <c r="AC798" s="32" t="s">
        <v>31</v>
      </c>
      <c r="AD798" s="32" t="s">
        <v>30</v>
      </c>
      <c r="AE798" s="32" t="s">
        <v>31</v>
      </c>
      <c r="AF798" s="45" t="s">
        <v>31</v>
      </c>
      <c r="AG798" s="45" t="s">
        <v>31</v>
      </c>
      <c r="AH798" s="46" t="s">
        <v>45</v>
      </c>
      <c r="AM798" s="32" t="s">
        <v>56</v>
      </c>
      <c r="AR798" s="23"/>
      <c r="AS798" s="24" t="str">
        <f t="shared" si="3"/>
        <v>-:-:-:-:-:-:-:-:size::-:Rm:::::-:-:-:-:-:-:Rn:::::Rd::::</v>
      </c>
      <c r="AT798" s="23"/>
      <c r="AU798" s="24" t="str">
        <f t="shared" si="4"/>
        <v>0x0E202000</v>
      </c>
      <c r="AV798" s="25"/>
      <c r="AW798" s="26" t="str">
        <f t="shared" si="5"/>
        <v>ssubl,                                                  </v>
      </c>
      <c r="AX798" s="26" t="str">
        <f t="shared" si="6"/>
        <v>//		ssubl,                                                  	/* 0x0E202000	SSUBL     	writes to low half of the dest. register &amp; clears the up half */</v>
      </c>
      <c r="AY798" s="26" t="str">
        <f t="shared" si="7"/>
        <v>//		0x0E202000,	/* SSUBL     	ssubl	writes to low half of the dest. register &amp; clears the up half */</v>
      </c>
    </row>
    <row r="799" ht="12.75" customHeight="1">
      <c r="A799" s="9" t="s">
        <v>1320</v>
      </c>
      <c r="B799" s="33" t="s">
        <v>106</v>
      </c>
      <c r="C799" s="16"/>
      <c r="D799" s="17"/>
      <c r="E799" s="28" t="s">
        <v>1321</v>
      </c>
      <c r="F799" s="18" t="str">
        <f t="shared" si="8"/>
        <v/>
      </c>
      <c r="G799" s="18" t="str">
        <f t="shared" si="9"/>
        <v/>
      </c>
      <c r="H799" s="19"/>
      <c r="I799" s="30"/>
      <c r="J799" s="30" t="s">
        <v>1001</v>
      </c>
      <c r="K799" s="84"/>
      <c r="L799" s="45" t="s">
        <v>31</v>
      </c>
      <c r="M799" s="32" t="s">
        <v>30</v>
      </c>
      <c r="N799" s="32" t="s">
        <v>31</v>
      </c>
      <c r="O799" s="45" t="s">
        <v>31</v>
      </c>
      <c r="P799" s="45" t="s">
        <v>30</v>
      </c>
      <c r="Q799" s="45" t="s">
        <v>30</v>
      </c>
      <c r="R799" s="45" t="s">
        <v>30</v>
      </c>
      <c r="S799" s="45" t="s">
        <v>31</v>
      </c>
      <c r="T799" s="32" t="s">
        <v>65</v>
      </c>
      <c r="V799" s="45" t="s">
        <v>30</v>
      </c>
      <c r="W799" s="62" t="s">
        <v>51</v>
      </c>
      <c r="AB799" s="32" t="s">
        <v>31</v>
      </c>
      <c r="AC799" s="32" t="s">
        <v>31</v>
      </c>
      <c r="AD799" s="32" t="s">
        <v>30</v>
      </c>
      <c r="AE799" s="32" t="s">
        <v>31</v>
      </c>
      <c r="AF799" s="45" t="s">
        <v>31</v>
      </c>
      <c r="AG799" s="45" t="s">
        <v>31</v>
      </c>
      <c r="AH799" s="46" t="s">
        <v>45</v>
      </c>
      <c r="AM799" s="32" t="s">
        <v>56</v>
      </c>
      <c r="AR799" s="23"/>
      <c r="AS799" s="24" t="str">
        <f t="shared" si="3"/>
        <v>-:-:-:-:-:-:-:-:size::-:Rm:::::-:-:-:-:-:-:Rn:::::Rd::::</v>
      </c>
      <c r="AT799" s="23"/>
      <c r="AU799" s="24" t="str">
        <f t="shared" si="4"/>
        <v>0x4E202000</v>
      </c>
      <c r="AV799" s="25"/>
      <c r="AW799" s="26" t="str">
        <f t="shared" si="5"/>
        <v>ssubl2,                                                 </v>
      </c>
      <c r="AX799" s="26" t="str">
        <f t="shared" si="6"/>
        <v>//		ssubl2,                                                 	/* 0x4E202000	SSUBL2    	writes to high half of the dest. register &amp; don't touch low half */</v>
      </c>
      <c r="AY799" s="26" t="str">
        <f t="shared" si="7"/>
        <v>//		0x4E202000,	/* SSUBL2    	ssubl2	writes to high half of the dest. register &amp; don't touch low half */</v>
      </c>
    </row>
    <row r="800" ht="12.75" customHeight="1">
      <c r="A800" s="15" t="s">
        <v>1322</v>
      </c>
      <c r="B800" s="33" t="s">
        <v>106</v>
      </c>
      <c r="C800" s="16"/>
      <c r="D800" s="17"/>
      <c r="E800" s="28" t="s">
        <v>1323</v>
      </c>
      <c r="F800" s="18" t="str">
        <f t="shared" si="8"/>
        <v/>
      </c>
      <c r="G800" s="18" t="str">
        <f t="shared" si="9"/>
        <v/>
      </c>
      <c r="H800" s="19"/>
      <c r="I800" s="30"/>
      <c r="J800" s="30" t="s">
        <v>998</v>
      </c>
      <c r="K800" s="84"/>
      <c r="L800" s="45" t="s">
        <v>31</v>
      </c>
      <c r="M800" s="32" t="s">
        <v>31</v>
      </c>
      <c r="N800" s="32" t="s">
        <v>31</v>
      </c>
      <c r="O800" s="45" t="s">
        <v>31</v>
      </c>
      <c r="P800" s="45" t="s">
        <v>30</v>
      </c>
      <c r="Q800" s="45" t="s">
        <v>30</v>
      </c>
      <c r="R800" s="45" t="s">
        <v>30</v>
      </c>
      <c r="S800" s="45" t="s">
        <v>31</v>
      </c>
      <c r="T800" s="32" t="s">
        <v>65</v>
      </c>
      <c r="V800" s="45" t="s">
        <v>30</v>
      </c>
      <c r="W800" s="62" t="s">
        <v>51</v>
      </c>
      <c r="AB800" s="32" t="s">
        <v>31</v>
      </c>
      <c r="AC800" s="32" t="s">
        <v>31</v>
      </c>
      <c r="AD800" s="32" t="s">
        <v>30</v>
      </c>
      <c r="AE800" s="32" t="s">
        <v>30</v>
      </c>
      <c r="AF800" s="45" t="s">
        <v>31</v>
      </c>
      <c r="AG800" s="45" t="s">
        <v>31</v>
      </c>
      <c r="AH800" s="46" t="s">
        <v>45</v>
      </c>
      <c r="AM800" s="32" t="s">
        <v>56</v>
      </c>
      <c r="AR800" s="23"/>
      <c r="AS800" s="24" t="str">
        <f t="shared" si="3"/>
        <v>-:-:-:-:-:-:-:-:size::-:Rm:::::-:-:-:-:-:-:Rn:::::Rd::::</v>
      </c>
      <c r="AT800" s="23"/>
      <c r="AU800" s="24" t="str">
        <f t="shared" si="4"/>
        <v>0x0E203000</v>
      </c>
      <c r="AV800" s="25"/>
      <c r="AW800" s="26" t="str">
        <f t="shared" si="5"/>
        <v>ssubw,                                                  </v>
      </c>
      <c r="AX800" s="26" t="str">
        <f t="shared" si="6"/>
        <v>//		ssubw,                                                  	/* 0x0E203000	SSUBW     	writes to low half of the dest. register &amp; clears the up half */</v>
      </c>
      <c r="AY800" s="26" t="str">
        <f t="shared" si="7"/>
        <v>//		0x0E203000,	/* SSUBW     	ssubw	writes to low half of the dest. register &amp; clears the up half */</v>
      </c>
    </row>
    <row r="801" ht="12.75" customHeight="1">
      <c r="A801" s="15" t="s">
        <v>1324</v>
      </c>
      <c r="B801" s="33" t="s">
        <v>106</v>
      </c>
      <c r="C801" s="16"/>
      <c r="D801" s="17"/>
      <c r="E801" s="28" t="s">
        <v>1325</v>
      </c>
      <c r="F801" s="18" t="str">
        <f t="shared" si="8"/>
        <v/>
      </c>
      <c r="G801" s="18" t="str">
        <f t="shared" si="9"/>
        <v/>
      </c>
      <c r="H801" s="19"/>
      <c r="I801" s="30"/>
      <c r="J801" s="30" t="s">
        <v>1001</v>
      </c>
      <c r="K801" s="84"/>
      <c r="L801" s="45" t="s">
        <v>31</v>
      </c>
      <c r="M801" s="32" t="s">
        <v>30</v>
      </c>
      <c r="N801" s="32" t="s">
        <v>31</v>
      </c>
      <c r="O801" s="45" t="s">
        <v>31</v>
      </c>
      <c r="P801" s="45" t="s">
        <v>30</v>
      </c>
      <c r="Q801" s="45" t="s">
        <v>30</v>
      </c>
      <c r="R801" s="45" t="s">
        <v>30</v>
      </c>
      <c r="S801" s="45" t="s">
        <v>31</v>
      </c>
      <c r="T801" s="32" t="s">
        <v>65</v>
      </c>
      <c r="V801" s="45" t="s">
        <v>30</v>
      </c>
      <c r="W801" s="62" t="s">
        <v>51</v>
      </c>
      <c r="AB801" s="32" t="s">
        <v>31</v>
      </c>
      <c r="AC801" s="32" t="s">
        <v>31</v>
      </c>
      <c r="AD801" s="32" t="s">
        <v>30</v>
      </c>
      <c r="AE801" s="32" t="s">
        <v>30</v>
      </c>
      <c r="AF801" s="45" t="s">
        <v>31</v>
      </c>
      <c r="AG801" s="45" t="s">
        <v>31</v>
      </c>
      <c r="AH801" s="46" t="s">
        <v>45</v>
      </c>
      <c r="AM801" s="32" t="s">
        <v>56</v>
      </c>
      <c r="AR801" s="23"/>
      <c r="AS801" s="24" t="str">
        <f t="shared" si="3"/>
        <v>-:-:-:-:-:-:-:-:size::-:Rm:::::-:-:-:-:-:-:Rn:::::Rd::::</v>
      </c>
      <c r="AT801" s="23"/>
      <c r="AU801" s="24" t="str">
        <f t="shared" si="4"/>
        <v>0x4E203000</v>
      </c>
      <c r="AV801" s="25"/>
      <c r="AW801" s="26" t="str">
        <f t="shared" si="5"/>
        <v>ssubw2,                                                 </v>
      </c>
      <c r="AX801" s="26" t="str">
        <f t="shared" si="6"/>
        <v>//		ssubw2,                                                 	/* 0x4E203000	SSUBW2    	writes to high half of the dest. register &amp; don't touch low half */</v>
      </c>
      <c r="AY801" s="26" t="str">
        <f t="shared" si="7"/>
        <v>//		0x4E203000,	/* SSUBW2    	ssubw2	writes to high half of the dest. register &amp; don't touch low half */</v>
      </c>
    </row>
    <row r="802" ht="12.75" customHeight="1">
      <c r="A802" s="9" t="s">
        <v>1326</v>
      </c>
      <c r="B802" s="33" t="s">
        <v>106</v>
      </c>
      <c r="C802" s="16"/>
      <c r="D802" s="17"/>
      <c r="E802" s="28" t="s">
        <v>1327</v>
      </c>
      <c r="F802" s="18" t="str">
        <f t="shared" si="8"/>
        <v/>
      </c>
      <c r="G802" s="18" t="str">
        <f t="shared" si="9"/>
        <v/>
      </c>
      <c r="H802" s="19"/>
      <c r="I802" s="30"/>
      <c r="J802" s="30" t="s">
        <v>998</v>
      </c>
      <c r="K802" s="84"/>
      <c r="L802" s="45" t="s">
        <v>31</v>
      </c>
      <c r="M802" s="32" t="s">
        <v>31</v>
      </c>
      <c r="N802" s="32" t="s">
        <v>31</v>
      </c>
      <c r="O802" s="45" t="s">
        <v>31</v>
      </c>
      <c r="P802" s="45" t="s">
        <v>30</v>
      </c>
      <c r="Q802" s="45" t="s">
        <v>30</v>
      </c>
      <c r="R802" s="45" t="s">
        <v>30</v>
      </c>
      <c r="S802" s="45" t="s">
        <v>31</v>
      </c>
      <c r="T802" s="32" t="s">
        <v>65</v>
      </c>
      <c r="V802" s="45" t="s">
        <v>30</v>
      </c>
      <c r="W802" s="62" t="s">
        <v>51</v>
      </c>
      <c r="AB802" s="32" t="s">
        <v>31</v>
      </c>
      <c r="AC802" s="32" t="s">
        <v>30</v>
      </c>
      <c r="AD802" s="32" t="s">
        <v>31</v>
      </c>
      <c r="AE802" s="32" t="s">
        <v>31</v>
      </c>
      <c r="AF802" s="45" t="s">
        <v>31</v>
      </c>
      <c r="AG802" s="45" t="s">
        <v>31</v>
      </c>
      <c r="AH802" s="46" t="s">
        <v>45</v>
      </c>
      <c r="AM802" s="32" t="s">
        <v>56</v>
      </c>
      <c r="AR802" s="23"/>
      <c r="AS802" s="24" t="str">
        <f t="shared" si="3"/>
        <v>-:-:-:-:-:-:-:-:size::-:Rm:::::-:-:-:-:-:-:Rn:::::Rd::::</v>
      </c>
      <c r="AT802" s="23"/>
      <c r="AU802" s="24" t="str">
        <f t="shared" si="4"/>
        <v>0x0E204000</v>
      </c>
      <c r="AV802" s="25"/>
      <c r="AW802" s="26" t="str">
        <f t="shared" si="5"/>
        <v>addhn,                                                  </v>
      </c>
      <c r="AX802" s="26" t="str">
        <f t="shared" si="6"/>
        <v>//		addhn,                                                  	/* 0x0E204000	ADDHN     	writes to low half of the dest. register &amp; clears the up half */</v>
      </c>
      <c r="AY802" s="26" t="str">
        <f t="shared" si="7"/>
        <v>//		0x0E204000,	/* ADDHN     	addhn	writes to low half of the dest. register &amp; clears the up half */</v>
      </c>
    </row>
    <row r="803" ht="12.75" customHeight="1">
      <c r="A803" s="15" t="s">
        <v>1328</v>
      </c>
      <c r="B803" s="33" t="s">
        <v>106</v>
      </c>
      <c r="C803" s="16"/>
      <c r="D803" s="17"/>
      <c r="E803" s="28" t="s">
        <v>1329</v>
      </c>
      <c r="F803" s="18" t="str">
        <f t="shared" si="8"/>
        <v/>
      </c>
      <c r="G803" s="18" t="str">
        <f t="shared" si="9"/>
        <v/>
      </c>
      <c r="H803" s="19"/>
      <c r="I803" s="30"/>
      <c r="J803" s="30" t="s">
        <v>1001</v>
      </c>
      <c r="K803" s="84"/>
      <c r="L803" s="45" t="s">
        <v>31</v>
      </c>
      <c r="M803" s="32" t="s">
        <v>30</v>
      </c>
      <c r="N803" s="32" t="s">
        <v>31</v>
      </c>
      <c r="O803" s="45" t="s">
        <v>31</v>
      </c>
      <c r="P803" s="45" t="s">
        <v>30</v>
      </c>
      <c r="Q803" s="45" t="s">
        <v>30</v>
      </c>
      <c r="R803" s="45" t="s">
        <v>30</v>
      </c>
      <c r="S803" s="45" t="s">
        <v>31</v>
      </c>
      <c r="T803" s="32" t="s">
        <v>65</v>
      </c>
      <c r="V803" s="45" t="s">
        <v>30</v>
      </c>
      <c r="W803" s="62" t="s">
        <v>51</v>
      </c>
      <c r="AB803" s="32" t="s">
        <v>31</v>
      </c>
      <c r="AC803" s="32" t="s">
        <v>30</v>
      </c>
      <c r="AD803" s="32" t="s">
        <v>31</v>
      </c>
      <c r="AE803" s="32" t="s">
        <v>31</v>
      </c>
      <c r="AF803" s="45" t="s">
        <v>31</v>
      </c>
      <c r="AG803" s="45" t="s">
        <v>31</v>
      </c>
      <c r="AH803" s="46" t="s">
        <v>45</v>
      </c>
      <c r="AM803" s="32" t="s">
        <v>56</v>
      </c>
      <c r="AR803" s="23"/>
      <c r="AS803" s="24" t="str">
        <f t="shared" si="3"/>
        <v>-:-:-:-:-:-:-:-:size::-:Rm:::::-:-:-:-:-:-:Rn:::::Rd::::</v>
      </c>
      <c r="AT803" s="23"/>
      <c r="AU803" s="24" t="str">
        <f t="shared" si="4"/>
        <v>0x4E204000</v>
      </c>
      <c r="AV803" s="25"/>
      <c r="AW803" s="26" t="str">
        <f t="shared" si="5"/>
        <v>addhn2,                                                 </v>
      </c>
      <c r="AX803" s="26" t="str">
        <f t="shared" si="6"/>
        <v>//		addhn2,                                                 	/* 0x4E204000	ADDHN2    	writes to high half of the dest. register &amp; don't touch low half */</v>
      </c>
      <c r="AY803" s="26" t="str">
        <f t="shared" si="7"/>
        <v>//		0x4E204000,	/* ADDHN2    	addhn2	writes to high half of the dest. register &amp; don't touch low half */</v>
      </c>
    </row>
    <row r="804" ht="12.75" customHeight="1">
      <c r="A804" s="15" t="s">
        <v>1330</v>
      </c>
      <c r="B804" s="33" t="s">
        <v>106</v>
      </c>
      <c r="C804" s="16"/>
      <c r="D804" s="17"/>
      <c r="E804" s="28" t="s">
        <v>1331</v>
      </c>
      <c r="F804" s="18" t="str">
        <f t="shared" si="8"/>
        <v/>
      </c>
      <c r="G804" s="18" t="str">
        <f t="shared" si="9"/>
        <v/>
      </c>
      <c r="H804" s="19"/>
      <c r="I804" s="30"/>
      <c r="J804" s="30" t="s">
        <v>998</v>
      </c>
      <c r="K804" s="84"/>
      <c r="L804" s="45" t="s">
        <v>31</v>
      </c>
      <c r="M804" s="32" t="s">
        <v>31</v>
      </c>
      <c r="N804" s="32" t="s">
        <v>31</v>
      </c>
      <c r="O804" s="45" t="s">
        <v>31</v>
      </c>
      <c r="P804" s="45" t="s">
        <v>30</v>
      </c>
      <c r="Q804" s="45" t="s">
        <v>30</v>
      </c>
      <c r="R804" s="45" t="s">
        <v>30</v>
      </c>
      <c r="S804" s="45" t="s">
        <v>31</v>
      </c>
      <c r="T804" s="32" t="s">
        <v>65</v>
      </c>
      <c r="V804" s="45" t="s">
        <v>30</v>
      </c>
      <c r="W804" s="62" t="s">
        <v>51</v>
      </c>
      <c r="AB804" s="32" t="s">
        <v>31</v>
      </c>
      <c r="AC804" s="32" t="s">
        <v>30</v>
      </c>
      <c r="AD804" s="32" t="s">
        <v>31</v>
      </c>
      <c r="AE804" s="32" t="s">
        <v>30</v>
      </c>
      <c r="AF804" s="45" t="s">
        <v>31</v>
      </c>
      <c r="AG804" s="45" t="s">
        <v>31</v>
      </c>
      <c r="AH804" s="46" t="s">
        <v>45</v>
      </c>
      <c r="AM804" s="32" t="s">
        <v>56</v>
      </c>
      <c r="AR804" s="23"/>
      <c r="AS804" s="24" t="str">
        <f t="shared" si="3"/>
        <v>-:-:-:-:-:-:-:-:size::-:Rm:::::-:-:-:-:-:-:Rn:::::Rd::::</v>
      </c>
      <c r="AT804" s="23"/>
      <c r="AU804" s="24" t="str">
        <f t="shared" si="4"/>
        <v>0x0E205000</v>
      </c>
      <c r="AV804" s="25"/>
      <c r="AW804" s="26" t="str">
        <f t="shared" si="5"/>
        <v>sabal,                                                  </v>
      </c>
      <c r="AX804" s="26" t="str">
        <f t="shared" si="6"/>
        <v>//		sabal,                                                  	/* 0x0E205000	SABAL     	writes to low half of the dest. register &amp; clears the up half */</v>
      </c>
      <c r="AY804" s="26" t="str">
        <f t="shared" si="7"/>
        <v>//		0x0E205000,	/* SABAL     	sabal	writes to low half of the dest. register &amp; clears the up half */</v>
      </c>
    </row>
    <row r="805" ht="12.75" customHeight="1">
      <c r="A805" s="9" t="s">
        <v>1332</v>
      </c>
      <c r="B805" s="33" t="s">
        <v>106</v>
      </c>
      <c r="C805" s="16"/>
      <c r="D805" s="17"/>
      <c r="E805" s="28" t="s">
        <v>1333</v>
      </c>
      <c r="F805" s="18" t="str">
        <f t="shared" si="8"/>
        <v/>
      </c>
      <c r="G805" s="18" t="str">
        <f t="shared" si="9"/>
        <v/>
      </c>
      <c r="H805" s="19"/>
      <c r="I805" s="30"/>
      <c r="J805" s="30" t="s">
        <v>1001</v>
      </c>
      <c r="K805" s="84"/>
      <c r="L805" s="45" t="s">
        <v>31</v>
      </c>
      <c r="M805" s="32" t="s">
        <v>30</v>
      </c>
      <c r="N805" s="32" t="s">
        <v>31</v>
      </c>
      <c r="O805" s="45" t="s">
        <v>31</v>
      </c>
      <c r="P805" s="45" t="s">
        <v>30</v>
      </c>
      <c r="Q805" s="45" t="s">
        <v>30</v>
      </c>
      <c r="R805" s="45" t="s">
        <v>30</v>
      </c>
      <c r="S805" s="45" t="s">
        <v>31</v>
      </c>
      <c r="T805" s="32" t="s">
        <v>65</v>
      </c>
      <c r="V805" s="45" t="s">
        <v>30</v>
      </c>
      <c r="W805" s="62" t="s">
        <v>51</v>
      </c>
      <c r="AB805" s="32" t="s">
        <v>31</v>
      </c>
      <c r="AC805" s="32" t="s">
        <v>30</v>
      </c>
      <c r="AD805" s="32" t="s">
        <v>31</v>
      </c>
      <c r="AE805" s="32" t="s">
        <v>30</v>
      </c>
      <c r="AF805" s="45" t="s">
        <v>31</v>
      </c>
      <c r="AG805" s="45" t="s">
        <v>31</v>
      </c>
      <c r="AH805" s="46" t="s">
        <v>45</v>
      </c>
      <c r="AM805" s="32" t="s">
        <v>56</v>
      </c>
      <c r="AR805" s="23"/>
      <c r="AS805" s="24" t="str">
        <f t="shared" si="3"/>
        <v>-:-:-:-:-:-:-:-:size::-:Rm:::::-:-:-:-:-:-:Rn:::::Rd::::</v>
      </c>
      <c r="AT805" s="23"/>
      <c r="AU805" s="24" t="str">
        <f t="shared" si="4"/>
        <v>0x4E205000</v>
      </c>
      <c r="AV805" s="25"/>
      <c r="AW805" s="26" t="str">
        <f t="shared" si="5"/>
        <v>sabal2,                                                 </v>
      </c>
      <c r="AX805" s="26" t="str">
        <f t="shared" si="6"/>
        <v>//		sabal2,                                                 	/* 0x4E205000	SABAL2    	writes to high half of the dest. register &amp; don't touch low half */</v>
      </c>
      <c r="AY805" s="26" t="str">
        <f t="shared" si="7"/>
        <v>//		0x4E205000,	/* SABAL2    	sabal2	writes to high half of the dest. register &amp; don't touch low half */</v>
      </c>
    </row>
    <row r="806" ht="12.75" customHeight="1">
      <c r="A806" s="9" t="s">
        <v>1334</v>
      </c>
      <c r="B806" s="33" t="s">
        <v>106</v>
      </c>
      <c r="C806" s="16"/>
      <c r="D806" s="17"/>
      <c r="E806" s="28" t="s">
        <v>1335</v>
      </c>
      <c r="F806" s="18" t="str">
        <f t="shared" si="8"/>
        <v/>
      </c>
      <c r="G806" s="18" t="str">
        <f t="shared" si="9"/>
        <v/>
      </c>
      <c r="H806" s="19"/>
      <c r="I806" s="30"/>
      <c r="J806" s="30" t="s">
        <v>998</v>
      </c>
      <c r="K806" s="84"/>
      <c r="L806" s="45" t="s">
        <v>31</v>
      </c>
      <c r="M806" s="32" t="s">
        <v>31</v>
      </c>
      <c r="N806" s="32" t="s">
        <v>31</v>
      </c>
      <c r="O806" s="45" t="s">
        <v>31</v>
      </c>
      <c r="P806" s="45" t="s">
        <v>30</v>
      </c>
      <c r="Q806" s="45" t="s">
        <v>30</v>
      </c>
      <c r="R806" s="45" t="s">
        <v>30</v>
      </c>
      <c r="S806" s="45" t="s">
        <v>31</v>
      </c>
      <c r="T806" s="32" t="s">
        <v>65</v>
      </c>
      <c r="V806" s="45" t="s">
        <v>30</v>
      </c>
      <c r="W806" s="62" t="s">
        <v>51</v>
      </c>
      <c r="AB806" s="32" t="s">
        <v>31</v>
      </c>
      <c r="AC806" s="32" t="s">
        <v>30</v>
      </c>
      <c r="AD806" s="32" t="s">
        <v>30</v>
      </c>
      <c r="AE806" s="32" t="s">
        <v>31</v>
      </c>
      <c r="AF806" s="45" t="s">
        <v>31</v>
      </c>
      <c r="AG806" s="45" t="s">
        <v>31</v>
      </c>
      <c r="AH806" s="46" t="s">
        <v>45</v>
      </c>
      <c r="AM806" s="32" t="s">
        <v>56</v>
      </c>
      <c r="AR806" s="23"/>
      <c r="AS806" s="24" t="str">
        <f t="shared" si="3"/>
        <v>-:-:-:-:-:-:-:-:size::-:Rm:::::-:-:-:-:-:-:Rn:::::Rd::::</v>
      </c>
      <c r="AT806" s="23"/>
      <c r="AU806" s="24" t="str">
        <f t="shared" si="4"/>
        <v>0x0E206000</v>
      </c>
      <c r="AV806" s="25"/>
      <c r="AW806" s="26" t="str">
        <f t="shared" si="5"/>
        <v>subhn,                                                  </v>
      </c>
      <c r="AX806" s="26" t="str">
        <f t="shared" si="6"/>
        <v>//		subhn,                                                  	/* 0x0E206000	SUBHN     	writes to low half of the dest. register &amp; clears the up half */</v>
      </c>
      <c r="AY806" s="26" t="str">
        <f t="shared" si="7"/>
        <v>//		0x0E206000,	/* SUBHN     	subhn	writes to low half of the dest. register &amp; clears the up half */</v>
      </c>
    </row>
    <row r="807" ht="12.75" customHeight="1">
      <c r="A807" s="15" t="s">
        <v>1336</v>
      </c>
      <c r="B807" s="33" t="s">
        <v>106</v>
      </c>
      <c r="C807" s="16"/>
      <c r="D807" s="17"/>
      <c r="E807" s="28" t="s">
        <v>1337</v>
      </c>
      <c r="F807" s="18" t="str">
        <f t="shared" si="8"/>
        <v/>
      </c>
      <c r="G807" s="18" t="str">
        <f t="shared" si="9"/>
        <v/>
      </c>
      <c r="H807" s="19"/>
      <c r="I807" s="30"/>
      <c r="J807" s="30" t="s">
        <v>1001</v>
      </c>
      <c r="K807" s="84"/>
      <c r="L807" s="45" t="s">
        <v>31</v>
      </c>
      <c r="M807" s="32" t="s">
        <v>30</v>
      </c>
      <c r="N807" s="32" t="s">
        <v>31</v>
      </c>
      <c r="O807" s="45" t="s">
        <v>31</v>
      </c>
      <c r="P807" s="45" t="s">
        <v>30</v>
      </c>
      <c r="Q807" s="45" t="s">
        <v>30</v>
      </c>
      <c r="R807" s="45" t="s">
        <v>30</v>
      </c>
      <c r="S807" s="45" t="s">
        <v>31</v>
      </c>
      <c r="T807" s="32" t="s">
        <v>65</v>
      </c>
      <c r="V807" s="45" t="s">
        <v>30</v>
      </c>
      <c r="W807" s="62" t="s">
        <v>51</v>
      </c>
      <c r="AB807" s="32" t="s">
        <v>31</v>
      </c>
      <c r="AC807" s="32" t="s">
        <v>30</v>
      </c>
      <c r="AD807" s="32" t="s">
        <v>30</v>
      </c>
      <c r="AE807" s="32" t="s">
        <v>31</v>
      </c>
      <c r="AF807" s="45" t="s">
        <v>31</v>
      </c>
      <c r="AG807" s="45" t="s">
        <v>31</v>
      </c>
      <c r="AH807" s="46" t="s">
        <v>45</v>
      </c>
      <c r="AM807" s="32" t="s">
        <v>56</v>
      </c>
      <c r="AR807" s="23"/>
      <c r="AS807" s="24" t="str">
        <f t="shared" si="3"/>
        <v>-:-:-:-:-:-:-:-:size::-:Rm:::::-:-:-:-:-:-:Rn:::::Rd::::</v>
      </c>
      <c r="AT807" s="23"/>
      <c r="AU807" s="24" t="str">
        <f t="shared" si="4"/>
        <v>0x4E206000</v>
      </c>
      <c r="AV807" s="25"/>
      <c r="AW807" s="26" t="str">
        <f t="shared" si="5"/>
        <v>subhn2,                                                 </v>
      </c>
      <c r="AX807" s="26" t="str">
        <f t="shared" si="6"/>
        <v>//		subhn2,                                                 	/* 0x4E206000	SUBHN2    	writes to high half of the dest. register &amp; don't touch low half */</v>
      </c>
      <c r="AY807" s="26" t="str">
        <f t="shared" si="7"/>
        <v>//		0x4E206000,	/* SUBHN2    	subhn2	writes to high half of the dest. register &amp; don't touch low half */</v>
      </c>
    </row>
    <row r="808" ht="12.75" customHeight="1">
      <c r="A808" s="15" t="s">
        <v>1338</v>
      </c>
      <c r="B808" s="33" t="s">
        <v>106</v>
      </c>
      <c r="C808" s="16"/>
      <c r="D808" s="17"/>
      <c r="E808" s="28" t="s">
        <v>1339</v>
      </c>
      <c r="F808" s="18" t="str">
        <f t="shared" si="8"/>
        <v/>
      </c>
      <c r="G808" s="18" t="str">
        <f t="shared" si="9"/>
        <v/>
      </c>
      <c r="H808" s="19"/>
      <c r="I808" s="30"/>
      <c r="J808" s="30" t="s">
        <v>998</v>
      </c>
      <c r="K808" s="84"/>
      <c r="L808" s="45" t="s">
        <v>31</v>
      </c>
      <c r="M808" s="32" t="s">
        <v>31</v>
      </c>
      <c r="N808" s="32" t="s">
        <v>31</v>
      </c>
      <c r="O808" s="45" t="s">
        <v>31</v>
      </c>
      <c r="P808" s="45" t="s">
        <v>30</v>
      </c>
      <c r="Q808" s="45" t="s">
        <v>30</v>
      </c>
      <c r="R808" s="45" t="s">
        <v>30</v>
      </c>
      <c r="S808" s="45" t="s">
        <v>31</v>
      </c>
      <c r="T808" s="32" t="s">
        <v>65</v>
      </c>
      <c r="V808" s="45" t="s">
        <v>30</v>
      </c>
      <c r="W808" s="62" t="s">
        <v>51</v>
      </c>
      <c r="AB808" s="32" t="s">
        <v>31</v>
      </c>
      <c r="AC808" s="32" t="s">
        <v>30</v>
      </c>
      <c r="AD808" s="32" t="s">
        <v>30</v>
      </c>
      <c r="AE808" s="32" t="s">
        <v>30</v>
      </c>
      <c r="AF808" s="45" t="s">
        <v>31</v>
      </c>
      <c r="AG808" s="45" t="s">
        <v>31</v>
      </c>
      <c r="AH808" s="46" t="s">
        <v>45</v>
      </c>
      <c r="AM808" s="32" t="s">
        <v>56</v>
      </c>
      <c r="AR808" s="23"/>
      <c r="AS808" s="24" t="str">
        <f t="shared" si="3"/>
        <v>-:-:-:-:-:-:-:-:size::-:Rm:::::-:-:-:-:-:-:Rn:::::Rd::::</v>
      </c>
      <c r="AT808" s="23"/>
      <c r="AU808" s="24" t="str">
        <f t="shared" si="4"/>
        <v>0x0E207000</v>
      </c>
      <c r="AV808" s="25"/>
      <c r="AW808" s="26" t="str">
        <f t="shared" si="5"/>
        <v>sabdl,                                                  </v>
      </c>
      <c r="AX808" s="26" t="str">
        <f t="shared" si="6"/>
        <v>//		sabdl,                                                  	/* 0x0E207000	SABDL     	writes to low half of the dest. register &amp; clears the up half */</v>
      </c>
      <c r="AY808" s="26" t="str">
        <f t="shared" si="7"/>
        <v>//		0x0E207000,	/* SABDL     	sabdl	writes to low half of the dest. register &amp; clears the up half */</v>
      </c>
    </row>
    <row r="809" ht="12.75" customHeight="1">
      <c r="A809" s="9" t="s">
        <v>1340</v>
      </c>
      <c r="B809" s="33" t="s">
        <v>106</v>
      </c>
      <c r="C809" s="16"/>
      <c r="D809" s="17"/>
      <c r="E809" s="28" t="s">
        <v>1341</v>
      </c>
      <c r="F809" s="18" t="str">
        <f t="shared" si="8"/>
        <v/>
      </c>
      <c r="G809" s="18" t="str">
        <f t="shared" si="9"/>
        <v/>
      </c>
      <c r="H809" s="19"/>
      <c r="I809" s="30"/>
      <c r="J809" s="30" t="s">
        <v>1001</v>
      </c>
      <c r="K809" s="84"/>
      <c r="L809" s="45" t="s">
        <v>31</v>
      </c>
      <c r="M809" s="32" t="s">
        <v>30</v>
      </c>
      <c r="N809" s="32" t="s">
        <v>31</v>
      </c>
      <c r="O809" s="45" t="s">
        <v>31</v>
      </c>
      <c r="P809" s="45" t="s">
        <v>30</v>
      </c>
      <c r="Q809" s="45" t="s">
        <v>30</v>
      </c>
      <c r="R809" s="45" t="s">
        <v>30</v>
      </c>
      <c r="S809" s="45" t="s">
        <v>31</v>
      </c>
      <c r="T809" s="32" t="s">
        <v>65</v>
      </c>
      <c r="V809" s="45" t="s">
        <v>30</v>
      </c>
      <c r="W809" s="62" t="s">
        <v>51</v>
      </c>
      <c r="AB809" s="32" t="s">
        <v>31</v>
      </c>
      <c r="AC809" s="32" t="s">
        <v>30</v>
      </c>
      <c r="AD809" s="32" t="s">
        <v>30</v>
      </c>
      <c r="AE809" s="32" t="s">
        <v>30</v>
      </c>
      <c r="AF809" s="45" t="s">
        <v>31</v>
      </c>
      <c r="AG809" s="45" t="s">
        <v>31</v>
      </c>
      <c r="AH809" s="46" t="s">
        <v>45</v>
      </c>
      <c r="AM809" s="32" t="s">
        <v>56</v>
      </c>
      <c r="AR809" s="23"/>
      <c r="AS809" s="24" t="str">
        <f t="shared" si="3"/>
        <v>-:-:-:-:-:-:-:-:size::-:Rm:::::-:-:-:-:-:-:Rn:::::Rd::::</v>
      </c>
      <c r="AT809" s="23"/>
      <c r="AU809" s="24" t="str">
        <f t="shared" si="4"/>
        <v>0x4E207000</v>
      </c>
      <c r="AV809" s="25"/>
      <c r="AW809" s="26" t="str">
        <f t="shared" si="5"/>
        <v>sabdl2,                                                 </v>
      </c>
      <c r="AX809" s="26" t="str">
        <f t="shared" si="6"/>
        <v>//		sabdl2,                                                 	/* 0x4E207000	SABDL2    	writes to high half of the dest. register &amp; don't touch low half */</v>
      </c>
      <c r="AY809" s="26" t="str">
        <f t="shared" si="7"/>
        <v>//		0x4E207000,	/* SABDL2    	sabdl2	writes to high half of the dest. register &amp; don't touch low half */</v>
      </c>
    </row>
    <row r="810" ht="12.75" customHeight="1">
      <c r="A810" s="15" t="s">
        <v>1342</v>
      </c>
      <c r="B810" s="33" t="s">
        <v>106</v>
      </c>
      <c r="C810" s="16"/>
      <c r="D810" s="17"/>
      <c r="E810" s="28" t="s">
        <v>1343</v>
      </c>
      <c r="F810" s="18" t="str">
        <f t="shared" si="8"/>
        <v/>
      </c>
      <c r="G810" s="18" t="str">
        <f t="shared" si="9"/>
        <v>vector</v>
      </c>
      <c r="H810" s="18" t="s">
        <v>950</v>
      </c>
      <c r="I810" s="30"/>
      <c r="J810" s="30" t="s">
        <v>998</v>
      </c>
      <c r="K810" s="84"/>
      <c r="L810" s="45" t="s">
        <v>31</v>
      </c>
      <c r="M810" s="32" t="s">
        <v>31</v>
      </c>
      <c r="N810" s="32" t="s">
        <v>31</v>
      </c>
      <c r="O810" s="45" t="s">
        <v>31</v>
      </c>
      <c r="P810" s="45" t="s">
        <v>30</v>
      </c>
      <c r="Q810" s="45" t="s">
        <v>30</v>
      </c>
      <c r="R810" s="45" t="s">
        <v>30</v>
      </c>
      <c r="S810" s="45" t="s">
        <v>31</v>
      </c>
      <c r="T810" s="32" t="s">
        <v>65</v>
      </c>
      <c r="V810" s="45" t="s">
        <v>30</v>
      </c>
      <c r="W810" s="62" t="s">
        <v>51</v>
      </c>
      <c r="AB810" s="32" t="s">
        <v>30</v>
      </c>
      <c r="AC810" s="32" t="s">
        <v>31</v>
      </c>
      <c r="AD810" s="32" t="s">
        <v>31</v>
      </c>
      <c r="AE810" s="32" t="s">
        <v>31</v>
      </c>
      <c r="AF810" s="45" t="s">
        <v>31</v>
      </c>
      <c r="AG810" s="45" t="s">
        <v>31</v>
      </c>
      <c r="AH810" s="46" t="s">
        <v>45</v>
      </c>
      <c r="AM810" s="32" t="s">
        <v>56</v>
      </c>
      <c r="AR810" s="23"/>
      <c r="AS810" s="24" t="str">
        <f t="shared" si="3"/>
        <v>-:-:-:-:-:-:-:-:size::-:Rm:::::-:-:-:-:-:-:Rn:::::Rd::::</v>
      </c>
      <c r="AT810" s="23"/>
      <c r="AU810" s="24" t="str">
        <f t="shared" si="4"/>
        <v>0x0E208000</v>
      </c>
      <c r="AV810" s="25"/>
      <c r="AW810" s="26" t="str">
        <f t="shared" si="5"/>
        <v>smlalvector,                                            </v>
      </c>
      <c r="AX810" s="26" t="str">
        <f t="shared" si="6"/>
        <v>//		smlalvector,                                            	/* 0x0E208000	SMLAL     	writes to low half of the dest. register &amp; clears the up half */</v>
      </c>
      <c r="AY810" s="26" t="str">
        <f t="shared" si="7"/>
        <v>//		0x0E208000,	/* SMLAL     	smlalvector	writes to low half of the dest. register &amp; clears the up half */</v>
      </c>
    </row>
    <row r="811" ht="12.75" customHeight="1">
      <c r="A811" s="15" t="s">
        <v>1344</v>
      </c>
      <c r="B811" s="33" t="s">
        <v>106</v>
      </c>
      <c r="C811" s="16"/>
      <c r="D811" s="17"/>
      <c r="E811" s="28" t="s">
        <v>1345</v>
      </c>
      <c r="F811" s="18" t="str">
        <f t="shared" si="8"/>
        <v/>
      </c>
      <c r="G811" s="18" t="str">
        <f t="shared" si="9"/>
        <v>vector</v>
      </c>
      <c r="H811" s="18" t="s">
        <v>950</v>
      </c>
      <c r="I811" s="30"/>
      <c r="J811" s="30" t="s">
        <v>1001</v>
      </c>
      <c r="K811" s="84"/>
      <c r="L811" s="45" t="s">
        <v>31</v>
      </c>
      <c r="M811" s="32" t="s">
        <v>30</v>
      </c>
      <c r="N811" s="32" t="s">
        <v>31</v>
      </c>
      <c r="O811" s="45" t="s">
        <v>31</v>
      </c>
      <c r="P811" s="45" t="s">
        <v>30</v>
      </c>
      <c r="Q811" s="45" t="s">
        <v>30</v>
      </c>
      <c r="R811" s="45" t="s">
        <v>30</v>
      </c>
      <c r="S811" s="45" t="s">
        <v>31</v>
      </c>
      <c r="T811" s="32" t="s">
        <v>65</v>
      </c>
      <c r="V811" s="45" t="s">
        <v>30</v>
      </c>
      <c r="W811" s="62" t="s">
        <v>51</v>
      </c>
      <c r="AB811" s="32" t="s">
        <v>30</v>
      </c>
      <c r="AC811" s="32" t="s">
        <v>31</v>
      </c>
      <c r="AD811" s="32" t="s">
        <v>31</v>
      </c>
      <c r="AE811" s="32" t="s">
        <v>31</v>
      </c>
      <c r="AF811" s="45" t="s">
        <v>31</v>
      </c>
      <c r="AG811" s="45" t="s">
        <v>31</v>
      </c>
      <c r="AH811" s="46" t="s">
        <v>45</v>
      </c>
      <c r="AM811" s="32" t="s">
        <v>56</v>
      </c>
      <c r="AR811" s="23"/>
      <c r="AS811" s="24" t="str">
        <f t="shared" si="3"/>
        <v>-:-:-:-:-:-:-:-:size::-:Rm:::::-:-:-:-:-:-:Rn:::::Rd::::</v>
      </c>
      <c r="AT811" s="23"/>
      <c r="AU811" s="24" t="str">
        <f t="shared" si="4"/>
        <v>0x4E208000</v>
      </c>
      <c r="AV811" s="25"/>
      <c r="AW811" s="26" t="str">
        <f t="shared" si="5"/>
        <v>smlal2vector,                                           </v>
      </c>
      <c r="AX811" s="26" t="str">
        <f t="shared" si="6"/>
        <v>//		smlal2vector,                                           	/* 0x4E208000	SMLAL2    	writes to high half of the dest. register &amp; don't touch low half */</v>
      </c>
      <c r="AY811" s="26" t="str">
        <f t="shared" si="7"/>
        <v>//		0x4E208000,	/* SMLAL2    	smlal2vector	writes to high half of the dest. register &amp; don't touch low half */</v>
      </c>
    </row>
    <row r="812" ht="12.75" customHeight="1">
      <c r="A812" s="9" t="s">
        <v>1346</v>
      </c>
      <c r="B812" s="33" t="s">
        <v>106</v>
      </c>
      <c r="C812" s="16"/>
      <c r="D812" s="17"/>
      <c r="E812" s="28" t="s">
        <v>997</v>
      </c>
      <c r="F812" s="18" t="str">
        <f t="shared" si="8"/>
        <v>v</v>
      </c>
      <c r="G812" s="18" t="str">
        <f t="shared" si="9"/>
        <v>vector_Vector</v>
      </c>
      <c r="H812" s="18" t="s">
        <v>950</v>
      </c>
      <c r="I812" s="30" t="s">
        <v>1206</v>
      </c>
      <c r="J812" s="30" t="s">
        <v>998</v>
      </c>
      <c r="K812" s="84"/>
      <c r="L812" s="45" t="s">
        <v>31</v>
      </c>
      <c r="M812" s="32" t="s">
        <v>31</v>
      </c>
      <c r="N812" s="32" t="s">
        <v>31</v>
      </c>
      <c r="O812" s="45" t="s">
        <v>31</v>
      </c>
      <c r="P812" s="45" t="s">
        <v>30</v>
      </c>
      <c r="Q812" s="45" t="s">
        <v>30</v>
      </c>
      <c r="R812" s="45" t="s">
        <v>30</v>
      </c>
      <c r="S812" s="45" t="s">
        <v>31</v>
      </c>
      <c r="T812" s="32" t="s">
        <v>65</v>
      </c>
      <c r="V812" s="45" t="s">
        <v>30</v>
      </c>
      <c r="W812" s="62" t="s">
        <v>51</v>
      </c>
      <c r="AB812" s="32" t="s">
        <v>30</v>
      </c>
      <c r="AC812" s="32" t="s">
        <v>31</v>
      </c>
      <c r="AD812" s="32" t="s">
        <v>31</v>
      </c>
      <c r="AE812" s="32" t="s">
        <v>30</v>
      </c>
      <c r="AF812" s="45" t="s">
        <v>31</v>
      </c>
      <c r="AG812" s="45" t="s">
        <v>31</v>
      </c>
      <c r="AH812" s="46" t="s">
        <v>45</v>
      </c>
      <c r="AM812" s="32" t="s">
        <v>56</v>
      </c>
      <c r="AR812" s="23"/>
      <c r="AS812" s="24" t="str">
        <f t="shared" si="3"/>
        <v>-:-:-:-:-:-:-:-:size::-:Rm:::::-:-:-:-:-:-:Rn:::::Rd::::</v>
      </c>
      <c r="AT812" s="23"/>
      <c r="AU812" s="24" t="str">
        <f t="shared" si="4"/>
        <v>0x0E209000</v>
      </c>
      <c r="AV812" s="25"/>
      <c r="AW812" s="26" t="str">
        <f t="shared" si="5"/>
        <v>vsqdmlalvector_Vector,                                  </v>
      </c>
      <c r="AX812" s="26" t="str">
        <f t="shared" si="6"/>
        <v>//		vsqdmlalvector_Vector,                                  	/* 0x0E209000	SQDMLAL   	writes to low half of the dest. register &amp; clears the up half */</v>
      </c>
      <c r="AY812" s="26" t="str">
        <f t="shared" si="7"/>
        <v>//		0x0E209000,	/* SQDMLAL   	vsqdmlalvector_Vector	writes to low half of the dest. register &amp; clears the up half */</v>
      </c>
    </row>
    <row r="813" ht="12.75" customHeight="1">
      <c r="A813" s="9" t="s">
        <v>1347</v>
      </c>
      <c r="B813" s="33" t="s">
        <v>106</v>
      </c>
      <c r="C813" s="16"/>
      <c r="D813" s="17"/>
      <c r="E813" s="28" t="s">
        <v>1000</v>
      </c>
      <c r="F813" s="18" t="str">
        <f t="shared" si="8"/>
        <v>v</v>
      </c>
      <c r="G813" s="18" t="str">
        <f t="shared" si="9"/>
        <v>vector_Vector</v>
      </c>
      <c r="H813" s="18" t="s">
        <v>950</v>
      </c>
      <c r="I813" s="30" t="s">
        <v>1206</v>
      </c>
      <c r="J813" s="30" t="s">
        <v>1001</v>
      </c>
      <c r="K813" s="84"/>
      <c r="L813" s="45" t="s">
        <v>31</v>
      </c>
      <c r="M813" s="32" t="s">
        <v>30</v>
      </c>
      <c r="N813" s="32" t="s">
        <v>31</v>
      </c>
      <c r="O813" s="45" t="s">
        <v>31</v>
      </c>
      <c r="P813" s="45" t="s">
        <v>30</v>
      </c>
      <c r="Q813" s="45" t="s">
        <v>30</v>
      </c>
      <c r="R813" s="45" t="s">
        <v>30</v>
      </c>
      <c r="S813" s="45" t="s">
        <v>31</v>
      </c>
      <c r="T813" s="32" t="s">
        <v>65</v>
      </c>
      <c r="V813" s="45" t="s">
        <v>30</v>
      </c>
      <c r="W813" s="62" t="s">
        <v>51</v>
      </c>
      <c r="AB813" s="32" t="s">
        <v>30</v>
      </c>
      <c r="AC813" s="32" t="s">
        <v>31</v>
      </c>
      <c r="AD813" s="32" t="s">
        <v>31</v>
      </c>
      <c r="AE813" s="32" t="s">
        <v>30</v>
      </c>
      <c r="AF813" s="45" t="s">
        <v>31</v>
      </c>
      <c r="AG813" s="45" t="s">
        <v>31</v>
      </c>
      <c r="AH813" s="46" t="s">
        <v>45</v>
      </c>
      <c r="AM813" s="32" t="s">
        <v>56</v>
      </c>
      <c r="AR813" s="23"/>
      <c r="AS813" s="24" t="str">
        <f t="shared" si="3"/>
        <v>-:-:-:-:-:-:-:-:size::-:Rm:::::-:-:-:-:-:-:Rn:::::Rd::::</v>
      </c>
      <c r="AT813" s="23"/>
      <c r="AU813" s="24" t="str">
        <f t="shared" si="4"/>
        <v>0x4E209000</v>
      </c>
      <c r="AV813" s="25"/>
      <c r="AW813" s="26" t="str">
        <f t="shared" si="5"/>
        <v>vsqdmlal2vector_Vector,                                 </v>
      </c>
      <c r="AX813" s="26" t="str">
        <f t="shared" si="6"/>
        <v>//		vsqdmlal2vector_Vector,                                 	/* 0x4E209000	SQDMLAL2  	writes to high half of the dest. register &amp; don't touch low half */</v>
      </c>
      <c r="AY813" s="26" t="str">
        <f t="shared" si="7"/>
        <v>//		0x4E209000,	/* SQDMLAL2  	vsqdmlal2vector_Vector	writes to high half of the dest. register &amp; don't touch low half */</v>
      </c>
    </row>
    <row r="814" ht="12.75" customHeight="1">
      <c r="A814" s="15" t="s">
        <v>1348</v>
      </c>
      <c r="B814" s="33" t="s">
        <v>106</v>
      </c>
      <c r="C814" s="16"/>
      <c r="D814" s="17"/>
      <c r="E814" s="28" t="s">
        <v>1349</v>
      </c>
      <c r="F814" s="18" t="str">
        <f t="shared" si="8"/>
        <v/>
      </c>
      <c r="G814" s="18" t="str">
        <f t="shared" si="9"/>
        <v>vector</v>
      </c>
      <c r="H814" s="18" t="s">
        <v>950</v>
      </c>
      <c r="I814" s="30"/>
      <c r="J814" s="30" t="s">
        <v>998</v>
      </c>
      <c r="K814" s="84"/>
      <c r="L814" s="45" t="s">
        <v>31</v>
      </c>
      <c r="M814" s="32" t="s">
        <v>31</v>
      </c>
      <c r="N814" s="32" t="s">
        <v>31</v>
      </c>
      <c r="O814" s="45" t="s">
        <v>31</v>
      </c>
      <c r="P814" s="45" t="s">
        <v>30</v>
      </c>
      <c r="Q814" s="45" t="s">
        <v>30</v>
      </c>
      <c r="R814" s="45" t="s">
        <v>30</v>
      </c>
      <c r="S814" s="45" t="s">
        <v>31</v>
      </c>
      <c r="T814" s="32" t="s">
        <v>65</v>
      </c>
      <c r="V814" s="45" t="s">
        <v>30</v>
      </c>
      <c r="W814" s="62" t="s">
        <v>51</v>
      </c>
      <c r="AB814" s="32" t="s">
        <v>30</v>
      </c>
      <c r="AC814" s="32" t="s">
        <v>31</v>
      </c>
      <c r="AD814" s="32" t="s">
        <v>30</v>
      </c>
      <c r="AE814" s="32" t="s">
        <v>31</v>
      </c>
      <c r="AF814" s="45" t="s">
        <v>31</v>
      </c>
      <c r="AG814" s="45" t="s">
        <v>31</v>
      </c>
      <c r="AH814" s="46" t="s">
        <v>45</v>
      </c>
      <c r="AM814" s="32" t="s">
        <v>56</v>
      </c>
      <c r="AR814" s="23"/>
      <c r="AS814" s="24" t="str">
        <f t="shared" si="3"/>
        <v>-:-:-:-:-:-:-:-:size::-:Rm:::::-:-:-:-:-:-:Rn:::::Rd::::</v>
      </c>
      <c r="AT814" s="23"/>
      <c r="AU814" s="24" t="str">
        <f t="shared" si="4"/>
        <v>0x0E20A000</v>
      </c>
      <c r="AV814" s="25"/>
      <c r="AW814" s="26" t="str">
        <f t="shared" si="5"/>
        <v>smlslvector,                                            </v>
      </c>
      <c r="AX814" s="26" t="str">
        <f t="shared" si="6"/>
        <v>//		smlslvector,                                            	/* 0x0E20A000	SMLSL     	writes to low half of the dest. register &amp; clears the up half */</v>
      </c>
      <c r="AY814" s="26" t="str">
        <f t="shared" si="7"/>
        <v>//		0x0E20A000,	/* SMLSL     	smlslvector	writes to low half of the dest. register &amp; clears the up half */</v>
      </c>
    </row>
    <row r="815" ht="12.75" customHeight="1">
      <c r="A815" s="15" t="s">
        <v>1350</v>
      </c>
      <c r="B815" s="33" t="s">
        <v>106</v>
      </c>
      <c r="C815" s="16"/>
      <c r="D815" s="17"/>
      <c r="E815" s="28" t="s">
        <v>1351</v>
      </c>
      <c r="F815" s="18" t="str">
        <f t="shared" si="8"/>
        <v/>
      </c>
      <c r="G815" s="18" t="str">
        <f t="shared" si="9"/>
        <v>vector</v>
      </c>
      <c r="H815" s="18" t="s">
        <v>950</v>
      </c>
      <c r="I815" s="30"/>
      <c r="J815" s="30" t="s">
        <v>1001</v>
      </c>
      <c r="K815" s="84"/>
      <c r="L815" s="45" t="s">
        <v>31</v>
      </c>
      <c r="M815" s="32" t="s">
        <v>30</v>
      </c>
      <c r="N815" s="32" t="s">
        <v>31</v>
      </c>
      <c r="O815" s="45" t="s">
        <v>31</v>
      </c>
      <c r="P815" s="45" t="s">
        <v>30</v>
      </c>
      <c r="Q815" s="45" t="s">
        <v>30</v>
      </c>
      <c r="R815" s="45" t="s">
        <v>30</v>
      </c>
      <c r="S815" s="45" t="s">
        <v>31</v>
      </c>
      <c r="T815" s="32" t="s">
        <v>65</v>
      </c>
      <c r="V815" s="45" t="s">
        <v>30</v>
      </c>
      <c r="W815" s="62" t="s">
        <v>51</v>
      </c>
      <c r="AB815" s="32" t="s">
        <v>30</v>
      </c>
      <c r="AC815" s="32" t="s">
        <v>31</v>
      </c>
      <c r="AD815" s="32" t="s">
        <v>30</v>
      </c>
      <c r="AE815" s="32" t="s">
        <v>31</v>
      </c>
      <c r="AF815" s="45" t="s">
        <v>31</v>
      </c>
      <c r="AG815" s="45" t="s">
        <v>31</v>
      </c>
      <c r="AH815" s="46" t="s">
        <v>45</v>
      </c>
      <c r="AM815" s="32" t="s">
        <v>56</v>
      </c>
      <c r="AR815" s="23"/>
      <c r="AS815" s="24" t="str">
        <f t="shared" si="3"/>
        <v>-:-:-:-:-:-:-:-:size::-:Rm:::::-:-:-:-:-:-:Rn:::::Rd::::</v>
      </c>
      <c r="AT815" s="23"/>
      <c r="AU815" s="24" t="str">
        <f t="shared" si="4"/>
        <v>0x4E20A000</v>
      </c>
      <c r="AV815" s="25"/>
      <c r="AW815" s="26" t="str">
        <f t="shared" si="5"/>
        <v>smlsl2vector,                                           </v>
      </c>
      <c r="AX815" s="26" t="str">
        <f t="shared" si="6"/>
        <v>//		smlsl2vector,                                           	/* 0x4E20A000	SMLSL2    	writes to high half of the dest. register &amp; don't touch low half */</v>
      </c>
      <c r="AY815" s="26" t="str">
        <f t="shared" si="7"/>
        <v>//		0x4E20A000,	/* SMLSL2    	smlsl2vector	writes to high half of the dest. register &amp; don't touch low half */</v>
      </c>
    </row>
    <row r="816" ht="12.75" customHeight="1">
      <c r="A816" s="9" t="s">
        <v>1352</v>
      </c>
      <c r="B816" s="33" t="s">
        <v>106</v>
      </c>
      <c r="C816" s="16"/>
      <c r="D816" s="17"/>
      <c r="E816" s="28" t="s">
        <v>1003</v>
      </c>
      <c r="F816" s="18" t="str">
        <f t="shared" si="8"/>
        <v>v</v>
      </c>
      <c r="G816" s="18" t="str">
        <f t="shared" si="9"/>
        <v>vector_Vector</v>
      </c>
      <c r="H816" s="18" t="s">
        <v>950</v>
      </c>
      <c r="I816" s="30" t="s">
        <v>1206</v>
      </c>
      <c r="J816" s="30" t="s">
        <v>998</v>
      </c>
      <c r="K816" s="84"/>
      <c r="L816" s="45" t="s">
        <v>31</v>
      </c>
      <c r="M816" s="32" t="s">
        <v>31</v>
      </c>
      <c r="N816" s="32" t="s">
        <v>31</v>
      </c>
      <c r="O816" s="45" t="s">
        <v>31</v>
      </c>
      <c r="P816" s="45" t="s">
        <v>30</v>
      </c>
      <c r="Q816" s="45" t="s">
        <v>30</v>
      </c>
      <c r="R816" s="45" t="s">
        <v>30</v>
      </c>
      <c r="S816" s="45" t="s">
        <v>31</v>
      </c>
      <c r="T816" s="32" t="s">
        <v>65</v>
      </c>
      <c r="V816" s="45" t="s">
        <v>30</v>
      </c>
      <c r="W816" s="62" t="s">
        <v>51</v>
      </c>
      <c r="AB816" s="32" t="s">
        <v>30</v>
      </c>
      <c r="AC816" s="32" t="s">
        <v>31</v>
      </c>
      <c r="AD816" s="32" t="s">
        <v>30</v>
      </c>
      <c r="AE816" s="32" t="s">
        <v>30</v>
      </c>
      <c r="AF816" s="45" t="s">
        <v>31</v>
      </c>
      <c r="AG816" s="45" t="s">
        <v>31</v>
      </c>
      <c r="AH816" s="46" t="s">
        <v>45</v>
      </c>
      <c r="AM816" s="32" t="s">
        <v>56</v>
      </c>
      <c r="AR816" s="23"/>
      <c r="AS816" s="24" t="str">
        <f t="shared" si="3"/>
        <v>-:-:-:-:-:-:-:-:size::-:Rm:::::-:-:-:-:-:-:Rn:::::Rd::::</v>
      </c>
      <c r="AT816" s="23"/>
      <c r="AU816" s="24" t="str">
        <f t="shared" si="4"/>
        <v>0x0E20B000</v>
      </c>
      <c r="AV816" s="25"/>
      <c r="AW816" s="26" t="str">
        <f t="shared" si="5"/>
        <v>vsqdmlslvector_Vector,                                  </v>
      </c>
      <c r="AX816" s="26" t="str">
        <f t="shared" si="6"/>
        <v>//		vsqdmlslvector_Vector,                                  	/* 0x0E20B000	SQDMLSL   	writes to low half of the dest. register &amp; clears the up half */</v>
      </c>
      <c r="AY816" s="26" t="str">
        <f t="shared" si="7"/>
        <v>//		0x0E20B000,	/* SQDMLSL   	vsqdmlslvector_Vector	writes to low half of the dest. register &amp; clears the up half */</v>
      </c>
    </row>
    <row r="817" ht="12.75" customHeight="1">
      <c r="A817" s="15" t="s">
        <v>1353</v>
      </c>
      <c r="B817" s="33" t="s">
        <v>106</v>
      </c>
      <c r="C817" s="16"/>
      <c r="D817" s="17"/>
      <c r="E817" s="28" t="s">
        <v>1005</v>
      </c>
      <c r="F817" s="18" t="str">
        <f t="shared" si="8"/>
        <v>v</v>
      </c>
      <c r="G817" s="18" t="str">
        <f t="shared" si="9"/>
        <v>vector_Vector</v>
      </c>
      <c r="H817" s="18" t="s">
        <v>950</v>
      </c>
      <c r="I817" s="30" t="s">
        <v>1206</v>
      </c>
      <c r="J817" s="30" t="s">
        <v>1001</v>
      </c>
      <c r="K817" s="84"/>
      <c r="L817" s="45" t="s">
        <v>31</v>
      </c>
      <c r="M817" s="32" t="s">
        <v>30</v>
      </c>
      <c r="N817" s="32" t="s">
        <v>31</v>
      </c>
      <c r="O817" s="45" t="s">
        <v>31</v>
      </c>
      <c r="P817" s="45" t="s">
        <v>30</v>
      </c>
      <c r="Q817" s="45" t="s">
        <v>30</v>
      </c>
      <c r="R817" s="45" t="s">
        <v>30</v>
      </c>
      <c r="S817" s="45" t="s">
        <v>31</v>
      </c>
      <c r="T817" s="32" t="s">
        <v>65</v>
      </c>
      <c r="V817" s="45" t="s">
        <v>30</v>
      </c>
      <c r="W817" s="62" t="s">
        <v>51</v>
      </c>
      <c r="AB817" s="32" t="s">
        <v>30</v>
      </c>
      <c r="AC817" s="32" t="s">
        <v>31</v>
      </c>
      <c r="AD817" s="32" t="s">
        <v>30</v>
      </c>
      <c r="AE817" s="32" t="s">
        <v>30</v>
      </c>
      <c r="AF817" s="45" t="s">
        <v>31</v>
      </c>
      <c r="AG817" s="45" t="s">
        <v>31</v>
      </c>
      <c r="AH817" s="46" t="s">
        <v>45</v>
      </c>
      <c r="AM817" s="32" t="s">
        <v>56</v>
      </c>
      <c r="AR817" s="23"/>
      <c r="AS817" s="24" t="str">
        <f t="shared" si="3"/>
        <v>-:-:-:-:-:-:-:-:size::-:Rm:::::-:-:-:-:-:-:Rn:::::Rd::::</v>
      </c>
      <c r="AT817" s="23"/>
      <c r="AU817" s="24" t="str">
        <f t="shared" si="4"/>
        <v>0x4E20B000</v>
      </c>
      <c r="AV817" s="25"/>
      <c r="AW817" s="26" t="str">
        <f t="shared" si="5"/>
        <v>vsqdmlsl2vector_Vector,                                 </v>
      </c>
      <c r="AX817" s="26" t="str">
        <f t="shared" si="6"/>
        <v>//		vsqdmlsl2vector_Vector,                                 	/* 0x4E20B000	SQDMLSL2  	writes to high half of the dest. register &amp; don't touch low half */</v>
      </c>
      <c r="AY817" s="26" t="str">
        <f t="shared" si="7"/>
        <v>//		0x4E20B000,	/* SQDMLSL2  	vsqdmlsl2vector_Vector	writes to high half of the dest. register &amp; don't touch low half */</v>
      </c>
    </row>
    <row r="818" ht="12.75" customHeight="1">
      <c r="A818" s="15" t="s">
        <v>1354</v>
      </c>
      <c r="B818" s="33" t="s">
        <v>106</v>
      </c>
      <c r="C818" s="16"/>
      <c r="D818" s="17"/>
      <c r="E818" s="28" t="s">
        <v>1355</v>
      </c>
      <c r="F818" s="18" t="str">
        <f t="shared" si="8"/>
        <v/>
      </c>
      <c r="G818" s="18" t="str">
        <f t="shared" si="9"/>
        <v>vector</v>
      </c>
      <c r="H818" s="18" t="s">
        <v>950</v>
      </c>
      <c r="I818" s="30"/>
      <c r="J818" s="30" t="s">
        <v>998</v>
      </c>
      <c r="K818" s="84"/>
      <c r="L818" s="45" t="s">
        <v>31</v>
      </c>
      <c r="M818" s="32" t="s">
        <v>31</v>
      </c>
      <c r="N818" s="32" t="s">
        <v>31</v>
      </c>
      <c r="O818" s="45" t="s">
        <v>31</v>
      </c>
      <c r="P818" s="45" t="s">
        <v>30</v>
      </c>
      <c r="Q818" s="45" t="s">
        <v>30</v>
      </c>
      <c r="R818" s="45" t="s">
        <v>30</v>
      </c>
      <c r="S818" s="45" t="s">
        <v>31</v>
      </c>
      <c r="T818" s="32" t="s">
        <v>65</v>
      </c>
      <c r="V818" s="45" t="s">
        <v>30</v>
      </c>
      <c r="W818" s="62" t="s">
        <v>51</v>
      </c>
      <c r="AB818" s="32" t="s">
        <v>30</v>
      </c>
      <c r="AC818" s="32" t="s">
        <v>30</v>
      </c>
      <c r="AD818" s="32" t="s">
        <v>31</v>
      </c>
      <c r="AE818" s="32" t="s">
        <v>31</v>
      </c>
      <c r="AF818" s="45" t="s">
        <v>31</v>
      </c>
      <c r="AG818" s="45" t="s">
        <v>31</v>
      </c>
      <c r="AH818" s="46" t="s">
        <v>45</v>
      </c>
      <c r="AM818" s="32" t="s">
        <v>56</v>
      </c>
      <c r="AR818" s="23"/>
      <c r="AS818" s="24" t="str">
        <f t="shared" si="3"/>
        <v>-:-:-:-:-:-:-:-:size::-:Rm:::::-:-:-:-:-:-:Rn:::::Rd::::</v>
      </c>
      <c r="AT818" s="23"/>
      <c r="AU818" s="24" t="str">
        <f t="shared" si="4"/>
        <v>0x0E20C000</v>
      </c>
      <c r="AV818" s="25"/>
      <c r="AW818" s="26" t="str">
        <f t="shared" si="5"/>
        <v>smullvector,                                            </v>
      </c>
      <c r="AX818" s="26" t="str">
        <f t="shared" si="6"/>
        <v>//		smullvector,                                            	/* 0x0E20C000	SMULL     	writes to low half of the dest. register &amp; clears the up half */</v>
      </c>
      <c r="AY818" s="26" t="str">
        <f t="shared" si="7"/>
        <v>//		0x0E20C000,	/* SMULL     	smullvector	writes to low half of the dest. register &amp; clears the up half */</v>
      </c>
    </row>
    <row r="819" ht="12.75" customHeight="1">
      <c r="A819" s="9" t="s">
        <v>1356</v>
      </c>
      <c r="B819" s="33" t="s">
        <v>106</v>
      </c>
      <c r="C819" s="16"/>
      <c r="D819" s="17"/>
      <c r="E819" s="28" t="s">
        <v>1357</v>
      </c>
      <c r="F819" s="18" t="str">
        <f t="shared" si="8"/>
        <v/>
      </c>
      <c r="G819" s="18" t="str">
        <f t="shared" si="9"/>
        <v>vector</v>
      </c>
      <c r="H819" s="18" t="s">
        <v>950</v>
      </c>
      <c r="I819" s="30"/>
      <c r="J819" s="30" t="s">
        <v>1001</v>
      </c>
      <c r="K819" s="84"/>
      <c r="L819" s="45" t="s">
        <v>31</v>
      </c>
      <c r="M819" s="32" t="s">
        <v>30</v>
      </c>
      <c r="N819" s="32" t="s">
        <v>31</v>
      </c>
      <c r="O819" s="45" t="s">
        <v>31</v>
      </c>
      <c r="P819" s="45" t="s">
        <v>30</v>
      </c>
      <c r="Q819" s="45" t="s">
        <v>30</v>
      </c>
      <c r="R819" s="45" t="s">
        <v>30</v>
      </c>
      <c r="S819" s="45" t="s">
        <v>31</v>
      </c>
      <c r="T819" s="32" t="s">
        <v>65</v>
      </c>
      <c r="V819" s="45" t="s">
        <v>30</v>
      </c>
      <c r="W819" s="62" t="s">
        <v>51</v>
      </c>
      <c r="AB819" s="32" t="s">
        <v>30</v>
      </c>
      <c r="AC819" s="32" t="s">
        <v>30</v>
      </c>
      <c r="AD819" s="32" t="s">
        <v>31</v>
      </c>
      <c r="AE819" s="32" t="s">
        <v>31</v>
      </c>
      <c r="AF819" s="45" t="s">
        <v>31</v>
      </c>
      <c r="AG819" s="45" t="s">
        <v>31</v>
      </c>
      <c r="AH819" s="46" t="s">
        <v>45</v>
      </c>
      <c r="AM819" s="32" t="s">
        <v>56</v>
      </c>
      <c r="AR819" s="23"/>
      <c r="AS819" s="24" t="str">
        <f t="shared" si="3"/>
        <v>-:-:-:-:-:-:-:-:size::-:Rm:::::-:-:-:-:-:-:Rn:::::Rd::::</v>
      </c>
      <c r="AT819" s="23"/>
      <c r="AU819" s="24" t="str">
        <f t="shared" si="4"/>
        <v>0x4E20C000</v>
      </c>
      <c r="AV819" s="25"/>
      <c r="AW819" s="26" t="str">
        <f t="shared" si="5"/>
        <v>smull2vector,                                           </v>
      </c>
      <c r="AX819" s="26" t="str">
        <f t="shared" si="6"/>
        <v>//		smull2vector,                                           	/* 0x4E20C000	SMULL2    	writes to high half of the dest. register &amp; don't touch low half */</v>
      </c>
      <c r="AY819" s="26" t="str">
        <f t="shared" si="7"/>
        <v>//		0x4E20C000,	/* SMULL2    	smull2vector	writes to high half of the dest. register &amp; don't touch low half */</v>
      </c>
    </row>
    <row r="820" ht="12.75" customHeight="1">
      <c r="A820" s="9" t="s">
        <v>1358</v>
      </c>
      <c r="B820" s="33" t="s">
        <v>106</v>
      </c>
      <c r="C820" s="16"/>
      <c r="D820" s="17"/>
      <c r="E820" s="28" t="s">
        <v>1007</v>
      </c>
      <c r="F820" s="18" t="str">
        <f t="shared" si="8"/>
        <v>v</v>
      </c>
      <c r="G820" s="18" t="str">
        <f t="shared" si="9"/>
        <v>vector_Vector</v>
      </c>
      <c r="H820" s="18" t="s">
        <v>950</v>
      </c>
      <c r="I820" s="30" t="s">
        <v>1206</v>
      </c>
      <c r="J820" s="30" t="s">
        <v>998</v>
      </c>
      <c r="K820" s="84"/>
      <c r="L820" s="45" t="s">
        <v>31</v>
      </c>
      <c r="M820" s="32" t="s">
        <v>31</v>
      </c>
      <c r="N820" s="32" t="s">
        <v>31</v>
      </c>
      <c r="O820" s="45" t="s">
        <v>31</v>
      </c>
      <c r="P820" s="45" t="s">
        <v>30</v>
      </c>
      <c r="Q820" s="45" t="s">
        <v>30</v>
      </c>
      <c r="R820" s="45" t="s">
        <v>30</v>
      </c>
      <c r="S820" s="45" t="s">
        <v>31</v>
      </c>
      <c r="T820" s="32" t="s">
        <v>65</v>
      </c>
      <c r="V820" s="45" t="s">
        <v>30</v>
      </c>
      <c r="W820" s="62" t="s">
        <v>51</v>
      </c>
      <c r="AB820" s="32" t="s">
        <v>30</v>
      </c>
      <c r="AC820" s="32" t="s">
        <v>30</v>
      </c>
      <c r="AD820" s="32" t="s">
        <v>31</v>
      </c>
      <c r="AE820" s="32" t="s">
        <v>30</v>
      </c>
      <c r="AF820" s="45" t="s">
        <v>31</v>
      </c>
      <c r="AG820" s="45" t="s">
        <v>31</v>
      </c>
      <c r="AH820" s="46" t="s">
        <v>45</v>
      </c>
      <c r="AM820" s="32" t="s">
        <v>56</v>
      </c>
      <c r="AR820" s="23"/>
      <c r="AS820" s="24" t="str">
        <f t="shared" si="3"/>
        <v>-:-:-:-:-:-:-:-:size::-:Rm:::::-:-:-:-:-:-:Rn:::::Rd::::</v>
      </c>
      <c r="AT820" s="23"/>
      <c r="AU820" s="24" t="str">
        <f t="shared" si="4"/>
        <v>0x0E20D000</v>
      </c>
      <c r="AV820" s="25"/>
      <c r="AW820" s="26" t="str">
        <f t="shared" si="5"/>
        <v>vsqdmullvector_Vector,                                  </v>
      </c>
      <c r="AX820" s="26" t="str">
        <f t="shared" si="6"/>
        <v>//		vsqdmullvector_Vector,                                  	/* 0x0E20D000	SQDMULL   	writes to low half of the dest. register &amp; clears the up half */</v>
      </c>
      <c r="AY820" s="26" t="str">
        <f t="shared" si="7"/>
        <v>//		0x0E20D000,	/* SQDMULL   	vsqdmullvector_Vector	writes to low half of the dest. register &amp; clears the up half */</v>
      </c>
    </row>
    <row r="821" ht="12.75" customHeight="1">
      <c r="A821" s="15" t="s">
        <v>1359</v>
      </c>
      <c r="B821" s="33" t="s">
        <v>106</v>
      </c>
      <c r="C821" s="16"/>
      <c r="D821" s="17"/>
      <c r="E821" s="28" t="s">
        <v>1009</v>
      </c>
      <c r="F821" s="18" t="str">
        <f t="shared" si="8"/>
        <v>v</v>
      </c>
      <c r="G821" s="18" t="str">
        <f t="shared" si="9"/>
        <v>vector_Vector</v>
      </c>
      <c r="H821" s="18" t="s">
        <v>950</v>
      </c>
      <c r="I821" s="30" t="s">
        <v>1206</v>
      </c>
      <c r="J821" s="30" t="s">
        <v>1001</v>
      </c>
      <c r="K821" s="84"/>
      <c r="L821" s="45" t="s">
        <v>31</v>
      </c>
      <c r="M821" s="32" t="s">
        <v>30</v>
      </c>
      <c r="N821" s="32" t="s">
        <v>31</v>
      </c>
      <c r="O821" s="45" t="s">
        <v>31</v>
      </c>
      <c r="P821" s="45" t="s">
        <v>30</v>
      </c>
      <c r="Q821" s="45" t="s">
        <v>30</v>
      </c>
      <c r="R821" s="45" t="s">
        <v>30</v>
      </c>
      <c r="S821" s="45" t="s">
        <v>31</v>
      </c>
      <c r="T821" s="32" t="s">
        <v>65</v>
      </c>
      <c r="V821" s="45" t="s">
        <v>30</v>
      </c>
      <c r="W821" s="62" t="s">
        <v>51</v>
      </c>
      <c r="AB821" s="32" t="s">
        <v>30</v>
      </c>
      <c r="AC821" s="32" t="s">
        <v>30</v>
      </c>
      <c r="AD821" s="32" t="s">
        <v>31</v>
      </c>
      <c r="AE821" s="32" t="s">
        <v>30</v>
      </c>
      <c r="AF821" s="45" t="s">
        <v>31</v>
      </c>
      <c r="AG821" s="45" t="s">
        <v>31</v>
      </c>
      <c r="AH821" s="46" t="s">
        <v>45</v>
      </c>
      <c r="AM821" s="32" t="s">
        <v>56</v>
      </c>
      <c r="AR821" s="23"/>
      <c r="AS821" s="24" t="str">
        <f t="shared" si="3"/>
        <v>-:-:-:-:-:-:-:-:size::-:Rm:::::-:-:-:-:-:-:Rn:::::Rd::::</v>
      </c>
      <c r="AT821" s="23"/>
      <c r="AU821" s="24" t="str">
        <f t="shared" si="4"/>
        <v>0x4E20D000</v>
      </c>
      <c r="AV821" s="25"/>
      <c r="AW821" s="26" t="str">
        <f t="shared" si="5"/>
        <v>vsqdmull2vector_Vector,                                 </v>
      </c>
      <c r="AX821" s="26" t="str">
        <f t="shared" si="6"/>
        <v>//		vsqdmull2vector_Vector,                                 	/* 0x4E20D000	SQDMULL2  	writes to high half of the dest. register &amp; don't touch low half */</v>
      </c>
      <c r="AY821" s="26" t="str">
        <f t="shared" si="7"/>
        <v>//		0x4E20D000,	/* SQDMULL2  	vsqdmull2vector_Vector	writes to high half of the dest. register &amp; don't touch low half */</v>
      </c>
    </row>
    <row r="822" ht="12.75" customHeight="1">
      <c r="A822" s="15" t="s">
        <v>1360</v>
      </c>
      <c r="B822" s="33" t="s">
        <v>106</v>
      </c>
      <c r="C822" s="16"/>
      <c r="D822" s="17"/>
      <c r="E822" s="28" t="s">
        <v>1361</v>
      </c>
      <c r="F822" s="18" t="str">
        <f t="shared" si="8"/>
        <v/>
      </c>
      <c r="G822" s="18" t="str">
        <f t="shared" si="9"/>
        <v/>
      </c>
      <c r="H822" s="19"/>
      <c r="I822" s="30"/>
      <c r="J822" s="30" t="s">
        <v>998</v>
      </c>
      <c r="K822" s="84"/>
      <c r="L822" s="45" t="s">
        <v>31</v>
      </c>
      <c r="M822" s="32" t="s">
        <v>31</v>
      </c>
      <c r="N822" s="32" t="s">
        <v>31</v>
      </c>
      <c r="O822" s="45" t="s">
        <v>31</v>
      </c>
      <c r="P822" s="45" t="s">
        <v>30</v>
      </c>
      <c r="Q822" s="45" t="s">
        <v>30</v>
      </c>
      <c r="R822" s="45" t="s">
        <v>30</v>
      </c>
      <c r="S822" s="45" t="s">
        <v>31</v>
      </c>
      <c r="T822" s="32" t="s">
        <v>65</v>
      </c>
      <c r="V822" s="45" t="s">
        <v>30</v>
      </c>
      <c r="W822" s="62" t="s">
        <v>51</v>
      </c>
      <c r="AB822" s="32" t="s">
        <v>30</v>
      </c>
      <c r="AC822" s="32" t="s">
        <v>30</v>
      </c>
      <c r="AD822" s="32" t="s">
        <v>30</v>
      </c>
      <c r="AE822" s="32" t="s">
        <v>31</v>
      </c>
      <c r="AF822" s="45" t="s">
        <v>31</v>
      </c>
      <c r="AG822" s="45" t="s">
        <v>31</v>
      </c>
      <c r="AH822" s="46" t="s">
        <v>45</v>
      </c>
      <c r="AM822" s="32" t="s">
        <v>56</v>
      </c>
      <c r="AR822" s="23"/>
      <c r="AS822" s="24" t="str">
        <f t="shared" si="3"/>
        <v>-:-:-:-:-:-:-:-:size::-:Rm:::::-:-:-:-:-:-:Rn:::::Rd::::</v>
      </c>
      <c r="AT822" s="23"/>
      <c r="AU822" s="24" t="str">
        <f t="shared" si="4"/>
        <v>0x0E20E000</v>
      </c>
      <c r="AV822" s="25"/>
      <c r="AW822" s="26" t="str">
        <f t="shared" si="5"/>
        <v>pmull,                                                  </v>
      </c>
      <c r="AX822" s="26" t="str">
        <f t="shared" si="6"/>
        <v>//		pmull,                                                  	/* 0x0E20E000	PMULL     	writes to low half of the dest. register &amp; clears the up half */</v>
      </c>
      <c r="AY822" s="26" t="str">
        <f t="shared" si="7"/>
        <v>//		0x0E20E000,	/* PMULL     	pmull	writes to low half of the dest. register &amp; clears the up half */</v>
      </c>
    </row>
    <row r="823" ht="12.75" customHeight="1">
      <c r="A823" s="9" t="s">
        <v>1362</v>
      </c>
      <c r="B823" s="33" t="s">
        <v>106</v>
      </c>
      <c r="C823" s="16"/>
      <c r="D823" s="17"/>
      <c r="E823" s="28" t="s">
        <v>1363</v>
      </c>
      <c r="F823" s="18" t="str">
        <f t="shared" si="8"/>
        <v/>
      </c>
      <c r="G823" s="18" t="str">
        <f t="shared" si="9"/>
        <v/>
      </c>
      <c r="H823" s="19"/>
      <c r="I823" s="30"/>
      <c r="J823" s="30" t="s">
        <v>1001</v>
      </c>
      <c r="K823" s="84"/>
      <c r="L823" s="45" t="s">
        <v>31</v>
      </c>
      <c r="M823" s="32" t="s">
        <v>30</v>
      </c>
      <c r="N823" s="32" t="s">
        <v>31</v>
      </c>
      <c r="O823" s="45" t="s">
        <v>31</v>
      </c>
      <c r="P823" s="45" t="s">
        <v>30</v>
      </c>
      <c r="Q823" s="45" t="s">
        <v>30</v>
      </c>
      <c r="R823" s="45" t="s">
        <v>30</v>
      </c>
      <c r="S823" s="45" t="s">
        <v>31</v>
      </c>
      <c r="T823" s="32" t="s">
        <v>65</v>
      </c>
      <c r="V823" s="45" t="s">
        <v>30</v>
      </c>
      <c r="W823" s="62" t="s">
        <v>51</v>
      </c>
      <c r="AB823" s="32" t="s">
        <v>30</v>
      </c>
      <c r="AC823" s="32" t="s">
        <v>30</v>
      </c>
      <c r="AD823" s="32" t="s">
        <v>30</v>
      </c>
      <c r="AE823" s="32" t="s">
        <v>31</v>
      </c>
      <c r="AF823" s="45" t="s">
        <v>31</v>
      </c>
      <c r="AG823" s="45" t="s">
        <v>31</v>
      </c>
      <c r="AH823" s="46" t="s">
        <v>45</v>
      </c>
      <c r="AM823" s="32" t="s">
        <v>56</v>
      </c>
      <c r="AR823" s="23"/>
      <c r="AS823" s="24" t="str">
        <f t="shared" si="3"/>
        <v>-:-:-:-:-:-:-:-:size::-:Rm:::::-:-:-:-:-:-:Rn:::::Rd::::</v>
      </c>
      <c r="AT823" s="23"/>
      <c r="AU823" s="24" t="str">
        <f t="shared" si="4"/>
        <v>0x4E20E000</v>
      </c>
      <c r="AV823" s="25"/>
      <c r="AW823" s="26" t="str">
        <f t="shared" si="5"/>
        <v>pmull2,                                                 </v>
      </c>
      <c r="AX823" s="26" t="str">
        <f t="shared" si="6"/>
        <v>//		pmull2,                                                 	/* 0x4E20E000	PMULL2    	writes to high half of the dest. register &amp; don't touch low half */</v>
      </c>
      <c r="AY823" s="26" t="str">
        <f t="shared" si="7"/>
        <v>//		0x4E20E000,	/* PMULL2    	pmull2	writes to high half of the dest. register &amp; don't touch low half */</v>
      </c>
    </row>
    <row r="824" ht="12.75" customHeight="1">
      <c r="A824" s="15" t="s">
        <v>1364</v>
      </c>
      <c r="B824" s="33" t="s">
        <v>106</v>
      </c>
      <c r="C824" s="16"/>
      <c r="D824" s="17"/>
      <c r="E824" s="28" t="s">
        <v>1365</v>
      </c>
      <c r="F824" s="18" t="str">
        <f t="shared" si="8"/>
        <v/>
      </c>
      <c r="G824" s="18" t="str">
        <f t="shared" si="9"/>
        <v/>
      </c>
      <c r="H824" s="19"/>
      <c r="I824" s="30"/>
      <c r="J824" s="30" t="s">
        <v>998</v>
      </c>
      <c r="K824" s="84"/>
      <c r="L824" s="45" t="s">
        <v>31</v>
      </c>
      <c r="M824" s="32" t="s">
        <v>31</v>
      </c>
      <c r="N824" s="32" t="s">
        <v>30</v>
      </c>
      <c r="O824" s="45" t="s">
        <v>31</v>
      </c>
      <c r="P824" s="45" t="s">
        <v>30</v>
      </c>
      <c r="Q824" s="45" t="s">
        <v>30</v>
      </c>
      <c r="R824" s="45" t="s">
        <v>30</v>
      </c>
      <c r="S824" s="45" t="s">
        <v>31</v>
      </c>
      <c r="T824" s="32" t="s">
        <v>65</v>
      </c>
      <c r="V824" s="45" t="s">
        <v>30</v>
      </c>
      <c r="W824" s="62" t="s">
        <v>51</v>
      </c>
      <c r="AB824" s="32" t="s">
        <v>31</v>
      </c>
      <c r="AC824" s="32" t="s">
        <v>31</v>
      </c>
      <c r="AD824" s="32" t="s">
        <v>31</v>
      </c>
      <c r="AE824" s="32" t="s">
        <v>31</v>
      </c>
      <c r="AF824" s="45" t="s">
        <v>31</v>
      </c>
      <c r="AG824" s="45" t="s">
        <v>31</v>
      </c>
      <c r="AH824" s="46" t="s">
        <v>45</v>
      </c>
      <c r="AM824" s="32" t="s">
        <v>56</v>
      </c>
      <c r="AR824" s="23"/>
      <c r="AS824" s="24" t="str">
        <f t="shared" si="3"/>
        <v>-:-:-:-:-:-:-:-:size::-:Rm:::::-:-:-:-:-:-:Rn:::::Rd::::</v>
      </c>
      <c r="AT824" s="23"/>
      <c r="AU824" s="24" t="str">
        <f t="shared" si="4"/>
        <v>0x2E200000</v>
      </c>
      <c r="AV824" s="25"/>
      <c r="AW824" s="26" t="str">
        <f t="shared" si="5"/>
        <v>uaddl,                                                  </v>
      </c>
      <c r="AX824" s="26" t="str">
        <f t="shared" si="6"/>
        <v>//		uaddl,                                                  	/* 0x2E200000	UADDL     	writes to low half of the dest. register &amp; clears the up half */</v>
      </c>
      <c r="AY824" s="26" t="str">
        <f t="shared" si="7"/>
        <v>//		0x2E200000,	/* UADDL     	uaddl	writes to low half of the dest. register &amp; clears the up half */</v>
      </c>
    </row>
    <row r="825" ht="12.75" customHeight="1">
      <c r="A825" s="15" t="s">
        <v>1366</v>
      </c>
      <c r="B825" s="33" t="s">
        <v>106</v>
      </c>
      <c r="C825" s="16"/>
      <c r="D825" s="17"/>
      <c r="E825" s="28" t="s">
        <v>1367</v>
      </c>
      <c r="F825" s="18" t="str">
        <f t="shared" si="8"/>
        <v/>
      </c>
      <c r="G825" s="18" t="str">
        <f t="shared" si="9"/>
        <v/>
      </c>
      <c r="H825" s="19"/>
      <c r="I825" s="30"/>
      <c r="J825" s="30" t="s">
        <v>1001</v>
      </c>
      <c r="K825" s="84"/>
      <c r="L825" s="45" t="s">
        <v>31</v>
      </c>
      <c r="M825" s="32" t="s">
        <v>30</v>
      </c>
      <c r="N825" s="32" t="s">
        <v>30</v>
      </c>
      <c r="O825" s="45" t="s">
        <v>31</v>
      </c>
      <c r="P825" s="45" t="s">
        <v>30</v>
      </c>
      <c r="Q825" s="45" t="s">
        <v>30</v>
      </c>
      <c r="R825" s="45" t="s">
        <v>30</v>
      </c>
      <c r="S825" s="45" t="s">
        <v>31</v>
      </c>
      <c r="T825" s="32" t="s">
        <v>65</v>
      </c>
      <c r="V825" s="45" t="s">
        <v>30</v>
      </c>
      <c r="W825" s="62" t="s">
        <v>51</v>
      </c>
      <c r="AB825" s="32" t="s">
        <v>31</v>
      </c>
      <c r="AC825" s="32" t="s">
        <v>31</v>
      </c>
      <c r="AD825" s="32" t="s">
        <v>31</v>
      </c>
      <c r="AE825" s="32" t="s">
        <v>31</v>
      </c>
      <c r="AF825" s="45" t="s">
        <v>31</v>
      </c>
      <c r="AG825" s="45" t="s">
        <v>31</v>
      </c>
      <c r="AH825" s="46" t="s">
        <v>45</v>
      </c>
      <c r="AM825" s="32" t="s">
        <v>56</v>
      </c>
      <c r="AR825" s="23"/>
      <c r="AS825" s="24" t="str">
        <f t="shared" si="3"/>
        <v>-:-:-:-:-:-:-:-:size::-:Rm:::::-:-:-:-:-:-:Rn:::::Rd::::</v>
      </c>
      <c r="AT825" s="23"/>
      <c r="AU825" s="24" t="str">
        <f t="shared" si="4"/>
        <v>0x6E200000</v>
      </c>
      <c r="AV825" s="25"/>
      <c r="AW825" s="26" t="str">
        <f t="shared" si="5"/>
        <v>uaddl2,                                                 </v>
      </c>
      <c r="AX825" s="26" t="str">
        <f t="shared" si="6"/>
        <v>//		uaddl2,                                                 	/* 0x6E200000	UADDL2    	writes to high half of the dest. register &amp; don't touch low half */</v>
      </c>
      <c r="AY825" s="26" t="str">
        <f t="shared" si="7"/>
        <v>//		0x6E200000,	/* UADDL2    	uaddl2	writes to high half of the dest. register &amp; don't touch low half */</v>
      </c>
    </row>
    <row r="826" ht="12.75" customHeight="1">
      <c r="A826" s="9" t="s">
        <v>1368</v>
      </c>
      <c r="B826" s="33" t="s">
        <v>106</v>
      </c>
      <c r="C826" s="16"/>
      <c r="D826" s="17"/>
      <c r="E826" s="28" t="s">
        <v>1369</v>
      </c>
      <c r="F826" s="18" t="str">
        <f t="shared" si="8"/>
        <v/>
      </c>
      <c r="G826" s="18" t="str">
        <f t="shared" si="9"/>
        <v/>
      </c>
      <c r="H826" s="19"/>
      <c r="I826" s="30"/>
      <c r="J826" s="30" t="s">
        <v>998</v>
      </c>
      <c r="K826" s="84"/>
      <c r="L826" s="45" t="s">
        <v>31</v>
      </c>
      <c r="M826" s="32" t="s">
        <v>31</v>
      </c>
      <c r="N826" s="32" t="s">
        <v>30</v>
      </c>
      <c r="O826" s="45" t="s">
        <v>31</v>
      </c>
      <c r="P826" s="45" t="s">
        <v>30</v>
      </c>
      <c r="Q826" s="45" t="s">
        <v>30</v>
      </c>
      <c r="R826" s="45" t="s">
        <v>30</v>
      </c>
      <c r="S826" s="45" t="s">
        <v>31</v>
      </c>
      <c r="T826" s="32" t="s">
        <v>65</v>
      </c>
      <c r="V826" s="45" t="s">
        <v>30</v>
      </c>
      <c r="W826" s="62" t="s">
        <v>51</v>
      </c>
      <c r="AB826" s="32" t="s">
        <v>31</v>
      </c>
      <c r="AC826" s="32" t="s">
        <v>31</v>
      </c>
      <c r="AD826" s="32" t="s">
        <v>31</v>
      </c>
      <c r="AE826" s="32" t="s">
        <v>30</v>
      </c>
      <c r="AF826" s="45" t="s">
        <v>31</v>
      </c>
      <c r="AG826" s="45" t="s">
        <v>31</v>
      </c>
      <c r="AH826" s="46" t="s">
        <v>45</v>
      </c>
      <c r="AM826" s="32" t="s">
        <v>56</v>
      </c>
      <c r="AR826" s="23"/>
      <c r="AS826" s="24" t="str">
        <f t="shared" si="3"/>
        <v>-:-:-:-:-:-:-:-:size::-:Rm:::::-:-:-:-:-:-:Rn:::::Rd::::</v>
      </c>
      <c r="AT826" s="23"/>
      <c r="AU826" s="24" t="str">
        <f t="shared" si="4"/>
        <v>0x2E201000</v>
      </c>
      <c r="AV826" s="25"/>
      <c r="AW826" s="26" t="str">
        <f t="shared" si="5"/>
        <v>uaddw,                                                  </v>
      </c>
      <c r="AX826" s="26" t="str">
        <f t="shared" si="6"/>
        <v>//		uaddw,                                                  	/* 0x2E201000	UADDW     	writes to low half of the dest. register &amp; clears the up half */</v>
      </c>
      <c r="AY826" s="26" t="str">
        <f t="shared" si="7"/>
        <v>//		0x2E201000,	/* UADDW     	uaddw	writes to low half of the dest. register &amp; clears the up half */</v>
      </c>
    </row>
    <row r="827" ht="12.75" customHeight="1">
      <c r="A827" s="9" t="s">
        <v>1370</v>
      </c>
      <c r="B827" s="33" t="s">
        <v>106</v>
      </c>
      <c r="C827" s="16"/>
      <c r="D827" s="17"/>
      <c r="E827" s="28" t="s">
        <v>1371</v>
      </c>
      <c r="F827" s="18" t="str">
        <f t="shared" si="8"/>
        <v/>
      </c>
      <c r="G827" s="18" t="str">
        <f t="shared" si="9"/>
        <v/>
      </c>
      <c r="H827" s="19"/>
      <c r="I827" s="30"/>
      <c r="J827" s="30" t="s">
        <v>1001</v>
      </c>
      <c r="K827" s="84"/>
      <c r="L827" s="45" t="s">
        <v>31</v>
      </c>
      <c r="M827" s="32" t="s">
        <v>30</v>
      </c>
      <c r="N827" s="32" t="s">
        <v>30</v>
      </c>
      <c r="O827" s="45" t="s">
        <v>31</v>
      </c>
      <c r="P827" s="45" t="s">
        <v>30</v>
      </c>
      <c r="Q827" s="45" t="s">
        <v>30</v>
      </c>
      <c r="R827" s="45" t="s">
        <v>30</v>
      </c>
      <c r="S827" s="45" t="s">
        <v>31</v>
      </c>
      <c r="T827" s="32" t="s">
        <v>65</v>
      </c>
      <c r="V827" s="45" t="s">
        <v>30</v>
      </c>
      <c r="W827" s="62" t="s">
        <v>51</v>
      </c>
      <c r="AB827" s="32" t="s">
        <v>31</v>
      </c>
      <c r="AC827" s="32" t="s">
        <v>31</v>
      </c>
      <c r="AD827" s="32" t="s">
        <v>31</v>
      </c>
      <c r="AE827" s="32" t="s">
        <v>30</v>
      </c>
      <c r="AF827" s="45" t="s">
        <v>31</v>
      </c>
      <c r="AG827" s="45" t="s">
        <v>31</v>
      </c>
      <c r="AH827" s="46" t="s">
        <v>45</v>
      </c>
      <c r="AM827" s="32" t="s">
        <v>56</v>
      </c>
      <c r="AR827" s="23"/>
      <c r="AS827" s="24" t="str">
        <f t="shared" si="3"/>
        <v>-:-:-:-:-:-:-:-:size::-:Rm:::::-:-:-:-:-:-:Rn:::::Rd::::</v>
      </c>
      <c r="AT827" s="23"/>
      <c r="AU827" s="24" t="str">
        <f t="shared" si="4"/>
        <v>0x6E201000</v>
      </c>
      <c r="AV827" s="25"/>
      <c r="AW827" s="26" t="str">
        <f t="shared" si="5"/>
        <v>uaddw2,                                                 </v>
      </c>
      <c r="AX827" s="26" t="str">
        <f t="shared" si="6"/>
        <v>//		uaddw2,                                                 	/* 0x6E201000	UADDW2    	writes to high half of the dest. register &amp; don't touch low half */</v>
      </c>
      <c r="AY827" s="26" t="str">
        <f t="shared" si="7"/>
        <v>//		0x6E201000,	/* UADDW2    	uaddw2	writes to high half of the dest. register &amp; don't touch low half */</v>
      </c>
    </row>
    <row r="828" ht="12.75" customHeight="1">
      <c r="A828" s="15" t="s">
        <v>1372</v>
      </c>
      <c r="B828" s="33" t="s">
        <v>106</v>
      </c>
      <c r="C828" s="16"/>
      <c r="D828" s="17"/>
      <c r="E828" s="28" t="s">
        <v>1373</v>
      </c>
      <c r="F828" s="18" t="str">
        <f t="shared" si="8"/>
        <v/>
      </c>
      <c r="G828" s="18" t="str">
        <f t="shared" si="9"/>
        <v/>
      </c>
      <c r="H828" s="19"/>
      <c r="I828" s="30"/>
      <c r="J828" s="30" t="s">
        <v>998</v>
      </c>
      <c r="K828" s="84"/>
      <c r="L828" s="45" t="s">
        <v>31</v>
      </c>
      <c r="M828" s="32" t="s">
        <v>31</v>
      </c>
      <c r="N828" s="32" t="s">
        <v>30</v>
      </c>
      <c r="O828" s="45" t="s">
        <v>31</v>
      </c>
      <c r="P828" s="45" t="s">
        <v>30</v>
      </c>
      <c r="Q828" s="45" t="s">
        <v>30</v>
      </c>
      <c r="R828" s="45" t="s">
        <v>30</v>
      </c>
      <c r="S828" s="45" t="s">
        <v>31</v>
      </c>
      <c r="T828" s="32" t="s">
        <v>65</v>
      </c>
      <c r="V828" s="45" t="s">
        <v>30</v>
      </c>
      <c r="W828" s="62" t="s">
        <v>51</v>
      </c>
      <c r="AB828" s="32" t="s">
        <v>31</v>
      </c>
      <c r="AC828" s="32" t="s">
        <v>31</v>
      </c>
      <c r="AD828" s="32" t="s">
        <v>30</v>
      </c>
      <c r="AE828" s="32" t="s">
        <v>31</v>
      </c>
      <c r="AF828" s="45" t="s">
        <v>31</v>
      </c>
      <c r="AG828" s="45" t="s">
        <v>31</v>
      </c>
      <c r="AH828" s="46" t="s">
        <v>45</v>
      </c>
      <c r="AM828" s="32" t="s">
        <v>56</v>
      </c>
      <c r="AR828" s="23"/>
      <c r="AS828" s="24" t="str">
        <f t="shared" si="3"/>
        <v>-:-:-:-:-:-:-:-:size::-:Rm:::::-:-:-:-:-:-:Rn:::::Rd::::</v>
      </c>
      <c r="AT828" s="23"/>
      <c r="AU828" s="24" t="str">
        <f t="shared" si="4"/>
        <v>0x2E202000</v>
      </c>
      <c r="AV828" s="25"/>
      <c r="AW828" s="26" t="str">
        <f t="shared" si="5"/>
        <v>usubl,                                                  </v>
      </c>
      <c r="AX828" s="26" t="str">
        <f t="shared" si="6"/>
        <v>//		usubl,                                                  	/* 0x2E202000	USUBL     	writes to low half of the dest. register &amp; clears the up half */</v>
      </c>
      <c r="AY828" s="26" t="str">
        <f t="shared" si="7"/>
        <v>//		0x2E202000,	/* USUBL     	usubl	writes to low half of the dest. register &amp; clears the up half */</v>
      </c>
    </row>
    <row r="829" ht="12.75" customHeight="1">
      <c r="A829" s="15" t="s">
        <v>1374</v>
      </c>
      <c r="B829" s="33" t="s">
        <v>106</v>
      </c>
      <c r="C829" s="16"/>
      <c r="D829" s="17"/>
      <c r="E829" s="28" t="s">
        <v>1375</v>
      </c>
      <c r="F829" s="18" t="str">
        <f t="shared" si="8"/>
        <v/>
      </c>
      <c r="G829" s="18" t="str">
        <f t="shared" si="9"/>
        <v/>
      </c>
      <c r="H829" s="19"/>
      <c r="I829" s="30"/>
      <c r="J829" s="30" t="s">
        <v>1001</v>
      </c>
      <c r="K829" s="84"/>
      <c r="L829" s="45" t="s">
        <v>31</v>
      </c>
      <c r="M829" s="32" t="s">
        <v>30</v>
      </c>
      <c r="N829" s="32" t="s">
        <v>30</v>
      </c>
      <c r="O829" s="45" t="s">
        <v>31</v>
      </c>
      <c r="P829" s="45" t="s">
        <v>30</v>
      </c>
      <c r="Q829" s="45" t="s">
        <v>30</v>
      </c>
      <c r="R829" s="45" t="s">
        <v>30</v>
      </c>
      <c r="S829" s="45" t="s">
        <v>31</v>
      </c>
      <c r="T829" s="32" t="s">
        <v>65</v>
      </c>
      <c r="V829" s="45" t="s">
        <v>30</v>
      </c>
      <c r="W829" s="62" t="s">
        <v>51</v>
      </c>
      <c r="AB829" s="32" t="s">
        <v>31</v>
      </c>
      <c r="AC829" s="32" t="s">
        <v>31</v>
      </c>
      <c r="AD829" s="32" t="s">
        <v>30</v>
      </c>
      <c r="AE829" s="32" t="s">
        <v>31</v>
      </c>
      <c r="AF829" s="45" t="s">
        <v>31</v>
      </c>
      <c r="AG829" s="45" t="s">
        <v>31</v>
      </c>
      <c r="AH829" s="46" t="s">
        <v>45</v>
      </c>
      <c r="AM829" s="32" t="s">
        <v>56</v>
      </c>
      <c r="AR829" s="23"/>
      <c r="AS829" s="24" t="str">
        <f t="shared" si="3"/>
        <v>-:-:-:-:-:-:-:-:size::-:Rm:::::-:-:-:-:-:-:Rn:::::Rd::::</v>
      </c>
      <c r="AT829" s="23"/>
      <c r="AU829" s="24" t="str">
        <f t="shared" si="4"/>
        <v>0x6E202000</v>
      </c>
      <c r="AV829" s="25"/>
      <c r="AW829" s="26" t="str">
        <f t="shared" si="5"/>
        <v>usubl2,                                                 </v>
      </c>
      <c r="AX829" s="26" t="str">
        <f t="shared" si="6"/>
        <v>//		usubl2,                                                 	/* 0x6E202000	USUBL2    	writes to high half of the dest. register &amp; don't touch low half */</v>
      </c>
      <c r="AY829" s="26" t="str">
        <f t="shared" si="7"/>
        <v>//		0x6E202000,	/* USUBL2    	usubl2	writes to high half of the dest. register &amp; don't touch low half */</v>
      </c>
    </row>
    <row r="830" ht="12.75" customHeight="1">
      <c r="A830" s="9" t="s">
        <v>1376</v>
      </c>
      <c r="B830" s="33" t="s">
        <v>106</v>
      </c>
      <c r="C830" s="16"/>
      <c r="D830" s="17"/>
      <c r="E830" s="28" t="s">
        <v>1377</v>
      </c>
      <c r="F830" s="18" t="str">
        <f t="shared" si="8"/>
        <v/>
      </c>
      <c r="G830" s="18" t="str">
        <f t="shared" si="9"/>
        <v/>
      </c>
      <c r="H830" s="19"/>
      <c r="I830" s="30"/>
      <c r="J830" s="30" t="s">
        <v>998</v>
      </c>
      <c r="K830" s="84"/>
      <c r="L830" s="45" t="s">
        <v>31</v>
      </c>
      <c r="M830" s="32" t="s">
        <v>31</v>
      </c>
      <c r="N830" s="32" t="s">
        <v>30</v>
      </c>
      <c r="O830" s="45" t="s">
        <v>31</v>
      </c>
      <c r="P830" s="45" t="s">
        <v>30</v>
      </c>
      <c r="Q830" s="45" t="s">
        <v>30</v>
      </c>
      <c r="R830" s="45" t="s">
        <v>30</v>
      </c>
      <c r="S830" s="45" t="s">
        <v>31</v>
      </c>
      <c r="T830" s="32" t="s">
        <v>65</v>
      </c>
      <c r="V830" s="45" t="s">
        <v>30</v>
      </c>
      <c r="W830" s="62" t="s">
        <v>51</v>
      </c>
      <c r="AB830" s="32" t="s">
        <v>31</v>
      </c>
      <c r="AC830" s="32" t="s">
        <v>31</v>
      </c>
      <c r="AD830" s="32" t="s">
        <v>30</v>
      </c>
      <c r="AE830" s="32" t="s">
        <v>30</v>
      </c>
      <c r="AF830" s="45" t="s">
        <v>31</v>
      </c>
      <c r="AG830" s="45" t="s">
        <v>31</v>
      </c>
      <c r="AH830" s="46" t="s">
        <v>45</v>
      </c>
      <c r="AM830" s="32" t="s">
        <v>56</v>
      </c>
      <c r="AR830" s="23"/>
      <c r="AS830" s="24" t="str">
        <f t="shared" si="3"/>
        <v>-:-:-:-:-:-:-:-:size::-:Rm:::::-:-:-:-:-:-:Rn:::::Rd::::</v>
      </c>
      <c r="AT830" s="23"/>
      <c r="AU830" s="24" t="str">
        <f t="shared" si="4"/>
        <v>0x2E203000</v>
      </c>
      <c r="AV830" s="25"/>
      <c r="AW830" s="26" t="str">
        <f t="shared" si="5"/>
        <v>usubw,                                                  </v>
      </c>
      <c r="AX830" s="26" t="str">
        <f t="shared" si="6"/>
        <v>//		usubw,                                                  	/* 0x2E203000	USUBW     	writes to low half of the dest. register &amp; clears the up half */</v>
      </c>
      <c r="AY830" s="26" t="str">
        <f t="shared" si="7"/>
        <v>//		0x2E203000,	/* USUBW     	usubw	writes to low half of the dest. register &amp; clears the up half */</v>
      </c>
    </row>
    <row r="831" ht="12.75" customHeight="1">
      <c r="A831" s="15" t="s">
        <v>1378</v>
      </c>
      <c r="B831" s="33" t="s">
        <v>106</v>
      </c>
      <c r="C831" s="16"/>
      <c r="D831" s="17"/>
      <c r="E831" s="28" t="s">
        <v>1379</v>
      </c>
      <c r="F831" s="18" t="str">
        <f t="shared" si="8"/>
        <v/>
      </c>
      <c r="G831" s="18" t="str">
        <f t="shared" si="9"/>
        <v/>
      </c>
      <c r="H831" s="19"/>
      <c r="I831" s="30"/>
      <c r="J831" s="30" t="s">
        <v>1001</v>
      </c>
      <c r="K831" s="84"/>
      <c r="L831" s="45" t="s">
        <v>31</v>
      </c>
      <c r="M831" s="32" t="s">
        <v>30</v>
      </c>
      <c r="N831" s="32" t="s">
        <v>30</v>
      </c>
      <c r="O831" s="45" t="s">
        <v>31</v>
      </c>
      <c r="P831" s="45" t="s">
        <v>30</v>
      </c>
      <c r="Q831" s="45" t="s">
        <v>30</v>
      </c>
      <c r="R831" s="45" t="s">
        <v>30</v>
      </c>
      <c r="S831" s="45" t="s">
        <v>31</v>
      </c>
      <c r="T831" s="32" t="s">
        <v>65</v>
      </c>
      <c r="V831" s="45" t="s">
        <v>30</v>
      </c>
      <c r="W831" s="62" t="s">
        <v>51</v>
      </c>
      <c r="AB831" s="32" t="s">
        <v>31</v>
      </c>
      <c r="AC831" s="32" t="s">
        <v>31</v>
      </c>
      <c r="AD831" s="32" t="s">
        <v>30</v>
      </c>
      <c r="AE831" s="32" t="s">
        <v>30</v>
      </c>
      <c r="AF831" s="45" t="s">
        <v>31</v>
      </c>
      <c r="AG831" s="45" t="s">
        <v>31</v>
      </c>
      <c r="AH831" s="46" t="s">
        <v>45</v>
      </c>
      <c r="AM831" s="32" t="s">
        <v>56</v>
      </c>
      <c r="AR831" s="23"/>
      <c r="AS831" s="24" t="str">
        <f t="shared" si="3"/>
        <v>-:-:-:-:-:-:-:-:size::-:Rm:::::-:-:-:-:-:-:Rn:::::Rd::::</v>
      </c>
      <c r="AT831" s="23"/>
      <c r="AU831" s="24" t="str">
        <f t="shared" si="4"/>
        <v>0x6E203000</v>
      </c>
      <c r="AV831" s="25"/>
      <c r="AW831" s="26" t="str">
        <f t="shared" si="5"/>
        <v>usubw2,                                                 </v>
      </c>
      <c r="AX831" s="26" t="str">
        <f t="shared" si="6"/>
        <v>//		usubw2,                                                 	/* 0x6E203000	USUBW2    	writes to high half of the dest. register &amp; don't touch low half */</v>
      </c>
      <c r="AY831" s="26" t="str">
        <f t="shared" si="7"/>
        <v>//		0x6E203000,	/* USUBW2    	usubw2	writes to high half of the dest. register &amp; don't touch low half */</v>
      </c>
    </row>
    <row r="832" ht="12.75" customHeight="1">
      <c r="A832" s="15" t="s">
        <v>1380</v>
      </c>
      <c r="B832" s="33" t="s">
        <v>106</v>
      </c>
      <c r="C832" s="16"/>
      <c r="D832" s="17"/>
      <c r="E832" s="28" t="s">
        <v>1381</v>
      </c>
      <c r="F832" s="18" t="str">
        <f t="shared" si="8"/>
        <v/>
      </c>
      <c r="G832" s="18" t="str">
        <f t="shared" si="9"/>
        <v/>
      </c>
      <c r="H832" s="19"/>
      <c r="I832" s="30"/>
      <c r="J832" s="30" t="s">
        <v>998</v>
      </c>
      <c r="K832" s="84"/>
      <c r="L832" s="45" t="s">
        <v>31</v>
      </c>
      <c r="M832" s="32" t="s">
        <v>31</v>
      </c>
      <c r="N832" s="32" t="s">
        <v>30</v>
      </c>
      <c r="O832" s="45" t="s">
        <v>31</v>
      </c>
      <c r="P832" s="45" t="s">
        <v>30</v>
      </c>
      <c r="Q832" s="45" t="s">
        <v>30</v>
      </c>
      <c r="R832" s="45" t="s">
        <v>30</v>
      </c>
      <c r="S832" s="45" t="s">
        <v>31</v>
      </c>
      <c r="T832" s="32" t="s">
        <v>65</v>
      </c>
      <c r="V832" s="45" t="s">
        <v>30</v>
      </c>
      <c r="W832" s="62" t="s">
        <v>51</v>
      </c>
      <c r="AB832" s="32" t="s">
        <v>31</v>
      </c>
      <c r="AC832" s="32" t="s">
        <v>30</v>
      </c>
      <c r="AD832" s="32" t="s">
        <v>31</v>
      </c>
      <c r="AE832" s="32" t="s">
        <v>31</v>
      </c>
      <c r="AF832" s="45" t="s">
        <v>31</v>
      </c>
      <c r="AG832" s="45" t="s">
        <v>31</v>
      </c>
      <c r="AH832" s="46" t="s">
        <v>45</v>
      </c>
      <c r="AM832" s="32" t="s">
        <v>56</v>
      </c>
      <c r="AR832" s="23"/>
      <c r="AS832" s="24" t="str">
        <f t="shared" si="3"/>
        <v>-:-:-:-:-:-:-:-:size::-:Rm:::::-:-:-:-:-:-:Rn:::::Rd::::</v>
      </c>
      <c r="AT832" s="23"/>
      <c r="AU832" s="24" t="str">
        <f t="shared" si="4"/>
        <v>0x2E204000</v>
      </c>
      <c r="AV832" s="25"/>
      <c r="AW832" s="26" t="str">
        <f t="shared" si="5"/>
        <v>raddhn,                                                 </v>
      </c>
      <c r="AX832" s="26" t="str">
        <f t="shared" si="6"/>
        <v>//		raddhn,                                                 	/* 0x2E204000	RADDHN    	writes to low half of the dest. register &amp; clears the up half */</v>
      </c>
      <c r="AY832" s="26" t="str">
        <f t="shared" si="7"/>
        <v>//		0x2E204000,	/* RADDHN    	raddhn	writes to low half of the dest. register &amp; clears the up half */</v>
      </c>
    </row>
    <row r="833" ht="12.75" customHeight="1">
      <c r="A833" s="9" t="s">
        <v>1382</v>
      </c>
      <c r="B833" s="33" t="s">
        <v>106</v>
      </c>
      <c r="C833" s="16"/>
      <c r="D833" s="17"/>
      <c r="E833" s="28" t="s">
        <v>1383</v>
      </c>
      <c r="F833" s="18" t="str">
        <f t="shared" si="8"/>
        <v/>
      </c>
      <c r="G833" s="18" t="str">
        <f t="shared" si="9"/>
        <v/>
      </c>
      <c r="H833" s="19"/>
      <c r="I833" s="30"/>
      <c r="J833" s="30" t="s">
        <v>1001</v>
      </c>
      <c r="K833" s="84"/>
      <c r="L833" s="45" t="s">
        <v>31</v>
      </c>
      <c r="M833" s="32" t="s">
        <v>30</v>
      </c>
      <c r="N833" s="32" t="s">
        <v>30</v>
      </c>
      <c r="O833" s="45" t="s">
        <v>31</v>
      </c>
      <c r="P833" s="45" t="s">
        <v>30</v>
      </c>
      <c r="Q833" s="45" t="s">
        <v>30</v>
      </c>
      <c r="R833" s="45" t="s">
        <v>30</v>
      </c>
      <c r="S833" s="45" t="s">
        <v>31</v>
      </c>
      <c r="T833" s="32" t="s">
        <v>65</v>
      </c>
      <c r="V833" s="45" t="s">
        <v>30</v>
      </c>
      <c r="W833" s="62" t="s">
        <v>51</v>
      </c>
      <c r="AB833" s="32" t="s">
        <v>31</v>
      </c>
      <c r="AC833" s="32" t="s">
        <v>30</v>
      </c>
      <c r="AD833" s="32" t="s">
        <v>31</v>
      </c>
      <c r="AE833" s="32" t="s">
        <v>31</v>
      </c>
      <c r="AF833" s="45" t="s">
        <v>31</v>
      </c>
      <c r="AG833" s="45" t="s">
        <v>31</v>
      </c>
      <c r="AH833" s="46" t="s">
        <v>45</v>
      </c>
      <c r="AM833" s="32" t="s">
        <v>56</v>
      </c>
      <c r="AR833" s="23"/>
      <c r="AS833" s="24" t="str">
        <f t="shared" si="3"/>
        <v>-:-:-:-:-:-:-:-:size::-:Rm:::::-:-:-:-:-:-:Rn:::::Rd::::</v>
      </c>
      <c r="AT833" s="23"/>
      <c r="AU833" s="24" t="str">
        <f t="shared" si="4"/>
        <v>0x6E204000</v>
      </c>
      <c r="AV833" s="25"/>
      <c r="AW833" s="26" t="str">
        <f t="shared" si="5"/>
        <v>raddhn2,                                                </v>
      </c>
      <c r="AX833" s="26" t="str">
        <f t="shared" si="6"/>
        <v>//		raddhn2,                                                	/* 0x6E204000	RADDHN2   	writes to high half of the dest. register &amp; don't touch low half */</v>
      </c>
      <c r="AY833" s="26" t="str">
        <f t="shared" si="7"/>
        <v>//		0x6E204000,	/* RADDHN2   	raddhn2	writes to high half of the dest. register &amp; don't touch low half */</v>
      </c>
    </row>
    <row r="834" ht="12.75" customHeight="1">
      <c r="A834" s="9" t="s">
        <v>1384</v>
      </c>
      <c r="B834" s="33" t="s">
        <v>106</v>
      </c>
      <c r="C834" s="16"/>
      <c r="D834" s="17"/>
      <c r="E834" s="28" t="s">
        <v>1385</v>
      </c>
      <c r="F834" s="18" t="str">
        <f t="shared" si="8"/>
        <v/>
      </c>
      <c r="G834" s="18" t="str">
        <f t="shared" si="9"/>
        <v/>
      </c>
      <c r="H834" s="19"/>
      <c r="I834" s="30"/>
      <c r="J834" s="30" t="s">
        <v>998</v>
      </c>
      <c r="K834" s="84"/>
      <c r="L834" s="45" t="s">
        <v>31</v>
      </c>
      <c r="M834" s="32" t="s">
        <v>31</v>
      </c>
      <c r="N834" s="32" t="s">
        <v>30</v>
      </c>
      <c r="O834" s="45" t="s">
        <v>31</v>
      </c>
      <c r="P834" s="45" t="s">
        <v>30</v>
      </c>
      <c r="Q834" s="45" t="s">
        <v>30</v>
      </c>
      <c r="R834" s="45" t="s">
        <v>30</v>
      </c>
      <c r="S834" s="45" t="s">
        <v>31</v>
      </c>
      <c r="T834" s="32" t="s">
        <v>65</v>
      </c>
      <c r="V834" s="45" t="s">
        <v>30</v>
      </c>
      <c r="W834" s="62" t="s">
        <v>51</v>
      </c>
      <c r="AB834" s="32" t="s">
        <v>31</v>
      </c>
      <c r="AC834" s="32" t="s">
        <v>30</v>
      </c>
      <c r="AD834" s="32" t="s">
        <v>31</v>
      </c>
      <c r="AE834" s="32" t="s">
        <v>30</v>
      </c>
      <c r="AF834" s="45" t="s">
        <v>31</v>
      </c>
      <c r="AG834" s="45" t="s">
        <v>31</v>
      </c>
      <c r="AH834" s="46" t="s">
        <v>45</v>
      </c>
      <c r="AM834" s="32" t="s">
        <v>56</v>
      </c>
      <c r="AR834" s="23"/>
      <c r="AS834" s="24" t="str">
        <f t="shared" si="3"/>
        <v>-:-:-:-:-:-:-:-:size::-:Rm:::::-:-:-:-:-:-:Rn:::::Rd::::</v>
      </c>
      <c r="AT834" s="23"/>
      <c r="AU834" s="24" t="str">
        <f t="shared" si="4"/>
        <v>0x2E205000</v>
      </c>
      <c r="AV834" s="25"/>
      <c r="AW834" s="26" t="str">
        <f t="shared" si="5"/>
        <v>uabal,                                                  </v>
      </c>
      <c r="AX834" s="26" t="str">
        <f t="shared" si="6"/>
        <v>//		uabal,                                                  	/* 0x2E205000	UABAL     	writes to low half of the dest. register &amp; clears the up half */</v>
      </c>
      <c r="AY834" s="26" t="str">
        <f t="shared" si="7"/>
        <v>//		0x2E205000,	/* UABAL     	uabal	writes to low half of the dest. register &amp; clears the up half */</v>
      </c>
    </row>
    <row r="835" ht="12.75" customHeight="1">
      <c r="A835" s="15" t="s">
        <v>1386</v>
      </c>
      <c r="B835" s="33" t="s">
        <v>106</v>
      </c>
      <c r="C835" s="16"/>
      <c r="D835" s="17"/>
      <c r="E835" s="28" t="s">
        <v>1387</v>
      </c>
      <c r="F835" s="18" t="str">
        <f t="shared" si="8"/>
        <v/>
      </c>
      <c r="G835" s="18" t="str">
        <f t="shared" si="9"/>
        <v/>
      </c>
      <c r="H835" s="19"/>
      <c r="I835" s="30"/>
      <c r="J835" s="30" t="s">
        <v>1001</v>
      </c>
      <c r="K835" s="84"/>
      <c r="L835" s="45" t="s">
        <v>31</v>
      </c>
      <c r="M835" s="32" t="s">
        <v>30</v>
      </c>
      <c r="N835" s="32" t="s">
        <v>30</v>
      </c>
      <c r="O835" s="45" t="s">
        <v>31</v>
      </c>
      <c r="P835" s="45" t="s">
        <v>30</v>
      </c>
      <c r="Q835" s="45" t="s">
        <v>30</v>
      </c>
      <c r="R835" s="45" t="s">
        <v>30</v>
      </c>
      <c r="S835" s="45" t="s">
        <v>31</v>
      </c>
      <c r="T835" s="32" t="s">
        <v>65</v>
      </c>
      <c r="V835" s="45" t="s">
        <v>30</v>
      </c>
      <c r="W835" s="62" t="s">
        <v>51</v>
      </c>
      <c r="AB835" s="32" t="s">
        <v>31</v>
      </c>
      <c r="AC835" s="32" t="s">
        <v>30</v>
      </c>
      <c r="AD835" s="32" t="s">
        <v>31</v>
      </c>
      <c r="AE835" s="32" t="s">
        <v>30</v>
      </c>
      <c r="AF835" s="45" t="s">
        <v>31</v>
      </c>
      <c r="AG835" s="45" t="s">
        <v>31</v>
      </c>
      <c r="AH835" s="46" t="s">
        <v>45</v>
      </c>
      <c r="AM835" s="32" t="s">
        <v>56</v>
      </c>
      <c r="AR835" s="23"/>
      <c r="AS835" s="24" t="str">
        <f t="shared" si="3"/>
        <v>-:-:-:-:-:-:-:-:size::-:Rm:::::-:-:-:-:-:-:Rn:::::Rd::::</v>
      </c>
      <c r="AT835" s="23"/>
      <c r="AU835" s="24" t="str">
        <f t="shared" si="4"/>
        <v>0x6E205000</v>
      </c>
      <c r="AV835" s="25"/>
      <c r="AW835" s="26" t="str">
        <f t="shared" si="5"/>
        <v>uabal2,                                                 </v>
      </c>
      <c r="AX835" s="26" t="str">
        <f t="shared" si="6"/>
        <v>//		uabal2,                                                 	/* 0x6E205000	UABAL2    	writes to high half of the dest. register &amp; don't touch low half */</v>
      </c>
      <c r="AY835" s="26" t="str">
        <f t="shared" si="7"/>
        <v>//		0x6E205000,	/* UABAL2    	uabal2	writes to high half of the dest. register &amp; don't touch low half */</v>
      </c>
    </row>
    <row r="836" ht="12.75" customHeight="1">
      <c r="A836" s="15" t="s">
        <v>1388</v>
      </c>
      <c r="B836" s="33" t="s">
        <v>106</v>
      </c>
      <c r="C836" s="16"/>
      <c r="D836" s="17"/>
      <c r="E836" s="28" t="s">
        <v>1389</v>
      </c>
      <c r="F836" s="18" t="str">
        <f t="shared" si="8"/>
        <v/>
      </c>
      <c r="G836" s="18" t="str">
        <f t="shared" si="9"/>
        <v/>
      </c>
      <c r="H836" s="19"/>
      <c r="I836" s="30"/>
      <c r="J836" s="30" t="s">
        <v>998</v>
      </c>
      <c r="K836" s="84"/>
      <c r="L836" s="45" t="s">
        <v>31</v>
      </c>
      <c r="M836" s="32" t="s">
        <v>31</v>
      </c>
      <c r="N836" s="32" t="s">
        <v>30</v>
      </c>
      <c r="O836" s="45" t="s">
        <v>31</v>
      </c>
      <c r="P836" s="45" t="s">
        <v>30</v>
      </c>
      <c r="Q836" s="45" t="s">
        <v>30</v>
      </c>
      <c r="R836" s="45" t="s">
        <v>30</v>
      </c>
      <c r="S836" s="45" t="s">
        <v>31</v>
      </c>
      <c r="T836" s="32" t="s">
        <v>65</v>
      </c>
      <c r="V836" s="45" t="s">
        <v>30</v>
      </c>
      <c r="W836" s="62" t="s">
        <v>51</v>
      </c>
      <c r="AB836" s="32" t="s">
        <v>31</v>
      </c>
      <c r="AC836" s="32" t="s">
        <v>30</v>
      </c>
      <c r="AD836" s="32" t="s">
        <v>30</v>
      </c>
      <c r="AE836" s="32" t="s">
        <v>31</v>
      </c>
      <c r="AF836" s="45" t="s">
        <v>31</v>
      </c>
      <c r="AG836" s="45" t="s">
        <v>31</v>
      </c>
      <c r="AH836" s="46" t="s">
        <v>45</v>
      </c>
      <c r="AM836" s="32" t="s">
        <v>56</v>
      </c>
      <c r="AR836" s="23"/>
      <c r="AS836" s="24" t="str">
        <f t="shared" si="3"/>
        <v>-:-:-:-:-:-:-:-:size::-:Rm:::::-:-:-:-:-:-:Rn:::::Rd::::</v>
      </c>
      <c r="AT836" s="23"/>
      <c r="AU836" s="24" t="str">
        <f t="shared" si="4"/>
        <v>0x2E206000</v>
      </c>
      <c r="AV836" s="25"/>
      <c r="AW836" s="26" t="str">
        <f t="shared" si="5"/>
        <v>rsubhn,                                                 </v>
      </c>
      <c r="AX836" s="26" t="str">
        <f t="shared" si="6"/>
        <v>//		rsubhn,                                                 	/* 0x2E206000	RSUBHN    	writes to low half of the dest. register &amp; clears the up half */</v>
      </c>
      <c r="AY836" s="26" t="str">
        <f t="shared" si="7"/>
        <v>//		0x2E206000,	/* RSUBHN    	rsubhn	writes to low half of the dest. register &amp; clears the up half */</v>
      </c>
    </row>
    <row r="837" ht="12.75" customHeight="1">
      <c r="A837" s="9" t="s">
        <v>1390</v>
      </c>
      <c r="B837" s="33" t="s">
        <v>106</v>
      </c>
      <c r="C837" s="16"/>
      <c r="D837" s="17"/>
      <c r="E837" s="28" t="s">
        <v>1391</v>
      </c>
      <c r="F837" s="18" t="str">
        <f t="shared" si="8"/>
        <v/>
      </c>
      <c r="G837" s="18" t="str">
        <f t="shared" si="9"/>
        <v/>
      </c>
      <c r="H837" s="19"/>
      <c r="I837" s="30"/>
      <c r="J837" s="30" t="s">
        <v>1001</v>
      </c>
      <c r="K837" s="84"/>
      <c r="L837" s="45" t="s">
        <v>31</v>
      </c>
      <c r="M837" s="32" t="s">
        <v>30</v>
      </c>
      <c r="N837" s="32" t="s">
        <v>30</v>
      </c>
      <c r="O837" s="45" t="s">
        <v>31</v>
      </c>
      <c r="P837" s="45" t="s">
        <v>30</v>
      </c>
      <c r="Q837" s="45" t="s">
        <v>30</v>
      </c>
      <c r="R837" s="45" t="s">
        <v>30</v>
      </c>
      <c r="S837" s="45" t="s">
        <v>31</v>
      </c>
      <c r="T837" s="32" t="s">
        <v>65</v>
      </c>
      <c r="V837" s="45" t="s">
        <v>30</v>
      </c>
      <c r="W837" s="62" t="s">
        <v>51</v>
      </c>
      <c r="AB837" s="32" t="s">
        <v>31</v>
      </c>
      <c r="AC837" s="32" t="s">
        <v>30</v>
      </c>
      <c r="AD837" s="32" t="s">
        <v>30</v>
      </c>
      <c r="AE837" s="32" t="s">
        <v>31</v>
      </c>
      <c r="AF837" s="45" t="s">
        <v>31</v>
      </c>
      <c r="AG837" s="45" t="s">
        <v>31</v>
      </c>
      <c r="AH837" s="46" t="s">
        <v>45</v>
      </c>
      <c r="AM837" s="32" t="s">
        <v>56</v>
      </c>
      <c r="AR837" s="23"/>
      <c r="AS837" s="24" t="str">
        <f t="shared" si="3"/>
        <v>-:-:-:-:-:-:-:-:size::-:Rm:::::-:-:-:-:-:-:Rn:::::Rd::::</v>
      </c>
      <c r="AT837" s="23"/>
      <c r="AU837" s="24" t="str">
        <f t="shared" si="4"/>
        <v>0x6E206000</v>
      </c>
      <c r="AV837" s="25"/>
      <c r="AW837" s="26" t="str">
        <f t="shared" si="5"/>
        <v>rsubhn2,                                                </v>
      </c>
      <c r="AX837" s="26" t="str">
        <f t="shared" si="6"/>
        <v>//		rsubhn2,                                                	/* 0x6E206000	RSUBHN2   	writes to high half of the dest. register &amp; don't touch low half */</v>
      </c>
      <c r="AY837" s="26" t="str">
        <f t="shared" si="7"/>
        <v>//		0x6E206000,	/* RSUBHN2   	rsubhn2	writes to high half of the dest. register &amp; don't touch low half */</v>
      </c>
    </row>
    <row r="838" ht="12.75" customHeight="1">
      <c r="A838" s="15" t="s">
        <v>1392</v>
      </c>
      <c r="B838" s="33" t="s">
        <v>106</v>
      </c>
      <c r="C838" s="16"/>
      <c r="D838" s="17"/>
      <c r="E838" s="28" t="s">
        <v>1393</v>
      </c>
      <c r="F838" s="18" t="str">
        <f t="shared" si="8"/>
        <v/>
      </c>
      <c r="G838" s="18" t="str">
        <f t="shared" si="9"/>
        <v/>
      </c>
      <c r="H838" s="19"/>
      <c r="I838" s="30"/>
      <c r="J838" s="30" t="s">
        <v>998</v>
      </c>
      <c r="K838" s="84"/>
      <c r="L838" s="45" t="s">
        <v>31</v>
      </c>
      <c r="M838" s="32" t="s">
        <v>31</v>
      </c>
      <c r="N838" s="32" t="s">
        <v>30</v>
      </c>
      <c r="O838" s="45" t="s">
        <v>31</v>
      </c>
      <c r="P838" s="45" t="s">
        <v>30</v>
      </c>
      <c r="Q838" s="45" t="s">
        <v>30</v>
      </c>
      <c r="R838" s="45" t="s">
        <v>30</v>
      </c>
      <c r="S838" s="45" t="s">
        <v>31</v>
      </c>
      <c r="T838" s="32" t="s">
        <v>65</v>
      </c>
      <c r="V838" s="45" t="s">
        <v>30</v>
      </c>
      <c r="W838" s="62" t="s">
        <v>51</v>
      </c>
      <c r="AB838" s="32" t="s">
        <v>31</v>
      </c>
      <c r="AC838" s="32" t="s">
        <v>30</v>
      </c>
      <c r="AD838" s="32" t="s">
        <v>30</v>
      </c>
      <c r="AE838" s="32" t="s">
        <v>30</v>
      </c>
      <c r="AF838" s="45" t="s">
        <v>31</v>
      </c>
      <c r="AG838" s="45" t="s">
        <v>31</v>
      </c>
      <c r="AH838" s="46" t="s">
        <v>45</v>
      </c>
      <c r="AM838" s="32" t="s">
        <v>56</v>
      </c>
      <c r="AR838" s="23"/>
      <c r="AS838" s="24" t="str">
        <f t="shared" si="3"/>
        <v>-:-:-:-:-:-:-:-:size::-:Rm:::::-:-:-:-:-:-:Rn:::::Rd::::</v>
      </c>
      <c r="AT838" s="23"/>
      <c r="AU838" s="24" t="str">
        <f t="shared" si="4"/>
        <v>0x2E207000</v>
      </c>
      <c r="AV838" s="25"/>
      <c r="AW838" s="26" t="str">
        <f t="shared" si="5"/>
        <v>uabdl,                                                  </v>
      </c>
      <c r="AX838" s="26" t="str">
        <f t="shared" si="6"/>
        <v>//		uabdl,                                                  	/* 0x2E207000	UABDL     	writes to low half of the dest. register &amp; clears the up half */</v>
      </c>
      <c r="AY838" s="26" t="str">
        <f t="shared" si="7"/>
        <v>//		0x2E207000,	/* UABDL     	uabdl	writes to low half of the dest. register &amp; clears the up half */</v>
      </c>
    </row>
    <row r="839" ht="12.75" customHeight="1">
      <c r="A839" s="15" t="s">
        <v>1394</v>
      </c>
      <c r="B839" s="33" t="s">
        <v>106</v>
      </c>
      <c r="C839" s="16"/>
      <c r="D839" s="17"/>
      <c r="E839" s="28" t="s">
        <v>1395</v>
      </c>
      <c r="F839" s="18" t="str">
        <f t="shared" si="8"/>
        <v/>
      </c>
      <c r="G839" s="18" t="str">
        <f t="shared" si="9"/>
        <v/>
      </c>
      <c r="H839" s="19"/>
      <c r="I839" s="30"/>
      <c r="J839" s="30" t="s">
        <v>1001</v>
      </c>
      <c r="K839" s="84"/>
      <c r="L839" s="45" t="s">
        <v>31</v>
      </c>
      <c r="M839" s="32" t="s">
        <v>30</v>
      </c>
      <c r="N839" s="32" t="s">
        <v>30</v>
      </c>
      <c r="O839" s="45" t="s">
        <v>31</v>
      </c>
      <c r="P839" s="45" t="s">
        <v>30</v>
      </c>
      <c r="Q839" s="45" t="s">
        <v>30</v>
      </c>
      <c r="R839" s="45" t="s">
        <v>30</v>
      </c>
      <c r="S839" s="45" t="s">
        <v>31</v>
      </c>
      <c r="T839" s="32" t="s">
        <v>65</v>
      </c>
      <c r="V839" s="45" t="s">
        <v>30</v>
      </c>
      <c r="W839" s="62" t="s">
        <v>51</v>
      </c>
      <c r="AB839" s="32" t="s">
        <v>31</v>
      </c>
      <c r="AC839" s="32" t="s">
        <v>30</v>
      </c>
      <c r="AD839" s="32" t="s">
        <v>30</v>
      </c>
      <c r="AE839" s="32" t="s">
        <v>30</v>
      </c>
      <c r="AF839" s="45" t="s">
        <v>31</v>
      </c>
      <c r="AG839" s="45" t="s">
        <v>31</v>
      </c>
      <c r="AH839" s="46" t="s">
        <v>45</v>
      </c>
      <c r="AM839" s="32" t="s">
        <v>56</v>
      </c>
      <c r="AR839" s="23"/>
      <c r="AS839" s="24" t="str">
        <f t="shared" si="3"/>
        <v>-:-:-:-:-:-:-:-:size::-:Rm:::::-:-:-:-:-:-:Rn:::::Rd::::</v>
      </c>
      <c r="AT839" s="23"/>
      <c r="AU839" s="24" t="str">
        <f t="shared" si="4"/>
        <v>0x6E207000</v>
      </c>
      <c r="AV839" s="25"/>
      <c r="AW839" s="26" t="str">
        <f t="shared" si="5"/>
        <v>uabdl2,                                                 </v>
      </c>
      <c r="AX839" s="26" t="str">
        <f t="shared" si="6"/>
        <v>//		uabdl2,                                                 	/* 0x6E207000	UABDL2    	writes to high half of the dest. register &amp; don't touch low half */</v>
      </c>
      <c r="AY839" s="26" t="str">
        <f t="shared" si="7"/>
        <v>//		0x6E207000,	/* UABDL2    	uabdl2	writes to high half of the dest. register &amp; don't touch low half */</v>
      </c>
    </row>
    <row r="840" ht="12.75" customHeight="1">
      <c r="A840" s="9" t="s">
        <v>1396</v>
      </c>
      <c r="B840" s="33" t="s">
        <v>106</v>
      </c>
      <c r="C840" s="16"/>
      <c r="D840" s="17"/>
      <c r="E840" s="28" t="s">
        <v>1397</v>
      </c>
      <c r="F840" s="18" t="str">
        <f t="shared" si="8"/>
        <v/>
      </c>
      <c r="G840" s="18" t="str">
        <f t="shared" si="9"/>
        <v>vector</v>
      </c>
      <c r="H840" s="18" t="s">
        <v>950</v>
      </c>
      <c r="I840" s="30"/>
      <c r="J840" s="30" t="s">
        <v>998</v>
      </c>
      <c r="K840" s="84"/>
      <c r="L840" s="45" t="s">
        <v>31</v>
      </c>
      <c r="M840" s="32" t="s">
        <v>31</v>
      </c>
      <c r="N840" s="32" t="s">
        <v>30</v>
      </c>
      <c r="O840" s="45" t="s">
        <v>31</v>
      </c>
      <c r="P840" s="45" t="s">
        <v>30</v>
      </c>
      <c r="Q840" s="45" t="s">
        <v>30</v>
      </c>
      <c r="R840" s="45" t="s">
        <v>30</v>
      </c>
      <c r="S840" s="45" t="s">
        <v>31</v>
      </c>
      <c r="T840" s="32" t="s">
        <v>65</v>
      </c>
      <c r="V840" s="45" t="s">
        <v>30</v>
      </c>
      <c r="W840" s="62" t="s">
        <v>51</v>
      </c>
      <c r="AB840" s="32" t="s">
        <v>30</v>
      </c>
      <c r="AC840" s="32" t="s">
        <v>31</v>
      </c>
      <c r="AD840" s="32" t="s">
        <v>31</v>
      </c>
      <c r="AE840" s="32" t="s">
        <v>31</v>
      </c>
      <c r="AF840" s="45" t="s">
        <v>31</v>
      </c>
      <c r="AG840" s="45" t="s">
        <v>31</v>
      </c>
      <c r="AH840" s="46" t="s">
        <v>45</v>
      </c>
      <c r="AM840" s="32" t="s">
        <v>56</v>
      </c>
      <c r="AR840" s="23"/>
      <c r="AS840" s="24" t="str">
        <f t="shared" si="3"/>
        <v>-:-:-:-:-:-:-:-:size::-:Rm:::::-:-:-:-:-:-:Rn:::::Rd::::</v>
      </c>
      <c r="AT840" s="23"/>
      <c r="AU840" s="24" t="str">
        <f t="shared" si="4"/>
        <v>0x2E208000</v>
      </c>
      <c r="AV840" s="25"/>
      <c r="AW840" s="26" t="str">
        <f t="shared" si="5"/>
        <v>umlalvector,                                            </v>
      </c>
      <c r="AX840" s="26" t="str">
        <f t="shared" si="6"/>
        <v>//		umlalvector,                                            	/* 0x2E208000	UMLAL     	writes to low half of the dest. register &amp; clears the up half */</v>
      </c>
      <c r="AY840" s="26" t="str">
        <f t="shared" si="7"/>
        <v>//		0x2E208000,	/* UMLAL     	umlalvector	writes to low half of the dest. register &amp; clears the up half */</v>
      </c>
    </row>
    <row r="841" ht="12.75" customHeight="1">
      <c r="A841" s="9" t="s">
        <v>1398</v>
      </c>
      <c r="B841" s="33" t="s">
        <v>106</v>
      </c>
      <c r="C841" s="16"/>
      <c r="D841" s="17"/>
      <c r="E841" s="28" t="s">
        <v>1399</v>
      </c>
      <c r="F841" s="18" t="str">
        <f t="shared" si="8"/>
        <v/>
      </c>
      <c r="G841" s="18" t="str">
        <f t="shared" si="9"/>
        <v>vector</v>
      </c>
      <c r="H841" s="18" t="s">
        <v>950</v>
      </c>
      <c r="I841" s="30"/>
      <c r="J841" s="30" t="s">
        <v>1001</v>
      </c>
      <c r="K841" s="84"/>
      <c r="L841" s="45" t="s">
        <v>31</v>
      </c>
      <c r="M841" s="32" t="s">
        <v>30</v>
      </c>
      <c r="N841" s="32" t="s">
        <v>30</v>
      </c>
      <c r="O841" s="45" t="s">
        <v>31</v>
      </c>
      <c r="P841" s="45" t="s">
        <v>30</v>
      </c>
      <c r="Q841" s="45" t="s">
        <v>30</v>
      </c>
      <c r="R841" s="45" t="s">
        <v>30</v>
      </c>
      <c r="S841" s="45" t="s">
        <v>31</v>
      </c>
      <c r="T841" s="32" t="s">
        <v>65</v>
      </c>
      <c r="V841" s="45" t="s">
        <v>30</v>
      </c>
      <c r="W841" s="62" t="s">
        <v>51</v>
      </c>
      <c r="AB841" s="32" t="s">
        <v>30</v>
      </c>
      <c r="AC841" s="32" t="s">
        <v>31</v>
      </c>
      <c r="AD841" s="32" t="s">
        <v>31</v>
      </c>
      <c r="AE841" s="32" t="s">
        <v>31</v>
      </c>
      <c r="AF841" s="45" t="s">
        <v>31</v>
      </c>
      <c r="AG841" s="45" t="s">
        <v>31</v>
      </c>
      <c r="AH841" s="46" t="s">
        <v>45</v>
      </c>
      <c r="AM841" s="32" t="s">
        <v>56</v>
      </c>
      <c r="AR841" s="23"/>
      <c r="AS841" s="24" t="str">
        <f t="shared" si="3"/>
        <v>-:-:-:-:-:-:-:-:size::-:Rm:::::-:-:-:-:-:-:Rn:::::Rd::::</v>
      </c>
      <c r="AT841" s="23"/>
      <c r="AU841" s="24" t="str">
        <f t="shared" si="4"/>
        <v>0x6E208000</v>
      </c>
      <c r="AV841" s="25"/>
      <c r="AW841" s="26" t="str">
        <f t="shared" si="5"/>
        <v>umlal2vector,                                           </v>
      </c>
      <c r="AX841" s="26" t="str">
        <f t="shared" si="6"/>
        <v>//		umlal2vector,                                           	/* 0x6E208000	UMLAL2    	writes to high half of the dest. register &amp; don't touch low half */</v>
      </c>
      <c r="AY841" s="26" t="str">
        <f t="shared" si="7"/>
        <v>//		0x6E208000,	/* UMLAL2    	umlal2vector	writes to high half of the dest. register &amp; don't touch low half */</v>
      </c>
    </row>
    <row r="842" ht="12.75" customHeight="1">
      <c r="A842" s="15" t="s">
        <v>1400</v>
      </c>
      <c r="B842" s="33" t="s">
        <v>106</v>
      </c>
      <c r="C842" s="16"/>
      <c r="D842" s="17"/>
      <c r="E842" s="28" t="s">
        <v>1401</v>
      </c>
      <c r="F842" s="18" t="str">
        <f t="shared" si="8"/>
        <v/>
      </c>
      <c r="G842" s="18" t="str">
        <f t="shared" si="9"/>
        <v>vector</v>
      </c>
      <c r="H842" s="18" t="s">
        <v>950</v>
      </c>
      <c r="I842" s="30"/>
      <c r="J842" s="30" t="s">
        <v>998</v>
      </c>
      <c r="K842" s="84"/>
      <c r="L842" s="45" t="s">
        <v>31</v>
      </c>
      <c r="M842" s="32" t="s">
        <v>31</v>
      </c>
      <c r="N842" s="32" t="s">
        <v>30</v>
      </c>
      <c r="O842" s="45" t="s">
        <v>31</v>
      </c>
      <c r="P842" s="45" t="s">
        <v>30</v>
      </c>
      <c r="Q842" s="45" t="s">
        <v>30</v>
      </c>
      <c r="R842" s="45" t="s">
        <v>30</v>
      </c>
      <c r="S842" s="45" t="s">
        <v>31</v>
      </c>
      <c r="T842" s="32" t="s">
        <v>65</v>
      </c>
      <c r="V842" s="45" t="s">
        <v>30</v>
      </c>
      <c r="W842" s="62" t="s">
        <v>51</v>
      </c>
      <c r="AB842" s="32" t="s">
        <v>30</v>
      </c>
      <c r="AC842" s="32" t="s">
        <v>31</v>
      </c>
      <c r="AD842" s="32" t="s">
        <v>30</v>
      </c>
      <c r="AE842" s="32" t="s">
        <v>31</v>
      </c>
      <c r="AF842" s="45" t="s">
        <v>31</v>
      </c>
      <c r="AG842" s="45" t="s">
        <v>31</v>
      </c>
      <c r="AH842" s="46" t="s">
        <v>45</v>
      </c>
      <c r="AM842" s="32" t="s">
        <v>56</v>
      </c>
      <c r="AR842" s="23"/>
      <c r="AS842" s="24" t="str">
        <f t="shared" si="3"/>
        <v>-:-:-:-:-:-:-:-:size::-:Rm:::::-:-:-:-:-:-:Rn:::::Rd::::</v>
      </c>
      <c r="AT842" s="23"/>
      <c r="AU842" s="24" t="str">
        <f t="shared" si="4"/>
        <v>0x2E20A000</v>
      </c>
      <c r="AV842" s="25"/>
      <c r="AW842" s="26" t="str">
        <f t="shared" si="5"/>
        <v>umlslvector,                                            </v>
      </c>
      <c r="AX842" s="26" t="str">
        <f t="shared" si="6"/>
        <v>//		umlslvector,                                            	/* 0x2E20A000	UMLSL     	writes to low half of the dest. register &amp; clears the up half */</v>
      </c>
      <c r="AY842" s="26" t="str">
        <f t="shared" si="7"/>
        <v>//		0x2E20A000,	/* UMLSL     	umlslvector	writes to low half of the dest. register &amp; clears the up half */</v>
      </c>
    </row>
    <row r="843" ht="12.75" customHeight="1">
      <c r="A843" s="15" t="s">
        <v>1402</v>
      </c>
      <c r="B843" s="33" t="s">
        <v>106</v>
      </c>
      <c r="C843" s="16"/>
      <c r="D843" s="17"/>
      <c r="E843" s="28" t="s">
        <v>1403</v>
      </c>
      <c r="F843" s="18" t="str">
        <f t="shared" si="8"/>
        <v/>
      </c>
      <c r="G843" s="18" t="str">
        <f t="shared" si="9"/>
        <v>vector</v>
      </c>
      <c r="H843" s="18" t="s">
        <v>950</v>
      </c>
      <c r="I843" s="30"/>
      <c r="J843" s="30" t="s">
        <v>1001</v>
      </c>
      <c r="K843" s="84"/>
      <c r="L843" s="45" t="s">
        <v>31</v>
      </c>
      <c r="M843" s="32" t="s">
        <v>30</v>
      </c>
      <c r="N843" s="32" t="s">
        <v>30</v>
      </c>
      <c r="O843" s="45" t="s">
        <v>31</v>
      </c>
      <c r="P843" s="45" t="s">
        <v>30</v>
      </c>
      <c r="Q843" s="45" t="s">
        <v>30</v>
      </c>
      <c r="R843" s="45" t="s">
        <v>30</v>
      </c>
      <c r="S843" s="45" t="s">
        <v>31</v>
      </c>
      <c r="T843" s="32" t="s">
        <v>65</v>
      </c>
      <c r="V843" s="45" t="s">
        <v>30</v>
      </c>
      <c r="W843" s="62" t="s">
        <v>51</v>
      </c>
      <c r="AB843" s="32" t="s">
        <v>30</v>
      </c>
      <c r="AC843" s="32" t="s">
        <v>31</v>
      </c>
      <c r="AD843" s="32" t="s">
        <v>30</v>
      </c>
      <c r="AE843" s="32" t="s">
        <v>31</v>
      </c>
      <c r="AF843" s="45" t="s">
        <v>31</v>
      </c>
      <c r="AG843" s="45" t="s">
        <v>31</v>
      </c>
      <c r="AH843" s="46" t="s">
        <v>45</v>
      </c>
      <c r="AM843" s="32" t="s">
        <v>56</v>
      </c>
      <c r="AR843" s="23"/>
      <c r="AS843" s="24" t="str">
        <f t="shared" si="3"/>
        <v>-:-:-:-:-:-:-:-:size::-:Rm:::::-:-:-:-:-:-:Rn:::::Rd::::</v>
      </c>
      <c r="AT843" s="23"/>
      <c r="AU843" s="24" t="str">
        <f t="shared" si="4"/>
        <v>0x6E20A000</v>
      </c>
      <c r="AV843" s="25"/>
      <c r="AW843" s="26" t="str">
        <f t="shared" si="5"/>
        <v>umlsl2vector,                                           </v>
      </c>
      <c r="AX843" s="26" t="str">
        <f t="shared" si="6"/>
        <v>//		umlsl2vector,                                           	/* 0x6E20A000	UMLSL2    	writes to high half of the dest. register &amp; don't touch low half */</v>
      </c>
      <c r="AY843" s="26" t="str">
        <f t="shared" si="7"/>
        <v>//		0x6E20A000,	/* UMLSL2    	umlsl2vector	writes to high half of the dest. register &amp; don't touch low half */</v>
      </c>
    </row>
    <row r="844" ht="12.75" customHeight="1">
      <c r="A844" s="9" t="s">
        <v>1404</v>
      </c>
      <c r="B844" s="33" t="s">
        <v>106</v>
      </c>
      <c r="C844" s="16"/>
      <c r="D844" s="17"/>
      <c r="E844" s="28" t="s">
        <v>1405</v>
      </c>
      <c r="F844" s="18" t="str">
        <f t="shared" si="8"/>
        <v/>
      </c>
      <c r="G844" s="18" t="str">
        <f t="shared" si="9"/>
        <v>vector</v>
      </c>
      <c r="H844" s="18" t="s">
        <v>950</v>
      </c>
      <c r="I844" s="30"/>
      <c r="J844" s="30" t="s">
        <v>998</v>
      </c>
      <c r="K844" s="84"/>
      <c r="L844" s="45" t="s">
        <v>31</v>
      </c>
      <c r="M844" s="32" t="s">
        <v>31</v>
      </c>
      <c r="N844" s="32" t="s">
        <v>30</v>
      </c>
      <c r="O844" s="45" t="s">
        <v>31</v>
      </c>
      <c r="P844" s="45" t="s">
        <v>30</v>
      </c>
      <c r="Q844" s="45" t="s">
        <v>30</v>
      </c>
      <c r="R844" s="45" t="s">
        <v>30</v>
      </c>
      <c r="S844" s="45" t="s">
        <v>31</v>
      </c>
      <c r="T844" s="32" t="s">
        <v>65</v>
      </c>
      <c r="V844" s="45" t="s">
        <v>30</v>
      </c>
      <c r="W844" s="62" t="s">
        <v>51</v>
      </c>
      <c r="AB844" s="32" t="s">
        <v>30</v>
      </c>
      <c r="AC844" s="32" t="s">
        <v>30</v>
      </c>
      <c r="AD844" s="32" t="s">
        <v>31</v>
      </c>
      <c r="AE844" s="32" t="s">
        <v>31</v>
      </c>
      <c r="AF844" s="45" t="s">
        <v>31</v>
      </c>
      <c r="AG844" s="45" t="s">
        <v>31</v>
      </c>
      <c r="AH844" s="46" t="s">
        <v>45</v>
      </c>
      <c r="AM844" s="32" t="s">
        <v>56</v>
      </c>
      <c r="AR844" s="23"/>
      <c r="AS844" s="24" t="str">
        <f t="shared" si="3"/>
        <v>-:-:-:-:-:-:-:-:size::-:Rm:::::-:-:-:-:-:-:Rn:::::Rd::::</v>
      </c>
      <c r="AT844" s="23"/>
      <c r="AU844" s="24" t="str">
        <f t="shared" si="4"/>
        <v>0x2E20C000</v>
      </c>
      <c r="AV844" s="25"/>
      <c r="AW844" s="26" t="str">
        <f t="shared" si="5"/>
        <v>umullvector,                                            </v>
      </c>
      <c r="AX844" s="26" t="str">
        <f t="shared" si="6"/>
        <v>//		umullvector,                                            	/* 0x2E20C000	UMULL     	writes to low half of the dest. register &amp; clears the up half */</v>
      </c>
      <c r="AY844" s="26" t="str">
        <f t="shared" si="7"/>
        <v>//		0x2E20C000,	/* UMULL     	umullvector	writes to low half of the dest. register &amp; clears the up half */</v>
      </c>
    </row>
    <row r="845" ht="12.75" customHeight="1">
      <c r="A845" s="15" t="s">
        <v>1406</v>
      </c>
      <c r="B845" s="33" t="s">
        <v>106</v>
      </c>
      <c r="C845" s="16"/>
      <c r="D845" s="17"/>
      <c r="E845" s="28" t="s">
        <v>1407</v>
      </c>
      <c r="F845" s="18" t="str">
        <f t="shared" si="8"/>
        <v/>
      </c>
      <c r="G845" s="18" t="str">
        <f t="shared" si="9"/>
        <v>vector</v>
      </c>
      <c r="H845" s="18" t="s">
        <v>950</v>
      </c>
      <c r="I845" s="30"/>
      <c r="J845" s="30" t="s">
        <v>1001</v>
      </c>
      <c r="K845" s="84"/>
      <c r="L845" s="45" t="s">
        <v>31</v>
      </c>
      <c r="M845" s="32" t="s">
        <v>30</v>
      </c>
      <c r="N845" s="32" t="s">
        <v>30</v>
      </c>
      <c r="O845" s="45" t="s">
        <v>31</v>
      </c>
      <c r="P845" s="45" t="s">
        <v>30</v>
      </c>
      <c r="Q845" s="45" t="s">
        <v>30</v>
      </c>
      <c r="R845" s="45" t="s">
        <v>30</v>
      </c>
      <c r="S845" s="45" t="s">
        <v>31</v>
      </c>
      <c r="T845" s="32" t="s">
        <v>65</v>
      </c>
      <c r="V845" s="45" t="s">
        <v>30</v>
      </c>
      <c r="W845" s="62" t="s">
        <v>51</v>
      </c>
      <c r="AB845" s="32" t="s">
        <v>30</v>
      </c>
      <c r="AC845" s="32" t="s">
        <v>30</v>
      </c>
      <c r="AD845" s="32" t="s">
        <v>31</v>
      </c>
      <c r="AE845" s="32" t="s">
        <v>31</v>
      </c>
      <c r="AF845" s="45" t="s">
        <v>31</v>
      </c>
      <c r="AG845" s="45" t="s">
        <v>31</v>
      </c>
      <c r="AH845" s="46" t="s">
        <v>45</v>
      </c>
      <c r="AM845" s="32" t="s">
        <v>56</v>
      </c>
      <c r="AR845" s="23"/>
      <c r="AS845" s="24" t="str">
        <f t="shared" si="3"/>
        <v>-:-:-:-:-:-:-:-:size::-:Rm:::::-:-:-:-:-:-:Rn:::::Rd::::</v>
      </c>
      <c r="AT845" s="23"/>
      <c r="AU845" s="24" t="str">
        <f t="shared" si="4"/>
        <v>0x6E20C000</v>
      </c>
      <c r="AV845" s="25"/>
      <c r="AW845" s="26" t="str">
        <f t="shared" si="5"/>
        <v>umull2vector,                                           </v>
      </c>
      <c r="AX845" s="26" t="str">
        <f t="shared" si="6"/>
        <v>//		umull2vector,                                           	/* 0x6E20C000	UMULL2    	writes to high half of the dest. register &amp; don't touch low half */</v>
      </c>
      <c r="AY845" s="26" t="str">
        <f t="shared" si="7"/>
        <v>//		0x6E20C000,	/* UMULL2    	umull2vector	writes to high half of the dest. register &amp; don't touch low half */</v>
      </c>
    </row>
    <row r="846" ht="12.75" customHeight="1">
      <c r="A846" s="15" t="s">
        <v>1408</v>
      </c>
      <c r="B846" s="33" t="s">
        <v>106</v>
      </c>
      <c r="C846" s="16"/>
      <c r="D846" s="17" t="s">
        <v>1409</v>
      </c>
      <c r="F846" s="18" t="str">
        <f t="shared" si="8"/>
        <v/>
      </c>
      <c r="G846" s="18" t="str">
        <f t="shared" si="9"/>
        <v/>
      </c>
      <c r="H846" s="19"/>
      <c r="I846" s="20"/>
      <c r="J846" s="20"/>
      <c r="K846" s="21"/>
      <c r="L846" s="22" t="s">
        <v>31</v>
      </c>
      <c r="M846" s="38" t="s">
        <v>71</v>
      </c>
      <c r="N846" s="38" t="s">
        <v>931</v>
      </c>
      <c r="O846" s="22" t="s">
        <v>31</v>
      </c>
      <c r="P846" s="39" t="s">
        <v>30</v>
      </c>
      <c r="Q846" s="39" t="s">
        <v>30</v>
      </c>
      <c r="R846" s="39" t="s">
        <v>30</v>
      </c>
      <c r="S846" s="22" t="s">
        <v>31</v>
      </c>
      <c r="T846" s="38" t="s">
        <v>65</v>
      </c>
      <c r="V846" s="22" t="s">
        <v>30</v>
      </c>
      <c r="W846" s="22" t="s">
        <v>31</v>
      </c>
      <c r="X846" s="22" t="s">
        <v>31</v>
      </c>
      <c r="Y846" s="22" t="s">
        <v>31</v>
      </c>
      <c r="Z846" s="22" t="s">
        <v>31</v>
      </c>
      <c r="AA846" s="38" t="s">
        <v>642</v>
      </c>
      <c r="AF846" s="22" t="s">
        <v>30</v>
      </c>
      <c r="AG846" s="22" t="s">
        <v>31</v>
      </c>
      <c r="AH846" s="40" t="s">
        <v>45</v>
      </c>
      <c r="AM846" s="38" t="s">
        <v>56</v>
      </c>
      <c r="AR846" s="23"/>
      <c r="AS846" s="24" t="str">
        <f t="shared" si="3"/>
        <v/>
      </c>
      <c r="AT846" s="23"/>
      <c r="AU846" s="24" t="str">
        <f t="shared" si="4"/>
        <v/>
      </c>
      <c r="AV846" s="25"/>
      <c r="AW846" s="26" t="str">
        <f t="shared" si="5"/>
        <v/>
      </c>
      <c r="AX846" s="26" t="str">
        <f t="shared" si="6"/>
        <v>	/* AdvSIMD two-reg misc */</v>
      </c>
      <c r="AY846" s="26" t="str">
        <f t="shared" si="7"/>
        <v>	/* AdvSIMD two-reg misc */</v>
      </c>
    </row>
    <row r="847" ht="12.75" customHeight="1">
      <c r="A847" s="9" t="s">
        <v>1410</v>
      </c>
      <c r="B847" s="33" t="s">
        <v>106</v>
      </c>
      <c r="C847" s="16"/>
      <c r="D847" s="17"/>
      <c r="E847" s="28" t="s">
        <v>1411</v>
      </c>
      <c r="F847" s="18" t="str">
        <f t="shared" si="8"/>
        <v/>
      </c>
      <c r="G847" s="18" t="str">
        <f t="shared" si="9"/>
        <v/>
      </c>
      <c r="H847" s="19"/>
      <c r="I847" s="29"/>
      <c r="J847" s="29"/>
      <c r="K847" s="84"/>
      <c r="L847" s="45" t="s">
        <v>31</v>
      </c>
      <c r="M847" s="32" t="s">
        <v>71</v>
      </c>
      <c r="N847" s="32" t="s">
        <v>31</v>
      </c>
      <c r="O847" s="45" t="s">
        <v>31</v>
      </c>
      <c r="P847" s="45" t="s">
        <v>30</v>
      </c>
      <c r="Q847" s="45" t="s">
        <v>30</v>
      </c>
      <c r="R847" s="45" t="s">
        <v>30</v>
      </c>
      <c r="S847" s="45" t="s">
        <v>31</v>
      </c>
      <c r="T847" s="32" t="s">
        <v>33</v>
      </c>
      <c r="U847" s="32" t="s">
        <v>33</v>
      </c>
      <c r="V847" s="45" t="s">
        <v>30</v>
      </c>
      <c r="W847" s="45" t="s">
        <v>31</v>
      </c>
      <c r="X847" s="45" t="s">
        <v>31</v>
      </c>
      <c r="Y847" s="45" t="s">
        <v>31</v>
      </c>
      <c r="Z847" s="45" t="s">
        <v>31</v>
      </c>
      <c r="AA847" s="32" t="s">
        <v>31</v>
      </c>
      <c r="AB847" s="32" t="s">
        <v>31</v>
      </c>
      <c r="AC847" s="32" t="s">
        <v>31</v>
      </c>
      <c r="AD847" s="32" t="s">
        <v>31</v>
      </c>
      <c r="AE847" s="32" t="s">
        <v>31</v>
      </c>
      <c r="AF847" s="45" t="s">
        <v>30</v>
      </c>
      <c r="AG847" s="45" t="s">
        <v>31</v>
      </c>
      <c r="AH847" s="46" t="s">
        <v>45</v>
      </c>
      <c r="AM847" s="32" t="s">
        <v>56</v>
      </c>
      <c r="AR847" s="23"/>
      <c r="AS847" s="24" t="str">
        <f t="shared" si="3"/>
        <v>-:Q:-:-:-:-:-:-:-:-:-:-:-:-:-:-:-:-:-:-:-:-:Rn:::::Rd::::</v>
      </c>
      <c r="AT847" s="23"/>
      <c r="AU847" s="24" t="str">
        <f t="shared" si="4"/>
        <v>0x0E200800</v>
      </c>
      <c r="AV847" s="25"/>
      <c r="AW847" s="26" t="str">
        <f t="shared" si="5"/>
        <v>rev64,                                                  </v>
      </c>
      <c r="AX847" s="26" t="str">
        <f t="shared" si="6"/>
        <v>//		rev64,                                                  	/* 0x0E200800	REV64     	 */</v>
      </c>
      <c r="AY847" s="26" t="str">
        <f t="shared" si="7"/>
        <v>//		0x0E200800,	/* REV64     	rev64	 */</v>
      </c>
    </row>
    <row r="848" ht="12.75" customHeight="1">
      <c r="A848" s="9" t="s">
        <v>1412</v>
      </c>
      <c r="B848" s="33" t="s">
        <v>106</v>
      </c>
      <c r="C848" s="16"/>
      <c r="D848" s="17"/>
      <c r="E848" s="28" t="s">
        <v>692</v>
      </c>
      <c r="F848" s="18" t="str">
        <f t="shared" si="8"/>
        <v/>
      </c>
      <c r="G848" s="18" t="str">
        <f t="shared" si="9"/>
        <v>vector</v>
      </c>
      <c r="H848" s="18" t="s">
        <v>950</v>
      </c>
      <c r="I848" s="29"/>
      <c r="J848" s="29"/>
      <c r="K848" s="84"/>
      <c r="L848" s="45" t="s">
        <v>31</v>
      </c>
      <c r="M848" s="32" t="s">
        <v>71</v>
      </c>
      <c r="N848" s="32" t="s">
        <v>31</v>
      </c>
      <c r="O848" s="45" t="s">
        <v>31</v>
      </c>
      <c r="P848" s="45" t="s">
        <v>30</v>
      </c>
      <c r="Q848" s="45" t="s">
        <v>30</v>
      </c>
      <c r="R848" s="45" t="s">
        <v>30</v>
      </c>
      <c r="S848" s="45" t="s">
        <v>31</v>
      </c>
      <c r="T848" s="32" t="s">
        <v>33</v>
      </c>
      <c r="U848" s="32" t="s">
        <v>33</v>
      </c>
      <c r="V848" s="45" t="s">
        <v>30</v>
      </c>
      <c r="W848" s="45" t="s">
        <v>31</v>
      </c>
      <c r="X848" s="45" t="s">
        <v>31</v>
      </c>
      <c r="Y848" s="45" t="s">
        <v>31</v>
      </c>
      <c r="Z848" s="45" t="s">
        <v>31</v>
      </c>
      <c r="AA848" s="32" t="s">
        <v>31</v>
      </c>
      <c r="AB848" s="32" t="s">
        <v>31</v>
      </c>
      <c r="AC848" s="32" t="s">
        <v>31</v>
      </c>
      <c r="AD848" s="32" t="s">
        <v>31</v>
      </c>
      <c r="AE848" s="32" t="s">
        <v>30</v>
      </c>
      <c r="AF848" s="45" t="s">
        <v>30</v>
      </c>
      <c r="AG848" s="45" t="s">
        <v>31</v>
      </c>
      <c r="AH848" s="46" t="s">
        <v>45</v>
      </c>
      <c r="AM848" s="32" t="s">
        <v>56</v>
      </c>
      <c r="AR848" s="23"/>
      <c r="AS848" s="24" t="str">
        <f t="shared" si="3"/>
        <v>-:Q:-:-:-:-:-:-:-:-:-:-:-:-:-:-:-:-:-:-:-:-:Rn:::::Rd::::</v>
      </c>
      <c r="AT848" s="23"/>
      <c r="AU848" s="24" t="str">
        <f t="shared" si="4"/>
        <v>0x0E201800</v>
      </c>
      <c r="AV848" s="25"/>
      <c r="AW848" s="26" t="str">
        <f t="shared" si="5"/>
        <v>rev16vector,                                            </v>
      </c>
      <c r="AX848" s="26" t="str">
        <f t="shared" si="6"/>
        <v>//		rev16vector,                                            	/* 0x0E201800	REV16     	 */</v>
      </c>
      <c r="AY848" s="26" t="str">
        <f t="shared" si="7"/>
        <v>//		0x0E201800,	/* REV16     	rev16vector	 */</v>
      </c>
    </row>
    <row r="849" ht="12.75" customHeight="1">
      <c r="A849" s="15" t="s">
        <v>1413</v>
      </c>
      <c r="B849" s="33" t="s">
        <v>106</v>
      </c>
      <c r="C849" s="16"/>
      <c r="D849" s="17"/>
      <c r="E849" s="28" t="s">
        <v>1414</v>
      </c>
      <c r="F849" s="18" t="str">
        <f t="shared" si="8"/>
        <v/>
      </c>
      <c r="G849" s="18" t="str">
        <f t="shared" si="9"/>
        <v/>
      </c>
      <c r="H849" s="19"/>
      <c r="I849" s="29"/>
      <c r="J849" s="29"/>
      <c r="K849" s="84"/>
      <c r="L849" s="45" t="s">
        <v>31</v>
      </c>
      <c r="M849" s="32" t="s">
        <v>71</v>
      </c>
      <c r="N849" s="32" t="s">
        <v>31</v>
      </c>
      <c r="O849" s="45" t="s">
        <v>31</v>
      </c>
      <c r="P849" s="45" t="s">
        <v>30</v>
      </c>
      <c r="Q849" s="45" t="s">
        <v>30</v>
      </c>
      <c r="R849" s="45" t="s">
        <v>30</v>
      </c>
      <c r="S849" s="45" t="s">
        <v>31</v>
      </c>
      <c r="T849" s="32" t="s">
        <v>33</v>
      </c>
      <c r="U849" s="32" t="s">
        <v>33</v>
      </c>
      <c r="V849" s="45" t="s">
        <v>30</v>
      </c>
      <c r="W849" s="45" t="s">
        <v>31</v>
      </c>
      <c r="X849" s="45" t="s">
        <v>31</v>
      </c>
      <c r="Y849" s="45" t="s">
        <v>31</v>
      </c>
      <c r="Z849" s="45" t="s">
        <v>31</v>
      </c>
      <c r="AA849" s="32" t="s">
        <v>31</v>
      </c>
      <c r="AB849" s="32" t="s">
        <v>31</v>
      </c>
      <c r="AC849" s="32" t="s">
        <v>31</v>
      </c>
      <c r="AD849" s="32" t="s">
        <v>30</v>
      </c>
      <c r="AE849" s="32" t="s">
        <v>31</v>
      </c>
      <c r="AF849" s="45" t="s">
        <v>30</v>
      </c>
      <c r="AG849" s="45" t="s">
        <v>31</v>
      </c>
      <c r="AH849" s="46" t="s">
        <v>45</v>
      </c>
      <c r="AM849" s="32" t="s">
        <v>56</v>
      </c>
      <c r="AR849" s="23"/>
      <c r="AS849" s="24" t="str">
        <f t="shared" si="3"/>
        <v>-:Q:-:-:-:-:-:-:-:-:-:-:-:-:-:-:-:-:-:-:-:-:Rn:::::Rd::::</v>
      </c>
      <c r="AT849" s="23"/>
      <c r="AU849" s="24" t="str">
        <f t="shared" si="4"/>
        <v>0x0E202800</v>
      </c>
      <c r="AV849" s="25"/>
      <c r="AW849" s="26" t="str">
        <f t="shared" si="5"/>
        <v>saddlp,                                                 </v>
      </c>
      <c r="AX849" s="26" t="str">
        <f t="shared" si="6"/>
        <v>//		saddlp,                                                 	/* 0x0E202800	SADDLP    	 */</v>
      </c>
      <c r="AY849" s="26" t="str">
        <f t="shared" si="7"/>
        <v>//		0x0E202800,	/* SADDLP    	saddlp	 */</v>
      </c>
    </row>
    <row r="850" ht="12.75" customHeight="1">
      <c r="A850" s="15" t="s">
        <v>1415</v>
      </c>
      <c r="B850" s="33" t="s">
        <v>106</v>
      </c>
      <c r="C850" s="16"/>
      <c r="D850" s="17"/>
      <c r="E850" s="28" t="s">
        <v>1013</v>
      </c>
      <c r="F850" s="18" t="str">
        <f t="shared" si="8"/>
        <v>v</v>
      </c>
      <c r="G850" s="18" t="str">
        <f t="shared" si="9"/>
        <v>Vector</v>
      </c>
      <c r="H850" s="19"/>
      <c r="I850" s="30" t="s">
        <v>1206</v>
      </c>
      <c r="J850" s="30"/>
      <c r="K850" s="84"/>
      <c r="L850" s="45" t="s">
        <v>31</v>
      </c>
      <c r="M850" s="32" t="s">
        <v>71</v>
      </c>
      <c r="N850" s="32" t="s">
        <v>31</v>
      </c>
      <c r="O850" s="45" t="s">
        <v>31</v>
      </c>
      <c r="P850" s="45" t="s">
        <v>30</v>
      </c>
      <c r="Q850" s="45" t="s">
        <v>30</v>
      </c>
      <c r="R850" s="45" t="s">
        <v>30</v>
      </c>
      <c r="S850" s="45" t="s">
        <v>31</v>
      </c>
      <c r="T850" s="32" t="s">
        <v>33</v>
      </c>
      <c r="U850" s="32" t="s">
        <v>33</v>
      </c>
      <c r="V850" s="45" t="s">
        <v>30</v>
      </c>
      <c r="W850" s="45" t="s">
        <v>31</v>
      </c>
      <c r="X850" s="45" t="s">
        <v>31</v>
      </c>
      <c r="Y850" s="45" t="s">
        <v>31</v>
      </c>
      <c r="Z850" s="45" t="s">
        <v>31</v>
      </c>
      <c r="AA850" s="32" t="s">
        <v>31</v>
      </c>
      <c r="AB850" s="32" t="s">
        <v>31</v>
      </c>
      <c r="AC850" s="32" t="s">
        <v>31</v>
      </c>
      <c r="AD850" s="32" t="s">
        <v>30</v>
      </c>
      <c r="AE850" s="32" t="s">
        <v>30</v>
      </c>
      <c r="AF850" s="45" t="s">
        <v>30</v>
      </c>
      <c r="AG850" s="45" t="s">
        <v>31</v>
      </c>
      <c r="AH850" s="46" t="s">
        <v>45</v>
      </c>
      <c r="AM850" s="32" t="s">
        <v>56</v>
      </c>
      <c r="AR850" s="23"/>
      <c r="AS850" s="24" t="str">
        <f t="shared" si="3"/>
        <v>-:Q:-:-:-:-:-:-:-:-:-:-:-:-:-:-:-:-:-:-:-:-:Rn:::::Rd::::</v>
      </c>
      <c r="AT850" s="23"/>
      <c r="AU850" s="24" t="str">
        <f t="shared" si="4"/>
        <v>0x0E203800</v>
      </c>
      <c r="AV850" s="25"/>
      <c r="AW850" s="26" t="str">
        <f t="shared" si="5"/>
        <v>vsuqaddVector,                                          </v>
      </c>
      <c r="AX850" s="26" t="str">
        <f t="shared" si="6"/>
        <v>//		vsuqaddVector,                                          	/* 0x0E203800	SUQADD    	 */</v>
      </c>
      <c r="AY850" s="26" t="str">
        <f t="shared" si="7"/>
        <v>//		0x0E203800,	/* SUQADD    	vsuqaddVector	 */</v>
      </c>
    </row>
    <row r="851" ht="12.75" customHeight="1">
      <c r="A851" s="9" t="s">
        <v>1416</v>
      </c>
      <c r="B851" s="33" t="s">
        <v>106</v>
      </c>
      <c r="C851" s="16"/>
      <c r="D851" s="17"/>
      <c r="E851" s="28" t="s">
        <v>686</v>
      </c>
      <c r="F851" s="18" t="str">
        <f t="shared" si="8"/>
        <v/>
      </c>
      <c r="G851" s="18" t="str">
        <f t="shared" si="9"/>
        <v>vector</v>
      </c>
      <c r="H851" s="18" t="s">
        <v>950</v>
      </c>
      <c r="I851" s="29"/>
      <c r="J851" s="29"/>
      <c r="K851" s="84"/>
      <c r="L851" s="45" t="s">
        <v>31</v>
      </c>
      <c r="M851" s="32" t="s">
        <v>71</v>
      </c>
      <c r="N851" s="32" t="s">
        <v>31</v>
      </c>
      <c r="O851" s="45" t="s">
        <v>31</v>
      </c>
      <c r="P851" s="45" t="s">
        <v>30</v>
      </c>
      <c r="Q851" s="45" t="s">
        <v>30</v>
      </c>
      <c r="R851" s="45" t="s">
        <v>30</v>
      </c>
      <c r="S851" s="45" t="s">
        <v>31</v>
      </c>
      <c r="T851" s="32" t="s">
        <v>33</v>
      </c>
      <c r="U851" s="32" t="s">
        <v>33</v>
      </c>
      <c r="V851" s="45" t="s">
        <v>30</v>
      </c>
      <c r="W851" s="45" t="s">
        <v>31</v>
      </c>
      <c r="X851" s="45" t="s">
        <v>31</v>
      </c>
      <c r="Y851" s="45" t="s">
        <v>31</v>
      </c>
      <c r="Z851" s="45" t="s">
        <v>31</v>
      </c>
      <c r="AA851" s="32" t="s">
        <v>31</v>
      </c>
      <c r="AB851" s="32" t="s">
        <v>31</v>
      </c>
      <c r="AC851" s="32" t="s">
        <v>30</v>
      </c>
      <c r="AD851" s="32" t="s">
        <v>31</v>
      </c>
      <c r="AE851" s="32" t="s">
        <v>31</v>
      </c>
      <c r="AF851" s="45" t="s">
        <v>30</v>
      </c>
      <c r="AG851" s="45" t="s">
        <v>31</v>
      </c>
      <c r="AH851" s="46" t="s">
        <v>45</v>
      </c>
      <c r="AM851" s="32" t="s">
        <v>56</v>
      </c>
      <c r="AR851" s="23"/>
      <c r="AS851" s="24" t="str">
        <f t="shared" si="3"/>
        <v>-:Q:-:-:-:-:-:-:-:-:-:-:-:-:-:-:-:-:-:-:-:-:Rn:::::Rd::::</v>
      </c>
      <c r="AT851" s="23"/>
      <c r="AU851" s="24" t="str">
        <f t="shared" si="4"/>
        <v>0x0E204800</v>
      </c>
      <c r="AV851" s="25"/>
      <c r="AW851" s="26" t="str">
        <f t="shared" si="5"/>
        <v>clsvector,                                              </v>
      </c>
      <c r="AX851" s="26" t="str">
        <f t="shared" si="6"/>
        <v>//		clsvector,                                              	/* 0x0E204800	CLS       	 */</v>
      </c>
      <c r="AY851" s="26" t="str">
        <f t="shared" si="7"/>
        <v>//		0x0E204800,	/* CLS       	clsvector	 */</v>
      </c>
    </row>
    <row r="852" ht="12.75" customHeight="1">
      <c r="A852" s="15" t="s">
        <v>1417</v>
      </c>
      <c r="B852" s="33" t="s">
        <v>106</v>
      </c>
      <c r="C852" s="16"/>
      <c r="D852" s="17"/>
      <c r="E852" s="28" t="s">
        <v>1418</v>
      </c>
      <c r="F852" s="18" t="str">
        <f t="shared" si="8"/>
        <v/>
      </c>
      <c r="G852" s="18" t="str">
        <f t="shared" si="9"/>
        <v/>
      </c>
      <c r="H852" s="19"/>
      <c r="I852" s="29"/>
      <c r="J852" s="29"/>
      <c r="K852" s="84"/>
      <c r="L852" s="45" t="s">
        <v>31</v>
      </c>
      <c r="M852" s="32" t="s">
        <v>71</v>
      </c>
      <c r="N852" s="32" t="s">
        <v>31</v>
      </c>
      <c r="O852" s="45" t="s">
        <v>31</v>
      </c>
      <c r="P852" s="45" t="s">
        <v>30</v>
      </c>
      <c r="Q852" s="45" t="s">
        <v>30</v>
      </c>
      <c r="R852" s="45" t="s">
        <v>30</v>
      </c>
      <c r="S852" s="45" t="s">
        <v>31</v>
      </c>
      <c r="T852" s="32" t="s">
        <v>33</v>
      </c>
      <c r="U852" s="32" t="s">
        <v>33</v>
      </c>
      <c r="V852" s="45" t="s">
        <v>30</v>
      </c>
      <c r="W852" s="45" t="s">
        <v>31</v>
      </c>
      <c r="X852" s="45" t="s">
        <v>31</v>
      </c>
      <c r="Y852" s="45" t="s">
        <v>31</v>
      </c>
      <c r="Z852" s="45" t="s">
        <v>31</v>
      </c>
      <c r="AA852" s="32" t="s">
        <v>31</v>
      </c>
      <c r="AB852" s="32" t="s">
        <v>31</v>
      </c>
      <c r="AC852" s="32" t="s">
        <v>30</v>
      </c>
      <c r="AD852" s="32" t="s">
        <v>31</v>
      </c>
      <c r="AE852" s="32" t="s">
        <v>30</v>
      </c>
      <c r="AF852" s="45" t="s">
        <v>30</v>
      </c>
      <c r="AG852" s="45" t="s">
        <v>31</v>
      </c>
      <c r="AH852" s="46" t="s">
        <v>45</v>
      </c>
      <c r="AM852" s="32" t="s">
        <v>56</v>
      </c>
      <c r="AR852" s="23"/>
      <c r="AS852" s="24" t="str">
        <f t="shared" si="3"/>
        <v>-:Q:-:-:-:-:-:-:-:-:-:-:-:-:-:-:-:-:-:-:-:-:Rn:::::Rd::::</v>
      </c>
      <c r="AT852" s="23"/>
      <c r="AU852" s="24" t="str">
        <f t="shared" si="4"/>
        <v>0x0E205800</v>
      </c>
      <c r="AV852" s="25"/>
      <c r="AW852" s="26" t="str">
        <f t="shared" si="5"/>
        <v>cnt,                                                    </v>
      </c>
      <c r="AX852" s="26" t="str">
        <f t="shared" si="6"/>
        <v>//		cnt,                                                    	/* 0x0E205800	CNT       	 */</v>
      </c>
      <c r="AY852" s="26" t="str">
        <f t="shared" si="7"/>
        <v>//		0x0E205800,	/* CNT       	cnt	 */</v>
      </c>
    </row>
    <row r="853" ht="12.75" customHeight="1">
      <c r="A853" s="15" t="s">
        <v>1419</v>
      </c>
      <c r="B853" s="33" t="s">
        <v>106</v>
      </c>
      <c r="C853" s="16"/>
      <c r="D853" s="17"/>
      <c r="E853" s="28" t="s">
        <v>1420</v>
      </c>
      <c r="F853" s="18" t="str">
        <f t="shared" si="8"/>
        <v/>
      </c>
      <c r="G853" s="18" t="str">
        <f t="shared" si="9"/>
        <v/>
      </c>
      <c r="H853" s="19"/>
      <c r="I853" s="29"/>
      <c r="J853" s="29"/>
      <c r="K853" s="84"/>
      <c r="L853" s="45" t="s">
        <v>31</v>
      </c>
      <c r="M853" s="32" t="s">
        <v>71</v>
      </c>
      <c r="N853" s="32" t="s">
        <v>31</v>
      </c>
      <c r="O853" s="45" t="s">
        <v>31</v>
      </c>
      <c r="P853" s="45" t="s">
        <v>30</v>
      </c>
      <c r="Q853" s="45" t="s">
        <v>30</v>
      </c>
      <c r="R853" s="45" t="s">
        <v>30</v>
      </c>
      <c r="S853" s="45" t="s">
        <v>31</v>
      </c>
      <c r="T853" s="32" t="s">
        <v>33</v>
      </c>
      <c r="U853" s="32" t="s">
        <v>33</v>
      </c>
      <c r="V853" s="45" t="s">
        <v>30</v>
      </c>
      <c r="W853" s="45" t="s">
        <v>31</v>
      </c>
      <c r="X853" s="45" t="s">
        <v>31</v>
      </c>
      <c r="Y853" s="45" t="s">
        <v>31</v>
      </c>
      <c r="Z853" s="45" t="s">
        <v>31</v>
      </c>
      <c r="AA853" s="32" t="s">
        <v>31</v>
      </c>
      <c r="AB853" s="32" t="s">
        <v>31</v>
      </c>
      <c r="AC853" s="32" t="s">
        <v>30</v>
      </c>
      <c r="AD853" s="32" t="s">
        <v>30</v>
      </c>
      <c r="AE853" s="32" t="s">
        <v>31</v>
      </c>
      <c r="AF853" s="45" t="s">
        <v>30</v>
      </c>
      <c r="AG853" s="45" t="s">
        <v>31</v>
      </c>
      <c r="AH853" s="46" t="s">
        <v>45</v>
      </c>
      <c r="AM853" s="32" t="s">
        <v>56</v>
      </c>
      <c r="AR853" s="23"/>
      <c r="AS853" s="24" t="str">
        <f t="shared" si="3"/>
        <v>-:Q:-:-:-:-:-:-:-:-:-:-:-:-:-:-:-:-:-:-:-:-:Rn:::::Rd::::</v>
      </c>
      <c r="AT853" s="23"/>
      <c r="AU853" s="24" t="str">
        <f t="shared" si="4"/>
        <v>0x0E206800</v>
      </c>
      <c r="AV853" s="25"/>
      <c r="AW853" s="26" t="str">
        <f t="shared" si="5"/>
        <v>sadalp,                                                 </v>
      </c>
      <c r="AX853" s="26" t="str">
        <f t="shared" si="6"/>
        <v>//		sadalp,                                                 	/* 0x0E206800	SADALP    	 */</v>
      </c>
      <c r="AY853" s="26" t="str">
        <f t="shared" si="7"/>
        <v>//		0x0E206800,	/* SADALP    	sadalp	 */</v>
      </c>
    </row>
    <row r="854" ht="12.75" customHeight="1">
      <c r="A854" s="9" t="s">
        <v>1421</v>
      </c>
      <c r="B854" s="33" t="s">
        <v>106</v>
      </c>
      <c r="C854" s="16"/>
      <c r="D854" s="17"/>
      <c r="E854" s="28" t="s">
        <v>1015</v>
      </c>
      <c r="F854" s="18" t="str">
        <f t="shared" si="8"/>
        <v>v</v>
      </c>
      <c r="G854" s="18" t="str">
        <f t="shared" si="9"/>
        <v>Vector</v>
      </c>
      <c r="H854" s="19"/>
      <c r="I854" s="30" t="s">
        <v>1206</v>
      </c>
      <c r="J854" s="30"/>
      <c r="K854" s="84"/>
      <c r="L854" s="45" t="s">
        <v>31</v>
      </c>
      <c r="M854" s="32" t="s">
        <v>71</v>
      </c>
      <c r="N854" s="32" t="s">
        <v>31</v>
      </c>
      <c r="O854" s="45" t="s">
        <v>31</v>
      </c>
      <c r="P854" s="45" t="s">
        <v>30</v>
      </c>
      <c r="Q854" s="45" t="s">
        <v>30</v>
      </c>
      <c r="R854" s="45" t="s">
        <v>30</v>
      </c>
      <c r="S854" s="45" t="s">
        <v>31</v>
      </c>
      <c r="T854" s="32" t="s">
        <v>33</v>
      </c>
      <c r="U854" s="32" t="s">
        <v>33</v>
      </c>
      <c r="V854" s="45" t="s">
        <v>30</v>
      </c>
      <c r="W854" s="45" t="s">
        <v>31</v>
      </c>
      <c r="X854" s="45" t="s">
        <v>31</v>
      </c>
      <c r="Y854" s="45" t="s">
        <v>31</v>
      </c>
      <c r="Z854" s="45" t="s">
        <v>31</v>
      </c>
      <c r="AA854" s="32" t="s">
        <v>31</v>
      </c>
      <c r="AB854" s="32" t="s">
        <v>31</v>
      </c>
      <c r="AC854" s="32" t="s">
        <v>30</v>
      </c>
      <c r="AD854" s="32" t="s">
        <v>30</v>
      </c>
      <c r="AE854" s="32" t="s">
        <v>30</v>
      </c>
      <c r="AF854" s="45" t="s">
        <v>30</v>
      </c>
      <c r="AG854" s="45" t="s">
        <v>31</v>
      </c>
      <c r="AH854" s="46" t="s">
        <v>45</v>
      </c>
      <c r="AM854" s="32" t="s">
        <v>56</v>
      </c>
      <c r="AR854" s="23"/>
      <c r="AS854" s="24" t="str">
        <f t="shared" si="3"/>
        <v>-:Q:-:-:-:-:-:-:-:-:-:-:-:-:-:-:-:-:-:-:-:-:Rn:::::Rd::::</v>
      </c>
      <c r="AT854" s="23"/>
      <c r="AU854" s="24" t="str">
        <f t="shared" si="4"/>
        <v>0x0E207800</v>
      </c>
      <c r="AV854" s="25"/>
      <c r="AW854" s="26" t="str">
        <f t="shared" si="5"/>
        <v>vsqabsVector,                                           </v>
      </c>
      <c r="AX854" s="26" t="str">
        <f t="shared" si="6"/>
        <v>//		vsqabsVector,                                           	/* 0x0E207800	SQABS     	 */</v>
      </c>
      <c r="AY854" s="26" t="str">
        <f t="shared" si="7"/>
        <v>//		0x0E207800,	/* SQABS     	vsqabsVector	 */</v>
      </c>
    </row>
    <row r="855" ht="12.75" customHeight="1">
      <c r="A855" s="9" t="s">
        <v>1422</v>
      </c>
      <c r="B855" s="33" t="s">
        <v>106</v>
      </c>
      <c r="C855" s="16"/>
      <c r="D855" s="17"/>
      <c r="E855" s="28" t="s">
        <v>938</v>
      </c>
      <c r="F855" s="18" t="str">
        <f t="shared" si="8"/>
        <v>v</v>
      </c>
      <c r="G855" s="18" t="str">
        <f t="shared" si="9"/>
        <v>zero_Vector</v>
      </c>
      <c r="H855" s="18" t="s">
        <v>1017</v>
      </c>
      <c r="I855" s="30" t="s">
        <v>1206</v>
      </c>
      <c r="J855" s="30"/>
      <c r="K855" s="84"/>
      <c r="L855" s="45" t="s">
        <v>31</v>
      </c>
      <c r="M855" s="32" t="s">
        <v>71</v>
      </c>
      <c r="N855" s="32" t="s">
        <v>31</v>
      </c>
      <c r="O855" s="45" t="s">
        <v>31</v>
      </c>
      <c r="P855" s="45" t="s">
        <v>30</v>
      </c>
      <c r="Q855" s="45" t="s">
        <v>30</v>
      </c>
      <c r="R855" s="45" t="s">
        <v>30</v>
      </c>
      <c r="S855" s="45" t="s">
        <v>31</v>
      </c>
      <c r="T855" s="32" t="s">
        <v>33</v>
      </c>
      <c r="U855" s="32" t="s">
        <v>33</v>
      </c>
      <c r="V855" s="45" t="s">
        <v>30</v>
      </c>
      <c r="W855" s="45" t="s">
        <v>31</v>
      </c>
      <c r="X855" s="45" t="s">
        <v>31</v>
      </c>
      <c r="Y855" s="45" t="s">
        <v>31</v>
      </c>
      <c r="Z855" s="45" t="s">
        <v>31</v>
      </c>
      <c r="AA855" s="32" t="s">
        <v>31</v>
      </c>
      <c r="AB855" s="32" t="s">
        <v>30</v>
      </c>
      <c r="AC855" s="32" t="s">
        <v>31</v>
      </c>
      <c r="AD855" s="32" t="s">
        <v>31</v>
      </c>
      <c r="AE855" s="32" t="s">
        <v>31</v>
      </c>
      <c r="AF855" s="45" t="s">
        <v>30</v>
      </c>
      <c r="AG855" s="45" t="s">
        <v>31</v>
      </c>
      <c r="AH855" s="46" t="s">
        <v>45</v>
      </c>
      <c r="AM855" s="32" t="s">
        <v>56</v>
      </c>
      <c r="AR855" s="23"/>
      <c r="AS855" s="24" t="str">
        <f t="shared" si="3"/>
        <v>-:Q:-:-:-:-:-:-:-:-:-:-:-:-:-:-:-:-:-:-:-:-:Rn:::::Rd::::</v>
      </c>
      <c r="AT855" s="23"/>
      <c r="AU855" s="24" t="str">
        <f t="shared" si="4"/>
        <v>0x0E208800</v>
      </c>
      <c r="AV855" s="25"/>
      <c r="AW855" s="26" t="str">
        <f t="shared" si="5"/>
        <v>vcmgtzero_Vector,                                       </v>
      </c>
      <c r="AX855" s="26" t="str">
        <f t="shared" si="6"/>
        <v>//		vcmgtzero_Vector,                                       	/* 0x0E208800	CMGT      	 */</v>
      </c>
      <c r="AY855" s="26" t="str">
        <f t="shared" si="7"/>
        <v>//		0x0E208800,	/* CMGT      	vcmgtzero_Vector	 */</v>
      </c>
    </row>
    <row r="856" ht="12.75" customHeight="1">
      <c r="A856" s="15" t="s">
        <v>1423</v>
      </c>
      <c r="B856" s="33" t="s">
        <v>106</v>
      </c>
      <c r="C856" s="16"/>
      <c r="D856" s="17"/>
      <c r="E856" s="28" t="s">
        <v>981</v>
      </c>
      <c r="F856" s="18" t="str">
        <f t="shared" si="8"/>
        <v>v</v>
      </c>
      <c r="G856" s="18" t="str">
        <f t="shared" si="9"/>
        <v>zero_Vector</v>
      </c>
      <c r="H856" s="18" t="s">
        <v>1017</v>
      </c>
      <c r="I856" s="30" t="s">
        <v>1206</v>
      </c>
      <c r="J856" s="30"/>
      <c r="K856" s="84"/>
      <c r="L856" s="45" t="s">
        <v>31</v>
      </c>
      <c r="M856" s="32" t="s">
        <v>71</v>
      </c>
      <c r="N856" s="32" t="s">
        <v>31</v>
      </c>
      <c r="O856" s="45" t="s">
        <v>31</v>
      </c>
      <c r="P856" s="45" t="s">
        <v>30</v>
      </c>
      <c r="Q856" s="45" t="s">
        <v>30</v>
      </c>
      <c r="R856" s="45" t="s">
        <v>30</v>
      </c>
      <c r="S856" s="45" t="s">
        <v>31</v>
      </c>
      <c r="T856" s="32" t="s">
        <v>33</v>
      </c>
      <c r="U856" s="32" t="s">
        <v>33</v>
      </c>
      <c r="V856" s="45" t="s">
        <v>30</v>
      </c>
      <c r="W856" s="45" t="s">
        <v>31</v>
      </c>
      <c r="X856" s="45" t="s">
        <v>31</v>
      </c>
      <c r="Y856" s="45" t="s">
        <v>31</v>
      </c>
      <c r="Z856" s="45" t="s">
        <v>31</v>
      </c>
      <c r="AA856" s="32" t="s">
        <v>31</v>
      </c>
      <c r="AB856" s="32" t="s">
        <v>30</v>
      </c>
      <c r="AC856" s="32" t="s">
        <v>31</v>
      </c>
      <c r="AD856" s="32" t="s">
        <v>31</v>
      </c>
      <c r="AE856" s="32" t="s">
        <v>30</v>
      </c>
      <c r="AF856" s="45" t="s">
        <v>30</v>
      </c>
      <c r="AG856" s="45" t="s">
        <v>31</v>
      </c>
      <c r="AH856" s="46" t="s">
        <v>45</v>
      </c>
      <c r="AM856" s="32" t="s">
        <v>56</v>
      </c>
      <c r="AR856" s="23"/>
      <c r="AS856" s="24" t="str">
        <f t="shared" si="3"/>
        <v>-:Q:-:-:-:-:-:-:-:-:-:-:-:-:-:-:-:-:-:-:-:-:Rn:::::Rd::::</v>
      </c>
      <c r="AT856" s="23"/>
      <c r="AU856" s="24" t="str">
        <f t="shared" si="4"/>
        <v>0x0E209800</v>
      </c>
      <c r="AV856" s="25"/>
      <c r="AW856" s="26" t="str">
        <f t="shared" si="5"/>
        <v>vcmeqzero_Vector,                                       </v>
      </c>
      <c r="AX856" s="26" t="str">
        <f t="shared" si="6"/>
        <v>//		vcmeqzero_Vector,                                       	/* 0x0E209800	CMEQ      	 */</v>
      </c>
      <c r="AY856" s="26" t="str">
        <f t="shared" si="7"/>
        <v>//		0x0E209800,	/* CMEQ      	vcmeqzero_Vector	 */</v>
      </c>
    </row>
    <row r="857" ht="12.75" customHeight="1">
      <c r="A857" s="15" t="s">
        <v>1424</v>
      </c>
      <c r="B857" s="33" t="s">
        <v>106</v>
      </c>
      <c r="C857" s="16"/>
      <c r="D857" s="17"/>
      <c r="E857" s="28" t="s">
        <v>1020</v>
      </c>
      <c r="F857" s="18" t="str">
        <f t="shared" si="8"/>
        <v>v</v>
      </c>
      <c r="G857" s="18" t="str">
        <f t="shared" si="9"/>
        <v>zero_Vector</v>
      </c>
      <c r="H857" s="18" t="s">
        <v>1017</v>
      </c>
      <c r="I857" s="30" t="s">
        <v>1206</v>
      </c>
      <c r="J857" s="30"/>
      <c r="K857" s="84"/>
      <c r="L857" s="45" t="s">
        <v>31</v>
      </c>
      <c r="M857" s="32" t="s">
        <v>71</v>
      </c>
      <c r="N857" s="32" t="s">
        <v>31</v>
      </c>
      <c r="O857" s="45" t="s">
        <v>31</v>
      </c>
      <c r="P857" s="45" t="s">
        <v>30</v>
      </c>
      <c r="Q857" s="45" t="s">
        <v>30</v>
      </c>
      <c r="R857" s="45" t="s">
        <v>30</v>
      </c>
      <c r="S857" s="45" t="s">
        <v>31</v>
      </c>
      <c r="T857" s="32" t="s">
        <v>33</v>
      </c>
      <c r="U857" s="32" t="s">
        <v>33</v>
      </c>
      <c r="V857" s="45" t="s">
        <v>30</v>
      </c>
      <c r="W857" s="45" t="s">
        <v>31</v>
      </c>
      <c r="X857" s="45" t="s">
        <v>31</v>
      </c>
      <c r="Y857" s="45" t="s">
        <v>31</v>
      </c>
      <c r="Z857" s="45" t="s">
        <v>31</v>
      </c>
      <c r="AA857" s="32" t="s">
        <v>31</v>
      </c>
      <c r="AB857" s="32" t="s">
        <v>30</v>
      </c>
      <c r="AC857" s="32" t="s">
        <v>31</v>
      </c>
      <c r="AD857" s="32" t="s">
        <v>30</v>
      </c>
      <c r="AE857" s="32" t="s">
        <v>31</v>
      </c>
      <c r="AF857" s="45" t="s">
        <v>30</v>
      </c>
      <c r="AG857" s="45" t="s">
        <v>31</v>
      </c>
      <c r="AH857" s="46" t="s">
        <v>45</v>
      </c>
      <c r="AM857" s="32" t="s">
        <v>56</v>
      </c>
      <c r="AR857" s="23"/>
      <c r="AS857" s="24" t="str">
        <f t="shared" si="3"/>
        <v>-:Q:-:-:-:-:-:-:-:-:-:-:-:-:-:-:-:-:-:-:-:-:Rn:::::Rd::::</v>
      </c>
      <c r="AT857" s="23"/>
      <c r="AU857" s="24" t="str">
        <f t="shared" si="4"/>
        <v>0x0E20A800</v>
      </c>
      <c r="AV857" s="25"/>
      <c r="AW857" s="26" t="str">
        <f t="shared" si="5"/>
        <v>vcmltzero_Vector,                                       </v>
      </c>
      <c r="AX857" s="26" t="str">
        <f t="shared" si="6"/>
        <v>//		vcmltzero_Vector,                                       	/* 0x0E20A800	CMLT      	 */</v>
      </c>
      <c r="AY857" s="26" t="str">
        <f t="shared" si="7"/>
        <v>//		0x0E20A800,	/* CMLT      	vcmltzero_Vector	 */</v>
      </c>
    </row>
    <row r="858" ht="12.75" customHeight="1">
      <c r="A858" s="9" t="s">
        <v>1425</v>
      </c>
      <c r="B858" s="33" t="s">
        <v>106</v>
      </c>
      <c r="C858" s="16"/>
      <c r="D858" s="17"/>
      <c r="E858" s="28" t="s">
        <v>1022</v>
      </c>
      <c r="F858" s="18" t="str">
        <f t="shared" si="8"/>
        <v>v</v>
      </c>
      <c r="G858" s="18" t="str">
        <f t="shared" si="9"/>
        <v>Vector</v>
      </c>
      <c r="H858" s="19"/>
      <c r="I858" s="30" t="s">
        <v>1206</v>
      </c>
      <c r="J858" s="30"/>
      <c r="K858" s="84"/>
      <c r="L858" s="45" t="s">
        <v>31</v>
      </c>
      <c r="M858" s="32" t="s">
        <v>71</v>
      </c>
      <c r="N858" s="32" t="s">
        <v>31</v>
      </c>
      <c r="O858" s="45" t="s">
        <v>31</v>
      </c>
      <c r="P858" s="45" t="s">
        <v>30</v>
      </c>
      <c r="Q858" s="45" t="s">
        <v>30</v>
      </c>
      <c r="R858" s="45" t="s">
        <v>30</v>
      </c>
      <c r="S858" s="45" t="s">
        <v>31</v>
      </c>
      <c r="T858" s="32" t="s">
        <v>33</v>
      </c>
      <c r="U858" s="32" t="s">
        <v>33</v>
      </c>
      <c r="V858" s="45" t="s">
        <v>30</v>
      </c>
      <c r="W858" s="45" t="s">
        <v>31</v>
      </c>
      <c r="X858" s="45" t="s">
        <v>31</v>
      </c>
      <c r="Y858" s="45" t="s">
        <v>31</v>
      </c>
      <c r="Z858" s="45" t="s">
        <v>31</v>
      </c>
      <c r="AA858" s="32" t="s">
        <v>31</v>
      </c>
      <c r="AB858" s="32" t="s">
        <v>30</v>
      </c>
      <c r="AC858" s="32" t="s">
        <v>31</v>
      </c>
      <c r="AD858" s="32" t="s">
        <v>30</v>
      </c>
      <c r="AE858" s="32" t="s">
        <v>30</v>
      </c>
      <c r="AF858" s="45" t="s">
        <v>30</v>
      </c>
      <c r="AG858" s="45" t="s">
        <v>31</v>
      </c>
      <c r="AH858" s="46" t="s">
        <v>45</v>
      </c>
      <c r="AM858" s="32" t="s">
        <v>56</v>
      </c>
      <c r="AR858" s="23"/>
      <c r="AS858" s="24" t="str">
        <f t="shared" si="3"/>
        <v>-:Q:-:-:-:-:-:-:-:-:-:-:-:-:-:-:-:-:-:-:-:-:Rn:::::Rd::::</v>
      </c>
      <c r="AT858" s="23"/>
      <c r="AU858" s="24" t="str">
        <f t="shared" si="4"/>
        <v>0x0E20B800</v>
      </c>
      <c r="AV858" s="25"/>
      <c r="AW858" s="26" t="str">
        <f t="shared" si="5"/>
        <v>vabsVector,                                             </v>
      </c>
      <c r="AX858" s="26" t="str">
        <f t="shared" si="6"/>
        <v>//		vabsVector,                                             	/* 0x0E20B800	ABS       	 */</v>
      </c>
      <c r="AY858" s="26" t="str">
        <f t="shared" si="7"/>
        <v>//		0x0E20B800,	/* ABS       	vabsVector	 */</v>
      </c>
    </row>
    <row r="859" ht="12.75" customHeight="1">
      <c r="A859" s="15" t="s">
        <v>1426</v>
      </c>
      <c r="B859" s="33" t="s">
        <v>106</v>
      </c>
      <c r="C859" s="16"/>
      <c r="D859" s="17"/>
      <c r="E859" s="28" t="s">
        <v>1427</v>
      </c>
      <c r="F859" s="18" t="str">
        <f t="shared" si="8"/>
        <v/>
      </c>
      <c r="G859" s="18" t="str">
        <f t="shared" si="9"/>
        <v/>
      </c>
      <c r="H859" s="19"/>
      <c r="I859" s="29"/>
      <c r="J859" s="29"/>
      <c r="K859" s="84"/>
      <c r="L859" s="45" t="s">
        <v>31</v>
      </c>
      <c r="M859" s="32" t="s">
        <v>71</v>
      </c>
      <c r="N859" s="32" t="s">
        <v>31</v>
      </c>
      <c r="O859" s="45" t="s">
        <v>31</v>
      </c>
      <c r="P859" s="45" t="s">
        <v>30</v>
      </c>
      <c r="Q859" s="45" t="s">
        <v>30</v>
      </c>
      <c r="R859" s="45" t="s">
        <v>30</v>
      </c>
      <c r="S859" s="45" t="s">
        <v>31</v>
      </c>
      <c r="T859" s="32" t="s">
        <v>33</v>
      </c>
      <c r="U859" s="32" t="s">
        <v>33</v>
      </c>
      <c r="V859" s="45" t="s">
        <v>30</v>
      </c>
      <c r="W859" s="45" t="s">
        <v>31</v>
      </c>
      <c r="X859" s="45" t="s">
        <v>31</v>
      </c>
      <c r="Y859" s="45" t="s">
        <v>31</v>
      </c>
      <c r="Z859" s="45" t="s">
        <v>31</v>
      </c>
      <c r="AA859" s="32" t="s">
        <v>30</v>
      </c>
      <c r="AB859" s="32" t="s">
        <v>31</v>
      </c>
      <c r="AC859" s="32" t="s">
        <v>31</v>
      </c>
      <c r="AD859" s="32" t="s">
        <v>30</v>
      </c>
      <c r="AE859" s="32" t="s">
        <v>31</v>
      </c>
      <c r="AF859" s="45" t="s">
        <v>30</v>
      </c>
      <c r="AG859" s="45" t="s">
        <v>31</v>
      </c>
      <c r="AH859" s="46" t="s">
        <v>45</v>
      </c>
      <c r="AM859" s="32" t="s">
        <v>56</v>
      </c>
      <c r="AR859" s="23"/>
      <c r="AS859" s="24" t="str">
        <f t="shared" si="3"/>
        <v>-:Q:-:-:-:-:-:-:-:-:-:-:-:-:-:-:-:-:-:-:-:-:Rn:::::Rd::::</v>
      </c>
      <c r="AT859" s="23"/>
      <c r="AU859" s="24" t="str">
        <f t="shared" si="4"/>
        <v>0x0E212800</v>
      </c>
      <c r="AV859" s="25"/>
      <c r="AW859" s="26" t="str">
        <f t="shared" si="5"/>
        <v>xtn,                                                    </v>
      </c>
      <c r="AX859" s="26" t="str">
        <f t="shared" si="6"/>
        <v>//		xtn,                                                    	/* 0x0E212800	XTN       	 */</v>
      </c>
      <c r="AY859" s="26" t="str">
        <f t="shared" si="7"/>
        <v>//		0x0E212800,	/* XTN       	xtn	 */</v>
      </c>
    </row>
    <row r="860" ht="12.75" customHeight="1">
      <c r="A860" s="15" t="s">
        <v>1428</v>
      </c>
      <c r="B860" s="33" t="s">
        <v>106</v>
      </c>
      <c r="C860" s="16"/>
      <c r="D860" s="17"/>
      <c r="E860" s="28" t="s">
        <v>1429</v>
      </c>
      <c r="F860" s="18" t="str">
        <f t="shared" si="8"/>
        <v/>
      </c>
      <c r="G860" s="18" t="str">
        <f t="shared" si="9"/>
        <v/>
      </c>
      <c r="H860" s="19"/>
      <c r="I860" s="29"/>
      <c r="J860" s="29"/>
      <c r="K860" s="84"/>
      <c r="L860" s="45" t="s">
        <v>31</v>
      </c>
      <c r="M860" s="32" t="s">
        <v>71</v>
      </c>
      <c r="N860" s="32" t="s">
        <v>31</v>
      </c>
      <c r="O860" s="45" t="s">
        <v>31</v>
      </c>
      <c r="P860" s="45" t="s">
        <v>30</v>
      </c>
      <c r="Q860" s="45" t="s">
        <v>30</v>
      </c>
      <c r="R860" s="45" t="s">
        <v>30</v>
      </c>
      <c r="S860" s="45" t="s">
        <v>31</v>
      </c>
      <c r="T860" s="32" t="s">
        <v>33</v>
      </c>
      <c r="U860" s="32" t="s">
        <v>33</v>
      </c>
      <c r="V860" s="45" t="s">
        <v>30</v>
      </c>
      <c r="W860" s="45" t="s">
        <v>31</v>
      </c>
      <c r="X860" s="45" t="s">
        <v>31</v>
      </c>
      <c r="Y860" s="45" t="s">
        <v>31</v>
      </c>
      <c r="Z860" s="45" t="s">
        <v>31</v>
      </c>
      <c r="AA860" s="32" t="s">
        <v>30</v>
      </c>
      <c r="AB860" s="32" t="s">
        <v>31</v>
      </c>
      <c r="AC860" s="32" t="s">
        <v>31</v>
      </c>
      <c r="AD860" s="32" t="s">
        <v>30</v>
      </c>
      <c r="AE860" s="32" t="s">
        <v>31</v>
      </c>
      <c r="AF860" s="45" t="s">
        <v>30</v>
      </c>
      <c r="AG860" s="45" t="s">
        <v>31</v>
      </c>
      <c r="AH860" s="46" t="s">
        <v>45</v>
      </c>
      <c r="AM860" s="32" t="s">
        <v>56</v>
      </c>
      <c r="AR860" s="23"/>
      <c r="AS860" s="24" t="str">
        <f t="shared" si="3"/>
        <v>-:Q:-:-:-:-:-:-:-:-:-:-:-:-:-:-:-:-:-:-:-:-:Rn:::::Rd::::</v>
      </c>
      <c r="AT860" s="23"/>
      <c r="AU860" s="24" t="str">
        <f t="shared" si="4"/>
        <v>0x0E212800</v>
      </c>
      <c r="AV860" s="25"/>
      <c r="AW860" s="26" t="str">
        <f t="shared" si="5"/>
        <v>xtn2,                                                   </v>
      </c>
      <c r="AX860" s="26" t="str">
        <f t="shared" si="6"/>
        <v>//		xtn2,                                                   	/* 0x0E212800	XTN2      	 */</v>
      </c>
      <c r="AY860" s="26" t="str">
        <f t="shared" si="7"/>
        <v>//		0x0E212800,	/* XTN2      	xtn2	 */</v>
      </c>
    </row>
    <row r="861" ht="12.75" customHeight="1">
      <c r="A861" s="9" t="s">
        <v>1430</v>
      </c>
      <c r="B861" s="33" t="s">
        <v>106</v>
      </c>
      <c r="C861" s="16"/>
      <c r="D861" s="17"/>
      <c r="E861" s="28" t="s">
        <v>1024</v>
      </c>
      <c r="F861" s="18" t="str">
        <f t="shared" si="8"/>
        <v>v</v>
      </c>
      <c r="G861" s="18" t="str">
        <f t="shared" si="9"/>
        <v>Vector</v>
      </c>
      <c r="H861" s="19"/>
      <c r="I861" s="30" t="s">
        <v>1206</v>
      </c>
      <c r="J861" s="30"/>
      <c r="K861" s="84"/>
      <c r="L861" s="45" t="s">
        <v>31</v>
      </c>
      <c r="M861" s="32" t="s">
        <v>71</v>
      </c>
      <c r="N861" s="32" t="s">
        <v>31</v>
      </c>
      <c r="O861" s="45" t="s">
        <v>31</v>
      </c>
      <c r="P861" s="45" t="s">
        <v>30</v>
      </c>
      <c r="Q861" s="45" t="s">
        <v>30</v>
      </c>
      <c r="R861" s="45" t="s">
        <v>30</v>
      </c>
      <c r="S861" s="45" t="s">
        <v>31</v>
      </c>
      <c r="T861" s="32" t="s">
        <v>33</v>
      </c>
      <c r="U861" s="32" t="s">
        <v>33</v>
      </c>
      <c r="V861" s="45" t="s">
        <v>30</v>
      </c>
      <c r="W861" s="45" t="s">
        <v>31</v>
      </c>
      <c r="X861" s="45" t="s">
        <v>31</v>
      </c>
      <c r="Y861" s="45" t="s">
        <v>31</v>
      </c>
      <c r="Z861" s="45" t="s">
        <v>31</v>
      </c>
      <c r="AA861" s="32" t="s">
        <v>30</v>
      </c>
      <c r="AB861" s="32" t="s">
        <v>31</v>
      </c>
      <c r="AC861" s="32" t="s">
        <v>30</v>
      </c>
      <c r="AD861" s="32" t="s">
        <v>31</v>
      </c>
      <c r="AE861" s="32" t="s">
        <v>31</v>
      </c>
      <c r="AF861" s="45" t="s">
        <v>30</v>
      </c>
      <c r="AG861" s="45" t="s">
        <v>31</v>
      </c>
      <c r="AH861" s="46" t="s">
        <v>45</v>
      </c>
      <c r="AM861" s="32" t="s">
        <v>56</v>
      </c>
      <c r="AR861" s="23"/>
      <c r="AS861" s="24" t="str">
        <f t="shared" si="3"/>
        <v>-:Q:-:-:-:-:-:-:-:-:-:-:-:-:-:-:-:-:-:-:-:-:Rn:::::Rd::::</v>
      </c>
      <c r="AT861" s="23"/>
      <c r="AU861" s="24" t="str">
        <f t="shared" si="4"/>
        <v>0x0E214800</v>
      </c>
      <c r="AV861" s="25"/>
      <c r="AW861" s="26" t="str">
        <f t="shared" si="5"/>
        <v>vsqxtnVector,                                           </v>
      </c>
      <c r="AX861" s="26" t="str">
        <f t="shared" si="6"/>
        <v>//		vsqxtnVector,                                           	/* 0x0E214800	SQXTN     	 */</v>
      </c>
      <c r="AY861" s="26" t="str">
        <f t="shared" si="7"/>
        <v>//		0x0E214800,	/* SQXTN     	vsqxtnVector	 */</v>
      </c>
    </row>
    <row r="862" ht="12.75" customHeight="1">
      <c r="A862" s="9" t="s">
        <v>1431</v>
      </c>
      <c r="B862" s="33" t="s">
        <v>106</v>
      </c>
      <c r="C862" s="16"/>
      <c r="D862" s="17"/>
      <c r="E862" s="28" t="s">
        <v>1026</v>
      </c>
      <c r="F862" s="18" t="str">
        <f t="shared" si="8"/>
        <v>v</v>
      </c>
      <c r="G862" s="18" t="str">
        <f t="shared" si="9"/>
        <v>Vector</v>
      </c>
      <c r="H862" s="19"/>
      <c r="I862" s="30" t="s">
        <v>1206</v>
      </c>
      <c r="J862" s="30"/>
      <c r="K862" s="84"/>
      <c r="L862" s="45" t="s">
        <v>31</v>
      </c>
      <c r="M862" s="32" t="s">
        <v>71</v>
      </c>
      <c r="N862" s="32" t="s">
        <v>31</v>
      </c>
      <c r="O862" s="45" t="s">
        <v>31</v>
      </c>
      <c r="P862" s="45" t="s">
        <v>30</v>
      </c>
      <c r="Q862" s="45" t="s">
        <v>30</v>
      </c>
      <c r="R862" s="45" t="s">
        <v>30</v>
      </c>
      <c r="S862" s="45" t="s">
        <v>31</v>
      </c>
      <c r="T862" s="32" t="s">
        <v>33</v>
      </c>
      <c r="U862" s="32" t="s">
        <v>33</v>
      </c>
      <c r="V862" s="45" t="s">
        <v>30</v>
      </c>
      <c r="W862" s="45" t="s">
        <v>31</v>
      </c>
      <c r="X862" s="45" t="s">
        <v>31</v>
      </c>
      <c r="Y862" s="45" t="s">
        <v>31</v>
      </c>
      <c r="Z862" s="45" t="s">
        <v>31</v>
      </c>
      <c r="AA862" s="32" t="s">
        <v>30</v>
      </c>
      <c r="AB862" s="32" t="s">
        <v>31</v>
      </c>
      <c r="AC862" s="32" t="s">
        <v>30</v>
      </c>
      <c r="AD862" s="32" t="s">
        <v>31</v>
      </c>
      <c r="AE862" s="32" t="s">
        <v>31</v>
      </c>
      <c r="AF862" s="45" t="s">
        <v>30</v>
      </c>
      <c r="AG862" s="45" t="s">
        <v>31</v>
      </c>
      <c r="AH862" s="46" t="s">
        <v>45</v>
      </c>
      <c r="AM862" s="32" t="s">
        <v>56</v>
      </c>
      <c r="AR862" s="23"/>
      <c r="AS862" s="24" t="str">
        <f t="shared" si="3"/>
        <v>-:Q:-:-:-:-:-:-:-:-:-:-:-:-:-:-:-:-:-:-:-:-:Rn:::::Rd::::</v>
      </c>
      <c r="AT862" s="23"/>
      <c r="AU862" s="24" t="str">
        <f t="shared" si="4"/>
        <v>0x0E214800</v>
      </c>
      <c r="AV862" s="25"/>
      <c r="AW862" s="26" t="str">
        <f t="shared" si="5"/>
        <v>vsqxtn2Vector,                                          </v>
      </c>
      <c r="AX862" s="26" t="str">
        <f t="shared" si="6"/>
        <v>//		vsqxtn2Vector,                                          	/* 0x0E214800	SQXTN2    	 */</v>
      </c>
      <c r="AY862" s="26" t="str">
        <f t="shared" si="7"/>
        <v>//		0x0E214800,	/* SQXTN2    	vsqxtn2Vector	 */</v>
      </c>
    </row>
    <row r="863" ht="12.75" customHeight="1">
      <c r="A863" s="15" t="s">
        <v>1432</v>
      </c>
      <c r="B863" s="33" t="s">
        <v>106</v>
      </c>
      <c r="C863" s="16"/>
      <c r="D863" s="17"/>
      <c r="E863" s="28" t="s">
        <v>1433</v>
      </c>
      <c r="F863" s="18" t="str">
        <f t="shared" si="8"/>
        <v/>
      </c>
      <c r="G863" s="18" t="str">
        <f t="shared" si="9"/>
        <v/>
      </c>
      <c r="H863" s="19"/>
      <c r="I863" s="29"/>
      <c r="J863" s="29"/>
      <c r="K863" s="84"/>
      <c r="L863" s="45" t="s">
        <v>31</v>
      </c>
      <c r="M863" s="32" t="s">
        <v>71</v>
      </c>
      <c r="N863" s="32" t="s">
        <v>31</v>
      </c>
      <c r="O863" s="45" t="s">
        <v>31</v>
      </c>
      <c r="P863" s="45" t="s">
        <v>30</v>
      </c>
      <c r="Q863" s="45" t="s">
        <v>30</v>
      </c>
      <c r="R863" s="45" t="s">
        <v>30</v>
      </c>
      <c r="S863" s="45" t="s">
        <v>31</v>
      </c>
      <c r="T863" s="32" t="s">
        <v>31</v>
      </c>
      <c r="U863" s="32" t="s">
        <v>33</v>
      </c>
      <c r="V863" s="45" t="s">
        <v>30</v>
      </c>
      <c r="W863" s="45" t="s">
        <v>31</v>
      </c>
      <c r="X863" s="45" t="s">
        <v>31</v>
      </c>
      <c r="Y863" s="45" t="s">
        <v>31</v>
      </c>
      <c r="Z863" s="45" t="s">
        <v>31</v>
      </c>
      <c r="AA863" s="32" t="s">
        <v>30</v>
      </c>
      <c r="AB863" s="32" t="s">
        <v>31</v>
      </c>
      <c r="AC863" s="32" t="s">
        <v>30</v>
      </c>
      <c r="AD863" s="32" t="s">
        <v>30</v>
      </c>
      <c r="AE863" s="32" t="s">
        <v>31</v>
      </c>
      <c r="AF863" s="45" t="s">
        <v>30</v>
      </c>
      <c r="AG863" s="45" t="s">
        <v>31</v>
      </c>
      <c r="AH863" s="46" t="s">
        <v>45</v>
      </c>
      <c r="AM863" s="32" t="s">
        <v>56</v>
      </c>
      <c r="AR863" s="23"/>
      <c r="AS863" s="24" t="str">
        <f t="shared" si="3"/>
        <v>-:Q:-:-:-:-:-:-:-:-:-:-:-:-:-:-:-:-:-:-:-:-:Rn:::::Rd::::</v>
      </c>
      <c r="AT863" s="23"/>
      <c r="AU863" s="24" t="str">
        <f t="shared" si="4"/>
        <v>0x0E216800</v>
      </c>
      <c r="AV863" s="25"/>
      <c r="AW863" s="26" t="str">
        <f t="shared" si="5"/>
        <v>fcvtn,                                                  </v>
      </c>
      <c r="AX863" s="26" t="str">
        <f t="shared" si="6"/>
        <v>//		fcvtn,                                                  	/* 0x0E216800	FCVTN     	 */</v>
      </c>
      <c r="AY863" s="26" t="str">
        <f t="shared" si="7"/>
        <v>//		0x0E216800,	/* FCVTN     	fcvtn	 */</v>
      </c>
    </row>
    <row r="864" ht="12.75" customHeight="1">
      <c r="A864" s="15" t="s">
        <v>1434</v>
      </c>
      <c r="B864" s="33" t="s">
        <v>106</v>
      </c>
      <c r="C864" s="16"/>
      <c r="D864" s="17"/>
      <c r="E864" s="28" t="s">
        <v>1435</v>
      </c>
      <c r="F864" s="18" t="str">
        <f t="shared" si="8"/>
        <v/>
      </c>
      <c r="G864" s="18" t="str">
        <f t="shared" si="9"/>
        <v/>
      </c>
      <c r="H864" s="19"/>
      <c r="I864" s="29"/>
      <c r="J864" s="29"/>
      <c r="K864" s="84"/>
      <c r="L864" s="45" t="s">
        <v>31</v>
      </c>
      <c r="M864" s="32" t="s">
        <v>71</v>
      </c>
      <c r="N864" s="32" t="s">
        <v>31</v>
      </c>
      <c r="O864" s="45" t="s">
        <v>31</v>
      </c>
      <c r="P864" s="45" t="s">
        <v>30</v>
      </c>
      <c r="Q864" s="45" t="s">
        <v>30</v>
      </c>
      <c r="R864" s="45" t="s">
        <v>30</v>
      </c>
      <c r="S864" s="45" t="s">
        <v>31</v>
      </c>
      <c r="T864" s="32" t="s">
        <v>31</v>
      </c>
      <c r="U864" s="32" t="s">
        <v>33</v>
      </c>
      <c r="V864" s="45" t="s">
        <v>30</v>
      </c>
      <c r="W864" s="45" t="s">
        <v>31</v>
      </c>
      <c r="X864" s="45" t="s">
        <v>31</v>
      </c>
      <c r="Y864" s="45" t="s">
        <v>31</v>
      </c>
      <c r="Z864" s="45" t="s">
        <v>31</v>
      </c>
      <c r="AA864" s="32" t="s">
        <v>30</v>
      </c>
      <c r="AB864" s="32" t="s">
        <v>31</v>
      </c>
      <c r="AC864" s="32" t="s">
        <v>30</v>
      </c>
      <c r="AD864" s="32" t="s">
        <v>30</v>
      </c>
      <c r="AE864" s="32" t="s">
        <v>31</v>
      </c>
      <c r="AF864" s="45" t="s">
        <v>30</v>
      </c>
      <c r="AG864" s="45" t="s">
        <v>31</v>
      </c>
      <c r="AH864" s="46" t="s">
        <v>45</v>
      </c>
      <c r="AM864" s="32" t="s">
        <v>56</v>
      </c>
      <c r="AR864" s="23"/>
      <c r="AS864" s="24" t="str">
        <f t="shared" si="3"/>
        <v>-:Q:-:-:-:-:-:-:-:-:-:-:-:-:-:-:-:-:-:-:-:-:Rn:::::Rd::::</v>
      </c>
      <c r="AT864" s="23"/>
      <c r="AU864" s="24" t="str">
        <f t="shared" si="4"/>
        <v>0x0E216800</v>
      </c>
      <c r="AV864" s="25"/>
      <c r="AW864" s="26" t="str">
        <f t="shared" si="5"/>
        <v>fcvtn2,                                                 </v>
      </c>
      <c r="AX864" s="26" t="str">
        <f t="shared" si="6"/>
        <v>//		fcvtn2,                                                 	/* 0x0E216800	FCVTN2    	 */</v>
      </c>
      <c r="AY864" s="26" t="str">
        <f t="shared" si="7"/>
        <v>//		0x0E216800,	/* FCVTN2    	fcvtn2	 */</v>
      </c>
    </row>
    <row r="865" ht="12.75" customHeight="1">
      <c r="A865" s="9" t="s">
        <v>1436</v>
      </c>
      <c r="B865" s="33" t="s">
        <v>106</v>
      </c>
      <c r="C865" s="16"/>
      <c r="D865" s="17"/>
      <c r="E865" s="28" t="s">
        <v>1437</v>
      </c>
      <c r="F865" s="18" t="str">
        <f t="shared" si="8"/>
        <v/>
      </c>
      <c r="G865" s="18" t="str">
        <f t="shared" si="9"/>
        <v/>
      </c>
      <c r="H865" s="19"/>
      <c r="I865" s="29"/>
      <c r="J865" s="29"/>
      <c r="K865" s="84"/>
      <c r="L865" s="45" t="s">
        <v>31</v>
      </c>
      <c r="M865" s="32" t="s">
        <v>71</v>
      </c>
      <c r="N865" s="32" t="s">
        <v>31</v>
      </c>
      <c r="O865" s="45" t="s">
        <v>31</v>
      </c>
      <c r="P865" s="45" t="s">
        <v>30</v>
      </c>
      <c r="Q865" s="45" t="s">
        <v>30</v>
      </c>
      <c r="R865" s="45" t="s">
        <v>30</v>
      </c>
      <c r="S865" s="45" t="s">
        <v>31</v>
      </c>
      <c r="T865" s="32" t="s">
        <v>31</v>
      </c>
      <c r="U865" s="32" t="s">
        <v>33</v>
      </c>
      <c r="V865" s="45" t="s">
        <v>30</v>
      </c>
      <c r="W865" s="45" t="s">
        <v>31</v>
      </c>
      <c r="X865" s="45" t="s">
        <v>31</v>
      </c>
      <c r="Y865" s="45" t="s">
        <v>31</v>
      </c>
      <c r="Z865" s="45" t="s">
        <v>31</v>
      </c>
      <c r="AA865" s="32" t="s">
        <v>30</v>
      </c>
      <c r="AB865" s="32" t="s">
        <v>31</v>
      </c>
      <c r="AC865" s="32" t="s">
        <v>30</v>
      </c>
      <c r="AD865" s="32" t="s">
        <v>30</v>
      </c>
      <c r="AE865" s="32" t="s">
        <v>30</v>
      </c>
      <c r="AF865" s="45" t="s">
        <v>30</v>
      </c>
      <c r="AG865" s="45" t="s">
        <v>31</v>
      </c>
      <c r="AH865" s="46" t="s">
        <v>45</v>
      </c>
      <c r="AM865" s="32" t="s">
        <v>56</v>
      </c>
      <c r="AR865" s="23"/>
      <c r="AS865" s="24" t="str">
        <f t="shared" si="3"/>
        <v>-:Q:-:-:-:-:-:-:-:-:-:-:-:-:-:-:-:-:-:-:-:-:Rn:::::Rd::::</v>
      </c>
      <c r="AT865" s="23"/>
      <c r="AU865" s="24" t="str">
        <f t="shared" si="4"/>
        <v>0x0E217800</v>
      </c>
      <c r="AV865" s="25"/>
      <c r="AW865" s="26" t="str">
        <f t="shared" si="5"/>
        <v>fcvtl,                                                  </v>
      </c>
      <c r="AX865" s="26" t="str">
        <f t="shared" si="6"/>
        <v>//		fcvtl,                                                  	/* 0x0E217800	FCVTL     	 */</v>
      </c>
      <c r="AY865" s="26" t="str">
        <f t="shared" si="7"/>
        <v>//		0x0E217800,	/* FCVTL     	fcvtl	 */</v>
      </c>
    </row>
    <row r="866" ht="12.75" customHeight="1">
      <c r="A866" s="15" t="s">
        <v>1438</v>
      </c>
      <c r="B866" s="33" t="s">
        <v>106</v>
      </c>
      <c r="C866" s="16"/>
      <c r="D866" s="17"/>
      <c r="E866" s="28" t="s">
        <v>1439</v>
      </c>
      <c r="F866" s="18" t="str">
        <f t="shared" si="8"/>
        <v/>
      </c>
      <c r="G866" s="18" t="str">
        <f t="shared" si="9"/>
        <v/>
      </c>
      <c r="H866" s="19"/>
      <c r="I866" s="29"/>
      <c r="J866" s="29"/>
      <c r="K866" s="84"/>
      <c r="L866" s="45" t="s">
        <v>31</v>
      </c>
      <c r="M866" s="32" t="s">
        <v>71</v>
      </c>
      <c r="N866" s="32" t="s">
        <v>31</v>
      </c>
      <c r="O866" s="45" t="s">
        <v>31</v>
      </c>
      <c r="P866" s="45" t="s">
        <v>30</v>
      </c>
      <c r="Q866" s="45" t="s">
        <v>30</v>
      </c>
      <c r="R866" s="45" t="s">
        <v>30</v>
      </c>
      <c r="S866" s="45" t="s">
        <v>31</v>
      </c>
      <c r="T866" s="32" t="s">
        <v>31</v>
      </c>
      <c r="U866" s="32" t="s">
        <v>33</v>
      </c>
      <c r="V866" s="45" t="s">
        <v>30</v>
      </c>
      <c r="W866" s="45" t="s">
        <v>31</v>
      </c>
      <c r="X866" s="45" t="s">
        <v>31</v>
      </c>
      <c r="Y866" s="45" t="s">
        <v>31</v>
      </c>
      <c r="Z866" s="45" t="s">
        <v>31</v>
      </c>
      <c r="AA866" s="32" t="s">
        <v>30</v>
      </c>
      <c r="AB866" s="32" t="s">
        <v>31</v>
      </c>
      <c r="AC866" s="32" t="s">
        <v>30</v>
      </c>
      <c r="AD866" s="32" t="s">
        <v>30</v>
      </c>
      <c r="AE866" s="32" t="s">
        <v>30</v>
      </c>
      <c r="AF866" s="45" t="s">
        <v>30</v>
      </c>
      <c r="AG866" s="45" t="s">
        <v>31</v>
      </c>
      <c r="AH866" s="46" t="s">
        <v>45</v>
      </c>
      <c r="AM866" s="32" t="s">
        <v>56</v>
      </c>
      <c r="AR866" s="23"/>
      <c r="AS866" s="24" t="str">
        <f t="shared" si="3"/>
        <v>-:Q:-:-:-:-:-:-:-:-:-:-:-:-:-:-:-:-:-:-:-:-:Rn:::::Rd::::</v>
      </c>
      <c r="AT866" s="23"/>
      <c r="AU866" s="24" t="str">
        <f t="shared" si="4"/>
        <v>0x0E217800</v>
      </c>
      <c r="AV866" s="25"/>
      <c r="AW866" s="26" t="str">
        <f t="shared" si="5"/>
        <v>fcvtl2,                                                 </v>
      </c>
      <c r="AX866" s="26" t="str">
        <f t="shared" si="6"/>
        <v>//		fcvtl2,                                                 	/* 0x0E217800	FCVTL2    	 */</v>
      </c>
      <c r="AY866" s="26" t="str">
        <f t="shared" si="7"/>
        <v>//		0x0E217800,	/* FCVTL2    	fcvtl2	 */</v>
      </c>
    </row>
    <row r="867" ht="12.75" customHeight="1">
      <c r="A867" s="15" t="s">
        <v>1440</v>
      </c>
      <c r="B867" s="33" t="s">
        <v>106</v>
      </c>
      <c r="C867" s="16"/>
      <c r="D867" s="17"/>
      <c r="E867" s="28" t="s">
        <v>813</v>
      </c>
      <c r="F867" s="18" t="str">
        <f t="shared" si="8"/>
        <v/>
      </c>
      <c r="G867" s="18" t="str">
        <f t="shared" si="9"/>
        <v>vector</v>
      </c>
      <c r="H867" s="18" t="s">
        <v>950</v>
      </c>
      <c r="I867" s="29"/>
      <c r="J867" s="29"/>
      <c r="K867" s="84"/>
      <c r="L867" s="45" t="s">
        <v>31</v>
      </c>
      <c r="M867" s="32" t="s">
        <v>71</v>
      </c>
      <c r="N867" s="32" t="s">
        <v>31</v>
      </c>
      <c r="O867" s="45" t="s">
        <v>31</v>
      </c>
      <c r="P867" s="45" t="s">
        <v>30</v>
      </c>
      <c r="Q867" s="45" t="s">
        <v>30</v>
      </c>
      <c r="R867" s="45" t="s">
        <v>30</v>
      </c>
      <c r="S867" s="45" t="s">
        <v>31</v>
      </c>
      <c r="T867" s="32" t="s">
        <v>31</v>
      </c>
      <c r="U867" s="32" t="s">
        <v>33</v>
      </c>
      <c r="V867" s="45" t="s">
        <v>30</v>
      </c>
      <c r="W867" s="45" t="s">
        <v>31</v>
      </c>
      <c r="X867" s="45" t="s">
        <v>31</v>
      </c>
      <c r="Y867" s="45" t="s">
        <v>31</v>
      </c>
      <c r="Z867" s="45" t="s">
        <v>31</v>
      </c>
      <c r="AA867" s="32" t="s">
        <v>30</v>
      </c>
      <c r="AB867" s="32" t="s">
        <v>30</v>
      </c>
      <c r="AC867" s="32" t="s">
        <v>31</v>
      </c>
      <c r="AD867" s="32" t="s">
        <v>31</v>
      </c>
      <c r="AE867" s="32" t="s">
        <v>31</v>
      </c>
      <c r="AF867" s="45" t="s">
        <v>30</v>
      </c>
      <c r="AG867" s="45" t="s">
        <v>31</v>
      </c>
      <c r="AH867" s="46" t="s">
        <v>45</v>
      </c>
      <c r="AM867" s="32" t="s">
        <v>56</v>
      </c>
      <c r="AR867" s="23"/>
      <c r="AS867" s="24" t="str">
        <f t="shared" si="3"/>
        <v>-:Q:-:-:-:-:-:-:-:-:-:-:-:-:-:-:-:-:-:-:-:-:Rn:::::Rd::::</v>
      </c>
      <c r="AT867" s="23"/>
      <c r="AU867" s="24" t="str">
        <f t="shared" si="4"/>
        <v>0x0E218800</v>
      </c>
      <c r="AV867" s="25"/>
      <c r="AW867" s="26" t="str">
        <f t="shared" si="5"/>
        <v>frintnvector,                                           </v>
      </c>
      <c r="AX867" s="26" t="str">
        <f t="shared" si="6"/>
        <v>//		frintnvector,                                           	/* 0x0E218800	FRINTN    	 */</v>
      </c>
      <c r="AY867" s="26" t="str">
        <f t="shared" si="7"/>
        <v>//		0x0E218800,	/* FRINTN    	frintnvector	 */</v>
      </c>
    </row>
    <row r="868" ht="12.75" customHeight="1">
      <c r="A868" s="9" t="s">
        <v>1441</v>
      </c>
      <c r="B868" s="33" t="s">
        <v>106</v>
      </c>
      <c r="C868" s="16"/>
      <c r="D868" s="17"/>
      <c r="E868" s="28" t="s">
        <v>817</v>
      </c>
      <c r="F868" s="18" t="str">
        <f t="shared" si="8"/>
        <v/>
      </c>
      <c r="G868" s="18" t="str">
        <f t="shared" si="9"/>
        <v>vector</v>
      </c>
      <c r="H868" s="18" t="s">
        <v>950</v>
      </c>
      <c r="I868" s="29"/>
      <c r="J868" s="29"/>
      <c r="K868" s="84"/>
      <c r="L868" s="45" t="s">
        <v>31</v>
      </c>
      <c r="M868" s="32" t="s">
        <v>71</v>
      </c>
      <c r="N868" s="32" t="s">
        <v>31</v>
      </c>
      <c r="O868" s="45" t="s">
        <v>31</v>
      </c>
      <c r="P868" s="45" t="s">
        <v>30</v>
      </c>
      <c r="Q868" s="45" t="s">
        <v>30</v>
      </c>
      <c r="R868" s="45" t="s">
        <v>30</v>
      </c>
      <c r="S868" s="45" t="s">
        <v>31</v>
      </c>
      <c r="T868" s="32" t="s">
        <v>31</v>
      </c>
      <c r="U868" s="32" t="s">
        <v>33</v>
      </c>
      <c r="V868" s="45" t="s">
        <v>30</v>
      </c>
      <c r="W868" s="45" t="s">
        <v>31</v>
      </c>
      <c r="X868" s="45" t="s">
        <v>31</v>
      </c>
      <c r="Y868" s="45" t="s">
        <v>31</v>
      </c>
      <c r="Z868" s="45" t="s">
        <v>31</v>
      </c>
      <c r="AA868" s="32" t="s">
        <v>30</v>
      </c>
      <c r="AB868" s="32" t="s">
        <v>30</v>
      </c>
      <c r="AC868" s="32" t="s">
        <v>31</v>
      </c>
      <c r="AD868" s="32" t="s">
        <v>31</v>
      </c>
      <c r="AE868" s="32" t="s">
        <v>30</v>
      </c>
      <c r="AF868" s="45" t="s">
        <v>30</v>
      </c>
      <c r="AG868" s="45" t="s">
        <v>31</v>
      </c>
      <c r="AH868" s="46" t="s">
        <v>45</v>
      </c>
      <c r="AM868" s="32" t="s">
        <v>56</v>
      </c>
      <c r="AR868" s="23"/>
      <c r="AS868" s="24" t="str">
        <f t="shared" si="3"/>
        <v>-:Q:-:-:-:-:-:-:-:-:-:-:-:-:-:-:-:-:-:-:-:-:Rn:::::Rd::::</v>
      </c>
      <c r="AT868" s="23"/>
      <c r="AU868" s="24" t="str">
        <f t="shared" si="4"/>
        <v>0x0E219800</v>
      </c>
      <c r="AV868" s="25"/>
      <c r="AW868" s="26" t="str">
        <f t="shared" si="5"/>
        <v>frintmvector,                                           </v>
      </c>
      <c r="AX868" s="26" t="str">
        <f t="shared" si="6"/>
        <v>//		frintmvector,                                           	/* 0x0E219800	FRINTM    	 */</v>
      </c>
      <c r="AY868" s="26" t="str">
        <f t="shared" si="7"/>
        <v>//		0x0E219800,	/* FRINTM    	frintmvector	 */</v>
      </c>
    </row>
    <row r="869" ht="12.75" customHeight="1">
      <c r="A869" s="9" t="s">
        <v>1442</v>
      </c>
      <c r="B869" s="33" t="s">
        <v>106</v>
      </c>
      <c r="C869" s="16"/>
      <c r="D869" s="17"/>
      <c r="E869" s="28" t="s">
        <v>848</v>
      </c>
      <c r="F869" s="18" t="str">
        <f t="shared" si="8"/>
        <v>v</v>
      </c>
      <c r="G869" s="18" t="str">
        <f t="shared" si="9"/>
        <v>vector_Vector</v>
      </c>
      <c r="H869" s="18" t="s">
        <v>950</v>
      </c>
      <c r="I869" s="30" t="s">
        <v>1206</v>
      </c>
      <c r="J869" s="30"/>
      <c r="K869" s="84"/>
      <c r="L869" s="45" t="s">
        <v>31</v>
      </c>
      <c r="M869" s="32" t="s">
        <v>71</v>
      </c>
      <c r="N869" s="32" t="s">
        <v>31</v>
      </c>
      <c r="O869" s="45" t="s">
        <v>31</v>
      </c>
      <c r="P869" s="45" t="s">
        <v>30</v>
      </c>
      <c r="Q869" s="45" t="s">
        <v>30</v>
      </c>
      <c r="R869" s="45" t="s">
        <v>30</v>
      </c>
      <c r="S869" s="45" t="s">
        <v>31</v>
      </c>
      <c r="T869" s="32" t="s">
        <v>31</v>
      </c>
      <c r="U869" s="32" t="s">
        <v>33</v>
      </c>
      <c r="V869" s="45" t="s">
        <v>30</v>
      </c>
      <c r="W869" s="45" t="s">
        <v>31</v>
      </c>
      <c r="X869" s="45" t="s">
        <v>31</v>
      </c>
      <c r="Y869" s="45" t="s">
        <v>31</v>
      </c>
      <c r="Z869" s="45" t="s">
        <v>31</v>
      </c>
      <c r="AA869" s="32" t="s">
        <v>30</v>
      </c>
      <c r="AB869" s="32" t="s">
        <v>30</v>
      </c>
      <c r="AC869" s="32" t="s">
        <v>31</v>
      </c>
      <c r="AD869" s="32" t="s">
        <v>30</v>
      </c>
      <c r="AE869" s="32" t="s">
        <v>31</v>
      </c>
      <c r="AF869" s="45" t="s">
        <v>30</v>
      </c>
      <c r="AG869" s="45" t="s">
        <v>31</v>
      </c>
      <c r="AH869" s="46" t="s">
        <v>45</v>
      </c>
      <c r="AM869" s="32" t="s">
        <v>56</v>
      </c>
      <c r="AR869" s="23"/>
      <c r="AS869" s="24" t="str">
        <f t="shared" si="3"/>
        <v>-:Q:-:-:-:-:-:-:-:-:-:-:-:-:-:-:-:-:-:-:-:-:Rn:::::Rd::::</v>
      </c>
      <c r="AT869" s="23"/>
      <c r="AU869" s="24" t="str">
        <f t="shared" si="4"/>
        <v>0x0E21A800</v>
      </c>
      <c r="AV869" s="25"/>
      <c r="AW869" s="26" t="str">
        <f t="shared" si="5"/>
        <v>vfcvtnsvector_Vector,                                   </v>
      </c>
      <c r="AX869" s="26" t="str">
        <f t="shared" si="6"/>
        <v>//		vfcvtnsvector_Vector,                                   	/* 0x0E21A800	FCVTNS    	 */</v>
      </c>
      <c r="AY869" s="26" t="str">
        <f t="shared" si="7"/>
        <v>//		0x0E21A800,	/* FCVTNS    	vfcvtnsvector_Vector	 */</v>
      </c>
    </row>
    <row r="870" ht="12.75" customHeight="1">
      <c r="A870" s="15" t="s">
        <v>1443</v>
      </c>
      <c r="B870" s="33" t="s">
        <v>106</v>
      </c>
      <c r="C870" s="16"/>
      <c r="D870" s="17"/>
      <c r="E870" s="28" t="s">
        <v>867</v>
      </c>
      <c r="F870" s="18" t="str">
        <f t="shared" si="8"/>
        <v>v</v>
      </c>
      <c r="G870" s="18" t="str">
        <f t="shared" si="9"/>
        <v>vector_Vector</v>
      </c>
      <c r="H870" s="18" t="s">
        <v>950</v>
      </c>
      <c r="I870" s="30" t="s">
        <v>1206</v>
      </c>
      <c r="J870" s="30"/>
      <c r="K870" s="84"/>
      <c r="L870" s="45" t="s">
        <v>31</v>
      </c>
      <c r="M870" s="32" t="s">
        <v>71</v>
      </c>
      <c r="N870" s="32" t="s">
        <v>31</v>
      </c>
      <c r="O870" s="45" t="s">
        <v>31</v>
      </c>
      <c r="P870" s="45" t="s">
        <v>30</v>
      </c>
      <c r="Q870" s="45" t="s">
        <v>30</v>
      </c>
      <c r="R870" s="45" t="s">
        <v>30</v>
      </c>
      <c r="S870" s="45" t="s">
        <v>31</v>
      </c>
      <c r="T870" s="32" t="s">
        <v>31</v>
      </c>
      <c r="U870" s="32" t="s">
        <v>33</v>
      </c>
      <c r="V870" s="45" t="s">
        <v>30</v>
      </c>
      <c r="W870" s="45" t="s">
        <v>31</v>
      </c>
      <c r="X870" s="45" t="s">
        <v>31</v>
      </c>
      <c r="Y870" s="45" t="s">
        <v>31</v>
      </c>
      <c r="Z870" s="45" t="s">
        <v>31</v>
      </c>
      <c r="AA870" s="32" t="s">
        <v>30</v>
      </c>
      <c r="AB870" s="32" t="s">
        <v>30</v>
      </c>
      <c r="AC870" s="32" t="s">
        <v>31</v>
      </c>
      <c r="AD870" s="32" t="s">
        <v>30</v>
      </c>
      <c r="AE870" s="32" t="s">
        <v>30</v>
      </c>
      <c r="AF870" s="45" t="s">
        <v>30</v>
      </c>
      <c r="AG870" s="45" t="s">
        <v>31</v>
      </c>
      <c r="AH870" s="46" t="s">
        <v>45</v>
      </c>
      <c r="AM870" s="32" t="s">
        <v>56</v>
      </c>
      <c r="AR870" s="23"/>
      <c r="AS870" s="24" t="str">
        <f t="shared" si="3"/>
        <v>-:Q:-:-:-:-:-:-:-:-:-:-:-:-:-:-:-:-:-:-:-:-:Rn:::::Rd::::</v>
      </c>
      <c r="AT870" s="23"/>
      <c r="AU870" s="24" t="str">
        <f t="shared" si="4"/>
        <v>0x0E21B800</v>
      </c>
      <c r="AV870" s="25"/>
      <c r="AW870" s="26" t="str">
        <f t="shared" si="5"/>
        <v>vfcvtmsvector_Vector,                                   </v>
      </c>
      <c r="AX870" s="26" t="str">
        <f t="shared" si="6"/>
        <v>//		vfcvtmsvector_Vector,                                   	/* 0x0E21B800	FCVTMS    	 */</v>
      </c>
      <c r="AY870" s="26" t="str">
        <f t="shared" si="7"/>
        <v>//		0x0E21B800,	/* FCVTMS    	vfcvtmsvector_Vector	 */</v>
      </c>
    </row>
    <row r="871" ht="12.75" customHeight="1">
      <c r="A871" s="15" t="s">
        <v>1444</v>
      </c>
      <c r="B871" s="33" t="s">
        <v>106</v>
      </c>
      <c r="C871" s="16"/>
      <c r="D871" s="17"/>
      <c r="E871" s="28" t="s">
        <v>856</v>
      </c>
      <c r="F871" s="18" t="str">
        <f t="shared" si="8"/>
        <v>v</v>
      </c>
      <c r="G871" s="18" t="str">
        <f t="shared" si="9"/>
        <v>vector_Vector</v>
      </c>
      <c r="H871" s="18" t="s">
        <v>950</v>
      </c>
      <c r="I871" s="30" t="s">
        <v>1206</v>
      </c>
      <c r="J871" s="30"/>
      <c r="K871" s="84"/>
      <c r="L871" s="45" t="s">
        <v>31</v>
      </c>
      <c r="M871" s="32" t="s">
        <v>71</v>
      </c>
      <c r="N871" s="32" t="s">
        <v>31</v>
      </c>
      <c r="O871" s="45" t="s">
        <v>31</v>
      </c>
      <c r="P871" s="45" t="s">
        <v>30</v>
      </c>
      <c r="Q871" s="45" t="s">
        <v>30</v>
      </c>
      <c r="R871" s="45" t="s">
        <v>30</v>
      </c>
      <c r="S871" s="45" t="s">
        <v>31</v>
      </c>
      <c r="T871" s="32" t="s">
        <v>31</v>
      </c>
      <c r="U871" s="32" t="s">
        <v>33</v>
      </c>
      <c r="V871" s="45" t="s">
        <v>30</v>
      </c>
      <c r="W871" s="45" t="s">
        <v>31</v>
      </c>
      <c r="X871" s="45" t="s">
        <v>31</v>
      </c>
      <c r="Y871" s="45" t="s">
        <v>31</v>
      </c>
      <c r="Z871" s="45" t="s">
        <v>31</v>
      </c>
      <c r="AA871" s="32" t="s">
        <v>30</v>
      </c>
      <c r="AB871" s="32" t="s">
        <v>30</v>
      </c>
      <c r="AC871" s="32" t="s">
        <v>30</v>
      </c>
      <c r="AD871" s="32" t="s">
        <v>31</v>
      </c>
      <c r="AE871" s="32" t="s">
        <v>31</v>
      </c>
      <c r="AF871" s="45" t="s">
        <v>30</v>
      </c>
      <c r="AG871" s="45" t="s">
        <v>31</v>
      </c>
      <c r="AH871" s="46" t="s">
        <v>45</v>
      </c>
      <c r="AM871" s="32" t="s">
        <v>56</v>
      </c>
      <c r="AR871" s="23"/>
      <c r="AS871" s="24" t="str">
        <f t="shared" si="3"/>
        <v>-:Q:-:-:-:-:-:-:-:-:-:-:-:-:-:-:-:-:-:-:-:-:Rn:::::Rd::::</v>
      </c>
      <c r="AT871" s="23"/>
      <c r="AU871" s="24" t="str">
        <f t="shared" si="4"/>
        <v>0x0E21C800</v>
      </c>
      <c r="AV871" s="25"/>
      <c r="AW871" s="26" t="str">
        <f t="shared" si="5"/>
        <v>vfcvtasvector_Vector,                                   </v>
      </c>
      <c r="AX871" s="26" t="str">
        <f t="shared" si="6"/>
        <v>//		vfcvtasvector_Vector,                                   	/* 0x0E21C800	FCVTAS    	 */</v>
      </c>
      <c r="AY871" s="26" t="str">
        <f t="shared" si="7"/>
        <v>//		0x0E21C800,	/* FCVTAS    	vfcvtasvector_Vector	 */</v>
      </c>
    </row>
    <row r="872" ht="12.75" customHeight="1">
      <c r="A872" s="9" t="s">
        <v>1445</v>
      </c>
      <c r="B872" s="33" t="s">
        <v>106</v>
      </c>
      <c r="C872" s="16"/>
      <c r="D872" s="17"/>
      <c r="E872" s="28" t="s">
        <v>704</v>
      </c>
      <c r="F872" s="18" t="str">
        <f t="shared" si="8"/>
        <v>v</v>
      </c>
      <c r="G872" s="18" t="str">
        <f t="shared" si="9"/>
        <v>vector_integer_Vector</v>
      </c>
      <c r="H872" s="18" t="s">
        <v>1031</v>
      </c>
      <c r="I872" s="30" t="s">
        <v>1206</v>
      </c>
      <c r="J872" s="30"/>
      <c r="K872" s="84"/>
      <c r="L872" s="45" t="s">
        <v>31</v>
      </c>
      <c r="M872" s="32" t="s">
        <v>71</v>
      </c>
      <c r="N872" s="32" t="s">
        <v>31</v>
      </c>
      <c r="O872" s="45" t="s">
        <v>31</v>
      </c>
      <c r="P872" s="45" t="s">
        <v>30</v>
      </c>
      <c r="Q872" s="45" t="s">
        <v>30</v>
      </c>
      <c r="R872" s="45" t="s">
        <v>30</v>
      </c>
      <c r="S872" s="45" t="s">
        <v>31</v>
      </c>
      <c r="T872" s="32" t="s">
        <v>31</v>
      </c>
      <c r="U872" s="32" t="s">
        <v>33</v>
      </c>
      <c r="V872" s="45" t="s">
        <v>30</v>
      </c>
      <c r="W872" s="45" t="s">
        <v>31</v>
      </c>
      <c r="X872" s="45" t="s">
        <v>31</v>
      </c>
      <c r="Y872" s="45" t="s">
        <v>31</v>
      </c>
      <c r="Z872" s="45" t="s">
        <v>31</v>
      </c>
      <c r="AA872" s="32" t="s">
        <v>30</v>
      </c>
      <c r="AB872" s="32" t="s">
        <v>30</v>
      </c>
      <c r="AC872" s="32" t="s">
        <v>30</v>
      </c>
      <c r="AD872" s="32" t="s">
        <v>31</v>
      </c>
      <c r="AE872" s="32" t="s">
        <v>30</v>
      </c>
      <c r="AF872" s="45" t="s">
        <v>30</v>
      </c>
      <c r="AG872" s="45" t="s">
        <v>31</v>
      </c>
      <c r="AH872" s="46" t="s">
        <v>45</v>
      </c>
      <c r="AM872" s="32" t="s">
        <v>56</v>
      </c>
      <c r="AR872" s="23"/>
      <c r="AS872" s="24" t="str">
        <f t="shared" si="3"/>
        <v>-:Q:-:-:-:-:-:-:-:-:-:-:-:-:-:-:-:-:-:-:-:-:Rn:::::Rd::::</v>
      </c>
      <c r="AT872" s="23"/>
      <c r="AU872" s="24" t="str">
        <f t="shared" si="4"/>
        <v>0x0E21D800</v>
      </c>
      <c r="AV872" s="25"/>
      <c r="AW872" s="26" t="str">
        <f t="shared" si="5"/>
        <v>vscvtfvector_integer_Vector,                            </v>
      </c>
      <c r="AX872" s="26" t="str">
        <f t="shared" si="6"/>
        <v>//		vscvtfvector_integer_Vector,                            	/* 0x0E21D800	SCVTF     	 */</v>
      </c>
      <c r="AY872" s="26" t="str">
        <f t="shared" si="7"/>
        <v>//		0x0E21D800,	/* SCVTF     	vscvtfvector_integer_Vector	 */</v>
      </c>
    </row>
    <row r="873" ht="12.75" customHeight="1">
      <c r="A873" s="15" t="s">
        <v>1446</v>
      </c>
      <c r="B873" s="33" t="s">
        <v>106</v>
      </c>
      <c r="C873" s="16"/>
      <c r="D873" s="17"/>
      <c r="E873" s="28" t="s">
        <v>991</v>
      </c>
      <c r="F873" s="18" t="str">
        <f t="shared" si="8"/>
        <v>v</v>
      </c>
      <c r="G873" s="18" t="str">
        <f t="shared" si="9"/>
        <v>zero_Vector</v>
      </c>
      <c r="H873" s="18" t="s">
        <v>1017</v>
      </c>
      <c r="I873" s="30" t="s">
        <v>1206</v>
      </c>
      <c r="J873" s="30"/>
      <c r="K873" s="84"/>
      <c r="L873" s="45" t="s">
        <v>31</v>
      </c>
      <c r="M873" s="32" t="s">
        <v>71</v>
      </c>
      <c r="N873" s="32" t="s">
        <v>31</v>
      </c>
      <c r="O873" s="45" t="s">
        <v>31</v>
      </c>
      <c r="P873" s="45" t="s">
        <v>30</v>
      </c>
      <c r="Q873" s="45" t="s">
        <v>30</v>
      </c>
      <c r="R873" s="45" t="s">
        <v>30</v>
      </c>
      <c r="S873" s="45" t="s">
        <v>31</v>
      </c>
      <c r="T873" s="32" t="s">
        <v>30</v>
      </c>
      <c r="U873" s="32" t="s">
        <v>33</v>
      </c>
      <c r="V873" s="45" t="s">
        <v>30</v>
      </c>
      <c r="W873" s="45" t="s">
        <v>31</v>
      </c>
      <c r="X873" s="45" t="s">
        <v>31</v>
      </c>
      <c r="Y873" s="45" t="s">
        <v>31</v>
      </c>
      <c r="Z873" s="45" t="s">
        <v>31</v>
      </c>
      <c r="AA873" s="32" t="s">
        <v>31</v>
      </c>
      <c r="AB873" s="32" t="s">
        <v>30</v>
      </c>
      <c r="AC873" s="32" t="s">
        <v>30</v>
      </c>
      <c r="AD873" s="32" t="s">
        <v>31</v>
      </c>
      <c r="AE873" s="32" t="s">
        <v>31</v>
      </c>
      <c r="AF873" s="45" t="s">
        <v>30</v>
      </c>
      <c r="AG873" s="45" t="s">
        <v>31</v>
      </c>
      <c r="AH873" s="46" t="s">
        <v>45</v>
      </c>
      <c r="AM873" s="32" t="s">
        <v>56</v>
      </c>
      <c r="AR873" s="23"/>
      <c r="AS873" s="24" t="str">
        <f t="shared" si="3"/>
        <v>-:Q:-:-:-:-:-:-:-:-:-:-:-:-:-:-:-:-:-:-:-:-:Rn:::::Rd::::</v>
      </c>
      <c r="AT873" s="23"/>
      <c r="AU873" s="24" t="str">
        <f t="shared" si="4"/>
        <v>0x0EA0C800</v>
      </c>
      <c r="AV873" s="25"/>
      <c r="AW873" s="26" t="str">
        <f t="shared" si="5"/>
        <v>vfcmgtzero_Vector,                                      </v>
      </c>
      <c r="AX873" s="26" t="str">
        <f t="shared" si="6"/>
        <v>//		vfcmgtzero_Vector,                                      	/* 0x0EA0C800	FCMGT     	 */</v>
      </c>
      <c r="AY873" s="26" t="str">
        <f t="shared" si="7"/>
        <v>//		0x0EA0C800,	/* FCMGT     	vfcmgtzero_Vector	 */</v>
      </c>
    </row>
    <row r="874" ht="12.75" customHeight="1">
      <c r="A874" s="15" t="s">
        <v>1447</v>
      </c>
      <c r="B874" s="33" t="s">
        <v>106</v>
      </c>
      <c r="C874" s="16"/>
      <c r="D874" s="17"/>
      <c r="E874" s="28" t="s">
        <v>958</v>
      </c>
      <c r="F874" s="18" t="str">
        <f t="shared" si="8"/>
        <v>v</v>
      </c>
      <c r="G874" s="18" t="str">
        <f t="shared" si="9"/>
        <v>zero_Vector</v>
      </c>
      <c r="H874" s="18" t="s">
        <v>1017</v>
      </c>
      <c r="I874" s="30" t="s">
        <v>1206</v>
      </c>
      <c r="J874" s="30"/>
      <c r="K874" s="84"/>
      <c r="L874" s="45" t="s">
        <v>31</v>
      </c>
      <c r="M874" s="32" t="s">
        <v>71</v>
      </c>
      <c r="N874" s="32" t="s">
        <v>31</v>
      </c>
      <c r="O874" s="45" t="s">
        <v>31</v>
      </c>
      <c r="P874" s="45" t="s">
        <v>30</v>
      </c>
      <c r="Q874" s="45" t="s">
        <v>30</v>
      </c>
      <c r="R874" s="45" t="s">
        <v>30</v>
      </c>
      <c r="S874" s="45" t="s">
        <v>31</v>
      </c>
      <c r="T874" s="32" t="s">
        <v>30</v>
      </c>
      <c r="U874" s="32" t="s">
        <v>33</v>
      </c>
      <c r="V874" s="45" t="s">
        <v>30</v>
      </c>
      <c r="W874" s="45" t="s">
        <v>31</v>
      </c>
      <c r="X874" s="45" t="s">
        <v>31</v>
      </c>
      <c r="Y874" s="45" t="s">
        <v>31</v>
      </c>
      <c r="Z874" s="45" t="s">
        <v>31</v>
      </c>
      <c r="AA874" s="32" t="s">
        <v>31</v>
      </c>
      <c r="AB874" s="32" t="s">
        <v>30</v>
      </c>
      <c r="AC874" s="32" t="s">
        <v>30</v>
      </c>
      <c r="AD874" s="32" t="s">
        <v>31</v>
      </c>
      <c r="AE874" s="32" t="s">
        <v>30</v>
      </c>
      <c r="AF874" s="45" t="s">
        <v>30</v>
      </c>
      <c r="AG874" s="45" t="s">
        <v>31</v>
      </c>
      <c r="AH874" s="46" t="s">
        <v>45</v>
      </c>
      <c r="AM874" s="32" t="s">
        <v>56</v>
      </c>
      <c r="AR874" s="23"/>
      <c r="AS874" s="24" t="str">
        <f t="shared" si="3"/>
        <v>-:Q:-:-:-:-:-:-:-:-:-:-:-:-:-:-:-:-:-:-:-:-:Rn:::::Rd::::</v>
      </c>
      <c r="AT874" s="23"/>
      <c r="AU874" s="24" t="str">
        <f t="shared" si="4"/>
        <v>0x0EA0D800</v>
      </c>
      <c r="AV874" s="25"/>
      <c r="AW874" s="26" t="str">
        <f t="shared" si="5"/>
        <v>vfcmeqzero_Vector,                                      </v>
      </c>
      <c r="AX874" s="26" t="str">
        <f t="shared" si="6"/>
        <v>//		vfcmeqzero_Vector,                                      	/* 0x0EA0D800	FCMEQ     	 */</v>
      </c>
      <c r="AY874" s="26" t="str">
        <f t="shared" si="7"/>
        <v>//		0x0EA0D800,	/* FCMEQ     	vfcmeqzero_Vector	 */</v>
      </c>
    </row>
    <row r="875" ht="12.75" customHeight="1">
      <c r="A875" s="9" t="s">
        <v>1448</v>
      </c>
      <c r="B875" s="33" t="s">
        <v>106</v>
      </c>
      <c r="C875" s="16"/>
      <c r="D875" s="17"/>
      <c r="E875" s="28" t="s">
        <v>1035</v>
      </c>
      <c r="F875" s="18" t="str">
        <f t="shared" si="8"/>
        <v>v</v>
      </c>
      <c r="G875" s="18" t="str">
        <f t="shared" si="9"/>
        <v>zero_Vector</v>
      </c>
      <c r="H875" s="18" t="s">
        <v>1017</v>
      </c>
      <c r="I875" s="30" t="s">
        <v>1206</v>
      </c>
      <c r="J875" s="30"/>
      <c r="K875" s="84"/>
      <c r="L875" s="45" t="s">
        <v>31</v>
      </c>
      <c r="M875" s="32" t="s">
        <v>71</v>
      </c>
      <c r="N875" s="32" t="s">
        <v>31</v>
      </c>
      <c r="O875" s="45" t="s">
        <v>31</v>
      </c>
      <c r="P875" s="45" t="s">
        <v>30</v>
      </c>
      <c r="Q875" s="45" t="s">
        <v>30</v>
      </c>
      <c r="R875" s="45" t="s">
        <v>30</v>
      </c>
      <c r="S875" s="45" t="s">
        <v>31</v>
      </c>
      <c r="T875" s="32" t="s">
        <v>30</v>
      </c>
      <c r="U875" s="32" t="s">
        <v>33</v>
      </c>
      <c r="V875" s="45" t="s">
        <v>30</v>
      </c>
      <c r="W875" s="45" t="s">
        <v>31</v>
      </c>
      <c r="X875" s="45" t="s">
        <v>31</v>
      </c>
      <c r="Y875" s="45" t="s">
        <v>31</v>
      </c>
      <c r="Z875" s="45" t="s">
        <v>31</v>
      </c>
      <c r="AA875" s="32" t="s">
        <v>31</v>
      </c>
      <c r="AB875" s="32" t="s">
        <v>30</v>
      </c>
      <c r="AC875" s="32" t="s">
        <v>30</v>
      </c>
      <c r="AD875" s="32" t="s">
        <v>30</v>
      </c>
      <c r="AE875" s="32" t="s">
        <v>31</v>
      </c>
      <c r="AF875" s="45" t="s">
        <v>30</v>
      </c>
      <c r="AG875" s="45" t="s">
        <v>31</v>
      </c>
      <c r="AH875" s="46" t="s">
        <v>45</v>
      </c>
      <c r="AM875" s="32" t="s">
        <v>56</v>
      </c>
      <c r="AR875" s="23"/>
      <c r="AS875" s="24" t="str">
        <f t="shared" si="3"/>
        <v>-:Q:-:-:-:-:-:-:-:-:-:-:-:-:-:-:-:-:-:-:-:-:Rn:::::Rd::::</v>
      </c>
      <c r="AT875" s="23"/>
      <c r="AU875" s="24" t="str">
        <f t="shared" si="4"/>
        <v>0x0EA0E800</v>
      </c>
      <c r="AV875" s="25"/>
      <c r="AW875" s="26" t="str">
        <f t="shared" si="5"/>
        <v>vfcmltzero_Vector,                                      </v>
      </c>
      <c r="AX875" s="26" t="str">
        <f t="shared" si="6"/>
        <v>//		vfcmltzero_Vector,                                      	/* 0x0EA0E800	FCMLT     	 */</v>
      </c>
      <c r="AY875" s="26" t="str">
        <f t="shared" si="7"/>
        <v>//		0x0EA0E800,	/* FCMLT     	vfcmltzero_Vector	 */</v>
      </c>
    </row>
    <row r="876" ht="12.75" customHeight="1">
      <c r="A876" s="9" t="s">
        <v>1449</v>
      </c>
      <c r="B876" s="33" t="s">
        <v>106</v>
      </c>
      <c r="C876" s="16"/>
      <c r="D876" s="17"/>
      <c r="E876" s="28" t="s">
        <v>802</v>
      </c>
      <c r="F876" s="18" t="str">
        <f t="shared" si="8"/>
        <v/>
      </c>
      <c r="G876" s="18" t="str">
        <f t="shared" si="9"/>
        <v>vector</v>
      </c>
      <c r="H876" s="18" t="s">
        <v>950</v>
      </c>
      <c r="I876" s="29"/>
      <c r="J876" s="29"/>
      <c r="K876" s="84"/>
      <c r="L876" s="45" t="s">
        <v>31</v>
      </c>
      <c r="M876" s="32" t="s">
        <v>71</v>
      </c>
      <c r="N876" s="32" t="s">
        <v>31</v>
      </c>
      <c r="O876" s="45" t="s">
        <v>31</v>
      </c>
      <c r="P876" s="45" t="s">
        <v>30</v>
      </c>
      <c r="Q876" s="45" t="s">
        <v>30</v>
      </c>
      <c r="R876" s="45" t="s">
        <v>30</v>
      </c>
      <c r="S876" s="45" t="s">
        <v>31</v>
      </c>
      <c r="T876" s="32" t="s">
        <v>30</v>
      </c>
      <c r="U876" s="32" t="s">
        <v>33</v>
      </c>
      <c r="V876" s="45" t="s">
        <v>30</v>
      </c>
      <c r="W876" s="45" t="s">
        <v>31</v>
      </c>
      <c r="X876" s="45" t="s">
        <v>31</v>
      </c>
      <c r="Y876" s="45" t="s">
        <v>31</v>
      </c>
      <c r="Z876" s="45" t="s">
        <v>31</v>
      </c>
      <c r="AA876" s="32" t="s">
        <v>31</v>
      </c>
      <c r="AB876" s="32" t="s">
        <v>30</v>
      </c>
      <c r="AC876" s="32" t="s">
        <v>30</v>
      </c>
      <c r="AD876" s="32" t="s">
        <v>30</v>
      </c>
      <c r="AE876" s="32" t="s">
        <v>30</v>
      </c>
      <c r="AF876" s="45" t="s">
        <v>30</v>
      </c>
      <c r="AG876" s="45" t="s">
        <v>31</v>
      </c>
      <c r="AH876" s="46" t="s">
        <v>45</v>
      </c>
      <c r="AM876" s="32" t="s">
        <v>56</v>
      </c>
      <c r="AR876" s="23"/>
      <c r="AS876" s="24" t="str">
        <f t="shared" si="3"/>
        <v>-:Q:-:-:-:-:-:-:-:-:-:-:-:-:-:-:-:-:-:-:-:-:Rn:::::Rd::::</v>
      </c>
      <c r="AT876" s="23"/>
      <c r="AU876" s="24" t="str">
        <f t="shared" si="4"/>
        <v>0x0EA0F800</v>
      </c>
      <c r="AV876" s="25"/>
      <c r="AW876" s="26" t="str">
        <f t="shared" si="5"/>
        <v>fabsvector,                                             </v>
      </c>
      <c r="AX876" s="26" t="str">
        <f t="shared" si="6"/>
        <v>//		fabsvector,                                             	/* 0x0EA0F800	FABS      	 */</v>
      </c>
      <c r="AY876" s="26" t="str">
        <f t="shared" si="7"/>
        <v>//		0x0EA0F800,	/* FABS      	fabsvector	 */</v>
      </c>
    </row>
    <row r="877" ht="12.75" customHeight="1">
      <c r="A877" s="15" t="s">
        <v>1450</v>
      </c>
      <c r="B877" s="33" t="s">
        <v>106</v>
      </c>
      <c r="C877" s="16"/>
      <c r="D877" s="17"/>
      <c r="E877" s="28" t="s">
        <v>815</v>
      </c>
      <c r="F877" s="18" t="str">
        <f t="shared" si="8"/>
        <v/>
      </c>
      <c r="G877" s="18" t="str">
        <f t="shared" si="9"/>
        <v>vector</v>
      </c>
      <c r="H877" s="18" t="s">
        <v>950</v>
      </c>
      <c r="I877" s="29"/>
      <c r="J877" s="29"/>
      <c r="K877" s="84"/>
      <c r="L877" s="45" t="s">
        <v>31</v>
      </c>
      <c r="M877" s="32" t="s">
        <v>71</v>
      </c>
      <c r="N877" s="32" t="s">
        <v>31</v>
      </c>
      <c r="O877" s="45" t="s">
        <v>31</v>
      </c>
      <c r="P877" s="45" t="s">
        <v>30</v>
      </c>
      <c r="Q877" s="45" t="s">
        <v>30</v>
      </c>
      <c r="R877" s="45" t="s">
        <v>30</v>
      </c>
      <c r="S877" s="45" t="s">
        <v>31</v>
      </c>
      <c r="T877" s="32" t="s">
        <v>30</v>
      </c>
      <c r="U877" s="32" t="s">
        <v>33</v>
      </c>
      <c r="V877" s="45" t="s">
        <v>30</v>
      </c>
      <c r="W877" s="45" t="s">
        <v>31</v>
      </c>
      <c r="X877" s="45" t="s">
        <v>31</v>
      </c>
      <c r="Y877" s="45" t="s">
        <v>31</v>
      </c>
      <c r="Z877" s="45" t="s">
        <v>31</v>
      </c>
      <c r="AA877" s="32" t="s">
        <v>30</v>
      </c>
      <c r="AB877" s="32" t="s">
        <v>30</v>
      </c>
      <c r="AC877" s="32" t="s">
        <v>31</v>
      </c>
      <c r="AD877" s="32" t="s">
        <v>31</v>
      </c>
      <c r="AE877" s="32" t="s">
        <v>31</v>
      </c>
      <c r="AF877" s="45" t="s">
        <v>30</v>
      </c>
      <c r="AG877" s="45" t="s">
        <v>31</v>
      </c>
      <c r="AH877" s="46" t="s">
        <v>45</v>
      </c>
      <c r="AM877" s="32" t="s">
        <v>56</v>
      </c>
      <c r="AR877" s="23"/>
      <c r="AS877" s="24" t="str">
        <f t="shared" si="3"/>
        <v>-:Q:-:-:-:-:-:-:-:-:-:-:-:-:-:-:-:-:-:-:-:-:Rn:::::Rd::::</v>
      </c>
      <c r="AT877" s="23"/>
      <c r="AU877" s="24" t="str">
        <f t="shared" si="4"/>
        <v>0x0EA18800</v>
      </c>
      <c r="AV877" s="25"/>
      <c r="AW877" s="26" t="str">
        <f t="shared" si="5"/>
        <v>frintpvector,                                           </v>
      </c>
      <c r="AX877" s="26" t="str">
        <f t="shared" si="6"/>
        <v>//		frintpvector,                                           	/* 0x0EA18800	FRINTP    	 */</v>
      </c>
      <c r="AY877" s="26" t="str">
        <f t="shared" si="7"/>
        <v>//		0x0EA18800,	/* FRINTP    	frintpvector	 */</v>
      </c>
    </row>
    <row r="878" ht="12.75" customHeight="1">
      <c r="A878" s="15" t="s">
        <v>1451</v>
      </c>
      <c r="B878" s="33" t="s">
        <v>106</v>
      </c>
      <c r="C878" s="16"/>
      <c r="D878" s="17"/>
      <c r="E878" s="28" t="s">
        <v>819</v>
      </c>
      <c r="F878" s="18" t="str">
        <f t="shared" si="8"/>
        <v/>
      </c>
      <c r="G878" s="18" t="str">
        <f t="shared" si="9"/>
        <v>vector</v>
      </c>
      <c r="H878" s="18" t="s">
        <v>950</v>
      </c>
      <c r="I878" s="29"/>
      <c r="J878" s="29"/>
      <c r="K878" s="84"/>
      <c r="L878" s="45" t="s">
        <v>31</v>
      </c>
      <c r="M878" s="32" t="s">
        <v>71</v>
      </c>
      <c r="N878" s="32" t="s">
        <v>31</v>
      </c>
      <c r="O878" s="45" t="s">
        <v>31</v>
      </c>
      <c r="P878" s="45" t="s">
        <v>30</v>
      </c>
      <c r="Q878" s="45" t="s">
        <v>30</v>
      </c>
      <c r="R878" s="45" t="s">
        <v>30</v>
      </c>
      <c r="S878" s="45" t="s">
        <v>31</v>
      </c>
      <c r="T878" s="32" t="s">
        <v>30</v>
      </c>
      <c r="U878" s="32" t="s">
        <v>33</v>
      </c>
      <c r="V878" s="45" t="s">
        <v>30</v>
      </c>
      <c r="W878" s="45" t="s">
        <v>31</v>
      </c>
      <c r="X878" s="45" t="s">
        <v>31</v>
      </c>
      <c r="Y878" s="45" t="s">
        <v>31</v>
      </c>
      <c r="Z878" s="45" t="s">
        <v>31</v>
      </c>
      <c r="AA878" s="32" t="s">
        <v>30</v>
      </c>
      <c r="AB878" s="32" t="s">
        <v>30</v>
      </c>
      <c r="AC878" s="32" t="s">
        <v>31</v>
      </c>
      <c r="AD878" s="32" t="s">
        <v>31</v>
      </c>
      <c r="AE878" s="32" t="s">
        <v>30</v>
      </c>
      <c r="AF878" s="45" t="s">
        <v>30</v>
      </c>
      <c r="AG878" s="45" t="s">
        <v>31</v>
      </c>
      <c r="AH878" s="46" t="s">
        <v>45</v>
      </c>
      <c r="AM878" s="32" t="s">
        <v>56</v>
      </c>
      <c r="AR878" s="23"/>
      <c r="AS878" s="24" t="str">
        <f t="shared" si="3"/>
        <v>-:Q:-:-:-:-:-:-:-:-:-:-:-:-:-:-:-:-:-:-:-:-:Rn:::::Rd::::</v>
      </c>
      <c r="AT878" s="23"/>
      <c r="AU878" s="24" t="str">
        <f t="shared" si="4"/>
        <v>0x0EA19800</v>
      </c>
      <c r="AV878" s="25"/>
      <c r="AW878" s="26" t="str">
        <f t="shared" si="5"/>
        <v>frintzvector,                                           </v>
      </c>
      <c r="AX878" s="26" t="str">
        <f t="shared" si="6"/>
        <v>//		frintzvector,                                           	/* 0x0EA19800	FRINTZ    	 */</v>
      </c>
      <c r="AY878" s="26" t="str">
        <f t="shared" si="7"/>
        <v>//		0x0EA19800,	/* FRINTZ    	frintzvector	 */</v>
      </c>
    </row>
    <row r="879" ht="12.75" customHeight="1">
      <c r="A879" s="9" t="s">
        <v>1452</v>
      </c>
      <c r="B879" s="33" t="s">
        <v>106</v>
      </c>
      <c r="C879" s="16"/>
      <c r="D879" s="17"/>
      <c r="E879" s="28" t="s">
        <v>863</v>
      </c>
      <c r="F879" s="18" t="str">
        <f t="shared" si="8"/>
        <v>v</v>
      </c>
      <c r="G879" s="18" t="str">
        <f t="shared" si="9"/>
        <v>vector_Vector</v>
      </c>
      <c r="H879" s="18" t="s">
        <v>950</v>
      </c>
      <c r="I879" s="30" t="s">
        <v>1206</v>
      </c>
      <c r="J879" s="30"/>
      <c r="K879" s="84"/>
      <c r="L879" s="45" t="s">
        <v>31</v>
      </c>
      <c r="M879" s="32" t="s">
        <v>71</v>
      </c>
      <c r="N879" s="32" t="s">
        <v>31</v>
      </c>
      <c r="O879" s="45" t="s">
        <v>31</v>
      </c>
      <c r="P879" s="45" t="s">
        <v>30</v>
      </c>
      <c r="Q879" s="45" t="s">
        <v>30</v>
      </c>
      <c r="R879" s="45" t="s">
        <v>30</v>
      </c>
      <c r="S879" s="45" t="s">
        <v>31</v>
      </c>
      <c r="T879" s="32" t="s">
        <v>30</v>
      </c>
      <c r="U879" s="32" t="s">
        <v>33</v>
      </c>
      <c r="V879" s="45" t="s">
        <v>30</v>
      </c>
      <c r="W879" s="45" t="s">
        <v>31</v>
      </c>
      <c r="X879" s="45" t="s">
        <v>31</v>
      </c>
      <c r="Y879" s="45" t="s">
        <v>31</v>
      </c>
      <c r="Z879" s="45" t="s">
        <v>31</v>
      </c>
      <c r="AA879" s="32" t="s">
        <v>30</v>
      </c>
      <c r="AB879" s="32" t="s">
        <v>30</v>
      </c>
      <c r="AC879" s="32" t="s">
        <v>31</v>
      </c>
      <c r="AD879" s="32" t="s">
        <v>30</v>
      </c>
      <c r="AE879" s="32" t="s">
        <v>31</v>
      </c>
      <c r="AF879" s="45" t="s">
        <v>30</v>
      </c>
      <c r="AG879" s="45" t="s">
        <v>31</v>
      </c>
      <c r="AH879" s="46" t="s">
        <v>45</v>
      </c>
      <c r="AM879" s="32" t="s">
        <v>56</v>
      </c>
      <c r="AR879" s="23"/>
      <c r="AS879" s="24" t="str">
        <f t="shared" si="3"/>
        <v>-:Q:-:-:-:-:-:-:-:-:-:-:-:-:-:-:-:-:-:-:-:-:Rn:::::Rd::::</v>
      </c>
      <c r="AT879" s="23"/>
      <c r="AU879" s="24" t="str">
        <f t="shared" si="4"/>
        <v>0x0EA1A800</v>
      </c>
      <c r="AV879" s="25"/>
      <c r="AW879" s="26" t="str">
        <f t="shared" si="5"/>
        <v>vfcvtpsvector_Vector,                                   </v>
      </c>
      <c r="AX879" s="26" t="str">
        <f t="shared" si="6"/>
        <v>//		vfcvtpsvector_Vector,                                   	/* 0x0EA1A800	FCVTPS    	 */</v>
      </c>
      <c r="AY879" s="26" t="str">
        <f t="shared" si="7"/>
        <v>//		0x0EA1A800,	/* FCVTPS    	vfcvtpsvector_Vector	 */</v>
      </c>
    </row>
    <row r="880" ht="12.75" customHeight="1">
      <c r="A880" s="15" t="s">
        <v>1453</v>
      </c>
      <c r="B880" s="33" t="s">
        <v>106</v>
      </c>
      <c r="C880" s="16"/>
      <c r="D880" s="17"/>
      <c r="E880" s="28" t="s">
        <v>710</v>
      </c>
      <c r="F880" s="18" t="str">
        <f t="shared" si="8"/>
        <v>v</v>
      </c>
      <c r="G880" s="18" t="str">
        <f t="shared" si="9"/>
        <v>vector_integer_Vector</v>
      </c>
      <c r="H880" s="18" t="s">
        <v>1031</v>
      </c>
      <c r="I880" s="30" t="s">
        <v>1206</v>
      </c>
      <c r="J880" s="30"/>
      <c r="K880" s="84"/>
      <c r="L880" s="45" t="s">
        <v>31</v>
      </c>
      <c r="M880" s="32" t="s">
        <v>71</v>
      </c>
      <c r="N880" s="32" t="s">
        <v>31</v>
      </c>
      <c r="O880" s="45" t="s">
        <v>31</v>
      </c>
      <c r="P880" s="45" t="s">
        <v>30</v>
      </c>
      <c r="Q880" s="45" t="s">
        <v>30</v>
      </c>
      <c r="R880" s="45" t="s">
        <v>30</v>
      </c>
      <c r="S880" s="45" t="s">
        <v>31</v>
      </c>
      <c r="T880" s="32" t="s">
        <v>30</v>
      </c>
      <c r="U880" s="32" t="s">
        <v>33</v>
      </c>
      <c r="V880" s="45" t="s">
        <v>30</v>
      </c>
      <c r="W880" s="45" t="s">
        <v>31</v>
      </c>
      <c r="X880" s="45" t="s">
        <v>31</v>
      </c>
      <c r="Y880" s="45" t="s">
        <v>31</v>
      </c>
      <c r="Z880" s="45" t="s">
        <v>31</v>
      </c>
      <c r="AA880" s="32" t="s">
        <v>30</v>
      </c>
      <c r="AB880" s="32" t="s">
        <v>30</v>
      </c>
      <c r="AC880" s="32" t="s">
        <v>31</v>
      </c>
      <c r="AD880" s="32" t="s">
        <v>30</v>
      </c>
      <c r="AE880" s="32" t="s">
        <v>30</v>
      </c>
      <c r="AF880" s="45" t="s">
        <v>30</v>
      </c>
      <c r="AG880" s="45" t="s">
        <v>31</v>
      </c>
      <c r="AH880" s="46" t="s">
        <v>45</v>
      </c>
      <c r="AM880" s="32" t="s">
        <v>56</v>
      </c>
      <c r="AR880" s="23"/>
      <c r="AS880" s="24" t="str">
        <f t="shared" si="3"/>
        <v>-:Q:-:-:-:-:-:-:-:-:-:-:-:-:-:-:-:-:-:-:-:-:Rn:::::Rd::::</v>
      </c>
      <c r="AT880" s="23"/>
      <c r="AU880" s="24" t="str">
        <f t="shared" si="4"/>
        <v>0x0EA1B800</v>
      </c>
      <c r="AV880" s="25"/>
      <c r="AW880" s="26" t="str">
        <f t="shared" si="5"/>
        <v>vfcvtzsvector_integer_Vector,                           </v>
      </c>
      <c r="AX880" s="26" t="str">
        <f t="shared" si="6"/>
        <v>//		vfcvtzsvector_integer_Vector,                           	/* 0x0EA1B800	FCVTZS    	 */</v>
      </c>
      <c r="AY880" s="26" t="str">
        <f t="shared" si="7"/>
        <v>//		0x0EA1B800,	/* FCVTZS    	vfcvtzsvector_integer_Vector	 */</v>
      </c>
    </row>
    <row r="881" ht="12.75" customHeight="1">
      <c r="A881" s="15" t="s">
        <v>1454</v>
      </c>
      <c r="B881" s="33" t="s">
        <v>106</v>
      </c>
      <c r="C881" s="16"/>
      <c r="D881" s="17"/>
      <c r="E881" s="28" t="s">
        <v>1455</v>
      </c>
      <c r="F881" s="18" t="str">
        <f t="shared" si="8"/>
        <v/>
      </c>
      <c r="G881" s="18" t="str">
        <f t="shared" si="9"/>
        <v/>
      </c>
      <c r="H881" s="19"/>
      <c r="I881" s="29"/>
      <c r="J881" s="29"/>
      <c r="K881" s="84"/>
      <c r="L881" s="45" t="s">
        <v>31</v>
      </c>
      <c r="M881" s="32" t="s">
        <v>71</v>
      </c>
      <c r="N881" s="32" t="s">
        <v>31</v>
      </c>
      <c r="O881" s="45" t="s">
        <v>31</v>
      </c>
      <c r="P881" s="45" t="s">
        <v>30</v>
      </c>
      <c r="Q881" s="45" t="s">
        <v>30</v>
      </c>
      <c r="R881" s="45" t="s">
        <v>30</v>
      </c>
      <c r="S881" s="45" t="s">
        <v>31</v>
      </c>
      <c r="T881" s="32" t="s">
        <v>30</v>
      </c>
      <c r="U881" s="32" t="s">
        <v>33</v>
      </c>
      <c r="V881" s="45" t="s">
        <v>30</v>
      </c>
      <c r="W881" s="45" t="s">
        <v>31</v>
      </c>
      <c r="X881" s="45" t="s">
        <v>31</v>
      </c>
      <c r="Y881" s="45" t="s">
        <v>31</v>
      </c>
      <c r="Z881" s="45" t="s">
        <v>31</v>
      </c>
      <c r="AA881" s="32" t="s">
        <v>30</v>
      </c>
      <c r="AB881" s="32" t="s">
        <v>30</v>
      </c>
      <c r="AC881" s="32" t="s">
        <v>30</v>
      </c>
      <c r="AD881" s="32" t="s">
        <v>31</v>
      </c>
      <c r="AE881" s="32" t="s">
        <v>31</v>
      </c>
      <c r="AF881" s="45" t="s">
        <v>30</v>
      </c>
      <c r="AG881" s="45" t="s">
        <v>31</v>
      </c>
      <c r="AH881" s="46" t="s">
        <v>45</v>
      </c>
      <c r="AM881" s="32" t="s">
        <v>56</v>
      </c>
      <c r="AR881" s="23"/>
      <c r="AS881" s="24" t="str">
        <f t="shared" si="3"/>
        <v>-:Q:-:-:-:-:-:-:-:-:-:-:-:-:-:-:-:-:-:-:-:-:Rn:::::Rd::::</v>
      </c>
      <c r="AT881" s="23"/>
      <c r="AU881" s="24" t="str">
        <f t="shared" si="4"/>
        <v>0x0EA1C800</v>
      </c>
      <c r="AV881" s="25"/>
      <c r="AW881" s="26" t="str">
        <f t="shared" si="5"/>
        <v>urecpe,                                                 </v>
      </c>
      <c r="AX881" s="26" t="str">
        <f t="shared" si="6"/>
        <v>//		urecpe,                                                 	/* 0x0EA1C800	URECPE    	 */</v>
      </c>
      <c r="AY881" s="26" t="str">
        <f t="shared" si="7"/>
        <v>//		0x0EA1C800,	/* URECPE    	urecpe	 */</v>
      </c>
    </row>
    <row r="882" ht="12.75" customHeight="1">
      <c r="A882" s="9" t="s">
        <v>1456</v>
      </c>
      <c r="B882" s="33" t="s">
        <v>106</v>
      </c>
      <c r="C882" s="16"/>
      <c r="D882" s="17"/>
      <c r="E882" s="28" t="s">
        <v>1039</v>
      </c>
      <c r="F882" s="18" t="str">
        <f t="shared" si="8"/>
        <v>v</v>
      </c>
      <c r="G882" s="18" t="str">
        <f t="shared" si="9"/>
        <v>Vector</v>
      </c>
      <c r="H882" s="19"/>
      <c r="I882" s="30" t="s">
        <v>1206</v>
      </c>
      <c r="J882" s="30"/>
      <c r="K882" s="84"/>
      <c r="L882" s="45" t="s">
        <v>31</v>
      </c>
      <c r="M882" s="32" t="s">
        <v>71</v>
      </c>
      <c r="N882" s="32" t="s">
        <v>31</v>
      </c>
      <c r="O882" s="45" t="s">
        <v>31</v>
      </c>
      <c r="P882" s="45" t="s">
        <v>30</v>
      </c>
      <c r="Q882" s="45" t="s">
        <v>30</v>
      </c>
      <c r="R882" s="45" t="s">
        <v>30</v>
      </c>
      <c r="S882" s="45" t="s">
        <v>31</v>
      </c>
      <c r="T882" s="32" t="s">
        <v>30</v>
      </c>
      <c r="U882" s="32" t="s">
        <v>33</v>
      </c>
      <c r="V882" s="45" t="s">
        <v>30</v>
      </c>
      <c r="W882" s="45" t="s">
        <v>31</v>
      </c>
      <c r="X882" s="45" t="s">
        <v>31</v>
      </c>
      <c r="Y882" s="45" t="s">
        <v>31</v>
      </c>
      <c r="Z882" s="45" t="s">
        <v>31</v>
      </c>
      <c r="AA882" s="32" t="s">
        <v>30</v>
      </c>
      <c r="AB882" s="32" t="s">
        <v>30</v>
      </c>
      <c r="AC882" s="32" t="s">
        <v>30</v>
      </c>
      <c r="AD882" s="32" t="s">
        <v>31</v>
      </c>
      <c r="AE882" s="32" t="s">
        <v>30</v>
      </c>
      <c r="AF882" s="45" t="s">
        <v>30</v>
      </c>
      <c r="AG882" s="45" t="s">
        <v>31</v>
      </c>
      <c r="AH882" s="46" t="s">
        <v>45</v>
      </c>
      <c r="AM882" s="32" t="s">
        <v>56</v>
      </c>
      <c r="AR882" s="23"/>
      <c r="AS882" s="24" t="str">
        <f t="shared" si="3"/>
        <v>-:Q:-:-:-:-:-:-:-:-:-:-:-:-:-:-:-:-:-:-:-:-:Rn:::::Rd::::</v>
      </c>
      <c r="AT882" s="23"/>
      <c r="AU882" s="24" t="str">
        <f t="shared" si="4"/>
        <v>0x0EA1D800</v>
      </c>
      <c r="AV882" s="25"/>
      <c r="AW882" s="26" t="str">
        <f t="shared" si="5"/>
        <v>vfrecpeVector,                                          </v>
      </c>
      <c r="AX882" s="26" t="str">
        <f t="shared" si="6"/>
        <v>//		vfrecpeVector,                                          	/* 0x0EA1D800	FRECPE    	 */</v>
      </c>
      <c r="AY882" s="26" t="str">
        <f t="shared" si="7"/>
        <v>//		0x0EA1D800,	/* FRECPE    	vfrecpeVector	 */</v>
      </c>
    </row>
    <row r="883" ht="12.75" customHeight="1">
      <c r="A883" s="9" t="s">
        <v>1457</v>
      </c>
      <c r="B883" s="33" t="s">
        <v>106</v>
      </c>
      <c r="C883" s="16"/>
      <c r="D883" s="17"/>
      <c r="E883" s="28" t="s">
        <v>695</v>
      </c>
      <c r="F883" s="18" t="str">
        <f t="shared" si="8"/>
        <v/>
      </c>
      <c r="G883" s="18" t="str">
        <f t="shared" si="9"/>
        <v>vector</v>
      </c>
      <c r="H883" s="18" t="s">
        <v>950</v>
      </c>
      <c r="I883" s="29"/>
      <c r="J883" s="29"/>
      <c r="K883" s="84"/>
      <c r="L883" s="45" t="s">
        <v>31</v>
      </c>
      <c r="M883" s="32" t="s">
        <v>71</v>
      </c>
      <c r="N883" s="32" t="s">
        <v>30</v>
      </c>
      <c r="O883" s="45" t="s">
        <v>31</v>
      </c>
      <c r="P883" s="45" t="s">
        <v>30</v>
      </c>
      <c r="Q883" s="45" t="s">
        <v>30</v>
      </c>
      <c r="R883" s="45" t="s">
        <v>30</v>
      </c>
      <c r="S883" s="45" t="s">
        <v>31</v>
      </c>
      <c r="T883" s="32" t="s">
        <v>33</v>
      </c>
      <c r="U883" s="32" t="s">
        <v>33</v>
      </c>
      <c r="V883" s="45" t="s">
        <v>30</v>
      </c>
      <c r="W883" s="45" t="s">
        <v>31</v>
      </c>
      <c r="X883" s="45" t="s">
        <v>31</v>
      </c>
      <c r="Y883" s="45" t="s">
        <v>31</v>
      </c>
      <c r="Z883" s="45" t="s">
        <v>31</v>
      </c>
      <c r="AA883" s="32" t="s">
        <v>31</v>
      </c>
      <c r="AB883" s="32" t="s">
        <v>31</v>
      </c>
      <c r="AC883" s="32" t="s">
        <v>31</v>
      </c>
      <c r="AD883" s="32" t="s">
        <v>31</v>
      </c>
      <c r="AE883" s="32" t="s">
        <v>31</v>
      </c>
      <c r="AF883" s="45" t="s">
        <v>30</v>
      </c>
      <c r="AG883" s="45" t="s">
        <v>31</v>
      </c>
      <c r="AH883" s="46" t="s">
        <v>45</v>
      </c>
      <c r="AM883" s="32" t="s">
        <v>56</v>
      </c>
      <c r="AR883" s="23"/>
      <c r="AS883" s="24" t="str">
        <f t="shared" si="3"/>
        <v>-:Q:-:-:-:-:-:-:-:-:-:-:-:-:-:-:-:-:-:-:-:-:Rn:::::Rd::::</v>
      </c>
      <c r="AT883" s="23"/>
      <c r="AU883" s="24" t="str">
        <f t="shared" si="4"/>
        <v>0x2E200800</v>
      </c>
      <c r="AV883" s="25"/>
      <c r="AW883" s="26" t="str">
        <f t="shared" si="5"/>
        <v>rev32vector,                                            </v>
      </c>
      <c r="AX883" s="26" t="str">
        <f t="shared" si="6"/>
        <v>//		rev32vector,                                            	/* 0x2E200800	REV32     	 */</v>
      </c>
      <c r="AY883" s="26" t="str">
        <f t="shared" si="7"/>
        <v>//		0x2E200800,	/* REV32     	rev32vector	 */</v>
      </c>
    </row>
    <row r="884" ht="12.75" customHeight="1">
      <c r="A884" s="15" t="s">
        <v>1458</v>
      </c>
      <c r="B884" s="33" t="s">
        <v>106</v>
      </c>
      <c r="C884" s="16"/>
      <c r="D884" s="17"/>
      <c r="E884" s="28" t="s">
        <v>1459</v>
      </c>
      <c r="F884" s="18" t="str">
        <f t="shared" si="8"/>
        <v/>
      </c>
      <c r="G884" s="18" t="str">
        <f t="shared" si="9"/>
        <v/>
      </c>
      <c r="H884" s="19"/>
      <c r="I884" s="29"/>
      <c r="J884" s="29"/>
      <c r="K884" s="84"/>
      <c r="L884" s="45" t="s">
        <v>31</v>
      </c>
      <c r="M884" s="32" t="s">
        <v>71</v>
      </c>
      <c r="N884" s="32" t="s">
        <v>30</v>
      </c>
      <c r="O884" s="45" t="s">
        <v>31</v>
      </c>
      <c r="P884" s="45" t="s">
        <v>30</v>
      </c>
      <c r="Q884" s="45" t="s">
        <v>30</v>
      </c>
      <c r="R884" s="45" t="s">
        <v>30</v>
      </c>
      <c r="S884" s="45" t="s">
        <v>31</v>
      </c>
      <c r="T884" s="32" t="s">
        <v>33</v>
      </c>
      <c r="U884" s="32" t="s">
        <v>33</v>
      </c>
      <c r="V884" s="45" t="s">
        <v>30</v>
      </c>
      <c r="W884" s="45" t="s">
        <v>31</v>
      </c>
      <c r="X884" s="45" t="s">
        <v>31</v>
      </c>
      <c r="Y884" s="45" t="s">
        <v>31</v>
      </c>
      <c r="Z884" s="45" t="s">
        <v>31</v>
      </c>
      <c r="AA884" s="32" t="s">
        <v>31</v>
      </c>
      <c r="AB884" s="32" t="s">
        <v>31</v>
      </c>
      <c r="AC884" s="32" t="s">
        <v>31</v>
      </c>
      <c r="AD884" s="32" t="s">
        <v>30</v>
      </c>
      <c r="AE884" s="32" t="s">
        <v>31</v>
      </c>
      <c r="AF884" s="45" t="s">
        <v>30</v>
      </c>
      <c r="AG884" s="45" t="s">
        <v>31</v>
      </c>
      <c r="AH884" s="46" t="s">
        <v>45</v>
      </c>
      <c r="AM884" s="32" t="s">
        <v>56</v>
      </c>
      <c r="AR884" s="23"/>
      <c r="AS884" s="24" t="str">
        <f t="shared" si="3"/>
        <v>-:Q:-:-:-:-:-:-:-:-:-:-:-:-:-:-:-:-:-:-:-:-:Rn:::::Rd::::</v>
      </c>
      <c r="AT884" s="23"/>
      <c r="AU884" s="24" t="str">
        <f t="shared" si="4"/>
        <v>0x2E202800</v>
      </c>
      <c r="AV884" s="25"/>
      <c r="AW884" s="26" t="str">
        <f t="shared" si="5"/>
        <v>uaddlp,                                                 </v>
      </c>
      <c r="AX884" s="26" t="str">
        <f t="shared" si="6"/>
        <v>//		uaddlp,                                                 	/* 0x2E202800	UADDLP    	 */</v>
      </c>
      <c r="AY884" s="26" t="str">
        <f t="shared" si="7"/>
        <v>//		0x2E202800,	/* UADDLP    	uaddlp	 */</v>
      </c>
    </row>
    <row r="885" ht="12.75" customHeight="1">
      <c r="A885" s="15" t="s">
        <v>1460</v>
      </c>
      <c r="B885" s="33" t="s">
        <v>106</v>
      </c>
      <c r="C885" s="16"/>
      <c r="D885" s="17"/>
      <c r="E885" s="28" t="s">
        <v>1043</v>
      </c>
      <c r="F885" s="18" t="str">
        <f t="shared" si="8"/>
        <v>v</v>
      </c>
      <c r="G885" s="18" t="str">
        <f t="shared" si="9"/>
        <v>Vector</v>
      </c>
      <c r="H885" s="19"/>
      <c r="I885" s="30" t="s">
        <v>1206</v>
      </c>
      <c r="J885" s="30"/>
      <c r="K885" s="84"/>
      <c r="L885" s="45" t="s">
        <v>31</v>
      </c>
      <c r="M885" s="32" t="s">
        <v>71</v>
      </c>
      <c r="N885" s="32" t="s">
        <v>30</v>
      </c>
      <c r="O885" s="45" t="s">
        <v>31</v>
      </c>
      <c r="P885" s="45" t="s">
        <v>30</v>
      </c>
      <c r="Q885" s="45" t="s">
        <v>30</v>
      </c>
      <c r="R885" s="45" t="s">
        <v>30</v>
      </c>
      <c r="S885" s="45" t="s">
        <v>31</v>
      </c>
      <c r="T885" s="32" t="s">
        <v>33</v>
      </c>
      <c r="U885" s="32" t="s">
        <v>33</v>
      </c>
      <c r="V885" s="45" t="s">
        <v>30</v>
      </c>
      <c r="W885" s="45" t="s">
        <v>31</v>
      </c>
      <c r="X885" s="45" t="s">
        <v>31</v>
      </c>
      <c r="Y885" s="45" t="s">
        <v>31</v>
      </c>
      <c r="Z885" s="45" t="s">
        <v>31</v>
      </c>
      <c r="AA885" s="32" t="s">
        <v>31</v>
      </c>
      <c r="AB885" s="32" t="s">
        <v>31</v>
      </c>
      <c r="AC885" s="32" t="s">
        <v>31</v>
      </c>
      <c r="AD885" s="32" t="s">
        <v>30</v>
      </c>
      <c r="AE885" s="32" t="s">
        <v>30</v>
      </c>
      <c r="AF885" s="45" t="s">
        <v>30</v>
      </c>
      <c r="AG885" s="45" t="s">
        <v>31</v>
      </c>
      <c r="AH885" s="46" t="s">
        <v>45</v>
      </c>
      <c r="AM885" s="32" t="s">
        <v>56</v>
      </c>
      <c r="AR885" s="23"/>
      <c r="AS885" s="24" t="str">
        <f t="shared" si="3"/>
        <v>-:Q:-:-:-:-:-:-:-:-:-:-:-:-:-:-:-:-:-:-:-:-:Rn:::::Rd::::</v>
      </c>
      <c r="AT885" s="23"/>
      <c r="AU885" s="24" t="str">
        <f t="shared" si="4"/>
        <v>0x2E203800</v>
      </c>
      <c r="AV885" s="25"/>
      <c r="AW885" s="26" t="str">
        <f t="shared" si="5"/>
        <v>vusqaddVector,                                          </v>
      </c>
      <c r="AX885" s="26" t="str">
        <f t="shared" si="6"/>
        <v>//		vusqaddVector,                                          	/* 0x2E203800	USQADD    	 */</v>
      </c>
      <c r="AY885" s="26" t="str">
        <f t="shared" si="7"/>
        <v>//		0x2E203800,	/* USQADD    	vusqaddVector	 */</v>
      </c>
    </row>
    <row r="886" ht="12.75" customHeight="1">
      <c r="A886" s="9" t="s">
        <v>1461</v>
      </c>
      <c r="B886" s="33" t="s">
        <v>106</v>
      </c>
      <c r="C886" s="16"/>
      <c r="D886" s="17"/>
      <c r="E886" s="28" t="s">
        <v>683</v>
      </c>
      <c r="F886" s="18" t="str">
        <f t="shared" si="8"/>
        <v/>
      </c>
      <c r="G886" s="18" t="str">
        <f t="shared" si="9"/>
        <v>vector</v>
      </c>
      <c r="H886" s="18" t="s">
        <v>950</v>
      </c>
      <c r="I886" s="29"/>
      <c r="J886" s="29"/>
      <c r="K886" s="84"/>
      <c r="L886" s="45" t="s">
        <v>31</v>
      </c>
      <c r="M886" s="32" t="s">
        <v>71</v>
      </c>
      <c r="N886" s="32" t="s">
        <v>30</v>
      </c>
      <c r="O886" s="45" t="s">
        <v>31</v>
      </c>
      <c r="P886" s="45" t="s">
        <v>30</v>
      </c>
      <c r="Q886" s="45" t="s">
        <v>30</v>
      </c>
      <c r="R886" s="45" t="s">
        <v>30</v>
      </c>
      <c r="S886" s="45" t="s">
        <v>31</v>
      </c>
      <c r="T886" s="32" t="s">
        <v>33</v>
      </c>
      <c r="U886" s="32" t="s">
        <v>33</v>
      </c>
      <c r="V886" s="45" t="s">
        <v>30</v>
      </c>
      <c r="W886" s="45" t="s">
        <v>31</v>
      </c>
      <c r="X886" s="45" t="s">
        <v>31</v>
      </c>
      <c r="Y886" s="45" t="s">
        <v>31</v>
      </c>
      <c r="Z886" s="45" t="s">
        <v>31</v>
      </c>
      <c r="AA886" s="32" t="s">
        <v>31</v>
      </c>
      <c r="AB886" s="32" t="s">
        <v>31</v>
      </c>
      <c r="AC886" s="32" t="s">
        <v>30</v>
      </c>
      <c r="AD886" s="32" t="s">
        <v>31</v>
      </c>
      <c r="AE886" s="32" t="s">
        <v>31</v>
      </c>
      <c r="AF886" s="45" t="s">
        <v>30</v>
      </c>
      <c r="AG886" s="45" t="s">
        <v>31</v>
      </c>
      <c r="AH886" s="46" t="s">
        <v>45</v>
      </c>
      <c r="AM886" s="32" t="s">
        <v>56</v>
      </c>
      <c r="AR886" s="23"/>
      <c r="AS886" s="24" t="str">
        <f t="shared" si="3"/>
        <v>-:Q:-:-:-:-:-:-:-:-:-:-:-:-:-:-:-:-:-:-:-:-:Rn:::::Rd::::</v>
      </c>
      <c r="AT886" s="23"/>
      <c r="AU886" s="24" t="str">
        <f t="shared" si="4"/>
        <v>0x2E204800</v>
      </c>
      <c r="AV886" s="25"/>
      <c r="AW886" s="26" t="str">
        <f t="shared" si="5"/>
        <v>clzvector,                                              </v>
      </c>
      <c r="AX886" s="26" t="str">
        <f t="shared" si="6"/>
        <v>//		clzvector,                                              	/* 0x2E204800	CLZ       	 */</v>
      </c>
      <c r="AY886" s="26" t="str">
        <f t="shared" si="7"/>
        <v>//		0x2E204800,	/* CLZ       	clzvector	 */</v>
      </c>
    </row>
    <row r="887" ht="12.75" customHeight="1">
      <c r="A887" s="15" t="s">
        <v>1462</v>
      </c>
      <c r="B887" s="33" t="s">
        <v>106</v>
      </c>
      <c r="C887" s="16"/>
      <c r="D887" s="17"/>
      <c r="E887" s="28" t="s">
        <v>1463</v>
      </c>
      <c r="F887" s="18" t="str">
        <f t="shared" si="8"/>
        <v/>
      </c>
      <c r="G887" s="18" t="str">
        <f t="shared" si="9"/>
        <v/>
      </c>
      <c r="H887" s="19"/>
      <c r="I887" s="29"/>
      <c r="J887" s="29"/>
      <c r="K887" s="84"/>
      <c r="L887" s="45" t="s">
        <v>31</v>
      </c>
      <c r="M887" s="32" t="s">
        <v>71</v>
      </c>
      <c r="N887" s="32" t="s">
        <v>30</v>
      </c>
      <c r="O887" s="45" t="s">
        <v>31</v>
      </c>
      <c r="P887" s="45" t="s">
        <v>30</v>
      </c>
      <c r="Q887" s="45" t="s">
        <v>30</v>
      </c>
      <c r="R887" s="45" t="s">
        <v>30</v>
      </c>
      <c r="S887" s="45" t="s">
        <v>31</v>
      </c>
      <c r="T887" s="32" t="s">
        <v>33</v>
      </c>
      <c r="U887" s="32" t="s">
        <v>33</v>
      </c>
      <c r="V887" s="45" t="s">
        <v>30</v>
      </c>
      <c r="W887" s="45" t="s">
        <v>31</v>
      </c>
      <c r="X887" s="45" t="s">
        <v>31</v>
      </c>
      <c r="Y887" s="45" t="s">
        <v>31</v>
      </c>
      <c r="Z887" s="45" t="s">
        <v>31</v>
      </c>
      <c r="AA887" s="32" t="s">
        <v>31</v>
      </c>
      <c r="AB887" s="32" t="s">
        <v>31</v>
      </c>
      <c r="AC887" s="32" t="s">
        <v>30</v>
      </c>
      <c r="AD887" s="32" t="s">
        <v>30</v>
      </c>
      <c r="AE887" s="32" t="s">
        <v>31</v>
      </c>
      <c r="AF887" s="45" t="s">
        <v>30</v>
      </c>
      <c r="AG887" s="45" t="s">
        <v>31</v>
      </c>
      <c r="AH887" s="46" t="s">
        <v>45</v>
      </c>
      <c r="AM887" s="32" t="s">
        <v>56</v>
      </c>
      <c r="AR887" s="23"/>
      <c r="AS887" s="24" t="str">
        <f t="shared" si="3"/>
        <v>-:Q:-:-:-:-:-:-:-:-:-:-:-:-:-:-:-:-:-:-:-:-:Rn:::::Rd::::</v>
      </c>
      <c r="AT887" s="23"/>
      <c r="AU887" s="24" t="str">
        <f t="shared" si="4"/>
        <v>0x2E206800</v>
      </c>
      <c r="AV887" s="25"/>
      <c r="AW887" s="26" t="str">
        <f t="shared" si="5"/>
        <v>uadalp,                                                 </v>
      </c>
      <c r="AX887" s="26" t="str">
        <f t="shared" si="6"/>
        <v>//		uadalp,                                                 	/* 0x2E206800	UADALP    	 */</v>
      </c>
      <c r="AY887" s="26" t="str">
        <f t="shared" si="7"/>
        <v>//		0x2E206800,	/* UADALP    	uadalp	 */</v>
      </c>
    </row>
    <row r="888" ht="12.75" customHeight="1">
      <c r="A888" s="15" t="s">
        <v>1464</v>
      </c>
      <c r="B888" s="33" t="s">
        <v>106</v>
      </c>
      <c r="C888" s="16"/>
      <c r="D888" s="17"/>
      <c r="E888" s="28" t="s">
        <v>1045</v>
      </c>
      <c r="F888" s="18" t="str">
        <f t="shared" si="8"/>
        <v>v</v>
      </c>
      <c r="G888" s="18" t="str">
        <f t="shared" si="9"/>
        <v>Vector</v>
      </c>
      <c r="H888" s="19"/>
      <c r="I888" s="30" t="s">
        <v>1206</v>
      </c>
      <c r="J888" s="30"/>
      <c r="K888" s="84"/>
      <c r="L888" s="45" t="s">
        <v>31</v>
      </c>
      <c r="M888" s="32" t="s">
        <v>71</v>
      </c>
      <c r="N888" s="32" t="s">
        <v>30</v>
      </c>
      <c r="O888" s="45" t="s">
        <v>31</v>
      </c>
      <c r="P888" s="45" t="s">
        <v>30</v>
      </c>
      <c r="Q888" s="45" t="s">
        <v>30</v>
      </c>
      <c r="R888" s="45" t="s">
        <v>30</v>
      </c>
      <c r="S888" s="45" t="s">
        <v>31</v>
      </c>
      <c r="T888" s="32" t="s">
        <v>33</v>
      </c>
      <c r="U888" s="32" t="s">
        <v>33</v>
      </c>
      <c r="V888" s="45" t="s">
        <v>30</v>
      </c>
      <c r="W888" s="45" t="s">
        <v>31</v>
      </c>
      <c r="X888" s="45" t="s">
        <v>31</v>
      </c>
      <c r="Y888" s="45" t="s">
        <v>31</v>
      </c>
      <c r="Z888" s="45" t="s">
        <v>31</v>
      </c>
      <c r="AA888" s="32" t="s">
        <v>31</v>
      </c>
      <c r="AB888" s="32" t="s">
        <v>31</v>
      </c>
      <c r="AC888" s="32" t="s">
        <v>30</v>
      </c>
      <c r="AD888" s="32" t="s">
        <v>30</v>
      </c>
      <c r="AE888" s="32" t="s">
        <v>30</v>
      </c>
      <c r="AF888" s="45" t="s">
        <v>30</v>
      </c>
      <c r="AG888" s="45" t="s">
        <v>31</v>
      </c>
      <c r="AH888" s="46" t="s">
        <v>45</v>
      </c>
      <c r="AM888" s="32" t="s">
        <v>56</v>
      </c>
      <c r="AR888" s="23"/>
      <c r="AS888" s="24" t="str">
        <f t="shared" si="3"/>
        <v>-:Q:-:-:-:-:-:-:-:-:-:-:-:-:-:-:-:-:-:-:-:-:Rn:::::Rd::::</v>
      </c>
      <c r="AT888" s="23"/>
      <c r="AU888" s="24" t="str">
        <f t="shared" si="4"/>
        <v>0x2E207800</v>
      </c>
      <c r="AV888" s="25"/>
      <c r="AW888" s="26" t="str">
        <f t="shared" si="5"/>
        <v>vsqnegVector,                                           </v>
      </c>
      <c r="AX888" s="26" t="str">
        <f t="shared" si="6"/>
        <v>//		vsqnegVector,                                           	/* 0x2E207800	SQNEG     	 */</v>
      </c>
      <c r="AY888" s="26" t="str">
        <f t="shared" si="7"/>
        <v>//		0x2E207800,	/* SQNEG     	vsqnegVector	 */</v>
      </c>
    </row>
    <row r="889" ht="12.75" customHeight="1">
      <c r="A889" s="9" t="s">
        <v>1465</v>
      </c>
      <c r="B889" s="33" t="s">
        <v>106</v>
      </c>
      <c r="C889" s="16"/>
      <c r="D889" s="17"/>
      <c r="E889" s="28" t="s">
        <v>940</v>
      </c>
      <c r="F889" s="18" t="str">
        <f t="shared" si="8"/>
        <v>v</v>
      </c>
      <c r="G889" s="18" t="str">
        <f t="shared" si="9"/>
        <v>zero_Vector</v>
      </c>
      <c r="H889" s="18" t="s">
        <v>1017</v>
      </c>
      <c r="I889" s="30" t="s">
        <v>1206</v>
      </c>
      <c r="J889" s="30"/>
      <c r="K889" s="84"/>
      <c r="L889" s="45" t="s">
        <v>31</v>
      </c>
      <c r="M889" s="32" t="s">
        <v>71</v>
      </c>
      <c r="N889" s="32" t="s">
        <v>30</v>
      </c>
      <c r="O889" s="45" t="s">
        <v>31</v>
      </c>
      <c r="P889" s="45" t="s">
        <v>30</v>
      </c>
      <c r="Q889" s="45" t="s">
        <v>30</v>
      </c>
      <c r="R889" s="45" t="s">
        <v>30</v>
      </c>
      <c r="S889" s="45" t="s">
        <v>31</v>
      </c>
      <c r="T889" s="32" t="s">
        <v>33</v>
      </c>
      <c r="U889" s="32" t="s">
        <v>33</v>
      </c>
      <c r="V889" s="45" t="s">
        <v>30</v>
      </c>
      <c r="W889" s="45" t="s">
        <v>31</v>
      </c>
      <c r="X889" s="45" t="s">
        <v>31</v>
      </c>
      <c r="Y889" s="45" t="s">
        <v>31</v>
      </c>
      <c r="Z889" s="45" t="s">
        <v>31</v>
      </c>
      <c r="AA889" s="32" t="s">
        <v>31</v>
      </c>
      <c r="AB889" s="32" t="s">
        <v>30</v>
      </c>
      <c r="AC889" s="32" t="s">
        <v>31</v>
      </c>
      <c r="AD889" s="32" t="s">
        <v>31</v>
      </c>
      <c r="AE889" s="32" t="s">
        <v>31</v>
      </c>
      <c r="AF889" s="45" t="s">
        <v>30</v>
      </c>
      <c r="AG889" s="45" t="s">
        <v>31</v>
      </c>
      <c r="AH889" s="46" t="s">
        <v>45</v>
      </c>
      <c r="AM889" s="32" t="s">
        <v>56</v>
      </c>
      <c r="AR889" s="23"/>
      <c r="AS889" s="24" t="str">
        <f t="shared" si="3"/>
        <v>-:Q:-:-:-:-:-:-:-:-:-:-:-:-:-:-:-:-:-:-:-:-:Rn:::::Rd::::</v>
      </c>
      <c r="AT889" s="23"/>
      <c r="AU889" s="24" t="str">
        <f t="shared" si="4"/>
        <v>0x2E208800</v>
      </c>
      <c r="AV889" s="25"/>
      <c r="AW889" s="26" t="str">
        <f t="shared" si="5"/>
        <v>vcmgezero_Vector,                                       </v>
      </c>
      <c r="AX889" s="26" t="str">
        <f t="shared" si="6"/>
        <v>//		vcmgezero_Vector,                                       	/* 0x2E208800	CMGE      	 */</v>
      </c>
      <c r="AY889" s="26" t="str">
        <f t="shared" si="7"/>
        <v>//		0x2E208800,	/* CMGE      	vcmgezero_Vector	 */</v>
      </c>
    </row>
    <row r="890" ht="12.75" customHeight="1">
      <c r="A890" s="9" t="s">
        <v>1466</v>
      </c>
      <c r="B890" s="33" t="s">
        <v>106</v>
      </c>
      <c r="C890" s="16"/>
      <c r="D890" s="17"/>
      <c r="E890" s="28" t="s">
        <v>1048</v>
      </c>
      <c r="F890" s="18" t="str">
        <f t="shared" si="8"/>
        <v>v</v>
      </c>
      <c r="G890" s="18" t="str">
        <f t="shared" si="9"/>
        <v>zero_Vector</v>
      </c>
      <c r="H890" s="18" t="s">
        <v>1017</v>
      </c>
      <c r="I890" s="30" t="s">
        <v>1206</v>
      </c>
      <c r="J890" s="30"/>
      <c r="K890" s="84"/>
      <c r="L890" s="45" t="s">
        <v>31</v>
      </c>
      <c r="M890" s="32" t="s">
        <v>71</v>
      </c>
      <c r="N890" s="32" t="s">
        <v>30</v>
      </c>
      <c r="O890" s="45" t="s">
        <v>31</v>
      </c>
      <c r="P890" s="45" t="s">
        <v>30</v>
      </c>
      <c r="Q890" s="45" t="s">
        <v>30</v>
      </c>
      <c r="R890" s="45" t="s">
        <v>30</v>
      </c>
      <c r="S890" s="45" t="s">
        <v>31</v>
      </c>
      <c r="T890" s="32" t="s">
        <v>33</v>
      </c>
      <c r="U890" s="32" t="s">
        <v>33</v>
      </c>
      <c r="V890" s="45" t="s">
        <v>30</v>
      </c>
      <c r="W890" s="45" t="s">
        <v>31</v>
      </c>
      <c r="X890" s="45" t="s">
        <v>31</v>
      </c>
      <c r="Y890" s="45" t="s">
        <v>31</v>
      </c>
      <c r="Z890" s="45" t="s">
        <v>31</v>
      </c>
      <c r="AA890" s="32" t="s">
        <v>31</v>
      </c>
      <c r="AB890" s="32" t="s">
        <v>30</v>
      </c>
      <c r="AC890" s="32" t="s">
        <v>31</v>
      </c>
      <c r="AD890" s="32" t="s">
        <v>31</v>
      </c>
      <c r="AE890" s="32" t="s">
        <v>30</v>
      </c>
      <c r="AF890" s="45" t="s">
        <v>30</v>
      </c>
      <c r="AG890" s="45" t="s">
        <v>31</v>
      </c>
      <c r="AH890" s="46" t="s">
        <v>45</v>
      </c>
      <c r="AM890" s="32" t="s">
        <v>56</v>
      </c>
      <c r="AR890" s="23"/>
      <c r="AS890" s="24" t="str">
        <f t="shared" si="3"/>
        <v>-:Q:-:-:-:-:-:-:-:-:-:-:-:-:-:-:-:-:-:-:-:-:Rn:::::Rd::::</v>
      </c>
      <c r="AT890" s="23"/>
      <c r="AU890" s="24" t="str">
        <f t="shared" si="4"/>
        <v>0x2E209800</v>
      </c>
      <c r="AV890" s="25"/>
      <c r="AW890" s="26" t="str">
        <f t="shared" si="5"/>
        <v>vcmlezero_Vector,                                       </v>
      </c>
      <c r="AX890" s="26" t="str">
        <f t="shared" si="6"/>
        <v>//		vcmlezero_Vector,                                       	/* 0x2E209800	CMLE      	 */</v>
      </c>
      <c r="AY890" s="26" t="str">
        <f t="shared" si="7"/>
        <v>//		0x2E209800,	/* CMLE      	vcmlezero_Vector	 */</v>
      </c>
    </row>
    <row r="891" ht="12.75" customHeight="1">
      <c r="A891" s="15" t="s">
        <v>1467</v>
      </c>
      <c r="B891" s="33" t="s">
        <v>106</v>
      </c>
      <c r="C891" s="16"/>
      <c r="D891" s="17"/>
      <c r="E891" s="28" t="s">
        <v>1050</v>
      </c>
      <c r="F891" s="18" t="str">
        <f t="shared" si="8"/>
        <v>v</v>
      </c>
      <c r="G891" s="18" t="str">
        <f t="shared" si="9"/>
        <v>vector_Vector</v>
      </c>
      <c r="H891" s="18" t="s">
        <v>950</v>
      </c>
      <c r="I891" s="30" t="s">
        <v>1206</v>
      </c>
      <c r="J891" s="30"/>
      <c r="K891" s="84"/>
      <c r="L891" s="45" t="s">
        <v>31</v>
      </c>
      <c r="M891" s="32" t="s">
        <v>71</v>
      </c>
      <c r="N891" s="32" t="s">
        <v>30</v>
      </c>
      <c r="O891" s="45" t="s">
        <v>31</v>
      </c>
      <c r="P891" s="45" t="s">
        <v>30</v>
      </c>
      <c r="Q891" s="45" t="s">
        <v>30</v>
      </c>
      <c r="R891" s="45" t="s">
        <v>30</v>
      </c>
      <c r="S891" s="45" t="s">
        <v>31</v>
      </c>
      <c r="T891" s="32" t="s">
        <v>33</v>
      </c>
      <c r="U891" s="32" t="s">
        <v>33</v>
      </c>
      <c r="V891" s="45" t="s">
        <v>30</v>
      </c>
      <c r="W891" s="45" t="s">
        <v>31</v>
      </c>
      <c r="X891" s="45" t="s">
        <v>31</v>
      </c>
      <c r="Y891" s="45" t="s">
        <v>31</v>
      </c>
      <c r="Z891" s="45" t="s">
        <v>31</v>
      </c>
      <c r="AA891" s="32" t="s">
        <v>31</v>
      </c>
      <c r="AB891" s="32" t="s">
        <v>30</v>
      </c>
      <c r="AC891" s="32" t="s">
        <v>31</v>
      </c>
      <c r="AD891" s="32" t="s">
        <v>30</v>
      </c>
      <c r="AE891" s="32" t="s">
        <v>30</v>
      </c>
      <c r="AF891" s="45" t="s">
        <v>30</v>
      </c>
      <c r="AG891" s="45" t="s">
        <v>31</v>
      </c>
      <c r="AH891" s="46" t="s">
        <v>45</v>
      </c>
      <c r="AM891" s="32" t="s">
        <v>56</v>
      </c>
      <c r="AR891" s="23"/>
      <c r="AS891" s="24" t="str">
        <f t="shared" si="3"/>
        <v>-:Q:-:-:-:-:-:-:-:-:-:-:-:-:-:-:-:-:-:-:-:-:Rn:::::Rd::::</v>
      </c>
      <c r="AT891" s="23"/>
      <c r="AU891" s="24" t="str">
        <f t="shared" si="4"/>
        <v>0x2E20B800</v>
      </c>
      <c r="AV891" s="25"/>
      <c r="AW891" s="26" t="str">
        <f t="shared" si="5"/>
        <v>vnegvector_Vector,                                      </v>
      </c>
      <c r="AX891" s="26" t="str">
        <f t="shared" si="6"/>
        <v>//		vnegvector_Vector,                                      	/* 0x2E20B800	NEG       	 */</v>
      </c>
      <c r="AY891" s="26" t="str">
        <f t="shared" si="7"/>
        <v>//		0x2E20B800,	/* NEG       	vnegvector_Vector	 */</v>
      </c>
    </row>
    <row r="892" ht="12.75" customHeight="1">
      <c r="A892" s="15" t="s">
        <v>1468</v>
      </c>
      <c r="B892" s="33" t="s">
        <v>106</v>
      </c>
      <c r="C892" s="16"/>
      <c r="D892" s="17"/>
      <c r="E892" s="28" t="s">
        <v>1052</v>
      </c>
      <c r="F892" s="18" t="str">
        <f t="shared" si="8"/>
        <v>v</v>
      </c>
      <c r="G892" s="18" t="str">
        <f t="shared" si="9"/>
        <v>Vector</v>
      </c>
      <c r="H892" s="19"/>
      <c r="I892" s="30" t="s">
        <v>1206</v>
      </c>
      <c r="J892" s="30"/>
      <c r="K892" s="84"/>
      <c r="L892" s="45" t="s">
        <v>31</v>
      </c>
      <c r="M892" s="32" t="s">
        <v>71</v>
      </c>
      <c r="N892" s="32" t="s">
        <v>30</v>
      </c>
      <c r="O892" s="45" t="s">
        <v>31</v>
      </c>
      <c r="P892" s="45" t="s">
        <v>30</v>
      </c>
      <c r="Q892" s="45" t="s">
        <v>30</v>
      </c>
      <c r="R892" s="45" t="s">
        <v>30</v>
      </c>
      <c r="S892" s="45" t="s">
        <v>31</v>
      </c>
      <c r="T892" s="32" t="s">
        <v>33</v>
      </c>
      <c r="U892" s="32" t="s">
        <v>33</v>
      </c>
      <c r="V892" s="45" t="s">
        <v>30</v>
      </c>
      <c r="W892" s="45" t="s">
        <v>31</v>
      </c>
      <c r="X892" s="45" t="s">
        <v>31</v>
      </c>
      <c r="Y892" s="45" t="s">
        <v>31</v>
      </c>
      <c r="Z892" s="45" t="s">
        <v>31</v>
      </c>
      <c r="AA892" s="32" t="s">
        <v>30</v>
      </c>
      <c r="AB892" s="32" t="s">
        <v>31</v>
      </c>
      <c r="AC892" s="32" t="s">
        <v>31</v>
      </c>
      <c r="AD892" s="32" t="s">
        <v>30</v>
      </c>
      <c r="AE892" s="32" t="s">
        <v>31</v>
      </c>
      <c r="AF892" s="45" t="s">
        <v>30</v>
      </c>
      <c r="AG892" s="45" t="s">
        <v>31</v>
      </c>
      <c r="AH892" s="46" t="s">
        <v>45</v>
      </c>
      <c r="AM892" s="32" t="s">
        <v>56</v>
      </c>
      <c r="AR892" s="23"/>
      <c r="AS892" s="24" t="str">
        <f t="shared" si="3"/>
        <v>-:Q:-:-:-:-:-:-:-:-:-:-:-:-:-:-:-:-:-:-:-:-:Rn:::::Rd::::</v>
      </c>
      <c r="AT892" s="23"/>
      <c r="AU892" s="24" t="str">
        <f t="shared" si="4"/>
        <v>0x2E212800</v>
      </c>
      <c r="AV892" s="25"/>
      <c r="AW892" s="26" t="str">
        <f t="shared" si="5"/>
        <v>vsqxtunVector,                                          </v>
      </c>
      <c r="AX892" s="26" t="str">
        <f t="shared" si="6"/>
        <v>//		vsqxtunVector,                                          	/* 0x2E212800	SQXTUN    	 */</v>
      </c>
      <c r="AY892" s="26" t="str">
        <f t="shared" si="7"/>
        <v>//		0x2E212800,	/* SQXTUN    	vsqxtunVector	 */</v>
      </c>
    </row>
    <row r="893" ht="12.75" customHeight="1">
      <c r="A893" s="9" t="s">
        <v>1469</v>
      </c>
      <c r="B893" s="33" t="s">
        <v>106</v>
      </c>
      <c r="C893" s="16"/>
      <c r="D893" s="17"/>
      <c r="E893" s="28" t="s">
        <v>1054</v>
      </c>
      <c r="F893" s="18" t="str">
        <f t="shared" si="8"/>
        <v>v</v>
      </c>
      <c r="G893" s="18" t="str">
        <f t="shared" si="9"/>
        <v>Vector</v>
      </c>
      <c r="H893" s="19"/>
      <c r="I893" s="30" t="s">
        <v>1206</v>
      </c>
      <c r="J893" s="30"/>
      <c r="K893" s="84"/>
      <c r="L893" s="45" t="s">
        <v>31</v>
      </c>
      <c r="M893" s="32" t="s">
        <v>71</v>
      </c>
      <c r="N893" s="32" t="s">
        <v>30</v>
      </c>
      <c r="O893" s="45" t="s">
        <v>31</v>
      </c>
      <c r="P893" s="45" t="s">
        <v>30</v>
      </c>
      <c r="Q893" s="45" t="s">
        <v>30</v>
      </c>
      <c r="R893" s="45" t="s">
        <v>30</v>
      </c>
      <c r="S893" s="45" t="s">
        <v>31</v>
      </c>
      <c r="T893" s="32" t="s">
        <v>33</v>
      </c>
      <c r="U893" s="32" t="s">
        <v>33</v>
      </c>
      <c r="V893" s="45" t="s">
        <v>30</v>
      </c>
      <c r="W893" s="45" t="s">
        <v>31</v>
      </c>
      <c r="X893" s="45" t="s">
        <v>31</v>
      </c>
      <c r="Y893" s="45" t="s">
        <v>31</v>
      </c>
      <c r="Z893" s="45" t="s">
        <v>31</v>
      </c>
      <c r="AA893" s="32" t="s">
        <v>30</v>
      </c>
      <c r="AB893" s="32" t="s">
        <v>31</v>
      </c>
      <c r="AC893" s="32" t="s">
        <v>31</v>
      </c>
      <c r="AD893" s="32" t="s">
        <v>30</v>
      </c>
      <c r="AE893" s="32" t="s">
        <v>31</v>
      </c>
      <c r="AF893" s="45" t="s">
        <v>30</v>
      </c>
      <c r="AG893" s="45" t="s">
        <v>31</v>
      </c>
      <c r="AH893" s="46" t="s">
        <v>45</v>
      </c>
      <c r="AM893" s="32" t="s">
        <v>56</v>
      </c>
      <c r="AR893" s="23"/>
      <c r="AS893" s="24" t="str">
        <f t="shared" si="3"/>
        <v>-:Q:-:-:-:-:-:-:-:-:-:-:-:-:-:-:-:-:-:-:-:-:Rn:::::Rd::::</v>
      </c>
      <c r="AT893" s="23"/>
      <c r="AU893" s="24" t="str">
        <f t="shared" si="4"/>
        <v>0x2E212800</v>
      </c>
      <c r="AV893" s="25"/>
      <c r="AW893" s="26" t="str">
        <f t="shared" si="5"/>
        <v>vsqxtun2Vector,                                         </v>
      </c>
      <c r="AX893" s="26" t="str">
        <f t="shared" si="6"/>
        <v>//		vsqxtun2Vector,                                         	/* 0x2E212800	SQXTUN2   	 */</v>
      </c>
      <c r="AY893" s="26" t="str">
        <f t="shared" si="7"/>
        <v>//		0x2E212800,	/* SQXTUN2   	vsqxtun2Vector	 */</v>
      </c>
    </row>
    <row r="894" ht="12.75" customHeight="1">
      <c r="A894" s="15" t="s">
        <v>1470</v>
      </c>
      <c r="B894" s="33" t="s">
        <v>106</v>
      </c>
      <c r="C894" s="16"/>
      <c r="D894" s="17"/>
      <c r="E894" s="28" t="s">
        <v>1471</v>
      </c>
      <c r="F894" s="18" t="str">
        <f t="shared" si="8"/>
        <v/>
      </c>
      <c r="G894" s="18" t="str">
        <f t="shared" si="9"/>
        <v/>
      </c>
      <c r="H894" s="19"/>
      <c r="I894" s="29"/>
      <c r="J894" s="29"/>
      <c r="K894" s="84"/>
      <c r="L894" s="45" t="s">
        <v>31</v>
      </c>
      <c r="M894" s="32" t="s">
        <v>71</v>
      </c>
      <c r="N894" s="32" t="s">
        <v>30</v>
      </c>
      <c r="O894" s="45" t="s">
        <v>31</v>
      </c>
      <c r="P894" s="45" t="s">
        <v>30</v>
      </c>
      <c r="Q894" s="45" t="s">
        <v>30</v>
      </c>
      <c r="R894" s="45" t="s">
        <v>30</v>
      </c>
      <c r="S894" s="45" t="s">
        <v>31</v>
      </c>
      <c r="T894" s="32" t="s">
        <v>33</v>
      </c>
      <c r="U894" s="32" t="s">
        <v>33</v>
      </c>
      <c r="V894" s="45" t="s">
        <v>30</v>
      </c>
      <c r="W894" s="45" t="s">
        <v>31</v>
      </c>
      <c r="X894" s="45" t="s">
        <v>31</v>
      </c>
      <c r="Y894" s="45" t="s">
        <v>31</v>
      </c>
      <c r="Z894" s="45" t="s">
        <v>31</v>
      </c>
      <c r="AA894" s="32" t="s">
        <v>30</v>
      </c>
      <c r="AB894" s="32" t="s">
        <v>31</v>
      </c>
      <c r="AC894" s="32" t="s">
        <v>31</v>
      </c>
      <c r="AD894" s="32" t="s">
        <v>30</v>
      </c>
      <c r="AE894" s="32" t="s">
        <v>30</v>
      </c>
      <c r="AF894" s="45" t="s">
        <v>30</v>
      </c>
      <c r="AG894" s="45" t="s">
        <v>31</v>
      </c>
      <c r="AH894" s="46" t="s">
        <v>45</v>
      </c>
      <c r="AM894" s="32" t="s">
        <v>56</v>
      </c>
      <c r="AR894" s="23"/>
      <c r="AS894" s="24" t="str">
        <f t="shared" si="3"/>
        <v>-:Q:-:-:-:-:-:-:-:-:-:-:-:-:-:-:-:-:-:-:-:-:Rn:::::Rd::::</v>
      </c>
      <c r="AT894" s="23"/>
      <c r="AU894" s="24" t="str">
        <f t="shared" si="4"/>
        <v>0x2E213800</v>
      </c>
      <c r="AV894" s="25"/>
      <c r="AW894" s="26" t="str">
        <f t="shared" si="5"/>
        <v>shll,                                                   </v>
      </c>
      <c r="AX894" s="26" t="str">
        <f t="shared" si="6"/>
        <v>//		shll,                                                   	/* 0x2E213800	SHLL      	 */</v>
      </c>
      <c r="AY894" s="26" t="str">
        <f t="shared" si="7"/>
        <v>//		0x2E213800,	/* SHLL      	shll	 */</v>
      </c>
    </row>
    <row r="895" ht="12.75" customHeight="1">
      <c r="A895" s="15" t="s">
        <v>1472</v>
      </c>
      <c r="B895" s="33" t="s">
        <v>106</v>
      </c>
      <c r="C895" s="16"/>
      <c r="D895" s="17"/>
      <c r="E895" s="28" t="s">
        <v>1473</v>
      </c>
      <c r="F895" s="18" t="str">
        <f t="shared" si="8"/>
        <v/>
      </c>
      <c r="G895" s="18" t="str">
        <f t="shared" si="9"/>
        <v/>
      </c>
      <c r="H895" s="19"/>
      <c r="I895" s="29"/>
      <c r="J895" s="29"/>
      <c r="K895" s="84"/>
      <c r="L895" s="45" t="s">
        <v>31</v>
      </c>
      <c r="M895" s="32" t="s">
        <v>71</v>
      </c>
      <c r="N895" s="32" t="s">
        <v>30</v>
      </c>
      <c r="O895" s="45" t="s">
        <v>31</v>
      </c>
      <c r="P895" s="45" t="s">
        <v>30</v>
      </c>
      <c r="Q895" s="45" t="s">
        <v>30</v>
      </c>
      <c r="R895" s="45" t="s">
        <v>30</v>
      </c>
      <c r="S895" s="45" t="s">
        <v>31</v>
      </c>
      <c r="T895" s="32" t="s">
        <v>33</v>
      </c>
      <c r="U895" s="32" t="s">
        <v>33</v>
      </c>
      <c r="V895" s="45" t="s">
        <v>30</v>
      </c>
      <c r="W895" s="45" t="s">
        <v>31</v>
      </c>
      <c r="X895" s="45" t="s">
        <v>31</v>
      </c>
      <c r="Y895" s="45" t="s">
        <v>31</v>
      </c>
      <c r="Z895" s="45" t="s">
        <v>31</v>
      </c>
      <c r="AA895" s="32" t="s">
        <v>30</v>
      </c>
      <c r="AB895" s="32" t="s">
        <v>31</v>
      </c>
      <c r="AC895" s="32" t="s">
        <v>31</v>
      </c>
      <c r="AD895" s="32" t="s">
        <v>30</v>
      </c>
      <c r="AE895" s="32" t="s">
        <v>30</v>
      </c>
      <c r="AF895" s="45" t="s">
        <v>30</v>
      </c>
      <c r="AG895" s="45" t="s">
        <v>31</v>
      </c>
      <c r="AH895" s="46" t="s">
        <v>45</v>
      </c>
      <c r="AM895" s="32" t="s">
        <v>56</v>
      </c>
      <c r="AR895" s="23"/>
      <c r="AS895" s="24" t="str">
        <f t="shared" si="3"/>
        <v>-:Q:-:-:-:-:-:-:-:-:-:-:-:-:-:-:-:-:-:-:-:-:Rn:::::Rd::::</v>
      </c>
      <c r="AT895" s="23"/>
      <c r="AU895" s="24" t="str">
        <f t="shared" si="4"/>
        <v>0x2E213800</v>
      </c>
      <c r="AV895" s="25"/>
      <c r="AW895" s="26" t="str">
        <f t="shared" si="5"/>
        <v>shll2,                                                  </v>
      </c>
      <c r="AX895" s="26" t="str">
        <f t="shared" si="6"/>
        <v>//		shll2,                                                  	/* 0x2E213800	SHLL2     	 */</v>
      </c>
      <c r="AY895" s="26" t="str">
        <f t="shared" si="7"/>
        <v>//		0x2E213800,	/* SHLL2     	shll2	 */</v>
      </c>
    </row>
    <row r="896" ht="12.75" customHeight="1">
      <c r="A896" s="9" t="s">
        <v>1474</v>
      </c>
      <c r="B896" s="33" t="s">
        <v>106</v>
      </c>
      <c r="C896" s="16"/>
      <c r="D896" s="17"/>
      <c r="E896" s="28" t="s">
        <v>1056</v>
      </c>
      <c r="F896" s="18" t="str">
        <f t="shared" si="8"/>
        <v>v</v>
      </c>
      <c r="G896" s="18" t="str">
        <f t="shared" si="9"/>
        <v>Vector</v>
      </c>
      <c r="H896" s="19"/>
      <c r="I896" s="30" t="s">
        <v>1206</v>
      </c>
      <c r="J896" s="30"/>
      <c r="K896" s="84"/>
      <c r="L896" s="45" t="s">
        <v>31</v>
      </c>
      <c r="M896" s="32" t="s">
        <v>71</v>
      </c>
      <c r="N896" s="32" t="s">
        <v>30</v>
      </c>
      <c r="O896" s="45" t="s">
        <v>31</v>
      </c>
      <c r="P896" s="45" t="s">
        <v>30</v>
      </c>
      <c r="Q896" s="45" t="s">
        <v>30</v>
      </c>
      <c r="R896" s="45" t="s">
        <v>30</v>
      </c>
      <c r="S896" s="45" t="s">
        <v>31</v>
      </c>
      <c r="T896" s="32" t="s">
        <v>33</v>
      </c>
      <c r="U896" s="32" t="s">
        <v>33</v>
      </c>
      <c r="V896" s="45" t="s">
        <v>30</v>
      </c>
      <c r="W896" s="45" t="s">
        <v>31</v>
      </c>
      <c r="X896" s="45" t="s">
        <v>31</v>
      </c>
      <c r="Y896" s="45" t="s">
        <v>31</v>
      </c>
      <c r="Z896" s="45" t="s">
        <v>31</v>
      </c>
      <c r="AA896" s="32" t="s">
        <v>30</v>
      </c>
      <c r="AB896" s="32" t="s">
        <v>31</v>
      </c>
      <c r="AC896" s="32" t="s">
        <v>30</v>
      </c>
      <c r="AD896" s="32" t="s">
        <v>31</v>
      </c>
      <c r="AE896" s="32" t="s">
        <v>31</v>
      </c>
      <c r="AF896" s="45" t="s">
        <v>30</v>
      </c>
      <c r="AG896" s="45" t="s">
        <v>31</v>
      </c>
      <c r="AH896" s="46" t="s">
        <v>45</v>
      </c>
      <c r="AM896" s="32" t="s">
        <v>56</v>
      </c>
      <c r="AR896" s="23"/>
      <c r="AS896" s="24" t="str">
        <f t="shared" si="3"/>
        <v>-:Q:-:-:-:-:-:-:-:-:-:-:-:-:-:-:-:-:-:-:-:-:Rn:::::Rd::::</v>
      </c>
      <c r="AT896" s="23"/>
      <c r="AU896" s="24" t="str">
        <f t="shared" si="4"/>
        <v>0x2E214800</v>
      </c>
      <c r="AV896" s="25"/>
      <c r="AW896" s="26" t="str">
        <f t="shared" si="5"/>
        <v>vuqxtnVector,                                           </v>
      </c>
      <c r="AX896" s="26" t="str">
        <f t="shared" si="6"/>
        <v>//		vuqxtnVector,                                           	/* 0x2E214800	UQXTN     	 */</v>
      </c>
      <c r="AY896" s="26" t="str">
        <f t="shared" si="7"/>
        <v>//		0x2E214800,	/* UQXTN     	vuqxtnVector	 */</v>
      </c>
    </row>
    <row r="897" ht="12.75" customHeight="1">
      <c r="A897" s="9" t="s">
        <v>1475</v>
      </c>
      <c r="B897" s="33" t="s">
        <v>106</v>
      </c>
      <c r="C897" s="16"/>
      <c r="D897" s="17"/>
      <c r="E897" s="28" t="s">
        <v>1058</v>
      </c>
      <c r="F897" s="18" t="str">
        <f t="shared" si="8"/>
        <v>v</v>
      </c>
      <c r="G897" s="18" t="str">
        <f t="shared" si="9"/>
        <v>Vector</v>
      </c>
      <c r="H897" s="19"/>
      <c r="I897" s="30" t="s">
        <v>1206</v>
      </c>
      <c r="J897" s="30"/>
      <c r="K897" s="84"/>
      <c r="L897" s="45" t="s">
        <v>31</v>
      </c>
      <c r="M897" s="32" t="s">
        <v>71</v>
      </c>
      <c r="N897" s="32" t="s">
        <v>30</v>
      </c>
      <c r="O897" s="45" t="s">
        <v>31</v>
      </c>
      <c r="P897" s="45" t="s">
        <v>30</v>
      </c>
      <c r="Q897" s="45" t="s">
        <v>30</v>
      </c>
      <c r="R897" s="45" t="s">
        <v>30</v>
      </c>
      <c r="S897" s="45" t="s">
        <v>31</v>
      </c>
      <c r="T897" s="32" t="s">
        <v>33</v>
      </c>
      <c r="U897" s="32" t="s">
        <v>33</v>
      </c>
      <c r="V897" s="45" t="s">
        <v>30</v>
      </c>
      <c r="W897" s="45" t="s">
        <v>31</v>
      </c>
      <c r="X897" s="45" t="s">
        <v>31</v>
      </c>
      <c r="Y897" s="45" t="s">
        <v>31</v>
      </c>
      <c r="Z897" s="45" t="s">
        <v>31</v>
      </c>
      <c r="AA897" s="32" t="s">
        <v>30</v>
      </c>
      <c r="AB897" s="32" t="s">
        <v>31</v>
      </c>
      <c r="AC897" s="32" t="s">
        <v>30</v>
      </c>
      <c r="AD897" s="32" t="s">
        <v>31</v>
      </c>
      <c r="AE897" s="32" t="s">
        <v>31</v>
      </c>
      <c r="AF897" s="45" t="s">
        <v>30</v>
      </c>
      <c r="AG897" s="45" t="s">
        <v>31</v>
      </c>
      <c r="AH897" s="46" t="s">
        <v>45</v>
      </c>
      <c r="AM897" s="32" t="s">
        <v>56</v>
      </c>
      <c r="AR897" s="23"/>
      <c r="AS897" s="24" t="str">
        <f t="shared" si="3"/>
        <v>-:Q:-:-:-:-:-:-:-:-:-:-:-:-:-:-:-:-:-:-:-:-:Rn:::::Rd::::</v>
      </c>
      <c r="AT897" s="23"/>
      <c r="AU897" s="24" t="str">
        <f t="shared" si="4"/>
        <v>0x2E214800</v>
      </c>
      <c r="AV897" s="25"/>
      <c r="AW897" s="26" t="str">
        <f t="shared" si="5"/>
        <v>vuqxtn2Vector,                                          </v>
      </c>
      <c r="AX897" s="26" t="str">
        <f t="shared" si="6"/>
        <v>//		vuqxtn2Vector,                                          	/* 0x2E214800	UQXTN2    	 */</v>
      </c>
      <c r="AY897" s="26" t="str">
        <f t="shared" si="7"/>
        <v>//		0x2E214800,	/* UQXTN2    	vuqxtn2Vector	 */</v>
      </c>
    </row>
    <row r="898" ht="12.75" customHeight="1">
      <c r="A898" s="15" t="s">
        <v>1476</v>
      </c>
      <c r="B898" s="33" t="s">
        <v>106</v>
      </c>
      <c r="C898" s="16"/>
      <c r="D898" s="17"/>
      <c r="E898" s="28" t="s">
        <v>1060</v>
      </c>
      <c r="F898" s="18" t="str">
        <f t="shared" si="8"/>
        <v>v</v>
      </c>
      <c r="G898" s="18" t="str">
        <f t="shared" si="9"/>
        <v>Vector</v>
      </c>
      <c r="H898" s="19"/>
      <c r="I898" s="30" t="s">
        <v>1206</v>
      </c>
      <c r="J898" s="30"/>
      <c r="K898" s="84"/>
      <c r="L898" s="45" t="s">
        <v>31</v>
      </c>
      <c r="M898" s="32" t="s">
        <v>71</v>
      </c>
      <c r="N898" s="32" t="s">
        <v>30</v>
      </c>
      <c r="O898" s="45" t="s">
        <v>31</v>
      </c>
      <c r="P898" s="45" t="s">
        <v>30</v>
      </c>
      <c r="Q898" s="45" t="s">
        <v>30</v>
      </c>
      <c r="R898" s="45" t="s">
        <v>30</v>
      </c>
      <c r="S898" s="45" t="s">
        <v>31</v>
      </c>
      <c r="T898" s="32" t="s">
        <v>31</v>
      </c>
      <c r="U898" s="32" t="s">
        <v>33</v>
      </c>
      <c r="V898" s="45" t="s">
        <v>30</v>
      </c>
      <c r="W898" s="45" t="s">
        <v>31</v>
      </c>
      <c r="X898" s="45" t="s">
        <v>31</v>
      </c>
      <c r="Y898" s="45" t="s">
        <v>31</v>
      </c>
      <c r="Z898" s="45" t="s">
        <v>31</v>
      </c>
      <c r="AA898" s="32" t="s">
        <v>30</v>
      </c>
      <c r="AB898" s="32" t="s">
        <v>31</v>
      </c>
      <c r="AC898" s="32" t="s">
        <v>30</v>
      </c>
      <c r="AD898" s="32" t="s">
        <v>30</v>
      </c>
      <c r="AE898" s="32" t="s">
        <v>31</v>
      </c>
      <c r="AF898" s="45" t="s">
        <v>30</v>
      </c>
      <c r="AG898" s="45" t="s">
        <v>31</v>
      </c>
      <c r="AH898" s="46" t="s">
        <v>45</v>
      </c>
      <c r="AM898" s="32" t="s">
        <v>56</v>
      </c>
      <c r="AR898" s="23"/>
      <c r="AS898" s="24" t="str">
        <f t="shared" si="3"/>
        <v>-:Q:-:-:-:-:-:-:-:-:-:-:-:-:-:-:-:-:-:-:-:-:Rn:::::Rd::::</v>
      </c>
      <c r="AT898" s="23"/>
      <c r="AU898" s="24" t="str">
        <f t="shared" si="4"/>
        <v>0x2E216800</v>
      </c>
      <c r="AV898" s="25"/>
      <c r="AW898" s="26" t="str">
        <f t="shared" si="5"/>
        <v>vfcvtxnVector,                                          </v>
      </c>
      <c r="AX898" s="26" t="str">
        <f t="shared" si="6"/>
        <v>//		vfcvtxnVector,                                          	/* 0x2E216800	FCVTXN    	 */</v>
      </c>
      <c r="AY898" s="26" t="str">
        <f t="shared" si="7"/>
        <v>//		0x2E216800,	/* FCVTXN    	vfcvtxnVector	 */</v>
      </c>
    </row>
    <row r="899" ht="12.75" customHeight="1">
      <c r="A899" s="15" t="s">
        <v>1477</v>
      </c>
      <c r="B899" s="33" t="s">
        <v>106</v>
      </c>
      <c r="C899" s="16"/>
      <c r="D899" s="17"/>
      <c r="E899" s="28" t="s">
        <v>1062</v>
      </c>
      <c r="F899" s="18" t="str">
        <f t="shared" si="8"/>
        <v>v</v>
      </c>
      <c r="G899" s="18" t="str">
        <f t="shared" si="9"/>
        <v>Vector</v>
      </c>
      <c r="H899" s="19"/>
      <c r="I899" s="30" t="s">
        <v>1206</v>
      </c>
      <c r="J899" s="30"/>
      <c r="K899" s="84"/>
      <c r="L899" s="45" t="s">
        <v>31</v>
      </c>
      <c r="M899" s="32" t="s">
        <v>71</v>
      </c>
      <c r="N899" s="32" t="s">
        <v>30</v>
      </c>
      <c r="O899" s="45" t="s">
        <v>31</v>
      </c>
      <c r="P899" s="45" t="s">
        <v>30</v>
      </c>
      <c r="Q899" s="45" t="s">
        <v>30</v>
      </c>
      <c r="R899" s="45" t="s">
        <v>30</v>
      </c>
      <c r="S899" s="45" t="s">
        <v>31</v>
      </c>
      <c r="T899" s="32" t="s">
        <v>31</v>
      </c>
      <c r="U899" s="32" t="s">
        <v>33</v>
      </c>
      <c r="V899" s="45" t="s">
        <v>30</v>
      </c>
      <c r="W899" s="45" t="s">
        <v>31</v>
      </c>
      <c r="X899" s="45" t="s">
        <v>31</v>
      </c>
      <c r="Y899" s="45" t="s">
        <v>31</v>
      </c>
      <c r="Z899" s="45" t="s">
        <v>31</v>
      </c>
      <c r="AA899" s="32" t="s">
        <v>30</v>
      </c>
      <c r="AB899" s="32" t="s">
        <v>31</v>
      </c>
      <c r="AC899" s="32" t="s">
        <v>30</v>
      </c>
      <c r="AD899" s="32" t="s">
        <v>30</v>
      </c>
      <c r="AE899" s="32" t="s">
        <v>31</v>
      </c>
      <c r="AF899" s="45" t="s">
        <v>30</v>
      </c>
      <c r="AG899" s="45" t="s">
        <v>31</v>
      </c>
      <c r="AH899" s="46" t="s">
        <v>45</v>
      </c>
      <c r="AM899" s="32" t="s">
        <v>56</v>
      </c>
      <c r="AR899" s="23"/>
      <c r="AS899" s="24" t="str">
        <f t="shared" si="3"/>
        <v>-:Q:-:-:-:-:-:-:-:-:-:-:-:-:-:-:-:-:-:-:-:-:Rn:::::Rd::::</v>
      </c>
      <c r="AT899" s="23"/>
      <c r="AU899" s="24" t="str">
        <f t="shared" si="4"/>
        <v>0x2E216800</v>
      </c>
      <c r="AV899" s="25"/>
      <c r="AW899" s="26" t="str">
        <f t="shared" si="5"/>
        <v>vfcvtxn2Vector,                                         </v>
      </c>
      <c r="AX899" s="26" t="str">
        <f t="shared" si="6"/>
        <v>//		vfcvtxn2Vector,                                         	/* 0x2E216800	FCVTXN2   	 */</v>
      </c>
      <c r="AY899" s="26" t="str">
        <f t="shared" si="7"/>
        <v>//		0x2E216800,	/* FCVTXN2   	vfcvtxn2Vector	 */</v>
      </c>
    </row>
    <row r="900" ht="12.75" customHeight="1">
      <c r="A900" s="9" t="s">
        <v>1478</v>
      </c>
      <c r="B900" s="33" t="s">
        <v>106</v>
      </c>
      <c r="C900" s="16"/>
      <c r="D900" s="17"/>
      <c r="E900" s="28" t="s">
        <v>821</v>
      </c>
      <c r="F900" s="18" t="str">
        <f t="shared" si="8"/>
        <v/>
      </c>
      <c r="G900" s="18" t="str">
        <f t="shared" si="9"/>
        <v>vector</v>
      </c>
      <c r="H900" s="18" t="s">
        <v>950</v>
      </c>
      <c r="I900" s="29"/>
      <c r="J900" s="29"/>
      <c r="K900" s="84"/>
      <c r="L900" s="45" t="s">
        <v>31</v>
      </c>
      <c r="M900" s="32" t="s">
        <v>71</v>
      </c>
      <c r="N900" s="32" t="s">
        <v>30</v>
      </c>
      <c r="O900" s="45" t="s">
        <v>31</v>
      </c>
      <c r="P900" s="45" t="s">
        <v>30</v>
      </c>
      <c r="Q900" s="45" t="s">
        <v>30</v>
      </c>
      <c r="R900" s="45" t="s">
        <v>30</v>
      </c>
      <c r="S900" s="45" t="s">
        <v>31</v>
      </c>
      <c r="T900" s="32" t="s">
        <v>31</v>
      </c>
      <c r="U900" s="32" t="s">
        <v>33</v>
      </c>
      <c r="V900" s="45" t="s">
        <v>30</v>
      </c>
      <c r="W900" s="45" t="s">
        <v>31</v>
      </c>
      <c r="X900" s="45" t="s">
        <v>31</v>
      </c>
      <c r="Y900" s="45" t="s">
        <v>31</v>
      </c>
      <c r="Z900" s="45" t="s">
        <v>31</v>
      </c>
      <c r="AA900" s="32" t="s">
        <v>30</v>
      </c>
      <c r="AB900" s="32" t="s">
        <v>30</v>
      </c>
      <c r="AC900" s="32" t="s">
        <v>31</v>
      </c>
      <c r="AD900" s="32" t="s">
        <v>31</v>
      </c>
      <c r="AE900" s="32" t="s">
        <v>31</v>
      </c>
      <c r="AF900" s="45" t="s">
        <v>30</v>
      </c>
      <c r="AG900" s="45" t="s">
        <v>31</v>
      </c>
      <c r="AH900" s="46" t="s">
        <v>45</v>
      </c>
      <c r="AM900" s="32" t="s">
        <v>56</v>
      </c>
      <c r="AR900" s="23"/>
      <c r="AS900" s="24" t="str">
        <f t="shared" si="3"/>
        <v>-:Q:-:-:-:-:-:-:-:-:-:-:-:-:-:-:-:-:-:-:-:-:Rn:::::Rd::::</v>
      </c>
      <c r="AT900" s="23"/>
      <c r="AU900" s="24" t="str">
        <f t="shared" si="4"/>
        <v>0x2E218800</v>
      </c>
      <c r="AV900" s="25"/>
      <c r="AW900" s="26" t="str">
        <f t="shared" si="5"/>
        <v>frintavector,                                           </v>
      </c>
      <c r="AX900" s="26" t="str">
        <f t="shared" si="6"/>
        <v>//		frintavector,                                           	/* 0x2E218800	FRINTA    	 */</v>
      </c>
      <c r="AY900" s="26" t="str">
        <f t="shared" si="7"/>
        <v>//		0x2E218800,	/* FRINTA    	frintavector	 */</v>
      </c>
    </row>
    <row r="901" ht="12.75" customHeight="1">
      <c r="A901" s="15" t="s">
        <v>1479</v>
      </c>
      <c r="B901" s="33" t="s">
        <v>106</v>
      </c>
      <c r="C901" s="16"/>
      <c r="D901" s="17"/>
      <c r="E901" s="28" t="s">
        <v>823</v>
      </c>
      <c r="F901" s="18" t="str">
        <f t="shared" si="8"/>
        <v/>
      </c>
      <c r="G901" s="18" t="str">
        <f t="shared" si="9"/>
        <v>vector</v>
      </c>
      <c r="H901" s="18" t="s">
        <v>950</v>
      </c>
      <c r="I901" s="29"/>
      <c r="J901" s="29"/>
      <c r="K901" s="84"/>
      <c r="L901" s="45" t="s">
        <v>31</v>
      </c>
      <c r="M901" s="32" t="s">
        <v>71</v>
      </c>
      <c r="N901" s="32" t="s">
        <v>30</v>
      </c>
      <c r="O901" s="45" t="s">
        <v>31</v>
      </c>
      <c r="P901" s="45" t="s">
        <v>30</v>
      </c>
      <c r="Q901" s="45" t="s">
        <v>30</v>
      </c>
      <c r="R901" s="45" t="s">
        <v>30</v>
      </c>
      <c r="S901" s="45" t="s">
        <v>31</v>
      </c>
      <c r="T901" s="32" t="s">
        <v>31</v>
      </c>
      <c r="U901" s="32" t="s">
        <v>33</v>
      </c>
      <c r="V901" s="45" t="s">
        <v>30</v>
      </c>
      <c r="W901" s="45" t="s">
        <v>31</v>
      </c>
      <c r="X901" s="45" t="s">
        <v>31</v>
      </c>
      <c r="Y901" s="45" t="s">
        <v>31</v>
      </c>
      <c r="Z901" s="45" t="s">
        <v>31</v>
      </c>
      <c r="AA901" s="32" t="s">
        <v>30</v>
      </c>
      <c r="AB901" s="32" t="s">
        <v>30</v>
      </c>
      <c r="AC901" s="32" t="s">
        <v>31</v>
      </c>
      <c r="AD901" s="32" t="s">
        <v>31</v>
      </c>
      <c r="AE901" s="32" t="s">
        <v>30</v>
      </c>
      <c r="AF901" s="45" t="s">
        <v>30</v>
      </c>
      <c r="AG901" s="45" t="s">
        <v>31</v>
      </c>
      <c r="AH901" s="46" t="s">
        <v>45</v>
      </c>
      <c r="AM901" s="32" t="s">
        <v>56</v>
      </c>
      <c r="AR901" s="23"/>
      <c r="AS901" s="24" t="str">
        <f t="shared" si="3"/>
        <v>-:Q:-:-:-:-:-:-:-:-:-:-:-:-:-:-:-:-:-:-:-:-:Rn:::::Rd::::</v>
      </c>
      <c r="AT901" s="23"/>
      <c r="AU901" s="24" t="str">
        <f t="shared" si="4"/>
        <v>0x2E219800</v>
      </c>
      <c r="AV901" s="25"/>
      <c r="AW901" s="26" t="str">
        <f t="shared" si="5"/>
        <v>frintxvector,                                           </v>
      </c>
      <c r="AX901" s="26" t="str">
        <f t="shared" si="6"/>
        <v>//		frintxvector,                                           	/* 0x2E219800	FRINTX    	 */</v>
      </c>
      <c r="AY901" s="26" t="str">
        <f t="shared" si="7"/>
        <v>//		0x2E219800,	/* FRINTX    	frintxvector	 */</v>
      </c>
    </row>
    <row r="902" ht="12.75" customHeight="1">
      <c r="A902" s="15" t="s">
        <v>1480</v>
      </c>
      <c r="B902" s="33" t="s">
        <v>106</v>
      </c>
      <c r="C902" s="16"/>
      <c r="D902" s="17"/>
      <c r="E902" s="28" t="s">
        <v>850</v>
      </c>
      <c r="F902" s="18" t="str">
        <f t="shared" si="8"/>
        <v>v</v>
      </c>
      <c r="G902" s="18" t="str">
        <f t="shared" si="9"/>
        <v>vector_Vector</v>
      </c>
      <c r="H902" s="18" t="s">
        <v>950</v>
      </c>
      <c r="I902" s="30" t="s">
        <v>1206</v>
      </c>
      <c r="J902" s="30"/>
      <c r="K902" s="84"/>
      <c r="L902" s="45" t="s">
        <v>31</v>
      </c>
      <c r="M902" s="32" t="s">
        <v>71</v>
      </c>
      <c r="N902" s="32" t="s">
        <v>30</v>
      </c>
      <c r="O902" s="45" t="s">
        <v>31</v>
      </c>
      <c r="P902" s="45" t="s">
        <v>30</v>
      </c>
      <c r="Q902" s="45" t="s">
        <v>30</v>
      </c>
      <c r="R902" s="45" t="s">
        <v>30</v>
      </c>
      <c r="S902" s="45" t="s">
        <v>31</v>
      </c>
      <c r="T902" s="32" t="s">
        <v>31</v>
      </c>
      <c r="U902" s="32" t="s">
        <v>33</v>
      </c>
      <c r="V902" s="45" t="s">
        <v>30</v>
      </c>
      <c r="W902" s="45" t="s">
        <v>31</v>
      </c>
      <c r="X902" s="45" t="s">
        <v>31</v>
      </c>
      <c r="Y902" s="45" t="s">
        <v>31</v>
      </c>
      <c r="Z902" s="45" t="s">
        <v>31</v>
      </c>
      <c r="AA902" s="32" t="s">
        <v>30</v>
      </c>
      <c r="AB902" s="32" t="s">
        <v>30</v>
      </c>
      <c r="AC902" s="32" t="s">
        <v>31</v>
      </c>
      <c r="AD902" s="32" t="s">
        <v>30</v>
      </c>
      <c r="AE902" s="32" t="s">
        <v>31</v>
      </c>
      <c r="AF902" s="45" t="s">
        <v>30</v>
      </c>
      <c r="AG902" s="45" t="s">
        <v>31</v>
      </c>
      <c r="AH902" s="46" t="s">
        <v>45</v>
      </c>
      <c r="AM902" s="32" t="s">
        <v>56</v>
      </c>
      <c r="AR902" s="23"/>
      <c r="AS902" s="24" t="str">
        <f t="shared" si="3"/>
        <v>-:Q:-:-:-:-:-:-:-:-:-:-:-:-:-:-:-:-:-:-:-:-:Rn:::::Rd::::</v>
      </c>
      <c r="AT902" s="23"/>
      <c r="AU902" s="24" t="str">
        <f t="shared" si="4"/>
        <v>0x2E21A800</v>
      </c>
      <c r="AV902" s="25"/>
      <c r="AW902" s="26" t="str">
        <f t="shared" si="5"/>
        <v>vfcvtnuvector_Vector,                                   </v>
      </c>
      <c r="AX902" s="26" t="str">
        <f t="shared" si="6"/>
        <v>//		vfcvtnuvector_Vector,                                   	/* 0x2E21A800	FCVTNU    	 */</v>
      </c>
      <c r="AY902" s="26" t="str">
        <f t="shared" si="7"/>
        <v>//		0x2E21A800,	/* FCVTNU    	vfcvtnuvector_Vector	 */</v>
      </c>
    </row>
    <row r="903" ht="12.75" customHeight="1">
      <c r="A903" s="9" t="s">
        <v>1481</v>
      </c>
      <c r="B903" s="33" t="s">
        <v>106</v>
      </c>
      <c r="C903" s="16"/>
      <c r="D903" s="17"/>
      <c r="E903" s="28" t="s">
        <v>869</v>
      </c>
      <c r="F903" s="18" t="str">
        <f t="shared" si="8"/>
        <v>v</v>
      </c>
      <c r="G903" s="18" t="str">
        <f t="shared" si="9"/>
        <v>vector_Vector</v>
      </c>
      <c r="H903" s="18" t="s">
        <v>950</v>
      </c>
      <c r="I903" s="30" t="s">
        <v>1206</v>
      </c>
      <c r="J903" s="30"/>
      <c r="K903" s="84"/>
      <c r="L903" s="45" t="s">
        <v>31</v>
      </c>
      <c r="M903" s="32" t="s">
        <v>71</v>
      </c>
      <c r="N903" s="32" t="s">
        <v>30</v>
      </c>
      <c r="O903" s="45" t="s">
        <v>31</v>
      </c>
      <c r="P903" s="45" t="s">
        <v>30</v>
      </c>
      <c r="Q903" s="45" t="s">
        <v>30</v>
      </c>
      <c r="R903" s="45" t="s">
        <v>30</v>
      </c>
      <c r="S903" s="45" t="s">
        <v>31</v>
      </c>
      <c r="T903" s="32" t="s">
        <v>31</v>
      </c>
      <c r="U903" s="32" t="s">
        <v>33</v>
      </c>
      <c r="V903" s="45" t="s">
        <v>30</v>
      </c>
      <c r="W903" s="45" t="s">
        <v>31</v>
      </c>
      <c r="X903" s="45" t="s">
        <v>31</v>
      </c>
      <c r="Y903" s="45" t="s">
        <v>31</v>
      </c>
      <c r="Z903" s="45" t="s">
        <v>31</v>
      </c>
      <c r="AA903" s="32" t="s">
        <v>30</v>
      </c>
      <c r="AB903" s="32" t="s">
        <v>30</v>
      </c>
      <c r="AC903" s="32" t="s">
        <v>31</v>
      </c>
      <c r="AD903" s="32" t="s">
        <v>30</v>
      </c>
      <c r="AE903" s="32" t="s">
        <v>30</v>
      </c>
      <c r="AF903" s="45" t="s">
        <v>30</v>
      </c>
      <c r="AG903" s="45" t="s">
        <v>31</v>
      </c>
      <c r="AH903" s="46" t="s">
        <v>45</v>
      </c>
      <c r="AM903" s="32" t="s">
        <v>56</v>
      </c>
      <c r="AR903" s="23"/>
      <c r="AS903" s="24" t="str">
        <f t="shared" si="3"/>
        <v>-:Q:-:-:-:-:-:-:-:-:-:-:-:-:-:-:-:-:-:-:-:-:Rn:::::Rd::::</v>
      </c>
      <c r="AT903" s="23"/>
      <c r="AU903" s="24" t="str">
        <f t="shared" si="4"/>
        <v>0x2E21B800</v>
      </c>
      <c r="AV903" s="25"/>
      <c r="AW903" s="26" t="str">
        <f t="shared" si="5"/>
        <v>vfcvtmuvector_Vector,                                   </v>
      </c>
      <c r="AX903" s="26" t="str">
        <f t="shared" si="6"/>
        <v>//		vfcvtmuvector_Vector,                                   	/* 0x2E21B800	FCVTMU    	 */</v>
      </c>
      <c r="AY903" s="26" t="str">
        <f t="shared" si="7"/>
        <v>//		0x2E21B800,	/* FCVTMU    	vfcvtmuvector_Vector	 */</v>
      </c>
    </row>
    <row r="904" ht="12.75" customHeight="1">
      <c r="A904" s="9" t="s">
        <v>1482</v>
      </c>
      <c r="B904" s="33" t="s">
        <v>106</v>
      </c>
      <c r="C904" s="16"/>
      <c r="D904" s="17"/>
      <c r="E904" s="28" t="s">
        <v>858</v>
      </c>
      <c r="F904" s="18" t="str">
        <f t="shared" si="8"/>
        <v>v</v>
      </c>
      <c r="G904" s="18" t="str">
        <f t="shared" si="9"/>
        <v>vector_Vector</v>
      </c>
      <c r="H904" s="18" t="s">
        <v>950</v>
      </c>
      <c r="I904" s="30" t="s">
        <v>1206</v>
      </c>
      <c r="J904" s="30"/>
      <c r="K904" s="84"/>
      <c r="L904" s="45" t="s">
        <v>31</v>
      </c>
      <c r="M904" s="32" t="s">
        <v>71</v>
      </c>
      <c r="N904" s="32" t="s">
        <v>30</v>
      </c>
      <c r="O904" s="45" t="s">
        <v>31</v>
      </c>
      <c r="P904" s="45" t="s">
        <v>30</v>
      </c>
      <c r="Q904" s="45" t="s">
        <v>30</v>
      </c>
      <c r="R904" s="45" t="s">
        <v>30</v>
      </c>
      <c r="S904" s="45" t="s">
        <v>31</v>
      </c>
      <c r="T904" s="32" t="s">
        <v>31</v>
      </c>
      <c r="U904" s="32" t="s">
        <v>33</v>
      </c>
      <c r="V904" s="45" t="s">
        <v>30</v>
      </c>
      <c r="W904" s="45" t="s">
        <v>31</v>
      </c>
      <c r="X904" s="45" t="s">
        <v>31</v>
      </c>
      <c r="Y904" s="45" t="s">
        <v>31</v>
      </c>
      <c r="Z904" s="45" t="s">
        <v>31</v>
      </c>
      <c r="AA904" s="32" t="s">
        <v>30</v>
      </c>
      <c r="AB904" s="32" t="s">
        <v>30</v>
      </c>
      <c r="AC904" s="32" t="s">
        <v>30</v>
      </c>
      <c r="AD904" s="32" t="s">
        <v>31</v>
      </c>
      <c r="AE904" s="32" t="s">
        <v>31</v>
      </c>
      <c r="AF904" s="45" t="s">
        <v>30</v>
      </c>
      <c r="AG904" s="45" t="s">
        <v>31</v>
      </c>
      <c r="AH904" s="46" t="s">
        <v>45</v>
      </c>
      <c r="AM904" s="32" t="s">
        <v>56</v>
      </c>
      <c r="AR904" s="23"/>
      <c r="AS904" s="24" t="str">
        <f t="shared" si="3"/>
        <v>-:Q:-:-:-:-:-:-:-:-:-:-:-:-:-:-:-:-:-:-:-:-:Rn:::::Rd::::</v>
      </c>
      <c r="AT904" s="23"/>
      <c r="AU904" s="24" t="str">
        <f t="shared" si="4"/>
        <v>0x2E21C800</v>
      </c>
      <c r="AV904" s="25"/>
      <c r="AW904" s="26" t="str">
        <f t="shared" si="5"/>
        <v>vfcvtauvector_Vector,                                   </v>
      </c>
      <c r="AX904" s="26" t="str">
        <f t="shared" si="6"/>
        <v>//		vfcvtauvector_Vector,                                   	/* 0x2E21C800	FCVTAU    	 */</v>
      </c>
      <c r="AY904" s="26" t="str">
        <f t="shared" si="7"/>
        <v>//		0x2E21C800,	/* FCVTAU    	vfcvtauvector_Vector	 */</v>
      </c>
    </row>
    <row r="905" ht="12.75" customHeight="1">
      <c r="A905" s="15" t="s">
        <v>1483</v>
      </c>
      <c r="B905" s="33" t="s">
        <v>106</v>
      </c>
      <c r="C905" s="16"/>
      <c r="D905" s="17"/>
      <c r="E905" s="28" t="s">
        <v>708</v>
      </c>
      <c r="F905" s="18" t="str">
        <f t="shared" si="8"/>
        <v>v</v>
      </c>
      <c r="G905" s="18" t="str">
        <f t="shared" si="9"/>
        <v>vector_integer_Vector</v>
      </c>
      <c r="H905" s="18" t="s">
        <v>1031</v>
      </c>
      <c r="I905" s="30" t="s">
        <v>1206</v>
      </c>
      <c r="J905" s="30"/>
      <c r="K905" s="84"/>
      <c r="L905" s="45" t="s">
        <v>31</v>
      </c>
      <c r="M905" s="32" t="s">
        <v>71</v>
      </c>
      <c r="N905" s="32" t="s">
        <v>30</v>
      </c>
      <c r="O905" s="45" t="s">
        <v>31</v>
      </c>
      <c r="P905" s="45" t="s">
        <v>30</v>
      </c>
      <c r="Q905" s="45" t="s">
        <v>30</v>
      </c>
      <c r="R905" s="45" t="s">
        <v>30</v>
      </c>
      <c r="S905" s="45" t="s">
        <v>31</v>
      </c>
      <c r="T905" s="32" t="s">
        <v>31</v>
      </c>
      <c r="U905" s="32" t="s">
        <v>33</v>
      </c>
      <c r="V905" s="45" t="s">
        <v>30</v>
      </c>
      <c r="W905" s="45" t="s">
        <v>31</v>
      </c>
      <c r="X905" s="45" t="s">
        <v>31</v>
      </c>
      <c r="Y905" s="45" t="s">
        <v>31</v>
      </c>
      <c r="Z905" s="45" t="s">
        <v>31</v>
      </c>
      <c r="AA905" s="32" t="s">
        <v>30</v>
      </c>
      <c r="AB905" s="32" t="s">
        <v>30</v>
      </c>
      <c r="AC905" s="32" t="s">
        <v>30</v>
      </c>
      <c r="AD905" s="32" t="s">
        <v>31</v>
      </c>
      <c r="AE905" s="32" t="s">
        <v>30</v>
      </c>
      <c r="AF905" s="45" t="s">
        <v>30</v>
      </c>
      <c r="AG905" s="45" t="s">
        <v>31</v>
      </c>
      <c r="AH905" s="46" t="s">
        <v>45</v>
      </c>
      <c r="AM905" s="32" t="s">
        <v>56</v>
      </c>
      <c r="AR905" s="23"/>
      <c r="AS905" s="24" t="str">
        <f t="shared" si="3"/>
        <v>-:Q:-:-:-:-:-:-:-:-:-:-:-:-:-:-:-:-:-:-:-:-:Rn:::::Rd::::</v>
      </c>
      <c r="AT905" s="23"/>
      <c r="AU905" s="24" t="str">
        <f t="shared" si="4"/>
        <v>0x2E21D800</v>
      </c>
      <c r="AV905" s="25"/>
      <c r="AW905" s="26" t="str">
        <f t="shared" si="5"/>
        <v>vucvtfvector_integer_Vector,                            </v>
      </c>
      <c r="AX905" s="26" t="str">
        <f t="shared" si="6"/>
        <v>//		vucvtfvector_integer_Vector,                            	/* 0x2E21D800	UCVTF     	 */</v>
      </c>
      <c r="AY905" s="26" t="str">
        <f t="shared" si="7"/>
        <v>//		0x2E21D800,	/* UCVTF     	vucvtfvector_integer_Vector	 */</v>
      </c>
    </row>
    <row r="906" ht="12.75" customHeight="1">
      <c r="A906" s="15" t="s">
        <v>1484</v>
      </c>
      <c r="B906" s="33" t="s">
        <v>106</v>
      </c>
      <c r="C906" s="16"/>
      <c r="D906" s="17"/>
      <c r="E906" s="28" t="s">
        <v>1485</v>
      </c>
      <c r="F906" s="18" t="str">
        <f t="shared" si="8"/>
        <v/>
      </c>
      <c r="G906" s="18" t="str">
        <f t="shared" si="9"/>
        <v/>
      </c>
      <c r="H906" s="19"/>
      <c r="I906" s="29"/>
      <c r="J906" s="29"/>
      <c r="K906" s="84"/>
      <c r="L906" s="45" t="s">
        <v>31</v>
      </c>
      <c r="M906" s="32" t="s">
        <v>71</v>
      </c>
      <c r="N906" s="32" t="s">
        <v>30</v>
      </c>
      <c r="O906" s="45" t="s">
        <v>31</v>
      </c>
      <c r="P906" s="45" t="s">
        <v>30</v>
      </c>
      <c r="Q906" s="45" t="s">
        <v>30</v>
      </c>
      <c r="R906" s="45" t="s">
        <v>30</v>
      </c>
      <c r="S906" s="45" t="s">
        <v>31</v>
      </c>
      <c r="T906" s="32" t="s">
        <v>31</v>
      </c>
      <c r="U906" s="32" t="s">
        <v>31</v>
      </c>
      <c r="V906" s="45" t="s">
        <v>30</v>
      </c>
      <c r="W906" s="45" t="s">
        <v>31</v>
      </c>
      <c r="X906" s="45" t="s">
        <v>31</v>
      </c>
      <c r="Y906" s="45" t="s">
        <v>31</v>
      </c>
      <c r="Z906" s="45" t="s">
        <v>31</v>
      </c>
      <c r="AA906" s="32" t="s">
        <v>31</v>
      </c>
      <c r="AB906" s="32" t="s">
        <v>31</v>
      </c>
      <c r="AC906" s="32" t="s">
        <v>30</v>
      </c>
      <c r="AD906" s="32" t="s">
        <v>31</v>
      </c>
      <c r="AE906" s="32" t="s">
        <v>30</v>
      </c>
      <c r="AF906" s="45" t="s">
        <v>30</v>
      </c>
      <c r="AG906" s="45" t="s">
        <v>31</v>
      </c>
      <c r="AH906" s="46" t="s">
        <v>45</v>
      </c>
      <c r="AM906" s="32" t="s">
        <v>56</v>
      </c>
      <c r="AR906" s="23"/>
      <c r="AS906" s="24" t="str">
        <f t="shared" si="3"/>
        <v>-:Q:-:-:-:-:-:-:-:-:-:-:-:-:-:-:-:-:-:-:-:-:Rn:::::Rd::::</v>
      </c>
      <c r="AT906" s="23"/>
      <c r="AU906" s="24" t="str">
        <f t="shared" si="4"/>
        <v>0x2E205800</v>
      </c>
      <c r="AV906" s="25"/>
      <c r="AW906" s="26" t="str">
        <f t="shared" si="5"/>
        <v>not,                                                    </v>
      </c>
      <c r="AX906" s="26" t="str">
        <f t="shared" si="6"/>
        <v>//		not,                                                    	/* 0x2E205800	NOT       	 */</v>
      </c>
      <c r="AY906" s="26" t="str">
        <f t="shared" si="7"/>
        <v>//		0x2E205800,	/* NOT       	not	 */</v>
      </c>
    </row>
    <row r="907" ht="12.75" customHeight="1">
      <c r="A907" s="9" t="s">
        <v>1486</v>
      </c>
      <c r="B907" s="33" t="s">
        <v>106</v>
      </c>
      <c r="C907" s="16"/>
      <c r="D907" s="17"/>
      <c r="E907" s="28" t="s">
        <v>680</v>
      </c>
      <c r="F907" s="18" t="str">
        <f t="shared" si="8"/>
        <v/>
      </c>
      <c r="G907" s="18" t="str">
        <f t="shared" si="9"/>
        <v>vector</v>
      </c>
      <c r="H907" s="18" t="s">
        <v>950</v>
      </c>
      <c r="I907" s="29"/>
      <c r="J907" s="29"/>
      <c r="K907" s="84"/>
      <c r="L907" s="45" t="s">
        <v>31</v>
      </c>
      <c r="M907" s="32" t="s">
        <v>71</v>
      </c>
      <c r="N907" s="32" t="s">
        <v>30</v>
      </c>
      <c r="O907" s="45" t="s">
        <v>31</v>
      </c>
      <c r="P907" s="45" t="s">
        <v>30</v>
      </c>
      <c r="Q907" s="45" t="s">
        <v>30</v>
      </c>
      <c r="R907" s="45" t="s">
        <v>30</v>
      </c>
      <c r="S907" s="45" t="s">
        <v>31</v>
      </c>
      <c r="T907" s="32" t="s">
        <v>31</v>
      </c>
      <c r="U907" s="32" t="s">
        <v>30</v>
      </c>
      <c r="V907" s="45" t="s">
        <v>30</v>
      </c>
      <c r="W907" s="45" t="s">
        <v>31</v>
      </c>
      <c r="X907" s="45" t="s">
        <v>31</v>
      </c>
      <c r="Y907" s="45" t="s">
        <v>31</v>
      </c>
      <c r="Z907" s="45" t="s">
        <v>31</v>
      </c>
      <c r="AA907" s="32" t="s">
        <v>31</v>
      </c>
      <c r="AB907" s="32" t="s">
        <v>31</v>
      </c>
      <c r="AC907" s="32" t="s">
        <v>30</v>
      </c>
      <c r="AD907" s="32" t="s">
        <v>31</v>
      </c>
      <c r="AE907" s="32" t="s">
        <v>30</v>
      </c>
      <c r="AF907" s="45" t="s">
        <v>30</v>
      </c>
      <c r="AG907" s="45" t="s">
        <v>31</v>
      </c>
      <c r="AH907" s="46" t="s">
        <v>45</v>
      </c>
      <c r="AM907" s="32" t="s">
        <v>56</v>
      </c>
      <c r="AR907" s="23"/>
      <c r="AS907" s="24" t="str">
        <f t="shared" si="3"/>
        <v>-:Q:-:-:-:-:-:-:-:-:-:-:-:-:-:-:-:-:-:-:-:-:Rn:::::Rd::::</v>
      </c>
      <c r="AT907" s="23"/>
      <c r="AU907" s="24" t="str">
        <f t="shared" si="4"/>
        <v>0x2E605800</v>
      </c>
      <c r="AV907" s="25"/>
      <c r="AW907" s="26" t="str">
        <f t="shared" si="5"/>
        <v>rbitvector,                                             </v>
      </c>
      <c r="AX907" s="26" t="str">
        <f t="shared" si="6"/>
        <v>//		rbitvector,                                             	/* 0x2E605800	RBIT      	 */</v>
      </c>
      <c r="AY907" s="26" t="str">
        <f t="shared" si="7"/>
        <v>//		0x2E605800,	/* RBIT      	rbitvector	 */</v>
      </c>
    </row>
    <row r="908" ht="12.75" customHeight="1">
      <c r="A908" s="15" t="s">
        <v>1487</v>
      </c>
      <c r="B908" s="33" t="s">
        <v>106</v>
      </c>
      <c r="C908" s="16"/>
      <c r="D908" s="17"/>
      <c r="E908" s="28" t="s">
        <v>985</v>
      </c>
      <c r="F908" s="18" t="str">
        <f t="shared" si="8"/>
        <v>v</v>
      </c>
      <c r="G908" s="18" t="str">
        <f t="shared" si="9"/>
        <v>zero_Vector</v>
      </c>
      <c r="H908" s="18" t="s">
        <v>1017</v>
      </c>
      <c r="I908" s="30" t="s">
        <v>1206</v>
      </c>
      <c r="J908" s="30"/>
      <c r="K908" s="84"/>
      <c r="L908" s="45" t="s">
        <v>31</v>
      </c>
      <c r="M908" s="32" t="s">
        <v>71</v>
      </c>
      <c r="N908" s="32" t="s">
        <v>30</v>
      </c>
      <c r="O908" s="45" t="s">
        <v>31</v>
      </c>
      <c r="P908" s="45" t="s">
        <v>30</v>
      </c>
      <c r="Q908" s="45" t="s">
        <v>30</v>
      </c>
      <c r="R908" s="45" t="s">
        <v>30</v>
      </c>
      <c r="S908" s="45" t="s">
        <v>31</v>
      </c>
      <c r="T908" s="32" t="s">
        <v>30</v>
      </c>
      <c r="U908" s="32" t="s">
        <v>33</v>
      </c>
      <c r="V908" s="45" t="s">
        <v>30</v>
      </c>
      <c r="W908" s="45" t="s">
        <v>31</v>
      </c>
      <c r="X908" s="45" t="s">
        <v>31</v>
      </c>
      <c r="Y908" s="45" t="s">
        <v>31</v>
      </c>
      <c r="Z908" s="45" t="s">
        <v>31</v>
      </c>
      <c r="AA908" s="32" t="s">
        <v>31</v>
      </c>
      <c r="AB908" s="32" t="s">
        <v>30</v>
      </c>
      <c r="AC908" s="32" t="s">
        <v>30</v>
      </c>
      <c r="AD908" s="32" t="s">
        <v>31</v>
      </c>
      <c r="AE908" s="32" t="s">
        <v>31</v>
      </c>
      <c r="AF908" s="45" t="s">
        <v>30</v>
      </c>
      <c r="AG908" s="45" t="s">
        <v>31</v>
      </c>
      <c r="AH908" s="46" t="s">
        <v>45</v>
      </c>
      <c r="AM908" s="32" t="s">
        <v>56</v>
      </c>
      <c r="AR908" s="23"/>
      <c r="AS908" s="24" t="str">
        <f t="shared" si="3"/>
        <v>-:Q:-:-:-:-:-:-:-:-:-:-:-:-:-:-:-:-:-:-:-:-:Rn:::::Rd::::</v>
      </c>
      <c r="AT908" s="23"/>
      <c r="AU908" s="24" t="str">
        <f t="shared" si="4"/>
        <v>0x2EA0C800</v>
      </c>
      <c r="AV908" s="25"/>
      <c r="AW908" s="26" t="str">
        <f t="shared" si="5"/>
        <v>vfcmgezero_Vector,                                      </v>
      </c>
      <c r="AX908" s="26" t="str">
        <f t="shared" si="6"/>
        <v>//		vfcmgezero_Vector,                                      	/* 0x2EA0C800	FCMGE     	 */</v>
      </c>
      <c r="AY908" s="26" t="str">
        <f t="shared" si="7"/>
        <v>//		0x2EA0C800,	/* FCMGE     	vfcmgezero_Vector	 */</v>
      </c>
    </row>
    <row r="909" ht="12.75" customHeight="1">
      <c r="A909" s="15" t="s">
        <v>1488</v>
      </c>
      <c r="B909" s="33" t="s">
        <v>106</v>
      </c>
      <c r="C909" s="16"/>
      <c r="D909" s="17"/>
      <c r="E909" s="28" t="s">
        <v>1069</v>
      </c>
      <c r="F909" s="18" t="str">
        <f t="shared" si="8"/>
        <v>v</v>
      </c>
      <c r="G909" s="18" t="str">
        <f t="shared" si="9"/>
        <v>zero_Vector</v>
      </c>
      <c r="H909" s="18" t="s">
        <v>1017</v>
      </c>
      <c r="I909" s="30" t="s">
        <v>1206</v>
      </c>
      <c r="J909" s="30"/>
      <c r="K909" s="84"/>
      <c r="L909" s="45" t="s">
        <v>31</v>
      </c>
      <c r="M909" s="32" t="s">
        <v>71</v>
      </c>
      <c r="N909" s="32" t="s">
        <v>30</v>
      </c>
      <c r="O909" s="45" t="s">
        <v>31</v>
      </c>
      <c r="P909" s="45" t="s">
        <v>30</v>
      </c>
      <c r="Q909" s="45" t="s">
        <v>30</v>
      </c>
      <c r="R909" s="45" t="s">
        <v>30</v>
      </c>
      <c r="S909" s="45" t="s">
        <v>31</v>
      </c>
      <c r="T909" s="32" t="s">
        <v>30</v>
      </c>
      <c r="U909" s="32" t="s">
        <v>33</v>
      </c>
      <c r="V909" s="45" t="s">
        <v>30</v>
      </c>
      <c r="W909" s="45" t="s">
        <v>31</v>
      </c>
      <c r="X909" s="45" t="s">
        <v>31</v>
      </c>
      <c r="Y909" s="45" t="s">
        <v>31</v>
      </c>
      <c r="Z909" s="45" t="s">
        <v>31</v>
      </c>
      <c r="AA909" s="32" t="s">
        <v>31</v>
      </c>
      <c r="AB909" s="32" t="s">
        <v>30</v>
      </c>
      <c r="AC909" s="32" t="s">
        <v>30</v>
      </c>
      <c r="AD909" s="32" t="s">
        <v>31</v>
      </c>
      <c r="AE909" s="32" t="s">
        <v>30</v>
      </c>
      <c r="AF909" s="45" t="s">
        <v>30</v>
      </c>
      <c r="AG909" s="45" t="s">
        <v>31</v>
      </c>
      <c r="AH909" s="46" t="s">
        <v>45</v>
      </c>
      <c r="AM909" s="32" t="s">
        <v>56</v>
      </c>
      <c r="AR909" s="23"/>
      <c r="AS909" s="24" t="str">
        <f t="shared" si="3"/>
        <v>-:Q:-:-:-:-:-:-:-:-:-:-:-:-:-:-:-:-:-:-:-:-:Rn:::::Rd::::</v>
      </c>
      <c r="AT909" s="23"/>
      <c r="AU909" s="24" t="str">
        <f t="shared" si="4"/>
        <v>0x2EA0D800</v>
      </c>
      <c r="AV909" s="25"/>
      <c r="AW909" s="26" t="str">
        <f t="shared" si="5"/>
        <v>vfcmlezero_Vector,                                      </v>
      </c>
      <c r="AX909" s="26" t="str">
        <f t="shared" si="6"/>
        <v>//		vfcmlezero_Vector,                                      	/* 0x2EA0D800	FCMLE     	 */</v>
      </c>
      <c r="AY909" s="26" t="str">
        <f t="shared" si="7"/>
        <v>//		0x2EA0D800,	/* FCMLE     	vfcmlezero_Vector	 */</v>
      </c>
    </row>
    <row r="910" ht="12.75" customHeight="1">
      <c r="A910" s="9" t="s">
        <v>1489</v>
      </c>
      <c r="B910" s="33" t="s">
        <v>106</v>
      </c>
      <c r="C910" s="16"/>
      <c r="D910" s="17"/>
      <c r="E910" s="28" t="s">
        <v>804</v>
      </c>
      <c r="F910" s="18" t="str">
        <f t="shared" si="8"/>
        <v/>
      </c>
      <c r="G910" s="18" t="str">
        <f t="shared" si="9"/>
        <v>vector</v>
      </c>
      <c r="H910" s="18" t="s">
        <v>950</v>
      </c>
      <c r="I910" s="29"/>
      <c r="J910" s="29"/>
      <c r="K910" s="84"/>
      <c r="L910" s="45" t="s">
        <v>31</v>
      </c>
      <c r="M910" s="32" t="s">
        <v>71</v>
      </c>
      <c r="N910" s="32" t="s">
        <v>30</v>
      </c>
      <c r="O910" s="45" t="s">
        <v>31</v>
      </c>
      <c r="P910" s="45" t="s">
        <v>30</v>
      </c>
      <c r="Q910" s="45" t="s">
        <v>30</v>
      </c>
      <c r="R910" s="45" t="s">
        <v>30</v>
      </c>
      <c r="S910" s="45" t="s">
        <v>31</v>
      </c>
      <c r="T910" s="32" t="s">
        <v>30</v>
      </c>
      <c r="U910" s="32" t="s">
        <v>33</v>
      </c>
      <c r="V910" s="45" t="s">
        <v>30</v>
      </c>
      <c r="W910" s="45" t="s">
        <v>31</v>
      </c>
      <c r="X910" s="45" t="s">
        <v>31</v>
      </c>
      <c r="Y910" s="45" t="s">
        <v>31</v>
      </c>
      <c r="Z910" s="45" t="s">
        <v>31</v>
      </c>
      <c r="AA910" s="32" t="s">
        <v>31</v>
      </c>
      <c r="AB910" s="32" t="s">
        <v>30</v>
      </c>
      <c r="AC910" s="32" t="s">
        <v>30</v>
      </c>
      <c r="AD910" s="32" t="s">
        <v>30</v>
      </c>
      <c r="AE910" s="32" t="s">
        <v>30</v>
      </c>
      <c r="AF910" s="45" t="s">
        <v>30</v>
      </c>
      <c r="AG910" s="45" t="s">
        <v>31</v>
      </c>
      <c r="AH910" s="46" t="s">
        <v>45</v>
      </c>
      <c r="AM910" s="32" t="s">
        <v>56</v>
      </c>
      <c r="AR910" s="23"/>
      <c r="AS910" s="24" t="str">
        <f t="shared" si="3"/>
        <v>-:Q:-:-:-:-:-:-:-:-:-:-:-:-:-:-:-:-:-:-:-:-:Rn:::::Rd::::</v>
      </c>
      <c r="AT910" s="23"/>
      <c r="AU910" s="24" t="str">
        <f t="shared" si="4"/>
        <v>0x2EA0F800</v>
      </c>
      <c r="AV910" s="25"/>
      <c r="AW910" s="26" t="str">
        <f t="shared" si="5"/>
        <v>fnegvector,                                             </v>
      </c>
      <c r="AX910" s="26" t="str">
        <f t="shared" si="6"/>
        <v>//		fnegvector,                                             	/* 0x2EA0F800	FNEG      	 */</v>
      </c>
      <c r="AY910" s="26" t="str">
        <f t="shared" si="7"/>
        <v>//		0x2EA0F800,	/* FNEG      	fnegvector	 */</v>
      </c>
    </row>
    <row r="911" ht="12.75" customHeight="1">
      <c r="A911" s="9" t="s">
        <v>1490</v>
      </c>
      <c r="B911" s="33" t="s">
        <v>106</v>
      </c>
      <c r="C911" s="16"/>
      <c r="D911" s="17"/>
      <c r="E911" s="28" t="s">
        <v>825</v>
      </c>
      <c r="F911" s="18" t="str">
        <f t="shared" si="8"/>
        <v/>
      </c>
      <c r="G911" s="18" t="str">
        <f t="shared" si="9"/>
        <v>vector</v>
      </c>
      <c r="H911" s="18" t="s">
        <v>950</v>
      </c>
      <c r="I911" s="29"/>
      <c r="J911" s="29"/>
      <c r="K911" s="84"/>
      <c r="L911" s="45" t="s">
        <v>31</v>
      </c>
      <c r="M911" s="32" t="s">
        <v>71</v>
      </c>
      <c r="N911" s="32" t="s">
        <v>30</v>
      </c>
      <c r="O911" s="45" t="s">
        <v>31</v>
      </c>
      <c r="P911" s="45" t="s">
        <v>30</v>
      </c>
      <c r="Q911" s="45" t="s">
        <v>30</v>
      </c>
      <c r="R911" s="45" t="s">
        <v>30</v>
      </c>
      <c r="S911" s="45" t="s">
        <v>31</v>
      </c>
      <c r="T911" s="32" t="s">
        <v>30</v>
      </c>
      <c r="U911" s="32" t="s">
        <v>33</v>
      </c>
      <c r="V911" s="45" t="s">
        <v>30</v>
      </c>
      <c r="W911" s="45" t="s">
        <v>31</v>
      </c>
      <c r="X911" s="45" t="s">
        <v>31</v>
      </c>
      <c r="Y911" s="45" t="s">
        <v>31</v>
      </c>
      <c r="Z911" s="45" t="s">
        <v>31</v>
      </c>
      <c r="AA911" s="32" t="s">
        <v>30</v>
      </c>
      <c r="AB911" s="32" t="s">
        <v>30</v>
      </c>
      <c r="AC911" s="32" t="s">
        <v>31</v>
      </c>
      <c r="AD911" s="32" t="s">
        <v>31</v>
      </c>
      <c r="AE911" s="32" t="s">
        <v>30</v>
      </c>
      <c r="AF911" s="45" t="s">
        <v>30</v>
      </c>
      <c r="AG911" s="45" t="s">
        <v>31</v>
      </c>
      <c r="AH911" s="46" t="s">
        <v>45</v>
      </c>
      <c r="AM911" s="32" t="s">
        <v>56</v>
      </c>
      <c r="AR911" s="23"/>
      <c r="AS911" s="24" t="str">
        <f t="shared" si="3"/>
        <v>-:Q:-:-:-:-:-:-:-:-:-:-:-:-:-:-:-:-:-:-:-:-:Rn:::::Rd::::</v>
      </c>
      <c r="AT911" s="23"/>
      <c r="AU911" s="24" t="str">
        <f t="shared" si="4"/>
        <v>0x2EA19800</v>
      </c>
      <c r="AV911" s="25"/>
      <c r="AW911" s="26" t="str">
        <f t="shared" si="5"/>
        <v>frintivector,                                           </v>
      </c>
      <c r="AX911" s="26" t="str">
        <f t="shared" si="6"/>
        <v>//		frintivector,                                           	/* 0x2EA19800	FRINTI    	 */</v>
      </c>
      <c r="AY911" s="26" t="str">
        <f t="shared" si="7"/>
        <v>//		0x2EA19800,	/* FRINTI    	frintivector	 */</v>
      </c>
    </row>
    <row r="912" ht="12.75" customHeight="1">
      <c r="A912" s="15" t="s">
        <v>1491</v>
      </c>
      <c r="B912" s="33" t="s">
        <v>106</v>
      </c>
      <c r="C912" s="16"/>
      <c r="D912" s="17"/>
      <c r="E912" s="28" t="s">
        <v>865</v>
      </c>
      <c r="F912" s="18" t="str">
        <f t="shared" si="8"/>
        <v>v</v>
      </c>
      <c r="G912" s="18" t="str">
        <f t="shared" si="9"/>
        <v>vector_Vector</v>
      </c>
      <c r="H912" s="18" t="s">
        <v>950</v>
      </c>
      <c r="I912" s="30" t="s">
        <v>1206</v>
      </c>
      <c r="J912" s="30"/>
      <c r="K912" s="84"/>
      <c r="L912" s="45" t="s">
        <v>31</v>
      </c>
      <c r="M912" s="32" t="s">
        <v>71</v>
      </c>
      <c r="N912" s="32" t="s">
        <v>30</v>
      </c>
      <c r="O912" s="45" t="s">
        <v>31</v>
      </c>
      <c r="P912" s="45" t="s">
        <v>30</v>
      </c>
      <c r="Q912" s="45" t="s">
        <v>30</v>
      </c>
      <c r="R912" s="45" t="s">
        <v>30</v>
      </c>
      <c r="S912" s="45" t="s">
        <v>31</v>
      </c>
      <c r="T912" s="32" t="s">
        <v>30</v>
      </c>
      <c r="U912" s="32" t="s">
        <v>33</v>
      </c>
      <c r="V912" s="45" t="s">
        <v>30</v>
      </c>
      <c r="W912" s="45" t="s">
        <v>31</v>
      </c>
      <c r="X912" s="45" t="s">
        <v>31</v>
      </c>
      <c r="Y912" s="45" t="s">
        <v>31</v>
      </c>
      <c r="Z912" s="45" t="s">
        <v>31</v>
      </c>
      <c r="AA912" s="32" t="s">
        <v>30</v>
      </c>
      <c r="AB912" s="32" t="s">
        <v>30</v>
      </c>
      <c r="AC912" s="32" t="s">
        <v>31</v>
      </c>
      <c r="AD912" s="32" t="s">
        <v>30</v>
      </c>
      <c r="AE912" s="32" t="s">
        <v>31</v>
      </c>
      <c r="AF912" s="45" t="s">
        <v>30</v>
      </c>
      <c r="AG912" s="45" t="s">
        <v>31</v>
      </c>
      <c r="AH912" s="46" t="s">
        <v>45</v>
      </c>
      <c r="AM912" s="32" t="s">
        <v>56</v>
      </c>
      <c r="AR912" s="23"/>
      <c r="AS912" s="24" t="str">
        <f t="shared" si="3"/>
        <v>-:Q:-:-:-:-:-:-:-:-:-:-:-:-:-:-:-:-:-:-:-:-:Rn:::::Rd::::</v>
      </c>
      <c r="AT912" s="23"/>
      <c r="AU912" s="24" t="str">
        <f t="shared" si="4"/>
        <v>0x2EA1A800</v>
      </c>
      <c r="AV912" s="25"/>
      <c r="AW912" s="26" t="str">
        <f t="shared" si="5"/>
        <v>vfcvtpuvector_Vector,                                   </v>
      </c>
      <c r="AX912" s="26" t="str">
        <f t="shared" si="6"/>
        <v>//		vfcvtpuvector_Vector,                                   	/* 0x2EA1A800	FCVTPU    	 */</v>
      </c>
      <c r="AY912" s="26" t="str">
        <f t="shared" si="7"/>
        <v>//		0x2EA1A800,	/* FCVTPU    	vfcvtpuvector_Vector	 */</v>
      </c>
    </row>
    <row r="913" ht="12.75" customHeight="1">
      <c r="A913" s="15" t="s">
        <v>1492</v>
      </c>
      <c r="B913" s="33" t="s">
        <v>106</v>
      </c>
      <c r="C913" s="16"/>
      <c r="D913" s="17"/>
      <c r="E913" s="28" t="s">
        <v>713</v>
      </c>
      <c r="F913" s="18" t="str">
        <f t="shared" si="8"/>
        <v>v</v>
      </c>
      <c r="G913" s="18" t="str">
        <f t="shared" si="9"/>
        <v>vector_integer_Vector</v>
      </c>
      <c r="H913" s="18" t="s">
        <v>1031</v>
      </c>
      <c r="I913" s="30" t="s">
        <v>1206</v>
      </c>
      <c r="J913" s="30"/>
      <c r="K913" s="84"/>
      <c r="L913" s="45" t="s">
        <v>31</v>
      </c>
      <c r="M913" s="32" t="s">
        <v>71</v>
      </c>
      <c r="N913" s="32" t="s">
        <v>30</v>
      </c>
      <c r="O913" s="45" t="s">
        <v>31</v>
      </c>
      <c r="P913" s="45" t="s">
        <v>30</v>
      </c>
      <c r="Q913" s="45" t="s">
        <v>30</v>
      </c>
      <c r="R913" s="45" t="s">
        <v>30</v>
      </c>
      <c r="S913" s="45" t="s">
        <v>31</v>
      </c>
      <c r="T913" s="32" t="s">
        <v>30</v>
      </c>
      <c r="U913" s="32" t="s">
        <v>33</v>
      </c>
      <c r="V913" s="45" t="s">
        <v>30</v>
      </c>
      <c r="W913" s="45" t="s">
        <v>31</v>
      </c>
      <c r="X913" s="45" t="s">
        <v>31</v>
      </c>
      <c r="Y913" s="45" t="s">
        <v>31</v>
      </c>
      <c r="Z913" s="45" t="s">
        <v>31</v>
      </c>
      <c r="AA913" s="32" t="s">
        <v>30</v>
      </c>
      <c r="AB913" s="32" t="s">
        <v>30</v>
      </c>
      <c r="AC913" s="32" t="s">
        <v>31</v>
      </c>
      <c r="AD913" s="32" t="s">
        <v>30</v>
      </c>
      <c r="AE913" s="32" t="s">
        <v>30</v>
      </c>
      <c r="AF913" s="45" t="s">
        <v>30</v>
      </c>
      <c r="AG913" s="45" t="s">
        <v>31</v>
      </c>
      <c r="AH913" s="46" t="s">
        <v>45</v>
      </c>
      <c r="AM913" s="32" t="s">
        <v>56</v>
      </c>
      <c r="AR913" s="23"/>
      <c r="AS913" s="24" t="str">
        <f t="shared" si="3"/>
        <v>-:Q:-:-:-:-:-:-:-:-:-:-:-:-:-:-:-:-:-:-:-:-:Rn:::::Rd::::</v>
      </c>
      <c r="AT913" s="23"/>
      <c r="AU913" s="24" t="str">
        <f t="shared" si="4"/>
        <v>0x2EA1B800</v>
      </c>
      <c r="AV913" s="25"/>
      <c r="AW913" s="26" t="str">
        <f t="shared" si="5"/>
        <v>vfcvtzuvector_integer_Vector,                           </v>
      </c>
      <c r="AX913" s="26" t="str">
        <f t="shared" si="6"/>
        <v>//		vfcvtzuvector_integer_Vector,                           	/* 0x2EA1B800	FCVTZU    	 */</v>
      </c>
      <c r="AY913" s="26" t="str">
        <f t="shared" si="7"/>
        <v>//		0x2EA1B800,	/* FCVTZU    	vfcvtzuvector_integer_Vector	 */</v>
      </c>
    </row>
    <row r="914" ht="12.75" customHeight="1">
      <c r="A914" s="9" t="s">
        <v>1493</v>
      </c>
      <c r="B914" s="33" t="s">
        <v>106</v>
      </c>
      <c r="C914" s="16"/>
      <c r="D914" s="17"/>
      <c r="E914" s="28" t="s">
        <v>1494</v>
      </c>
      <c r="F914" s="18" t="str">
        <f t="shared" si="8"/>
        <v/>
      </c>
      <c r="G914" s="18" t="str">
        <f t="shared" si="9"/>
        <v/>
      </c>
      <c r="H914" s="19"/>
      <c r="I914" s="29"/>
      <c r="J914" s="29"/>
      <c r="K914" s="84"/>
      <c r="L914" s="45" t="s">
        <v>31</v>
      </c>
      <c r="M914" s="32" t="s">
        <v>71</v>
      </c>
      <c r="N914" s="32" t="s">
        <v>30</v>
      </c>
      <c r="O914" s="45" t="s">
        <v>31</v>
      </c>
      <c r="P914" s="45" t="s">
        <v>30</v>
      </c>
      <c r="Q914" s="45" t="s">
        <v>30</v>
      </c>
      <c r="R914" s="45" t="s">
        <v>30</v>
      </c>
      <c r="S914" s="45" t="s">
        <v>31</v>
      </c>
      <c r="T914" s="32" t="s">
        <v>30</v>
      </c>
      <c r="U914" s="32" t="s">
        <v>33</v>
      </c>
      <c r="V914" s="45" t="s">
        <v>30</v>
      </c>
      <c r="W914" s="45" t="s">
        <v>31</v>
      </c>
      <c r="X914" s="45" t="s">
        <v>31</v>
      </c>
      <c r="Y914" s="45" t="s">
        <v>31</v>
      </c>
      <c r="Z914" s="45" t="s">
        <v>31</v>
      </c>
      <c r="AA914" s="32" t="s">
        <v>30</v>
      </c>
      <c r="AB914" s="32" t="s">
        <v>30</v>
      </c>
      <c r="AC914" s="32" t="s">
        <v>30</v>
      </c>
      <c r="AD914" s="32" t="s">
        <v>31</v>
      </c>
      <c r="AE914" s="32" t="s">
        <v>31</v>
      </c>
      <c r="AF914" s="45" t="s">
        <v>30</v>
      </c>
      <c r="AG914" s="45" t="s">
        <v>31</v>
      </c>
      <c r="AH914" s="46" t="s">
        <v>45</v>
      </c>
      <c r="AM914" s="32" t="s">
        <v>56</v>
      </c>
      <c r="AR914" s="23"/>
      <c r="AS914" s="24" t="str">
        <f t="shared" si="3"/>
        <v>-:Q:-:-:-:-:-:-:-:-:-:-:-:-:-:-:-:-:-:-:-:-:Rn:::::Rd::::</v>
      </c>
      <c r="AT914" s="23"/>
      <c r="AU914" s="24" t="str">
        <f t="shared" si="4"/>
        <v>0x2EA1C800</v>
      </c>
      <c r="AV914" s="25"/>
      <c r="AW914" s="26" t="str">
        <f t="shared" si="5"/>
        <v>ursqrte,                                                </v>
      </c>
      <c r="AX914" s="26" t="str">
        <f t="shared" si="6"/>
        <v>//		ursqrte,                                                	/* 0x2EA1C800	URSQRTE   	 */</v>
      </c>
      <c r="AY914" s="26" t="str">
        <f t="shared" si="7"/>
        <v>//		0x2EA1C800,	/* URSQRTE   	ursqrte	 */</v>
      </c>
    </row>
    <row r="915" ht="12.75" customHeight="1">
      <c r="A915" s="15" t="s">
        <v>1495</v>
      </c>
      <c r="B915" s="33" t="s">
        <v>106</v>
      </c>
      <c r="C915" s="16"/>
      <c r="D915" s="17"/>
      <c r="E915" s="28" t="s">
        <v>1073</v>
      </c>
      <c r="F915" s="18" t="str">
        <f t="shared" si="8"/>
        <v>v</v>
      </c>
      <c r="G915" s="18" t="str">
        <f t="shared" si="9"/>
        <v>Vector</v>
      </c>
      <c r="H915" s="19"/>
      <c r="I915" s="30" t="s">
        <v>1206</v>
      </c>
      <c r="J915" s="30"/>
      <c r="K915" s="84"/>
      <c r="L915" s="45" t="s">
        <v>31</v>
      </c>
      <c r="M915" s="32" t="s">
        <v>71</v>
      </c>
      <c r="N915" s="32" t="s">
        <v>30</v>
      </c>
      <c r="O915" s="45" t="s">
        <v>31</v>
      </c>
      <c r="P915" s="45" t="s">
        <v>30</v>
      </c>
      <c r="Q915" s="45" t="s">
        <v>30</v>
      </c>
      <c r="R915" s="45" t="s">
        <v>30</v>
      </c>
      <c r="S915" s="45" t="s">
        <v>31</v>
      </c>
      <c r="T915" s="32" t="s">
        <v>30</v>
      </c>
      <c r="U915" s="32" t="s">
        <v>33</v>
      </c>
      <c r="V915" s="45" t="s">
        <v>30</v>
      </c>
      <c r="W915" s="45" t="s">
        <v>31</v>
      </c>
      <c r="X915" s="45" t="s">
        <v>31</v>
      </c>
      <c r="Y915" s="45" t="s">
        <v>31</v>
      </c>
      <c r="Z915" s="45" t="s">
        <v>31</v>
      </c>
      <c r="AA915" s="32" t="s">
        <v>30</v>
      </c>
      <c r="AB915" s="32" t="s">
        <v>30</v>
      </c>
      <c r="AC915" s="32" t="s">
        <v>30</v>
      </c>
      <c r="AD915" s="32" t="s">
        <v>31</v>
      </c>
      <c r="AE915" s="32" t="s">
        <v>30</v>
      </c>
      <c r="AF915" s="45" t="s">
        <v>30</v>
      </c>
      <c r="AG915" s="45" t="s">
        <v>31</v>
      </c>
      <c r="AH915" s="46" t="s">
        <v>45</v>
      </c>
      <c r="AM915" s="32" t="s">
        <v>56</v>
      </c>
      <c r="AR915" s="23"/>
      <c r="AS915" s="24" t="str">
        <f t="shared" si="3"/>
        <v>-:Q:-:-:-:-:-:-:-:-:-:-:-:-:-:-:-:-:-:-:-:-:Rn:::::Rd::::</v>
      </c>
      <c r="AT915" s="23"/>
      <c r="AU915" s="24" t="str">
        <f t="shared" si="4"/>
        <v>0x2EA1D800</v>
      </c>
      <c r="AV915" s="25"/>
      <c r="AW915" s="26" t="str">
        <f t="shared" si="5"/>
        <v>vfrsqrteVector,                                         </v>
      </c>
      <c r="AX915" s="26" t="str">
        <f t="shared" si="6"/>
        <v>//		vfrsqrteVector,                                         	/* 0x2EA1D800	FRSQRTE   	 */</v>
      </c>
      <c r="AY915" s="26" t="str">
        <f t="shared" si="7"/>
        <v>//		0x2EA1D800,	/* FRSQRTE   	vfrsqrteVector	 */</v>
      </c>
    </row>
    <row r="916" ht="12.75" customHeight="1">
      <c r="A916" s="15" t="s">
        <v>1496</v>
      </c>
      <c r="B916" s="33" t="s">
        <v>106</v>
      </c>
      <c r="C916" s="16"/>
      <c r="D916" s="17"/>
      <c r="E916" s="28" t="s">
        <v>806</v>
      </c>
      <c r="F916" s="18" t="str">
        <f t="shared" si="8"/>
        <v/>
      </c>
      <c r="G916" s="18" t="str">
        <f t="shared" si="9"/>
        <v>vector</v>
      </c>
      <c r="H916" s="18" t="s">
        <v>950</v>
      </c>
      <c r="I916" s="29"/>
      <c r="J916" s="29"/>
      <c r="K916" s="84"/>
      <c r="L916" s="45" t="s">
        <v>31</v>
      </c>
      <c r="M916" s="32" t="s">
        <v>71</v>
      </c>
      <c r="N916" s="32" t="s">
        <v>30</v>
      </c>
      <c r="O916" s="45" t="s">
        <v>31</v>
      </c>
      <c r="P916" s="45" t="s">
        <v>30</v>
      </c>
      <c r="Q916" s="45" t="s">
        <v>30</v>
      </c>
      <c r="R916" s="45" t="s">
        <v>30</v>
      </c>
      <c r="S916" s="45" t="s">
        <v>31</v>
      </c>
      <c r="T916" s="32" t="s">
        <v>30</v>
      </c>
      <c r="U916" s="32" t="s">
        <v>33</v>
      </c>
      <c r="V916" s="45" t="s">
        <v>30</v>
      </c>
      <c r="W916" s="45" t="s">
        <v>31</v>
      </c>
      <c r="X916" s="45" t="s">
        <v>31</v>
      </c>
      <c r="Y916" s="45" t="s">
        <v>31</v>
      </c>
      <c r="Z916" s="45" t="s">
        <v>31</v>
      </c>
      <c r="AA916" s="32" t="s">
        <v>30</v>
      </c>
      <c r="AB916" s="32" t="s">
        <v>30</v>
      </c>
      <c r="AC916" s="32" t="s">
        <v>30</v>
      </c>
      <c r="AD916" s="32" t="s">
        <v>30</v>
      </c>
      <c r="AE916" s="32" t="s">
        <v>30</v>
      </c>
      <c r="AF916" s="45" t="s">
        <v>30</v>
      </c>
      <c r="AG916" s="45" t="s">
        <v>31</v>
      </c>
      <c r="AH916" s="46" t="s">
        <v>45</v>
      </c>
      <c r="AM916" s="32" t="s">
        <v>56</v>
      </c>
      <c r="AR916" s="23"/>
      <c r="AS916" s="24" t="str">
        <f t="shared" si="3"/>
        <v>-:Q:-:-:-:-:-:-:-:-:-:-:-:-:-:-:-:-:-:-:-:-:Rn:::::Rd::::</v>
      </c>
      <c r="AT916" s="23"/>
      <c r="AU916" s="24" t="str">
        <f t="shared" si="4"/>
        <v>0x2EA1F800</v>
      </c>
      <c r="AV916" s="25"/>
      <c r="AW916" s="26" t="str">
        <f t="shared" si="5"/>
        <v>fsqrtvector,                                            </v>
      </c>
      <c r="AX916" s="26" t="str">
        <f t="shared" si="6"/>
        <v>//		fsqrtvector,                                            	/* 0x2EA1F800	FSQRT     	 */</v>
      </c>
      <c r="AY916" s="26" t="str">
        <f t="shared" si="7"/>
        <v>//		0x2EA1F800,	/* FSQRT     	fsqrtvector	 */</v>
      </c>
    </row>
    <row r="917" ht="12.75" customHeight="1">
      <c r="A917" s="9" t="s">
        <v>1497</v>
      </c>
      <c r="B917" s="33" t="s">
        <v>106</v>
      </c>
      <c r="C917" s="16"/>
      <c r="D917" s="17" t="s">
        <v>1498</v>
      </c>
      <c r="F917" s="18" t="str">
        <f t="shared" si="8"/>
        <v/>
      </c>
      <c r="G917" s="18" t="str">
        <f t="shared" si="9"/>
        <v/>
      </c>
      <c r="H917" s="19"/>
      <c r="I917" s="20"/>
      <c r="J917" s="20"/>
      <c r="K917" s="21"/>
      <c r="L917" s="22" t="s">
        <v>31</v>
      </c>
      <c r="M917" s="38" t="s">
        <v>71</v>
      </c>
      <c r="N917" s="38" t="s">
        <v>931</v>
      </c>
      <c r="O917" s="22" t="s">
        <v>31</v>
      </c>
      <c r="P917" s="39" t="s">
        <v>30</v>
      </c>
      <c r="Q917" s="39" t="s">
        <v>30</v>
      </c>
      <c r="R917" s="39" t="s">
        <v>30</v>
      </c>
      <c r="S917" s="22" t="s">
        <v>31</v>
      </c>
      <c r="T917" s="38" t="s">
        <v>65</v>
      </c>
      <c r="V917" s="22" t="s">
        <v>30</v>
      </c>
      <c r="W917" s="22" t="s">
        <v>30</v>
      </c>
      <c r="X917" s="22" t="s">
        <v>31</v>
      </c>
      <c r="Y917" s="22" t="s">
        <v>31</v>
      </c>
      <c r="Z917" s="22" t="s">
        <v>31</v>
      </c>
      <c r="AA917" s="38" t="s">
        <v>642</v>
      </c>
      <c r="AF917" s="22" t="s">
        <v>30</v>
      </c>
      <c r="AG917" s="22" t="s">
        <v>31</v>
      </c>
      <c r="AH917" s="40" t="s">
        <v>45</v>
      </c>
      <c r="AM917" s="38" t="s">
        <v>56</v>
      </c>
      <c r="AR917" s="23"/>
      <c r="AS917" s="24" t="str">
        <f t="shared" si="3"/>
        <v/>
      </c>
      <c r="AT917" s="23"/>
      <c r="AU917" s="24" t="str">
        <f t="shared" si="4"/>
        <v/>
      </c>
      <c r="AV917" s="25"/>
      <c r="AW917" s="26" t="str">
        <f t="shared" si="5"/>
        <v/>
      </c>
      <c r="AX917" s="26" t="str">
        <f t="shared" si="6"/>
        <v>	/* AdvSIMD across lanes */</v>
      </c>
      <c r="AY917" s="26" t="str">
        <f t="shared" si="7"/>
        <v>	/* AdvSIMD across lanes */</v>
      </c>
    </row>
    <row r="918" ht="12.75" customHeight="1">
      <c r="A918" s="9" t="s">
        <v>1499</v>
      </c>
      <c r="B918" s="33" t="s">
        <v>106</v>
      </c>
      <c r="C918" s="16"/>
      <c r="D918" s="17"/>
      <c r="E918" s="28" t="s">
        <v>1500</v>
      </c>
      <c r="F918" s="18" t="str">
        <f t="shared" si="8"/>
        <v/>
      </c>
      <c r="G918" s="18" t="str">
        <f t="shared" si="9"/>
        <v/>
      </c>
      <c r="H918" s="19"/>
      <c r="I918" s="77"/>
      <c r="J918" s="77"/>
      <c r="K918" s="84"/>
      <c r="L918" s="45" t="s">
        <v>31</v>
      </c>
      <c r="M918" s="32" t="s">
        <v>71</v>
      </c>
      <c r="N918" s="32" t="s">
        <v>31</v>
      </c>
      <c r="O918" s="45" t="s">
        <v>31</v>
      </c>
      <c r="P918" s="45" t="s">
        <v>30</v>
      </c>
      <c r="Q918" s="45" t="s">
        <v>30</v>
      </c>
      <c r="R918" s="45" t="s">
        <v>30</v>
      </c>
      <c r="S918" s="45" t="s">
        <v>31</v>
      </c>
      <c r="T918" s="32" t="s">
        <v>33</v>
      </c>
      <c r="U918" s="32" t="s">
        <v>33</v>
      </c>
      <c r="V918" s="45" t="s">
        <v>30</v>
      </c>
      <c r="W918" s="45" t="s">
        <v>30</v>
      </c>
      <c r="X918" s="45" t="s">
        <v>31</v>
      </c>
      <c r="Y918" s="45" t="s">
        <v>31</v>
      </c>
      <c r="Z918" s="45" t="s">
        <v>31</v>
      </c>
      <c r="AA918" s="32" t="s">
        <v>31</v>
      </c>
      <c r="AB918" s="32" t="s">
        <v>31</v>
      </c>
      <c r="AC918" s="32" t="s">
        <v>31</v>
      </c>
      <c r="AD918" s="32" t="s">
        <v>30</v>
      </c>
      <c r="AE918" s="32" t="s">
        <v>30</v>
      </c>
      <c r="AF918" s="45" t="s">
        <v>30</v>
      </c>
      <c r="AG918" s="45" t="s">
        <v>31</v>
      </c>
      <c r="AH918" s="46" t="s">
        <v>45</v>
      </c>
      <c r="AM918" s="32" t="s">
        <v>56</v>
      </c>
      <c r="AR918" s="23"/>
      <c r="AS918" s="24" t="str">
        <f t="shared" si="3"/>
        <v>-:Q:-:-:-:-:-:-:-:-:-:-:-:-:-:-:-:-:-:-:-:-:Rn:::::Rd::::</v>
      </c>
      <c r="AT918" s="23"/>
      <c r="AU918" s="24" t="str">
        <f t="shared" si="4"/>
        <v>0x0E303800</v>
      </c>
      <c r="AV918" s="25"/>
      <c r="AW918" s="26" t="str">
        <f t="shared" si="5"/>
        <v>saddlv,                                                 </v>
      </c>
      <c r="AX918" s="26" t="str">
        <f t="shared" si="6"/>
        <v>//		saddlv,                                                 	/* 0x0E303800	SADDLV    	 */</v>
      </c>
      <c r="AY918" s="26" t="str">
        <f t="shared" si="7"/>
        <v>//		0x0E303800,	/* SADDLV    	saddlv	 */</v>
      </c>
    </row>
    <row r="919" ht="12.75" customHeight="1">
      <c r="A919" s="15" t="s">
        <v>1501</v>
      </c>
      <c r="B919" s="33" t="s">
        <v>106</v>
      </c>
      <c r="C919" s="16"/>
      <c r="D919" s="17"/>
      <c r="E919" s="28" t="s">
        <v>1502</v>
      </c>
      <c r="F919" s="18" t="str">
        <f t="shared" si="8"/>
        <v/>
      </c>
      <c r="G919" s="18" t="str">
        <f t="shared" si="9"/>
        <v/>
      </c>
      <c r="H919" s="19"/>
      <c r="I919" s="77"/>
      <c r="J919" s="77"/>
      <c r="K919" s="84"/>
      <c r="L919" s="45" t="s">
        <v>31</v>
      </c>
      <c r="M919" s="32" t="s">
        <v>71</v>
      </c>
      <c r="N919" s="32" t="s">
        <v>31</v>
      </c>
      <c r="O919" s="45" t="s">
        <v>31</v>
      </c>
      <c r="P919" s="45" t="s">
        <v>30</v>
      </c>
      <c r="Q919" s="45" t="s">
        <v>30</v>
      </c>
      <c r="R919" s="45" t="s">
        <v>30</v>
      </c>
      <c r="S919" s="45" t="s">
        <v>31</v>
      </c>
      <c r="T919" s="32" t="s">
        <v>33</v>
      </c>
      <c r="U919" s="32" t="s">
        <v>33</v>
      </c>
      <c r="V919" s="45" t="s">
        <v>30</v>
      </c>
      <c r="W919" s="45" t="s">
        <v>30</v>
      </c>
      <c r="X919" s="45" t="s">
        <v>31</v>
      </c>
      <c r="Y919" s="45" t="s">
        <v>31</v>
      </c>
      <c r="Z919" s="45" t="s">
        <v>31</v>
      </c>
      <c r="AA919" s="32" t="s">
        <v>31</v>
      </c>
      <c r="AB919" s="32" t="s">
        <v>30</v>
      </c>
      <c r="AC919" s="32" t="s">
        <v>31</v>
      </c>
      <c r="AD919" s="32" t="s">
        <v>30</v>
      </c>
      <c r="AE919" s="32" t="s">
        <v>31</v>
      </c>
      <c r="AF919" s="45" t="s">
        <v>30</v>
      </c>
      <c r="AG919" s="45" t="s">
        <v>31</v>
      </c>
      <c r="AH919" s="46" t="s">
        <v>45</v>
      </c>
      <c r="AM919" s="32" t="s">
        <v>56</v>
      </c>
      <c r="AR919" s="23"/>
      <c r="AS919" s="24" t="str">
        <f t="shared" si="3"/>
        <v>-:Q:-:-:-:-:-:-:-:-:-:-:-:-:-:-:-:-:-:-:-:-:Rn:::::Rd::::</v>
      </c>
      <c r="AT919" s="23"/>
      <c r="AU919" s="24" t="str">
        <f t="shared" si="4"/>
        <v>0x0E30A800</v>
      </c>
      <c r="AV919" s="25"/>
      <c r="AW919" s="26" t="str">
        <f t="shared" si="5"/>
        <v>smaxv,                                                  </v>
      </c>
      <c r="AX919" s="26" t="str">
        <f t="shared" si="6"/>
        <v>//		smaxv,                                                  	/* 0x0E30A800	SMAXV     	 */</v>
      </c>
      <c r="AY919" s="26" t="str">
        <f t="shared" si="7"/>
        <v>//		0x0E30A800,	/* SMAXV     	smaxv	 */</v>
      </c>
    </row>
    <row r="920" ht="12.75" customHeight="1">
      <c r="A920" s="15" t="s">
        <v>1503</v>
      </c>
      <c r="B920" s="33" t="s">
        <v>106</v>
      </c>
      <c r="C920" s="16"/>
      <c r="D920" s="17"/>
      <c r="E920" s="28" t="s">
        <v>1504</v>
      </c>
      <c r="F920" s="18" t="str">
        <f t="shared" si="8"/>
        <v/>
      </c>
      <c r="G920" s="18" t="str">
        <f t="shared" si="9"/>
        <v/>
      </c>
      <c r="H920" s="19"/>
      <c r="I920" s="77"/>
      <c r="J920" s="77"/>
      <c r="K920" s="84"/>
      <c r="L920" s="45" t="s">
        <v>31</v>
      </c>
      <c r="M920" s="32" t="s">
        <v>71</v>
      </c>
      <c r="N920" s="32" t="s">
        <v>31</v>
      </c>
      <c r="O920" s="45" t="s">
        <v>31</v>
      </c>
      <c r="P920" s="45" t="s">
        <v>30</v>
      </c>
      <c r="Q920" s="45" t="s">
        <v>30</v>
      </c>
      <c r="R920" s="45" t="s">
        <v>30</v>
      </c>
      <c r="S920" s="45" t="s">
        <v>31</v>
      </c>
      <c r="T920" s="32" t="s">
        <v>33</v>
      </c>
      <c r="U920" s="32" t="s">
        <v>33</v>
      </c>
      <c r="V920" s="45" t="s">
        <v>30</v>
      </c>
      <c r="W920" s="45" t="s">
        <v>30</v>
      </c>
      <c r="X920" s="45" t="s">
        <v>31</v>
      </c>
      <c r="Y920" s="45" t="s">
        <v>31</v>
      </c>
      <c r="Z920" s="45" t="s">
        <v>31</v>
      </c>
      <c r="AA920" s="32" t="s">
        <v>30</v>
      </c>
      <c r="AB920" s="32" t="s">
        <v>30</v>
      </c>
      <c r="AC920" s="32" t="s">
        <v>31</v>
      </c>
      <c r="AD920" s="32" t="s">
        <v>30</v>
      </c>
      <c r="AE920" s="32" t="s">
        <v>31</v>
      </c>
      <c r="AF920" s="45" t="s">
        <v>30</v>
      </c>
      <c r="AG920" s="45" t="s">
        <v>31</v>
      </c>
      <c r="AH920" s="46" t="s">
        <v>45</v>
      </c>
      <c r="AM920" s="32" t="s">
        <v>56</v>
      </c>
      <c r="AR920" s="23"/>
      <c r="AS920" s="24" t="str">
        <f t="shared" si="3"/>
        <v>-:Q:-:-:-:-:-:-:-:-:-:-:-:-:-:-:-:-:-:-:-:-:Rn:::::Rd::::</v>
      </c>
      <c r="AT920" s="23"/>
      <c r="AU920" s="24" t="str">
        <f t="shared" si="4"/>
        <v>0x0E31A800</v>
      </c>
      <c r="AV920" s="25"/>
      <c r="AW920" s="26" t="str">
        <f t="shared" si="5"/>
        <v>sminv,                                                  </v>
      </c>
      <c r="AX920" s="26" t="str">
        <f t="shared" si="6"/>
        <v>//		sminv,                                                  	/* 0x0E31A800	SMINV     	 */</v>
      </c>
      <c r="AY920" s="26" t="str">
        <f t="shared" si="7"/>
        <v>//		0x0E31A800,	/* SMINV     	sminv	 */</v>
      </c>
    </row>
    <row r="921" ht="12.75" customHeight="1">
      <c r="A921" s="9" t="s">
        <v>1505</v>
      </c>
      <c r="B921" s="33" t="s">
        <v>106</v>
      </c>
      <c r="C921" s="16"/>
      <c r="D921" s="17"/>
      <c r="E921" s="28" t="s">
        <v>1506</v>
      </c>
      <c r="F921" s="18" t="str">
        <f t="shared" si="8"/>
        <v/>
      </c>
      <c r="G921" s="18" t="str">
        <f t="shared" si="9"/>
        <v/>
      </c>
      <c r="H921" s="19"/>
      <c r="I921" s="77"/>
      <c r="J921" s="77"/>
      <c r="K921" s="84"/>
      <c r="L921" s="45" t="s">
        <v>31</v>
      </c>
      <c r="M921" s="32" t="s">
        <v>71</v>
      </c>
      <c r="N921" s="32" t="s">
        <v>31</v>
      </c>
      <c r="O921" s="45" t="s">
        <v>31</v>
      </c>
      <c r="P921" s="45" t="s">
        <v>30</v>
      </c>
      <c r="Q921" s="45" t="s">
        <v>30</v>
      </c>
      <c r="R921" s="45" t="s">
        <v>30</v>
      </c>
      <c r="S921" s="45" t="s">
        <v>31</v>
      </c>
      <c r="T921" s="32" t="s">
        <v>33</v>
      </c>
      <c r="U921" s="32" t="s">
        <v>33</v>
      </c>
      <c r="V921" s="45" t="s">
        <v>30</v>
      </c>
      <c r="W921" s="45" t="s">
        <v>30</v>
      </c>
      <c r="X921" s="45" t="s">
        <v>31</v>
      </c>
      <c r="Y921" s="45" t="s">
        <v>31</v>
      </c>
      <c r="Z921" s="45" t="s">
        <v>31</v>
      </c>
      <c r="AA921" s="32" t="s">
        <v>30</v>
      </c>
      <c r="AB921" s="32" t="s">
        <v>30</v>
      </c>
      <c r="AC921" s="32" t="s">
        <v>31</v>
      </c>
      <c r="AD921" s="32" t="s">
        <v>30</v>
      </c>
      <c r="AE921" s="32" t="s">
        <v>30</v>
      </c>
      <c r="AF921" s="45" t="s">
        <v>30</v>
      </c>
      <c r="AG921" s="45" t="s">
        <v>31</v>
      </c>
      <c r="AH921" s="46" t="s">
        <v>45</v>
      </c>
      <c r="AM921" s="32" t="s">
        <v>56</v>
      </c>
      <c r="AR921" s="23"/>
      <c r="AS921" s="24" t="str">
        <f t="shared" si="3"/>
        <v>-:Q:-:-:-:-:-:-:-:-:-:-:-:-:-:-:-:-:-:-:-:-:Rn:::::Rd::::</v>
      </c>
      <c r="AT921" s="23"/>
      <c r="AU921" s="24" t="str">
        <f t="shared" si="4"/>
        <v>0x0E31B800</v>
      </c>
      <c r="AV921" s="25"/>
      <c r="AW921" s="26" t="str">
        <f t="shared" si="5"/>
        <v>addv,                                                   </v>
      </c>
      <c r="AX921" s="26" t="str">
        <f t="shared" si="6"/>
        <v>//		addv,                                                   	/* 0x0E31B800	ADDV      	 */</v>
      </c>
      <c r="AY921" s="26" t="str">
        <f t="shared" si="7"/>
        <v>//		0x0E31B800,	/* ADDV      	addv	 */</v>
      </c>
    </row>
    <row r="922" ht="12.75" customHeight="1">
      <c r="A922" s="15" t="s">
        <v>1507</v>
      </c>
      <c r="B922" s="33" t="s">
        <v>106</v>
      </c>
      <c r="C922" s="16"/>
      <c r="D922" s="17"/>
      <c r="E922" s="28" t="s">
        <v>1508</v>
      </c>
      <c r="F922" s="18" t="str">
        <f t="shared" si="8"/>
        <v/>
      </c>
      <c r="G922" s="18" t="str">
        <f t="shared" si="9"/>
        <v/>
      </c>
      <c r="H922" s="19"/>
      <c r="I922" s="77"/>
      <c r="J922" s="77"/>
      <c r="K922" s="84"/>
      <c r="L922" s="45" t="s">
        <v>31</v>
      </c>
      <c r="M922" s="32" t="s">
        <v>71</v>
      </c>
      <c r="N922" s="32" t="s">
        <v>30</v>
      </c>
      <c r="O922" s="45" t="s">
        <v>31</v>
      </c>
      <c r="P922" s="45" t="s">
        <v>30</v>
      </c>
      <c r="Q922" s="45" t="s">
        <v>30</v>
      </c>
      <c r="R922" s="45" t="s">
        <v>30</v>
      </c>
      <c r="S922" s="45" t="s">
        <v>31</v>
      </c>
      <c r="T922" s="32" t="s">
        <v>33</v>
      </c>
      <c r="U922" s="32" t="s">
        <v>33</v>
      </c>
      <c r="V922" s="45" t="s">
        <v>30</v>
      </c>
      <c r="W922" s="45" t="s">
        <v>30</v>
      </c>
      <c r="X922" s="45" t="s">
        <v>31</v>
      </c>
      <c r="Y922" s="45" t="s">
        <v>31</v>
      </c>
      <c r="Z922" s="45" t="s">
        <v>31</v>
      </c>
      <c r="AA922" s="32" t="s">
        <v>31</v>
      </c>
      <c r="AB922" s="32" t="s">
        <v>31</v>
      </c>
      <c r="AC922" s="32" t="s">
        <v>31</v>
      </c>
      <c r="AD922" s="32" t="s">
        <v>30</v>
      </c>
      <c r="AE922" s="32" t="s">
        <v>30</v>
      </c>
      <c r="AF922" s="45" t="s">
        <v>30</v>
      </c>
      <c r="AG922" s="45" t="s">
        <v>31</v>
      </c>
      <c r="AH922" s="46" t="s">
        <v>45</v>
      </c>
      <c r="AM922" s="32" t="s">
        <v>56</v>
      </c>
      <c r="AR922" s="23"/>
      <c r="AS922" s="24" t="str">
        <f t="shared" si="3"/>
        <v>-:Q:-:-:-:-:-:-:-:-:-:-:-:-:-:-:-:-:-:-:-:-:Rn:::::Rd::::</v>
      </c>
      <c r="AT922" s="23"/>
      <c r="AU922" s="24" t="str">
        <f t="shared" si="4"/>
        <v>0x2E303800</v>
      </c>
      <c r="AV922" s="25"/>
      <c r="AW922" s="26" t="str">
        <f t="shared" si="5"/>
        <v>uaddlv,                                                 </v>
      </c>
      <c r="AX922" s="26" t="str">
        <f t="shared" si="6"/>
        <v>//		uaddlv,                                                 	/* 0x2E303800	UADDLV    	 */</v>
      </c>
      <c r="AY922" s="26" t="str">
        <f t="shared" si="7"/>
        <v>//		0x2E303800,	/* UADDLV    	uaddlv	 */</v>
      </c>
    </row>
    <row r="923" ht="12.75" customHeight="1">
      <c r="A923" s="15" t="s">
        <v>1509</v>
      </c>
      <c r="B923" s="33" t="s">
        <v>106</v>
      </c>
      <c r="C923" s="16"/>
      <c r="D923" s="17"/>
      <c r="E923" s="28" t="s">
        <v>1510</v>
      </c>
      <c r="F923" s="18" t="str">
        <f t="shared" si="8"/>
        <v/>
      </c>
      <c r="G923" s="18" t="str">
        <f t="shared" si="9"/>
        <v/>
      </c>
      <c r="H923" s="19"/>
      <c r="I923" s="77"/>
      <c r="J923" s="77"/>
      <c r="K923" s="84"/>
      <c r="L923" s="45" t="s">
        <v>31</v>
      </c>
      <c r="M923" s="32" t="s">
        <v>71</v>
      </c>
      <c r="N923" s="32" t="s">
        <v>30</v>
      </c>
      <c r="O923" s="45" t="s">
        <v>31</v>
      </c>
      <c r="P923" s="45" t="s">
        <v>30</v>
      </c>
      <c r="Q923" s="45" t="s">
        <v>30</v>
      </c>
      <c r="R923" s="45" t="s">
        <v>30</v>
      </c>
      <c r="S923" s="45" t="s">
        <v>31</v>
      </c>
      <c r="T923" s="32" t="s">
        <v>33</v>
      </c>
      <c r="U923" s="32" t="s">
        <v>33</v>
      </c>
      <c r="V923" s="45" t="s">
        <v>30</v>
      </c>
      <c r="W923" s="45" t="s">
        <v>30</v>
      </c>
      <c r="X923" s="45" t="s">
        <v>31</v>
      </c>
      <c r="Y923" s="45" t="s">
        <v>31</v>
      </c>
      <c r="Z923" s="45" t="s">
        <v>31</v>
      </c>
      <c r="AA923" s="32" t="s">
        <v>31</v>
      </c>
      <c r="AB923" s="32" t="s">
        <v>30</v>
      </c>
      <c r="AC923" s="32" t="s">
        <v>31</v>
      </c>
      <c r="AD923" s="32" t="s">
        <v>30</v>
      </c>
      <c r="AE923" s="32" t="s">
        <v>31</v>
      </c>
      <c r="AF923" s="45" t="s">
        <v>30</v>
      </c>
      <c r="AG923" s="45" t="s">
        <v>31</v>
      </c>
      <c r="AH923" s="46" t="s">
        <v>45</v>
      </c>
      <c r="AM923" s="32" t="s">
        <v>56</v>
      </c>
      <c r="AR923" s="23"/>
      <c r="AS923" s="24" t="str">
        <f t="shared" si="3"/>
        <v>-:Q:-:-:-:-:-:-:-:-:-:-:-:-:-:-:-:-:-:-:-:-:Rn:::::Rd::::</v>
      </c>
      <c r="AT923" s="23"/>
      <c r="AU923" s="24" t="str">
        <f t="shared" si="4"/>
        <v>0x2E30A800</v>
      </c>
      <c r="AV923" s="25"/>
      <c r="AW923" s="26" t="str">
        <f t="shared" si="5"/>
        <v>umaxv,                                                  </v>
      </c>
      <c r="AX923" s="26" t="str">
        <f t="shared" si="6"/>
        <v>//		umaxv,                                                  	/* 0x2E30A800	UMAXV     	 */</v>
      </c>
      <c r="AY923" s="26" t="str">
        <f t="shared" si="7"/>
        <v>//		0x2E30A800,	/* UMAXV     	umaxv	 */</v>
      </c>
    </row>
    <row r="924" ht="12.75" customHeight="1">
      <c r="A924" s="9" t="s">
        <v>1511</v>
      </c>
      <c r="B924" s="33" t="s">
        <v>106</v>
      </c>
      <c r="C924" s="16"/>
      <c r="D924" s="17"/>
      <c r="E924" s="28" t="s">
        <v>1512</v>
      </c>
      <c r="F924" s="18" t="str">
        <f t="shared" si="8"/>
        <v/>
      </c>
      <c r="G924" s="18" t="str">
        <f t="shared" si="9"/>
        <v/>
      </c>
      <c r="H924" s="19"/>
      <c r="I924" s="77"/>
      <c r="J924" s="77"/>
      <c r="K924" s="84"/>
      <c r="L924" s="45" t="s">
        <v>31</v>
      </c>
      <c r="M924" s="32" t="s">
        <v>71</v>
      </c>
      <c r="N924" s="32" t="s">
        <v>30</v>
      </c>
      <c r="O924" s="45" t="s">
        <v>31</v>
      </c>
      <c r="P924" s="45" t="s">
        <v>30</v>
      </c>
      <c r="Q924" s="45" t="s">
        <v>30</v>
      </c>
      <c r="R924" s="45" t="s">
        <v>30</v>
      </c>
      <c r="S924" s="45" t="s">
        <v>31</v>
      </c>
      <c r="T924" s="32" t="s">
        <v>33</v>
      </c>
      <c r="U924" s="32" t="s">
        <v>33</v>
      </c>
      <c r="V924" s="45" t="s">
        <v>30</v>
      </c>
      <c r="W924" s="45" t="s">
        <v>30</v>
      </c>
      <c r="X924" s="45" t="s">
        <v>31</v>
      </c>
      <c r="Y924" s="45" t="s">
        <v>31</v>
      </c>
      <c r="Z924" s="45" t="s">
        <v>31</v>
      </c>
      <c r="AA924" s="32" t="s">
        <v>30</v>
      </c>
      <c r="AB924" s="32" t="s">
        <v>30</v>
      </c>
      <c r="AC924" s="32" t="s">
        <v>31</v>
      </c>
      <c r="AD924" s="32" t="s">
        <v>30</v>
      </c>
      <c r="AE924" s="32" t="s">
        <v>31</v>
      </c>
      <c r="AF924" s="45" t="s">
        <v>30</v>
      </c>
      <c r="AG924" s="45" t="s">
        <v>31</v>
      </c>
      <c r="AH924" s="46" t="s">
        <v>45</v>
      </c>
      <c r="AM924" s="32" t="s">
        <v>56</v>
      </c>
      <c r="AR924" s="23"/>
      <c r="AS924" s="24" t="str">
        <f t="shared" si="3"/>
        <v>-:Q:-:-:-:-:-:-:-:-:-:-:-:-:-:-:-:-:-:-:-:-:Rn:::::Rd::::</v>
      </c>
      <c r="AT924" s="23"/>
      <c r="AU924" s="24" t="str">
        <f t="shared" si="4"/>
        <v>0x2E31A800</v>
      </c>
      <c r="AV924" s="25"/>
      <c r="AW924" s="26" t="str">
        <f t="shared" si="5"/>
        <v>uminv,                                                  </v>
      </c>
      <c r="AX924" s="26" t="str">
        <f t="shared" si="6"/>
        <v>//		uminv,                                                  	/* 0x2E31A800	UMINV     	 */</v>
      </c>
      <c r="AY924" s="26" t="str">
        <f t="shared" si="7"/>
        <v>//		0x2E31A800,	/* UMINV     	uminv	 */</v>
      </c>
    </row>
    <row r="925" ht="12.75" customHeight="1">
      <c r="A925" s="9" t="s">
        <v>1513</v>
      </c>
      <c r="B925" s="33" t="s">
        <v>106</v>
      </c>
      <c r="C925" s="16"/>
      <c r="D925" s="17"/>
      <c r="E925" s="28" t="s">
        <v>1514</v>
      </c>
      <c r="F925" s="18" t="str">
        <f t="shared" si="8"/>
        <v/>
      </c>
      <c r="G925" s="18" t="str">
        <f t="shared" si="9"/>
        <v/>
      </c>
      <c r="H925" s="19"/>
      <c r="I925" s="77"/>
      <c r="J925" s="77"/>
      <c r="K925" s="84"/>
      <c r="L925" s="45" t="s">
        <v>31</v>
      </c>
      <c r="M925" s="32" t="s">
        <v>71</v>
      </c>
      <c r="N925" s="32" t="s">
        <v>30</v>
      </c>
      <c r="O925" s="45" t="s">
        <v>31</v>
      </c>
      <c r="P925" s="45" t="s">
        <v>30</v>
      </c>
      <c r="Q925" s="45" t="s">
        <v>30</v>
      </c>
      <c r="R925" s="45" t="s">
        <v>30</v>
      </c>
      <c r="S925" s="45" t="s">
        <v>31</v>
      </c>
      <c r="T925" s="32" t="s">
        <v>31</v>
      </c>
      <c r="U925" s="32" t="s">
        <v>33</v>
      </c>
      <c r="V925" s="45" t="s">
        <v>30</v>
      </c>
      <c r="W925" s="45" t="s">
        <v>30</v>
      </c>
      <c r="X925" s="45" t="s">
        <v>31</v>
      </c>
      <c r="Y925" s="45" t="s">
        <v>31</v>
      </c>
      <c r="Z925" s="45" t="s">
        <v>31</v>
      </c>
      <c r="AA925" s="32" t="s">
        <v>31</v>
      </c>
      <c r="AB925" s="32" t="s">
        <v>30</v>
      </c>
      <c r="AC925" s="32" t="s">
        <v>30</v>
      </c>
      <c r="AD925" s="32" t="s">
        <v>31</v>
      </c>
      <c r="AE925" s="32" t="s">
        <v>31</v>
      </c>
      <c r="AF925" s="45" t="s">
        <v>30</v>
      </c>
      <c r="AG925" s="45" t="s">
        <v>31</v>
      </c>
      <c r="AH925" s="46" t="s">
        <v>45</v>
      </c>
      <c r="AM925" s="32" t="s">
        <v>56</v>
      </c>
      <c r="AR925" s="23"/>
      <c r="AS925" s="24" t="str">
        <f t="shared" si="3"/>
        <v>-:Q:-:-:-:-:-:-:-:-:-:-:-:-:-:-:-:-:-:-:-:-:Rn:::::Rd::::</v>
      </c>
      <c r="AT925" s="23"/>
      <c r="AU925" s="24" t="str">
        <f t="shared" si="4"/>
        <v>0x2E30C800</v>
      </c>
      <c r="AV925" s="25"/>
      <c r="AW925" s="26" t="str">
        <f t="shared" si="5"/>
        <v>fmaxnmv,                                                </v>
      </c>
      <c r="AX925" s="26" t="str">
        <f t="shared" si="6"/>
        <v>//		fmaxnmv,                                                	/* 0x2E30C800	FMAXNMV   	 */</v>
      </c>
      <c r="AY925" s="26" t="str">
        <f t="shared" si="7"/>
        <v>//		0x2E30C800,	/* FMAXNMV   	fmaxnmv	 */</v>
      </c>
    </row>
    <row r="926" ht="12.75" customHeight="1">
      <c r="A926" s="15" t="s">
        <v>1515</v>
      </c>
      <c r="B926" s="33" t="s">
        <v>106</v>
      </c>
      <c r="C926" s="16"/>
      <c r="D926" s="17"/>
      <c r="E926" s="28" t="s">
        <v>1516</v>
      </c>
      <c r="F926" s="18" t="str">
        <f t="shared" si="8"/>
        <v/>
      </c>
      <c r="G926" s="18" t="str">
        <f t="shared" si="9"/>
        <v/>
      </c>
      <c r="H926" s="19"/>
      <c r="I926" s="77"/>
      <c r="J926" s="77"/>
      <c r="K926" s="84"/>
      <c r="L926" s="45" t="s">
        <v>31</v>
      </c>
      <c r="M926" s="32" t="s">
        <v>71</v>
      </c>
      <c r="N926" s="32" t="s">
        <v>30</v>
      </c>
      <c r="O926" s="45" t="s">
        <v>31</v>
      </c>
      <c r="P926" s="45" t="s">
        <v>30</v>
      </c>
      <c r="Q926" s="45" t="s">
        <v>30</v>
      </c>
      <c r="R926" s="45" t="s">
        <v>30</v>
      </c>
      <c r="S926" s="45" t="s">
        <v>31</v>
      </c>
      <c r="T926" s="32" t="s">
        <v>31</v>
      </c>
      <c r="U926" s="32" t="s">
        <v>33</v>
      </c>
      <c r="V926" s="45" t="s">
        <v>30</v>
      </c>
      <c r="W926" s="45" t="s">
        <v>30</v>
      </c>
      <c r="X926" s="45" t="s">
        <v>31</v>
      </c>
      <c r="Y926" s="45" t="s">
        <v>31</v>
      </c>
      <c r="Z926" s="45" t="s">
        <v>31</v>
      </c>
      <c r="AA926" s="32" t="s">
        <v>31</v>
      </c>
      <c r="AB926" s="32" t="s">
        <v>30</v>
      </c>
      <c r="AC926" s="32" t="s">
        <v>30</v>
      </c>
      <c r="AD926" s="32" t="s">
        <v>30</v>
      </c>
      <c r="AE926" s="32" t="s">
        <v>30</v>
      </c>
      <c r="AF926" s="45" t="s">
        <v>30</v>
      </c>
      <c r="AG926" s="45" t="s">
        <v>31</v>
      </c>
      <c r="AH926" s="46" t="s">
        <v>45</v>
      </c>
      <c r="AM926" s="32" t="s">
        <v>56</v>
      </c>
      <c r="AR926" s="23"/>
      <c r="AS926" s="24" t="str">
        <f t="shared" si="3"/>
        <v>-:Q:-:-:-:-:-:-:-:-:-:-:-:-:-:-:-:-:-:-:-:-:Rn:::::Rd::::</v>
      </c>
      <c r="AT926" s="23"/>
      <c r="AU926" s="24" t="str">
        <f t="shared" si="4"/>
        <v>0x2E30F800</v>
      </c>
      <c r="AV926" s="25"/>
      <c r="AW926" s="26" t="str">
        <f t="shared" si="5"/>
        <v>fmaxv,                                                  </v>
      </c>
      <c r="AX926" s="26" t="str">
        <f t="shared" si="6"/>
        <v>//		fmaxv,                                                  	/* 0x2E30F800	FMAXV     	 */</v>
      </c>
      <c r="AY926" s="26" t="str">
        <f t="shared" si="7"/>
        <v>//		0x2E30F800,	/* FMAXV     	fmaxv	 */</v>
      </c>
    </row>
    <row r="927" ht="12.75" customHeight="1">
      <c r="A927" s="15" t="s">
        <v>1517</v>
      </c>
      <c r="B927" s="33" t="s">
        <v>106</v>
      </c>
      <c r="C927" s="16"/>
      <c r="D927" s="17"/>
      <c r="E927" s="28" t="s">
        <v>1518</v>
      </c>
      <c r="F927" s="18" t="str">
        <f t="shared" si="8"/>
        <v/>
      </c>
      <c r="G927" s="18" t="str">
        <f t="shared" si="9"/>
        <v/>
      </c>
      <c r="H927" s="19"/>
      <c r="I927" s="77"/>
      <c r="J927" s="77"/>
      <c r="K927" s="84"/>
      <c r="L927" s="45" t="s">
        <v>31</v>
      </c>
      <c r="M927" s="32" t="s">
        <v>71</v>
      </c>
      <c r="N927" s="32" t="s">
        <v>30</v>
      </c>
      <c r="O927" s="45" t="s">
        <v>31</v>
      </c>
      <c r="P927" s="45" t="s">
        <v>30</v>
      </c>
      <c r="Q927" s="45" t="s">
        <v>30</v>
      </c>
      <c r="R927" s="45" t="s">
        <v>30</v>
      </c>
      <c r="S927" s="45" t="s">
        <v>31</v>
      </c>
      <c r="T927" s="32" t="s">
        <v>30</v>
      </c>
      <c r="U927" s="32" t="s">
        <v>33</v>
      </c>
      <c r="V927" s="45" t="s">
        <v>30</v>
      </c>
      <c r="W927" s="45" t="s">
        <v>30</v>
      </c>
      <c r="X927" s="45" t="s">
        <v>31</v>
      </c>
      <c r="Y927" s="45" t="s">
        <v>31</v>
      </c>
      <c r="Z927" s="45" t="s">
        <v>31</v>
      </c>
      <c r="AA927" s="32" t="s">
        <v>31</v>
      </c>
      <c r="AB927" s="32" t="s">
        <v>30</v>
      </c>
      <c r="AC927" s="32" t="s">
        <v>30</v>
      </c>
      <c r="AD927" s="32" t="s">
        <v>31</v>
      </c>
      <c r="AE927" s="32" t="s">
        <v>31</v>
      </c>
      <c r="AF927" s="45" t="s">
        <v>30</v>
      </c>
      <c r="AG927" s="45" t="s">
        <v>31</v>
      </c>
      <c r="AH927" s="46" t="s">
        <v>45</v>
      </c>
      <c r="AM927" s="32" t="s">
        <v>56</v>
      </c>
      <c r="AR927" s="23"/>
      <c r="AS927" s="24" t="str">
        <f t="shared" si="3"/>
        <v>-:Q:-:-:-:-:-:-:-:-:-:-:-:-:-:-:-:-:-:-:-:-:Rn:::::Rd::::</v>
      </c>
      <c r="AT927" s="23"/>
      <c r="AU927" s="24" t="str">
        <f t="shared" si="4"/>
        <v>0x2EB0C800</v>
      </c>
      <c r="AV927" s="25"/>
      <c r="AW927" s="26" t="str">
        <f t="shared" si="5"/>
        <v>fminnmv,                                                </v>
      </c>
      <c r="AX927" s="26" t="str">
        <f t="shared" si="6"/>
        <v>//		fminnmv,                                                	/* 0x2EB0C800	FMINNMV   	 */</v>
      </c>
      <c r="AY927" s="26" t="str">
        <f t="shared" si="7"/>
        <v>//		0x2EB0C800,	/* FMINNMV   	fminnmv	 */</v>
      </c>
    </row>
    <row r="928" ht="12.75" customHeight="1">
      <c r="A928" s="9" t="s">
        <v>1519</v>
      </c>
      <c r="B928" s="33" t="s">
        <v>106</v>
      </c>
      <c r="C928" s="16"/>
      <c r="D928" s="17"/>
      <c r="E928" s="28" t="s">
        <v>1520</v>
      </c>
      <c r="F928" s="18" t="str">
        <f t="shared" si="8"/>
        <v/>
      </c>
      <c r="G928" s="18" t="str">
        <f t="shared" si="9"/>
        <v/>
      </c>
      <c r="H928" s="19"/>
      <c r="I928" s="77"/>
      <c r="J928" s="77"/>
      <c r="K928" s="84"/>
      <c r="L928" s="45" t="s">
        <v>31</v>
      </c>
      <c r="M928" s="32" t="s">
        <v>71</v>
      </c>
      <c r="N928" s="32" t="s">
        <v>30</v>
      </c>
      <c r="O928" s="45" t="s">
        <v>31</v>
      </c>
      <c r="P928" s="45" t="s">
        <v>30</v>
      </c>
      <c r="Q928" s="45" t="s">
        <v>30</v>
      </c>
      <c r="R928" s="45" t="s">
        <v>30</v>
      </c>
      <c r="S928" s="45" t="s">
        <v>31</v>
      </c>
      <c r="T928" s="32" t="s">
        <v>30</v>
      </c>
      <c r="U928" s="32" t="s">
        <v>33</v>
      </c>
      <c r="V928" s="45" t="s">
        <v>30</v>
      </c>
      <c r="W928" s="45" t="s">
        <v>30</v>
      </c>
      <c r="X928" s="45" t="s">
        <v>31</v>
      </c>
      <c r="Y928" s="45" t="s">
        <v>31</v>
      </c>
      <c r="Z928" s="45" t="s">
        <v>31</v>
      </c>
      <c r="AA928" s="32" t="s">
        <v>31</v>
      </c>
      <c r="AB928" s="32" t="s">
        <v>30</v>
      </c>
      <c r="AC928" s="32" t="s">
        <v>30</v>
      </c>
      <c r="AD928" s="32" t="s">
        <v>30</v>
      </c>
      <c r="AE928" s="32" t="s">
        <v>30</v>
      </c>
      <c r="AF928" s="45" t="s">
        <v>30</v>
      </c>
      <c r="AG928" s="45" t="s">
        <v>31</v>
      </c>
      <c r="AH928" s="46" t="s">
        <v>45</v>
      </c>
      <c r="AM928" s="32" t="s">
        <v>56</v>
      </c>
      <c r="AR928" s="23"/>
      <c r="AS928" s="24" t="str">
        <f t="shared" si="3"/>
        <v>-:Q:-:-:-:-:-:-:-:-:-:-:-:-:-:-:-:-:-:-:-:-:Rn:::::Rd::::</v>
      </c>
      <c r="AT928" s="23"/>
      <c r="AU928" s="24" t="str">
        <f t="shared" si="4"/>
        <v>0x2EB0F800</v>
      </c>
      <c r="AV928" s="25"/>
      <c r="AW928" s="26" t="str">
        <f t="shared" si="5"/>
        <v>fminv,                                                  </v>
      </c>
      <c r="AX928" s="26" t="str">
        <f t="shared" si="6"/>
        <v>//		fminv,                                                  	/* 0x2EB0F800	FMINV     	 */</v>
      </c>
      <c r="AY928" s="26" t="str">
        <f t="shared" si="7"/>
        <v>//		0x2EB0F800,	/* FMINV     	fminv	 */</v>
      </c>
    </row>
    <row r="929" ht="12.75" customHeight="1">
      <c r="A929" s="15" t="s">
        <v>1521</v>
      </c>
      <c r="B929" s="33" t="s">
        <v>106</v>
      </c>
      <c r="C929" s="16"/>
      <c r="D929" s="17" t="s">
        <v>1522</v>
      </c>
      <c r="F929" s="18" t="str">
        <f t="shared" si="8"/>
        <v/>
      </c>
      <c r="G929" s="18" t="str">
        <f t="shared" si="9"/>
        <v/>
      </c>
      <c r="H929" s="19"/>
      <c r="I929" s="20"/>
      <c r="J929" s="20"/>
      <c r="K929" s="21"/>
      <c r="L929" s="22" t="s">
        <v>31</v>
      </c>
      <c r="M929" s="38" t="s">
        <v>71</v>
      </c>
      <c r="N929" s="38" t="s">
        <v>459</v>
      </c>
      <c r="O929" s="22" t="s">
        <v>31</v>
      </c>
      <c r="P929" s="39" t="s">
        <v>30</v>
      </c>
      <c r="Q929" s="39" t="s">
        <v>30</v>
      </c>
      <c r="R929" s="39" t="s">
        <v>30</v>
      </c>
      <c r="S929" s="22" t="s">
        <v>31</v>
      </c>
      <c r="T929" s="22" t="s">
        <v>31</v>
      </c>
      <c r="U929" s="22" t="s">
        <v>31</v>
      </c>
      <c r="V929" s="22" t="s">
        <v>31</v>
      </c>
      <c r="W929" s="38" t="s">
        <v>61</v>
      </c>
      <c r="AB929" s="22" t="s">
        <v>31</v>
      </c>
      <c r="AC929" s="38" t="s">
        <v>80</v>
      </c>
      <c r="AG929" s="22" t="s">
        <v>30</v>
      </c>
      <c r="AH929" s="40" t="s">
        <v>45</v>
      </c>
      <c r="AM929" s="38" t="s">
        <v>56</v>
      </c>
      <c r="AR929" s="23"/>
      <c r="AS929" s="24" t="str">
        <f t="shared" si="3"/>
        <v/>
      </c>
      <c r="AT929" s="23"/>
      <c r="AU929" s="24" t="str">
        <f t="shared" si="4"/>
        <v/>
      </c>
      <c r="AV929" s="25"/>
      <c r="AW929" s="26" t="str">
        <f t="shared" si="5"/>
        <v/>
      </c>
      <c r="AX929" s="26" t="str">
        <f t="shared" si="6"/>
        <v>	/* AdvSIMD copy */</v>
      </c>
      <c r="AY929" s="26" t="str">
        <f t="shared" si="7"/>
        <v>	/* AdvSIMD copy */</v>
      </c>
    </row>
    <row r="930" ht="12.75" customHeight="1">
      <c r="A930" s="15" t="s">
        <v>1523</v>
      </c>
      <c r="B930" s="33" t="s">
        <v>106</v>
      </c>
      <c r="C930" s="16"/>
      <c r="D930" s="17"/>
      <c r="E930" s="28" t="s">
        <v>1091</v>
      </c>
      <c r="F930" s="18" t="str">
        <f t="shared" si="8"/>
        <v>v</v>
      </c>
      <c r="G930" s="18" t="str">
        <f t="shared" si="9"/>
        <v>element_Vector</v>
      </c>
      <c r="H930" s="18" t="s">
        <v>1092</v>
      </c>
      <c r="I930" s="30" t="s">
        <v>1206</v>
      </c>
      <c r="J930" s="30"/>
      <c r="K930" s="84"/>
      <c r="L930" s="45" t="s">
        <v>31</v>
      </c>
      <c r="M930" s="32" t="s">
        <v>33</v>
      </c>
      <c r="N930" s="32" t="s">
        <v>31</v>
      </c>
      <c r="O930" s="45" t="s">
        <v>31</v>
      </c>
      <c r="P930" s="45" t="s">
        <v>30</v>
      </c>
      <c r="Q930" s="45" t="s">
        <v>30</v>
      </c>
      <c r="R930" s="45" t="s">
        <v>30</v>
      </c>
      <c r="S930" s="45" t="s">
        <v>31</v>
      </c>
      <c r="T930" s="45" t="s">
        <v>31</v>
      </c>
      <c r="U930" s="45" t="s">
        <v>31</v>
      </c>
      <c r="V930" s="45" t="s">
        <v>31</v>
      </c>
      <c r="W930" s="32" t="s">
        <v>33</v>
      </c>
      <c r="X930" s="32" t="s">
        <v>33</v>
      </c>
      <c r="Y930" s="32" t="s">
        <v>33</v>
      </c>
      <c r="Z930" s="32" t="s">
        <v>33</v>
      </c>
      <c r="AA930" s="32" t="s">
        <v>33</v>
      </c>
      <c r="AB930" s="45" t="s">
        <v>31</v>
      </c>
      <c r="AC930" s="32" t="s">
        <v>31</v>
      </c>
      <c r="AD930" s="32" t="s">
        <v>31</v>
      </c>
      <c r="AE930" s="32" t="s">
        <v>31</v>
      </c>
      <c r="AF930" s="32" t="s">
        <v>31</v>
      </c>
      <c r="AG930" s="45" t="s">
        <v>30</v>
      </c>
      <c r="AH930" s="46" t="s">
        <v>45</v>
      </c>
      <c r="AM930" s="32" t="s">
        <v>56</v>
      </c>
      <c r="AR930" s="23"/>
      <c r="AS930" s="24" t="str">
        <f t="shared" si="3"/>
        <v>-:-:-:-:-:-:-:-:-:-:-:-:-:-:-:-:-:-:-:-:-:-:Rn:::::Rd::::</v>
      </c>
      <c r="AT930" s="23"/>
      <c r="AU930" s="24" t="str">
        <f t="shared" si="4"/>
        <v>0x0E000400</v>
      </c>
      <c r="AV930" s="25"/>
      <c r="AW930" s="26" t="str">
        <f t="shared" si="5"/>
        <v>vdupelement_Vector,                                     </v>
      </c>
      <c r="AX930" s="26" t="str">
        <f t="shared" si="6"/>
        <v>//		vdupelement_Vector,                                     	/* 0x0E000400	DUP       	 */</v>
      </c>
      <c r="AY930" s="26" t="str">
        <f t="shared" si="7"/>
        <v>//		0x0E000400,	/* DUP       	vdupelement_Vector	 */</v>
      </c>
    </row>
    <row r="931" ht="12.75" customHeight="1">
      <c r="A931" s="9" t="s">
        <v>1524</v>
      </c>
      <c r="B931" s="33" t="s">
        <v>106</v>
      </c>
      <c r="C931" s="16"/>
      <c r="D931" s="17"/>
      <c r="E931" s="28" t="s">
        <v>1091</v>
      </c>
      <c r="F931" s="18" t="str">
        <f t="shared" si="8"/>
        <v/>
      </c>
      <c r="G931" s="18" t="str">
        <f t="shared" si="9"/>
        <v>general</v>
      </c>
      <c r="H931" s="18" t="s">
        <v>860</v>
      </c>
      <c r="I931" s="30"/>
      <c r="J931" s="30"/>
      <c r="K931" s="84"/>
      <c r="L931" s="45" t="s">
        <v>31</v>
      </c>
      <c r="M931" s="32" t="s">
        <v>33</v>
      </c>
      <c r="N931" s="32" t="s">
        <v>31</v>
      </c>
      <c r="O931" s="45" t="s">
        <v>31</v>
      </c>
      <c r="P931" s="45" t="s">
        <v>30</v>
      </c>
      <c r="Q931" s="45" t="s">
        <v>30</v>
      </c>
      <c r="R931" s="45" t="s">
        <v>30</v>
      </c>
      <c r="S931" s="45" t="s">
        <v>31</v>
      </c>
      <c r="T931" s="45" t="s">
        <v>31</v>
      </c>
      <c r="U931" s="45" t="s">
        <v>31</v>
      </c>
      <c r="V931" s="45" t="s">
        <v>31</v>
      </c>
      <c r="W931" s="32" t="s">
        <v>33</v>
      </c>
      <c r="X931" s="32" t="s">
        <v>33</v>
      </c>
      <c r="Y931" s="32" t="s">
        <v>33</v>
      </c>
      <c r="Z931" s="32" t="s">
        <v>33</v>
      </c>
      <c r="AA931" s="32" t="s">
        <v>33</v>
      </c>
      <c r="AB931" s="45" t="s">
        <v>31</v>
      </c>
      <c r="AC931" s="32" t="s">
        <v>31</v>
      </c>
      <c r="AD931" s="32" t="s">
        <v>31</v>
      </c>
      <c r="AE931" s="32" t="s">
        <v>31</v>
      </c>
      <c r="AF931" s="32" t="s">
        <v>30</v>
      </c>
      <c r="AG931" s="45" t="s">
        <v>30</v>
      </c>
      <c r="AH931" s="46" t="s">
        <v>45</v>
      </c>
      <c r="AM931" s="32" t="s">
        <v>56</v>
      </c>
      <c r="AR931" s="23"/>
      <c r="AS931" s="24" t="str">
        <f t="shared" si="3"/>
        <v>-:-:-:-:-:-:-:-:-:-:-:-:-:-:-:-:-:-:-:-:-:-:Rn:::::Rd::::</v>
      </c>
      <c r="AT931" s="23"/>
      <c r="AU931" s="24" t="str">
        <f t="shared" si="4"/>
        <v>0x0E000C00</v>
      </c>
      <c r="AV931" s="25"/>
      <c r="AW931" s="26" t="str">
        <f t="shared" si="5"/>
        <v>dupgeneral,                                             </v>
      </c>
      <c r="AX931" s="26" t="str">
        <f t="shared" si="6"/>
        <v>//		dupgeneral,                                             	/* 0x0E000C00	DUP       	 */</v>
      </c>
      <c r="AY931" s="26" t="str">
        <f t="shared" si="7"/>
        <v>//		0x0E000C00,	/* DUP       	dupgeneral	 */</v>
      </c>
    </row>
    <row r="932" ht="12.75" customHeight="1">
      <c r="A932" s="9" t="s">
        <v>1525</v>
      </c>
      <c r="B932" s="33" t="s">
        <v>106</v>
      </c>
      <c r="C932" s="16"/>
      <c r="D932" s="17"/>
      <c r="E932" s="28" t="s">
        <v>1526</v>
      </c>
      <c r="F932" s="18" t="str">
        <f t="shared" si="8"/>
        <v>v</v>
      </c>
      <c r="G932" s="18" t="str">
        <f t="shared" si="9"/>
        <v>32_bit</v>
      </c>
      <c r="H932" s="19"/>
      <c r="I932" s="30" t="s">
        <v>1527</v>
      </c>
      <c r="J932" s="30"/>
      <c r="K932" s="84"/>
      <c r="L932" s="45" t="s">
        <v>31</v>
      </c>
      <c r="M932" s="32" t="s">
        <v>31</v>
      </c>
      <c r="N932" s="32" t="s">
        <v>31</v>
      </c>
      <c r="O932" s="45" t="s">
        <v>31</v>
      </c>
      <c r="P932" s="45" t="s">
        <v>30</v>
      </c>
      <c r="Q932" s="45" t="s">
        <v>30</v>
      </c>
      <c r="R932" s="45" t="s">
        <v>30</v>
      </c>
      <c r="S932" s="45" t="s">
        <v>31</v>
      </c>
      <c r="T932" s="45" t="s">
        <v>31</v>
      </c>
      <c r="U932" s="45" t="s">
        <v>31</v>
      </c>
      <c r="V932" s="45" t="s">
        <v>31</v>
      </c>
      <c r="W932" s="32" t="s">
        <v>33</v>
      </c>
      <c r="X932" s="32" t="s">
        <v>33</v>
      </c>
      <c r="Y932" s="32" t="s">
        <v>33</v>
      </c>
      <c r="Z932" s="32" t="s">
        <v>33</v>
      </c>
      <c r="AA932" s="32" t="s">
        <v>33</v>
      </c>
      <c r="AB932" s="45" t="s">
        <v>31</v>
      </c>
      <c r="AC932" s="32" t="s">
        <v>31</v>
      </c>
      <c r="AD932" s="32" t="s">
        <v>30</v>
      </c>
      <c r="AE932" s="32" t="s">
        <v>31</v>
      </c>
      <c r="AF932" s="32" t="s">
        <v>30</v>
      </c>
      <c r="AG932" s="45" t="s">
        <v>30</v>
      </c>
      <c r="AH932" s="46" t="s">
        <v>45</v>
      </c>
      <c r="AM932" s="32" t="s">
        <v>56</v>
      </c>
      <c r="AR932" s="23"/>
      <c r="AS932" s="24" t="str">
        <f t="shared" si="3"/>
        <v>-:-:-:-:-:-:-:-:-:-:-:-:-:-:-:-:-:-:-:-:-:-:Rn:::::Rd::::</v>
      </c>
      <c r="AT932" s="23"/>
      <c r="AU932" s="24" t="str">
        <f t="shared" si="4"/>
        <v>0x0E002C00</v>
      </c>
      <c r="AV932" s="25"/>
      <c r="AW932" s="26" t="str">
        <f t="shared" si="5"/>
        <v>vsmov32_bit,                                            </v>
      </c>
      <c r="AX932" s="26" t="str">
        <f t="shared" si="6"/>
        <v>//		vsmov32_bit,                                            	/* 0x0E002C00	SMOV      	 */</v>
      </c>
      <c r="AY932" s="26" t="str">
        <f t="shared" si="7"/>
        <v>//		0x0E002C00,	/* SMOV      	vsmov32_bit	 */</v>
      </c>
    </row>
    <row r="933" ht="12.75" customHeight="1">
      <c r="A933" s="15" t="s">
        <v>1528</v>
      </c>
      <c r="B933" s="33" t="s">
        <v>106</v>
      </c>
      <c r="C933" s="16"/>
      <c r="D933" s="17"/>
      <c r="E933" s="28" t="s">
        <v>1529</v>
      </c>
      <c r="F933" s="18" t="str">
        <f t="shared" si="8"/>
        <v>v</v>
      </c>
      <c r="G933" s="18" t="str">
        <f t="shared" si="9"/>
        <v>32_bit</v>
      </c>
      <c r="H933" s="19"/>
      <c r="I933" s="30" t="s">
        <v>1527</v>
      </c>
      <c r="J933" s="30"/>
      <c r="K933" s="84"/>
      <c r="L933" s="45" t="s">
        <v>31</v>
      </c>
      <c r="M933" s="32" t="s">
        <v>31</v>
      </c>
      <c r="N933" s="32" t="s">
        <v>31</v>
      </c>
      <c r="O933" s="45" t="s">
        <v>31</v>
      </c>
      <c r="P933" s="45" t="s">
        <v>30</v>
      </c>
      <c r="Q933" s="45" t="s">
        <v>30</v>
      </c>
      <c r="R933" s="45" t="s">
        <v>30</v>
      </c>
      <c r="S933" s="45" t="s">
        <v>31</v>
      </c>
      <c r="T933" s="45" t="s">
        <v>31</v>
      </c>
      <c r="U933" s="45" t="s">
        <v>31</v>
      </c>
      <c r="V933" s="45" t="s">
        <v>31</v>
      </c>
      <c r="W933" s="32" t="s">
        <v>33</v>
      </c>
      <c r="X933" s="32" t="s">
        <v>33</v>
      </c>
      <c r="Y933" s="32" t="s">
        <v>33</v>
      </c>
      <c r="Z933" s="32" t="s">
        <v>33</v>
      </c>
      <c r="AA933" s="32" t="s">
        <v>33</v>
      </c>
      <c r="AB933" s="45" t="s">
        <v>31</v>
      </c>
      <c r="AC933" s="32" t="s">
        <v>31</v>
      </c>
      <c r="AD933" s="32" t="s">
        <v>30</v>
      </c>
      <c r="AE933" s="32" t="s">
        <v>30</v>
      </c>
      <c r="AF933" s="32" t="s">
        <v>30</v>
      </c>
      <c r="AG933" s="45" t="s">
        <v>30</v>
      </c>
      <c r="AH933" s="46" t="s">
        <v>45</v>
      </c>
      <c r="AM933" s="32" t="s">
        <v>56</v>
      </c>
      <c r="AR933" s="23"/>
      <c r="AS933" s="24" t="str">
        <f t="shared" si="3"/>
        <v>-:-:-:-:-:-:-:-:-:-:-:-:-:-:-:-:-:-:-:-:-:-:Rn:::::Rd::::</v>
      </c>
      <c r="AT933" s="23"/>
      <c r="AU933" s="24" t="str">
        <f t="shared" si="4"/>
        <v>0x0E003C00</v>
      </c>
      <c r="AV933" s="25"/>
      <c r="AW933" s="26" t="str">
        <f t="shared" si="5"/>
        <v>vumov32_bit,                                            </v>
      </c>
      <c r="AX933" s="26" t="str">
        <f t="shared" si="6"/>
        <v>//		vumov32_bit,                                            	/* 0x0E003C00	UMOV      	 */</v>
      </c>
      <c r="AY933" s="26" t="str">
        <f t="shared" si="7"/>
        <v>//		0x0E003C00,	/* UMOV      	vumov32_bit	 */</v>
      </c>
    </row>
    <row r="934" ht="12.75" customHeight="1">
      <c r="A934" s="15" t="s">
        <v>1530</v>
      </c>
      <c r="B934" s="33" t="s">
        <v>106</v>
      </c>
      <c r="C934" s="16"/>
      <c r="D934" s="17"/>
      <c r="E934" s="28" t="s">
        <v>1531</v>
      </c>
      <c r="F934" s="18" t="str">
        <f t="shared" si="8"/>
        <v/>
      </c>
      <c r="G934" s="18" t="str">
        <f t="shared" si="9"/>
        <v>general</v>
      </c>
      <c r="H934" s="18" t="s">
        <v>860</v>
      </c>
      <c r="I934" s="30"/>
      <c r="J934" s="30"/>
      <c r="K934" s="84"/>
      <c r="L934" s="45" t="s">
        <v>31</v>
      </c>
      <c r="M934" s="32" t="s">
        <v>30</v>
      </c>
      <c r="N934" s="32" t="s">
        <v>31</v>
      </c>
      <c r="O934" s="45" t="s">
        <v>31</v>
      </c>
      <c r="P934" s="45" t="s">
        <v>30</v>
      </c>
      <c r="Q934" s="45" t="s">
        <v>30</v>
      </c>
      <c r="R934" s="45" t="s">
        <v>30</v>
      </c>
      <c r="S934" s="45" t="s">
        <v>31</v>
      </c>
      <c r="T934" s="45" t="s">
        <v>31</v>
      </c>
      <c r="U934" s="45" t="s">
        <v>31</v>
      </c>
      <c r="V934" s="45" t="s">
        <v>31</v>
      </c>
      <c r="W934" s="32" t="s">
        <v>33</v>
      </c>
      <c r="X934" s="32" t="s">
        <v>33</v>
      </c>
      <c r="Y934" s="32" t="s">
        <v>33</v>
      </c>
      <c r="Z934" s="32" t="s">
        <v>33</v>
      </c>
      <c r="AA934" s="32" t="s">
        <v>33</v>
      </c>
      <c r="AB934" s="45" t="s">
        <v>31</v>
      </c>
      <c r="AC934" s="32" t="s">
        <v>31</v>
      </c>
      <c r="AD934" s="32" t="s">
        <v>31</v>
      </c>
      <c r="AE934" s="32" t="s">
        <v>30</v>
      </c>
      <c r="AF934" s="32" t="s">
        <v>30</v>
      </c>
      <c r="AG934" s="45" t="s">
        <v>30</v>
      </c>
      <c r="AH934" s="46" t="s">
        <v>45</v>
      </c>
      <c r="AM934" s="32" t="s">
        <v>56</v>
      </c>
      <c r="AR934" s="23"/>
      <c r="AS934" s="24" t="str">
        <f t="shared" si="3"/>
        <v>-:-:-:-:-:-:-:-:-:-:-:-:-:-:-:-:-:-:-:-:-:-:Rn:::::Rd::::</v>
      </c>
      <c r="AT934" s="23"/>
      <c r="AU934" s="24" t="str">
        <f t="shared" si="4"/>
        <v>0x4E001C00</v>
      </c>
      <c r="AV934" s="25"/>
      <c r="AW934" s="26" t="str">
        <f t="shared" si="5"/>
        <v>insgeneral,                                             </v>
      </c>
      <c r="AX934" s="26" t="str">
        <f t="shared" si="6"/>
        <v>//		insgeneral,                                             	/* 0x4E001C00	INS       	 */</v>
      </c>
      <c r="AY934" s="26" t="str">
        <f t="shared" si="7"/>
        <v>//		0x4E001C00,	/* INS       	insgeneral	 */</v>
      </c>
    </row>
    <row r="935" ht="12.75" customHeight="1">
      <c r="A935" s="9" t="s">
        <v>1532</v>
      </c>
      <c r="B935" s="33" t="s">
        <v>106</v>
      </c>
      <c r="C935" s="16"/>
      <c r="D935" s="17"/>
      <c r="E935" s="28" t="s">
        <v>1526</v>
      </c>
      <c r="F935" s="18" t="str">
        <f t="shared" si="8"/>
        <v>v</v>
      </c>
      <c r="G935" s="18" t="str">
        <f t="shared" si="9"/>
        <v>64_bit</v>
      </c>
      <c r="H935" s="19"/>
      <c r="I935" s="30" t="s">
        <v>1533</v>
      </c>
      <c r="J935" s="30"/>
      <c r="K935" s="84"/>
      <c r="L935" s="45" t="s">
        <v>31</v>
      </c>
      <c r="M935" s="32" t="s">
        <v>30</v>
      </c>
      <c r="N935" s="32" t="s">
        <v>31</v>
      </c>
      <c r="O935" s="45" t="s">
        <v>31</v>
      </c>
      <c r="P935" s="45" t="s">
        <v>30</v>
      </c>
      <c r="Q935" s="45" t="s">
        <v>30</v>
      </c>
      <c r="R935" s="45" t="s">
        <v>30</v>
      </c>
      <c r="S935" s="45" t="s">
        <v>31</v>
      </c>
      <c r="T935" s="45" t="s">
        <v>31</v>
      </c>
      <c r="U935" s="45" t="s">
        <v>31</v>
      </c>
      <c r="V935" s="45" t="s">
        <v>31</v>
      </c>
      <c r="W935" s="32" t="s">
        <v>33</v>
      </c>
      <c r="X935" s="32" t="s">
        <v>33</v>
      </c>
      <c r="Y935" s="32" t="s">
        <v>33</v>
      </c>
      <c r="Z935" s="32" t="s">
        <v>33</v>
      </c>
      <c r="AA935" s="32" t="s">
        <v>33</v>
      </c>
      <c r="AB935" s="45" t="s">
        <v>31</v>
      </c>
      <c r="AC935" s="32" t="s">
        <v>31</v>
      </c>
      <c r="AD935" s="32" t="s">
        <v>30</v>
      </c>
      <c r="AE935" s="32" t="s">
        <v>31</v>
      </c>
      <c r="AF935" s="32" t="s">
        <v>30</v>
      </c>
      <c r="AG935" s="45" t="s">
        <v>30</v>
      </c>
      <c r="AH935" s="46" t="s">
        <v>45</v>
      </c>
      <c r="AM935" s="32" t="s">
        <v>56</v>
      </c>
      <c r="AR935" s="23"/>
      <c r="AS935" s="24" t="str">
        <f t="shared" si="3"/>
        <v>-:-:-:-:-:-:-:-:-:-:-:-:-:-:-:-:-:-:-:-:-:-:Rn:::::Rd::::</v>
      </c>
      <c r="AT935" s="23"/>
      <c r="AU935" s="24" t="str">
        <f t="shared" si="4"/>
        <v>0x4E002C00</v>
      </c>
      <c r="AV935" s="25"/>
      <c r="AW935" s="26" t="str">
        <f t="shared" si="5"/>
        <v>vsmov64_bit,                                            </v>
      </c>
      <c r="AX935" s="26" t="str">
        <f t="shared" si="6"/>
        <v>//		vsmov64_bit,                                            	/* 0x4E002C00	SMOV      	 */</v>
      </c>
      <c r="AY935" s="26" t="str">
        <f t="shared" si="7"/>
        <v>//		0x4E002C00,	/* SMOV      	vsmov64_bit	 */</v>
      </c>
    </row>
    <row r="936" ht="12.75" customHeight="1">
      <c r="A936" s="15" t="s">
        <v>1534</v>
      </c>
      <c r="B936" s="33" t="s">
        <v>106</v>
      </c>
      <c r="C936" s="16"/>
      <c r="D936" s="17"/>
      <c r="E936" s="28" t="s">
        <v>1529</v>
      </c>
      <c r="F936" s="18" t="str">
        <f t="shared" si="8"/>
        <v>v</v>
      </c>
      <c r="G936" s="18" t="str">
        <f t="shared" si="9"/>
        <v>64_bit</v>
      </c>
      <c r="H936" s="19"/>
      <c r="I936" s="30" t="s">
        <v>1533</v>
      </c>
      <c r="J936" s="30"/>
      <c r="K936" s="84"/>
      <c r="L936" s="45" t="s">
        <v>31</v>
      </c>
      <c r="M936" s="32" t="s">
        <v>30</v>
      </c>
      <c r="N936" s="32" t="s">
        <v>31</v>
      </c>
      <c r="O936" s="45" t="s">
        <v>31</v>
      </c>
      <c r="P936" s="45" t="s">
        <v>30</v>
      </c>
      <c r="Q936" s="45" t="s">
        <v>30</v>
      </c>
      <c r="R936" s="45" t="s">
        <v>30</v>
      </c>
      <c r="S936" s="45" t="s">
        <v>31</v>
      </c>
      <c r="T936" s="45" t="s">
        <v>31</v>
      </c>
      <c r="U936" s="45" t="s">
        <v>31</v>
      </c>
      <c r="V936" s="45" t="s">
        <v>31</v>
      </c>
      <c r="W936" s="32" t="s">
        <v>33</v>
      </c>
      <c r="X936" s="32" t="s">
        <v>33</v>
      </c>
      <c r="Y936" s="32" t="s">
        <v>33</v>
      </c>
      <c r="Z936" s="32" t="s">
        <v>33</v>
      </c>
      <c r="AA936" s="32" t="s">
        <v>33</v>
      </c>
      <c r="AB936" s="45" t="s">
        <v>31</v>
      </c>
      <c r="AC936" s="32" t="s">
        <v>31</v>
      </c>
      <c r="AD936" s="32" t="s">
        <v>30</v>
      </c>
      <c r="AE936" s="32" t="s">
        <v>30</v>
      </c>
      <c r="AF936" s="32" t="s">
        <v>30</v>
      </c>
      <c r="AG936" s="45" t="s">
        <v>30</v>
      </c>
      <c r="AH936" s="46" t="s">
        <v>45</v>
      </c>
      <c r="AM936" s="32" t="s">
        <v>56</v>
      </c>
      <c r="AR936" s="23"/>
      <c r="AS936" s="24" t="str">
        <f t="shared" si="3"/>
        <v>-:-:-:-:-:-:-:-:-:-:-:-:-:-:-:-:-:-:-:-:-:-:Rn:::::Rd::::</v>
      </c>
      <c r="AT936" s="23"/>
      <c r="AU936" s="24" t="str">
        <f t="shared" si="4"/>
        <v>0x4E003C00</v>
      </c>
      <c r="AV936" s="25"/>
      <c r="AW936" s="26" t="str">
        <f t="shared" si="5"/>
        <v>vumov64_bit,                                            </v>
      </c>
      <c r="AX936" s="26" t="str">
        <f t="shared" si="6"/>
        <v>//		vumov64_bit,                                            	/* 0x4E003C00	UMOV      	 */</v>
      </c>
      <c r="AY936" s="26" t="str">
        <f t="shared" si="7"/>
        <v>//		0x4E003C00,	/* UMOV      	vumov64_bit	 */</v>
      </c>
    </row>
    <row r="937" ht="12.75" customHeight="1">
      <c r="A937" s="15" t="s">
        <v>1535</v>
      </c>
      <c r="B937" s="33" t="s">
        <v>106</v>
      </c>
      <c r="C937" s="16"/>
      <c r="D937" s="17"/>
      <c r="E937" s="28" t="s">
        <v>1531</v>
      </c>
      <c r="F937" s="18" t="str">
        <f t="shared" si="8"/>
        <v/>
      </c>
      <c r="G937" s="18" t="str">
        <f t="shared" si="9"/>
        <v>element</v>
      </c>
      <c r="H937" s="18" t="s">
        <v>1092</v>
      </c>
      <c r="I937" s="30"/>
      <c r="J937" s="30"/>
      <c r="K937" s="84"/>
      <c r="L937" s="45" t="s">
        <v>31</v>
      </c>
      <c r="M937" s="32" t="s">
        <v>30</v>
      </c>
      <c r="N937" s="32" t="s">
        <v>30</v>
      </c>
      <c r="O937" s="45" t="s">
        <v>31</v>
      </c>
      <c r="P937" s="45" t="s">
        <v>30</v>
      </c>
      <c r="Q937" s="45" t="s">
        <v>30</v>
      </c>
      <c r="R937" s="45" t="s">
        <v>30</v>
      </c>
      <c r="S937" s="45" t="s">
        <v>31</v>
      </c>
      <c r="T937" s="45" t="s">
        <v>31</v>
      </c>
      <c r="U937" s="45" t="s">
        <v>31</v>
      </c>
      <c r="V937" s="45" t="s">
        <v>31</v>
      </c>
      <c r="W937" s="32" t="s">
        <v>33</v>
      </c>
      <c r="X937" s="32" t="s">
        <v>33</v>
      </c>
      <c r="Y937" s="32" t="s">
        <v>33</v>
      </c>
      <c r="Z937" s="32" t="s">
        <v>33</v>
      </c>
      <c r="AA937" s="32" t="s">
        <v>33</v>
      </c>
      <c r="AB937" s="45" t="s">
        <v>31</v>
      </c>
      <c r="AC937" s="32" t="s">
        <v>33</v>
      </c>
      <c r="AD937" s="32" t="s">
        <v>33</v>
      </c>
      <c r="AE937" s="32" t="s">
        <v>33</v>
      </c>
      <c r="AF937" s="32" t="s">
        <v>33</v>
      </c>
      <c r="AG937" s="45" t="s">
        <v>30</v>
      </c>
      <c r="AH937" s="46" t="s">
        <v>45</v>
      </c>
      <c r="AM937" s="32" t="s">
        <v>56</v>
      </c>
      <c r="AR937" s="23"/>
      <c r="AS937" s="24" t="str">
        <f t="shared" si="3"/>
        <v>-:-:-:-:-:-:-:-:-:-:-:-:-:-:-:-:-:-:-:-:-:-:Rn:::::Rd::::</v>
      </c>
      <c r="AT937" s="23"/>
      <c r="AU937" s="24" t="str">
        <f t="shared" si="4"/>
        <v>0x6E000400</v>
      </c>
      <c r="AV937" s="25"/>
      <c r="AW937" s="26" t="str">
        <f t="shared" si="5"/>
        <v>inselement,                                             </v>
      </c>
      <c r="AX937" s="26" t="str">
        <f t="shared" si="6"/>
        <v>//		inselement,                                             	/* 0x6E000400	INS       	 */</v>
      </c>
      <c r="AY937" s="26" t="str">
        <f t="shared" si="7"/>
        <v>//		0x6E000400,	/* INS       	inselement	 */</v>
      </c>
    </row>
    <row r="938" ht="12.75" customHeight="1">
      <c r="A938" s="9" t="s">
        <v>1536</v>
      </c>
      <c r="B938" s="33" t="s">
        <v>106</v>
      </c>
      <c r="C938" s="16"/>
      <c r="D938" s="17" t="s">
        <v>1537</v>
      </c>
      <c r="F938" s="18" t="str">
        <f t="shared" si="8"/>
        <v/>
      </c>
      <c r="G938" s="18" t="str">
        <f t="shared" si="9"/>
        <v/>
      </c>
      <c r="H938" s="19"/>
      <c r="I938" s="20"/>
      <c r="J938" s="20"/>
      <c r="K938" s="21"/>
      <c r="L938" s="22" t="s">
        <v>31</v>
      </c>
      <c r="M938" s="38" t="s">
        <v>71</v>
      </c>
      <c r="N938" s="38" t="s">
        <v>931</v>
      </c>
      <c r="O938" s="22" t="s">
        <v>31</v>
      </c>
      <c r="P938" s="39" t="s">
        <v>30</v>
      </c>
      <c r="Q938" s="39" t="s">
        <v>30</v>
      </c>
      <c r="R938" s="39" t="s">
        <v>30</v>
      </c>
      <c r="S938" s="22" t="s">
        <v>30</v>
      </c>
      <c r="T938" s="38" t="s">
        <v>65</v>
      </c>
      <c r="V938" s="38" t="s">
        <v>66</v>
      </c>
      <c r="W938" s="38" t="s">
        <v>67</v>
      </c>
      <c r="X938" s="60" t="s">
        <v>51</v>
      </c>
      <c r="AB938" s="60" t="s">
        <v>642</v>
      </c>
      <c r="AF938" s="38" t="s">
        <v>68</v>
      </c>
      <c r="AG938" s="22" t="s">
        <v>31</v>
      </c>
      <c r="AH938" s="40" t="s">
        <v>45</v>
      </c>
      <c r="AM938" s="38" t="s">
        <v>56</v>
      </c>
      <c r="AR938" s="23"/>
      <c r="AS938" s="24" t="str">
        <f t="shared" si="3"/>
        <v/>
      </c>
      <c r="AT938" s="23"/>
      <c r="AU938" s="24" t="str">
        <f t="shared" si="4"/>
        <v/>
      </c>
      <c r="AV938" s="25"/>
      <c r="AW938" s="26" t="str">
        <f t="shared" si="5"/>
        <v/>
      </c>
      <c r="AX938" s="26" t="str">
        <f t="shared" si="6"/>
        <v>	/* AdvSIMD vector x indexed element */</v>
      </c>
      <c r="AY938" s="26" t="str">
        <f t="shared" si="7"/>
        <v>	/* AdvSIMD vector x indexed element */</v>
      </c>
    </row>
    <row r="939" ht="12.75" customHeight="1">
      <c r="A939" s="9" t="s">
        <v>1538</v>
      </c>
      <c r="B939" s="33" t="s">
        <v>106</v>
      </c>
      <c r="C939" s="16"/>
      <c r="D939" s="17"/>
      <c r="E939" s="28" t="s">
        <v>1343</v>
      </c>
      <c r="F939" s="18" t="str">
        <f t="shared" si="8"/>
        <v/>
      </c>
      <c r="G939" s="18" t="str">
        <f t="shared" si="9"/>
        <v>by_element</v>
      </c>
      <c r="H939" s="18" t="s">
        <v>1096</v>
      </c>
      <c r="I939" s="30"/>
      <c r="J939" s="30"/>
      <c r="K939" s="84"/>
      <c r="L939" s="45" t="s">
        <v>31</v>
      </c>
      <c r="M939" s="32" t="s">
        <v>71</v>
      </c>
      <c r="N939" s="32" t="s">
        <v>31</v>
      </c>
      <c r="O939" s="45" t="s">
        <v>31</v>
      </c>
      <c r="P939" s="45" t="s">
        <v>30</v>
      </c>
      <c r="Q939" s="45" t="s">
        <v>30</v>
      </c>
      <c r="R939" s="45" t="s">
        <v>30</v>
      </c>
      <c r="S939" s="45" t="s">
        <v>30</v>
      </c>
      <c r="T939" s="32" t="s">
        <v>33</v>
      </c>
      <c r="U939" s="32" t="s">
        <v>33</v>
      </c>
      <c r="V939" s="32" t="s">
        <v>66</v>
      </c>
      <c r="W939" s="32" t="s">
        <v>67</v>
      </c>
      <c r="X939" s="62" t="s">
        <v>51</v>
      </c>
      <c r="AB939" s="62" t="s">
        <v>31</v>
      </c>
      <c r="AC939" s="62" t="s">
        <v>31</v>
      </c>
      <c r="AD939" s="62" t="s">
        <v>30</v>
      </c>
      <c r="AE939" s="62" t="s">
        <v>31</v>
      </c>
      <c r="AF939" s="32" t="s">
        <v>68</v>
      </c>
      <c r="AG939" s="45" t="s">
        <v>31</v>
      </c>
      <c r="AH939" s="46" t="s">
        <v>45</v>
      </c>
      <c r="AM939" s="32" t="s">
        <v>56</v>
      </c>
      <c r="AR939" s="23"/>
      <c r="AS939" s="24" t="str">
        <f t="shared" si="3"/>
        <v>-:Q:-:-:-:-:-:-:-:-:L:M:Rm::::-:-:-:-:H:-:Rn:::::Rd::::</v>
      </c>
      <c r="AT939" s="23"/>
      <c r="AU939" s="24" t="str">
        <f t="shared" si="4"/>
        <v>0x0F002000</v>
      </c>
      <c r="AV939" s="25"/>
      <c r="AW939" s="26" t="str">
        <f t="shared" si="5"/>
        <v>smlalby_element,                                        </v>
      </c>
      <c r="AX939" s="26" t="str">
        <f t="shared" si="6"/>
        <v>//		smlalby_element,                                        	/* 0x0F002000	SMLAL     	 */</v>
      </c>
      <c r="AY939" s="26" t="str">
        <f t="shared" si="7"/>
        <v>//		0x0F002000,	/* SMLAL     	smlalby_element	 */</v>
      </c>
    </row>
    <row r="940" ht="12.75" customHeight="1">
      <c r="A940" s="15" t="s">
        <v>1539</v>
      </c>
      <c r="B940" s="33" t="s">
        <v>106</v>
      </c>
      <c r="C940" s="16"/>
      <c r="D940" s="17"/>
      <c r="E940" s="28" t="s">
        <v>1345</v>
      </c>
      <c r="F940" s="18" t="str">
        <f t="shared" si="8"/>
        <v/>
      </c>
      <c r="G940" s="18" t="str">
        <f t="shared" si="9"/>
        <v>by_element</v>
      </c>
      <c r="H940" s="18" t="s">
        <v>1096</v>
      </c>
      <c r="I940" s="30"/>
      <c r="J940" s="30"/>
      <c r="K940" s="84"/>
      <c r="L940" s="45" t="s">
        <v>31</v>
      </c>
      <c r="M940" s="32" t="s">
        <v>71</v>
      </c>
      <c r="N940" s="32" t="s">
        <v>31</v>
      </c>
      <c r="O940" s="45" t="s">
        <v>31</v>
      </c>
      <c r="P940" s="45" t="s">
        <v>30</v>
      </c>
      <c r="Q940" s="45" t="s">
        <v>30</v>
      </c>
      <c r="R940" s="45" t="s">
        <v>30</v>
      </c>
      <c r="S940" s="45" t="s">
        <v>30</v>
      </c>
      <c r="T940" s="32" t="s">
        <v>33</v>
      </c>
      <c r="U940" s="32" t="s">
        <v>33</v>
      </c>
      <c r="V940" s="32" t="s">
        <v>66</v>
      </c>
      <c r="W940" s="32" t="s">
        <v>67</v>
      </c>
      <c r="X940" s="62" t="s">
        <v>51</v>
      </c>
      <c r="AB940" s="62" t="s">
        <v>31</v>
      </c>
      <c r="AC940" s="62" t="s">
        <v>31</v>
      </c>
      <c r="AD940" s="62" t="s">
        <v>30</v>
      </c>
      <c r="AE940" s="62" t="s">
        <v>31</v>
      </c>
      <c r="AF940" s="32" t="s">
        <v>68</v>
      </c>
      <c r="AG940" s="45" t="s">
        <v>31</v>
      </c>
      <c r="AH940" s="46" t="s">
        <v>45</v>
      </c>
      <c r="AM940" s="32" t="s">
        <v>56</v>
      </c>
      <c r="AR940" s="23"/>
      <c r="AS940" s="24" t="str">
        <f t="shared" si="3"/>
        <v>-:Q:-:-:-:-:-:-:-:-:L:M:Rm::::-:-:-:-:H:-:Rn:::::Rd::::</v>
      </c>
      <c r="AT940" s="23"/>
      <c r="AU940" s="24" t="str">
        <f t="shared" si="4"/>
        <v>0x0F002000</v>
      </c>
      <c r="AV940" s="25"/>
      <c r="AW940" s="26" t="str">
        <f t="shared" si="5"/>
        <v>smlal2by_element,                                       </v>
      </c>
      <c r="AX940" s="26" t="str">
        <f t="shared" si="6"/>
        <v>//		smlal2by_element,                                       	/* 0x0F002000	SMLAL2    	 */</v>
      </c>
      <c r="AY940" s="26" t="str">
        <f t="shared" si="7"/>
        <v>//		0x0F002000,	/* SMLAL2    	smlal2by_element	 */</v>
      </c>
    </row>
    <row r="941" ht="12.75" customHeight="1">
      <c r="A941" s="15" t="s">
        <v>1540</v>
      </c>
      <c r="B941" s="33" t="s">
        <v>106</v>
      </c>
      <c r="C941" s="16"/>
      <c r="D941" s="17"/>
      <c r="E941" s="28" t="s">
        <v>997</v>
      </c>
      <c r="F941" s="18" t="str">
        <f t="shared" si="8"/>
        <v>v</v>
      </c>
      <c r="G941" s="18" t="str">
        <f t="shared" si="9"/>
        <v>by_element_Vector</v>
      </c>
      <c r="H941" s="18" t="s">
        <v>1096</v>
      </c>
      <c r="I941" s="30" t="s">
        <v>1206</v>
      </c>
      <c r="J941" s="30"/>
      <c r="K941" s="84"/>
      <c r="L941" s="45" t="s">
        <v>31</v>
      </c>
      <c r="M941" s="32" t="s">
        <v>71</v>
      </c>
      <c r="N941" s="32" t="s">
        <v>31</v>
      </c>
      <c r="O941" s="45" t="s">
        <v>31</v>
      </c>
      <c r="P941" s="45" t="s">
        <v>30</v>
      </c>
      <c r="Q941" s="45" t="s">
        <v>30</v>
      </c>
      <c r="R941" s="45" t="s">
        <v>30</v>
      </c>
      <c r="S941" s="45" t="s">
        <v>30</v>
      </c>
      <c r="T941" s="32" t="s">
        <v>33</v>
      </c>
      <c r="U941" s="32" t="s">
        <v>33</v>
      </c>
      <c r="V941" s="32" t="s">
        <v>66</v>
      </c>
      <c r="W941" s="32" t="s">
        <v>67</v>
      </c>
      <c r="X941" s="62" t="s">
        <v>51</v>
      </c>
      <c r="AB941" s="62" t="s">
        <v>31</v>
      </c>
      <c r="AC941" s="62" t="s">
        <v>31</v>
      </c>
      <c r="AD941" s="62" t="s">
        <v>30</v>
      </c>
      <c r="AE941" s="62" t="s">
        <v>30</v>
      </c>
      <c r="AF941" s="32" t="s">
        <v>68</v>
      </c>
      <c r="AG941" s="45" t="s">
        <v>31</v>
      </c>
      <c r="AH941" s="46" t="s">
        <v>45</v>
      </c>
      <c r="AM941" s="32" t="s">
        <v>56</v>
      </c>
      <c r="AR941" s="23"/>
      <c r="AS941" s="24" t="str">
        <f t="shared" si="3"/>
        <v>-:Q:-:-:-:-:-:-:-:-:L:M:Rm::::-:-:-:-:H:-:Rn:::::Rd::::</v>
      </c>
      <c r="AT941" s="23"/>
      <c r="AU941" s="24" t="str">
        <f t="shared" si="4"/>
        <v>0x0F003000</v>
      </c>
      <c r="AV941" s="25"/>
      <c r="AW941" s="26" t="str">
        <f t="shared" si="5"/>
        <v>vsqdmlalby_element_Vector,                              </v>
      </c>
      <c r="AX941" s="26" t="str">
        <f t="shared" si="6"/>
        <v>//		vsqdmlalby_element_Vector,                              	/* 0x0F003000	SQDMLAL   	 */</v>
      </c>
      <c r="AY941" s="26" t="str">
        <f t="shared" si="7"/>
        <v>//		0x0F003000,	/* SQDMLAL   	vsqdmlalby_element_Vector	 */</v>
      </c>
    </row>
    <row r="942" ht="12.75" customHeight="1">
      <c r="A942" s="9" t="s">
        <v>1541</v>
      </c>
      <c r="B942" s="33" t="s">
        <v>106</v>
      </c>
      <c r="C942" s="16"/>
      <c r="D942" s="17"/>
      <c r="E942" s="28" t="s">
        <v>1000</v>
      </c>
      <c r="F942" s="18" t="str">
        <f t="shared" si="8"/>
        <v>v</v>
      </c>
      <c r="G942" s="18" t="str">
        <f t="shared" si="9"/>
        <v>by_element_Vector</v>
      </c>
      <c r="H942" s="18" t="s">
        <v>1096</v>
      </c>
      <c r="I942" s="30" t="s">
        <v>1206</v>
      </c>
      <c r="J942" s="30"/>
      <c r="K942" s="84"/>
      <c r="L942" s="45" t="s">
        <v>31</v>
      </c>
      <c r="M942" s="32" t="s">
        <v>71</v>
      </c>
      <c r="N942" s="32" t="s">
        <v>31</v>
      </c>
      <c r="O942" s="45" t="s">
        <v>31</v>
      </c>
      <c r="P942" s="45" t="s">
        <v>30</v>
      </c>
      <c r="Q942" s="45" t="s">
        <v>30</v>
      </c>
      <c r="R942" s="45" t="s">
        <v>30</v>
      </c>
      <c r="S942" s="45" t="s">
        <v>30</v>
      </c>
      <c r="T942" s="32" t="s">
        <v>33</v>
      </c>
      <c r="U942" s="32" t="s">
        <v>33</v>
      </c>
      <c r="V942" s="32" t="s">
        <v>66</v>
      </c>
      <c r="W942" s="32" t="s">
        <v>67</v>
      </c>
      <c r="X942" s="62" t="s">
        <v>51</v>
      </c>
      <c r="AB942" s="62" t="s">
        <v>31</v>
      </c>
      <c r="AC942" s="62" t="s">
        <v>31</v>
      </c>
      <c r="AD942" s="62" t="s">
        <v>30</v>
      </c>
      <c r="AE942" s="62" t="s">
        <v>30</v>
      </c>
      <c r="AF942" s="32" t="s">
        <v>68</v>
      </c>
      <c r="AG942" s="45" t="s">
        <v>31</v>
      </c>
      <c r="AH942" s="46" t="s">
        <v>45</v>
      </c>
      <c r="AM942" s="32" t="s">
        <v>56</v>
      </c>
      <c r="AR942" s="23"/>
      <c r="AS942" s="24" t="str">
        <f t="shared" si="3"/>
        <v>-:Q:-:-:-:-:-:-:-:-:L:M:Rm::::-:-:-:-:H:-:Rn:::::Rd::::</v>
      </c>
      <c r="AT942" s="23"/>
      <c r="AU942" s="24" t="str">
        <f t="shared" si="4"/>
        <v>0x0F003000</v>
      </c>
      <c r="AV942" s="25"/>
      <c r="AW942" s="26" t="str">
        <f t="shared" si="5"/>
        <v>vsqdmlal2by_element_Vector,                             </v>
      </c>
      <c r="AX942" s="26" t="str">
        <f t="shared" si="6"/>
        <v>//		vsqdmlal2by_element_Vector,                             	/* 0x0F003000	SQDMLAL2  	 */</v>
      </c>
      <c r="AY942" s="26" t="str">
        <f t="shared" si="7"/>
        <v>//		0x0F003000,	/* SQDMLAL2  	vsqdmlal2by_element_Vector	 */</v>
      </c>
    </row>
    <row r="943" ht="12.75" customHeight="1">
      <c r="A943" s="15" t="s">
        <v>1542</v>
      </c>
      <c r="B943" s="33" t="s">
        <v>106</v>
      </c>
      <c r="C943" s="16"/>
      <c r="D943" s="17"/>
      <c r="E943" s="28" t="s">
        <v>1349</v>
      </c>
      <c r="F943" s="18" t="str">
        <f t="shared" si="8"/>
        <v/>
      </c>
      <c r="G943" s="18" t="str">
        <f t="shared" si="9"/>
        <v>by_element</v>
      </c>
      <c r="H943" s="18" t="s">
        <v>1096</v>
      </c>
      <c r="I943" s="30"/>
      <c r="J943" s="30"/>
      <c r="K943" s="84"/>
      <c r="L943" s="45" t="s">
        <v>31</v>
      </c>
      <c r="M943" s="32" t="s">
        <v>71</v>
      </c>
      <c r="N943" s="32" t="s">
        <v>31</v>
      </c>
      <c r="O943" s="45" t="s">
        <v>31</v>
      </c>
      <c r="P943" s="45" t="s">
        <v>30</v>
      </c>
      <c r="Q943" s="45" t="s">
        <v>30</v>
      </c>
      <c r="R943" s="45" t="s">
        <v>30</v>
      </c>
      <c r="S943" s="45" t="s">
        <v>30</v>
      </c>
      <c r="T943" s="32" t="s">
        <v>33</v>
      </c>
      <c r="U943" s="32" t="s">
        <v>33</v>
      </c>
      <c r="V943" s="32" t="s">
        <v>66</v>
      </c>
      <c r="W943" s="32" t="s">
        <v>67</v>
      </c>
      <c r="X943" s="62" t="s">
        <v>51</v>
      </c>
      <c r="AB943" s="62" t="s">
        <v>31</v>
      </c>
      <c r="AC943" s="62" t="s">
        <v>30</v>
      </c>
      <c r="AD943" s="62" t="s">
        <v>30</v>
      </c>
      <c r="AE943" s="62" t="s">
        <v>31</v>
      </c>
      <c r="AF943" s="32" t="s">
        <v>68</v>
      </c>
      <c r="AG943" s="45" t="s">
        <v>31</v>
      </c>
      <c r="AH943" s="46" t="s">
        <v>45</v>
      </c>
      <c r="AM943" s="32" t="s">
        <v>56</v>
      </c>
      <c r="AR943" s="23"/>
      <c r="AS943" s="24" t="str">
        <f t="shared" si="3"/>
        <v>-:Q:-:-:-:-:-:-:-:-:L:M:Rm::::-:-:-:-:H:-:Rn:::::Rd::::</v>
      </c>
      <c r="AT943" s="23"/>
      <c r="AU943" s="24" t="str">
        <f t="shared" si="4"/>
        <v>0x0F006000</v>
      </c>
      <c r="AV943" s="25"/>
      <c r="AW943" s="26" t="str">
        <f t="shared" si="5"/>
        <v>smlslby_element,                                        </v>
      </c>
      <c r="AX943" s="26" t="str">
        <f t="shared" si="6"/>
        <v>//		smlslby_element,                                        	/* 0x0F006000	SMLSL     	 */</v>
      </c>
      <c r="AY943" s="26" t="str">
        <f t="shared" si="7"/>
        <v>//		0x0F006000,	/* SMLSL     	smlslby_element	 */</v>
      </c>
    </row>
    <row r="944" ht="12.75" customHeight="1">
      <c r="A944" s="15" t="s">
        <v>1543</v>
      </c>
      <c r="B944" s="33" t="s">
        <v>106</v>
      </c>
      <c r="C944" s="16"/>
      <c r="D944" s="17"/>
      <c r="E944" s="28" t="s">
        <v>1351</v>
      </c>
      <c r="F944" s="18" t="str">
        <f t="shared" si="8"/>
        <v/>
      </c>
      <c r="G944" s="18" t="str">
        <f t="shared" si="9"/>
        <v>by_element</v>
      </c>
      <c r="H944" s="18" t="s">
        <v>1096</v>
      </c>
      <c r="I944" s="30"/>
      <c r="J944" s="30"/>
      <c r="K944" s="84"/>
      <c r="L944" s="45" t="s">
        <v>31</v>
      </c>
      <c r="M944" s="32" t="s">
        <v>71</v>
      </c>
      <c r="N944" s="32" t="s">
        <v>31</v>
      </c>
      <c r="O944" s="45" t="s">
        <v>31</v>
      </c>
      <c r="P944" s="45" t="s">
        <v>30</v>
      </c>
      <c r="Q944" s="45" t="s">
        <v>30</v>
      </c>
      <c r="R944" s="45" t="s">
        <v>30</v>
      </c>
      <c r="S944" s="45" t="s">
        <v>30</v>
      </c>
      <c r="T944" s="32" t="s">
        <v>33</v>
      </c>
      <c r="U944" s="32" t="s">
        <v>33</v>
      </c>
      <c r="V944" s="32" t="s">
        <v>66</v>
      </c>
      <c r="W944" s="32" t="s">
        <v>67</v>
      </c>
      <c r="X944" s="62" t="s">
        <v>51</v>
      </c>
      <c r="AB944" s="62" t="s">
        <v>31</v>
      </c>
      <c r="AC944" s="62" t="s">
        <v>30</v>
      </c>
      <c r="AD944" s="62" t="s">
        <v>30</v>
      </c>
      <c r="AE944" s="62" t="s">
        <v>31</v>
      </c>
      <c r="AF944" s="32" t="s">
        <v>68</v>
      </c>
      <c r="AG944" s="45" t="s">
        <v>31</v>
      </c>
      <c r="AH944" s="46" t="s">
        <v>45</v>
      </c>
      <c r="AM944" s="32" t="s">
        <v>56</v>
      </c>
      <c r="AR944" s="23"/>
      <c r="AS944" s="24" t="str">
        <f t="shared" si="3"/>
        <v>-:Q:-:-:-:-:-:-:-:-:L:M:Rm::::-:-:-:-:H:-:Rn:::::Rd::::</v>
      </c>
      <c r="AT944" s="23"/>
      <c r="AU944" s="24" t="str">
        <f t="shared" si="4"/>
        <v>0x0F006000</v>
      </c>
      <c r="AV944" s="25"/>
      <c r="AW944" s="26" t="str">
        <f t="shared" si="5"/>
        <v>smlsl2by_element,                                       </v>
      </c>
      <c r="AX944" s="26" t="str">
        <f t="shared" si="6"/>
        <v>//		smlsl2by_element,                                       	/* 0x0F006000	SMLSL2    	 */</v>
      </c>
      <c r="AY944" s="26" t="str">
        <f t="shared" si="7"/>
        <v>//		0x0F006000,	/* SMLSL2    	smlsl2by_element	 */</v>
      </c>
    </row>
    <row r="945" ht="12.75" customHeight="1">
      <c r="A945" s="9" t="s">
        <v>1544</v>
      </c>
      <c r="B945" s="33" t="s">
        <v>106</v>
      </c>
      <c r="C945" s="16"/>
      <c r="D945" s="17"/>
      <c r="E945" s="28" t="s">
        <v>1003</v>
      </c>
      <c r="F945" s="18" t="str">
        <f t="shared" si="8"/>
        <v>v</v>
      </c>
      <c r="G945" s="18" t="str">
        <f t="shared" si="9"/>
        <v>by_element_Vector</v>
      </c>
      <c r="H945" s="18" t="s">
        <v>1096</v>
      </c>
      <c r="I945" s="30" t="s">
        <v>1206</v>
      </c>
      <c r="J945" s="30"/>
      <c r="K945" s="84"/>
      <c r="L945" s="45" t="s">
        <v>31</v>
      </c>
      <c r="M945" s="32" t="s">
        <v>71</v>
      </c>
      <c r="N945" s="32" t="s">
        <v>31</v>
      </c>
      <c r="O945" s="45" t="s">
        <v>31</v>
      </c>
      <c r="P945" s="45" t="s">
        <v>30</v>
      </c>
      <c r="Q945" s="45" t="s">
        <v>30</v>
      </c>
      <c r="R945" s="45" t="s">
        <v>30</v>
      </c>
      <c r="S945" s="45" t="s">
        <v>30</v>
      </c>
      <c r="T945" s="32" t="s">
        <v>33</v>
      </c>
      <c r="U945" s="32" t="s">
        <v>33</v>
      </c>
      <c r="V945" s="32" t="s">
        <v>66</v>
      </c>
      <c r="W945" s="32" t="s">
        <v>67</v>
      </c>
      <c r="X945" s="62" t="s">
        <v>51</v>
      </c>
      <c r="AB945" s="62" t="s">
        <v>31</v>
      </c>
      <c r="AC945" s="62" t="s">
        <v>30</v>
      </c>
      <c r="AD945" s="62" t="s">
        <v>30</v>
      </c>
      <c r="AE945" s="62" t="s">
        <v>30</v>
      </c>
      <c r="AF945" s="32" t="s">
        <v>68</v>
      </c>
      <c r="AG945" s="45" t="s">
        <v>31</v>
      </c>
      <c r="AH945" s="46" t="s">
        <v>45</v>
      </c>
      <c r="AM945" s="32" t="s">
        <v>56</v>
      </c>
      <c r="AR945" s="23"/>
      <c r="AS945" s="24" t="str">
        <f t="shared" si="3"/>
        <v>-:Q:-:-:-:-:-:-:-:-:L:M:Rm::::-:-:-:-:H:-:Rn:::::Rd::::</v>
      </c>
      <c r="AT945" s="23"/>
      <c r="AU945" s="24" t="str">
        <f t="shared" si="4"/>
        <v>0x0F007000</v>
      </c>
      <c r="AV945" s="25"/>
      <c r="AW945" s="26" t="str">
        <f t="shared" si="5"/>
        <v>vsqdmlslby_element_Vector,                              </v>
      </c>
      <c r="AX945" s="26" t="str">
        <f t="shared" si="6"/>
        <v>//		vsqdmlslby_element_Vector,                              	/* 0x0F007000	SQDMLSL   	 */</v>
      </c>
      <c r="AY945" s="26" t="str">
        <f t="shared" si="7"/>
        <v>//		0x0F007000,	/* SQDMLSL   	vsqdmlslby_element_Vector	 */</v>
      </c>
    </row>
    <row r="946" ht="12.75" customHeight="1">
      <c r="A946" s="9" t="s">
        <v>1545</v>
      </c>
      <c r="B946" s="33" t="s">
        <v>106</v>
      </c>
      <c r="C946" s="16"/>
      <c r="D946" s="17"/>
      <c r="E946" s="28" t="s">
        <v>1005</v>
      </c>
      <c r="F946" s="18" t="str">
        <f t="shared" si="8"/>
        <v>v</v>
      </c>
      <c r="G946" s="18" t="str">
        <f t="shared" si="9"/>
        <v>by_element_Vector</v>
      </c>
      <c r="H946" s="18" t="s">
        <v>1096</v>
      </c>
      <c r="I946" s="30" t="s">
        <v>1206</v>
      </c>
      <c r="J946" s="30"/>
      <c r="K946" s="84"/>
      <c r="L946" s="45" t="s">
        <v>31</v>
      </c>
      <c r="M946" s="32" t="s">
        <v>71</v>
      </c>
      <c r="N946" s="32" t="s">
        <v>31</v>
      </c>
      <c r="O946" s="45" t="s">
        <v>31</v>
      </c>
      <c r="P946" s="45" t="s">
        <v>30</v>
      </c>
      <c r="Q946" s="45" t="s">
        <v>30</v>
      </c>
      <c r="R946" s="45" t="s">
        <v>30</v>
      </c>
      <c r="S946" s="45" t="s">
        <v>30</v>
      </c>
      <c r="T946" s="32" t="s">
        <v>33</v>
      </c>
      <c r="U946" s="32" t="s">
        <v>33</v>
      </c>
      <c r="V946" s="32" t="s">
        <v>66</v>
      </c>
      <c r="W946" s="32" t="s">
        <v>67</v>
      </c>
      <c r="X946" s="62" t="s">
        <v>51</v>
      </c>
      <c r="AB946" s="62" t="s">
        <v>31</v>
      </c>
      <c r="AC946" s="62" t="s">
        <v>30</v>
      </c>
      <c r="AD946" s="62" t="s">
        <v>30</v>
      </c>
      <c r="AE946" s="62" t="s">
        <v>30</v>
      </c>
      <c r="AF946" s="32" t="s">
        <v>68</v>
      </c>
      <c r="AG946" s="45" t="s">
        <v>31</v>
      </c>
      <c r="AH946" s="46" t="s">
        <v>45</v>
      </c>
      <c r="AM946" s="32" t="s">
        <v>56</v>
      </c>
      <c r="AR946" s="23"/>
      <c r="AS946" s="24" t="str">
        <f t="shared" si="3"/>
        <v>-:Q:-:-:-:-:-:-:-:-:L:M:Rm::::-:-:-:-:H:-:Rn:::::Rd::::</v>
      </c>
      <c r="AT946" s="23"/>
      <c r="AU946" s="24" t="str">
        <f t="shared" si="4"/>
        <v>0x0F007000</v>
      </c>
      <c r="AV946" s="25"/>
      <c r="AW946" s="26" t="str">
        <f t="shared" si="5"/>
        <v>vsqdmlsl2by_element_Vector,                             </v>
      </c>
      <c r="AX946" s="26" t="str">
        <f t="shared" si="6"/>
        <v>//		vsqdmlsl2by_element_Vector,                             	/* 0x0F007000	SQDMLSL2  	 */</v>
      </c>
      <c r="AY946" s="26" t="str">
        <f t="shared" si="7"/>
        <v>//		0x0F007000,	/* SQDMLSL2  	vsqdmlsl2by_element_Vector	 */</v>
      </c>
    </row>
    <row r="947" ht="12.75" customHeight="1">
      <c r="A947" s="15" t="s">
        <v>1546</v>
      </c>
      <c r="B947" s="33" t="s">
        <v>106</v>
      </c>
      <c r="C947" s="16"/>
      <c r="D947" s="17"/>
      <c r="E947" s="28" t="s">
        <v>1232</v>
      </c>
      <c r="F947" s="18" t="str">
        <f t="shared" si="8"/>
        <v/>
      </c>
      <c r="G947" s="18" t="str">
        <f t="shared" si="9"/>
        <v>by_element</v>
      </c>
      <c r="H947" s="18" t="s">
        <v>1096</v>
      </c>
      <c r="I947" s="30"/>
      <c r="J947" s="30"/>
      <c r="K947" s="84"/>
      <c r="L947" s="45" t="s">
        <v>31</v>
      </c>
      <c r="M947" s="32" t="s">
        <v>71</v>
      </c>
      <c r="N947" s="32" t="s">
        <v>31</v>
      </c>
      <c r="O947" s="45" t="s">
        <v>31</v>
      </c>
      <c r="P947" s="45" t="s">
        <v>30</v>
      </c>
      <c r="Q947" s="45" t="s">
        <v>30</v>
      </c>
      <c r="R947" s="45" t="s">
        <v>30</v>
      </c>
      <c r="S947" s="45" t="s">
        <v>30</v>
      </c>
      <c r="T947" s="32" t="s">
        <v>33</v>
      </c>
      <c r="U947" s="32" t="s">
        <v>33</v>
      </c>
      <c r="V947" s="32" t="s">
        <v>66</v>
      </c>
      <c r="W947" s="32" t="s">
        <v>67</v>
      </c>
      <c r="X947" s="62" t="s">
        <v>51</v>
      </c>
      <c r="AB947" s="62" t="s">
        <v>30</v>
      </c>
      <c r="AC947" s="62" t="s">
        <v>31</v>
      </c>
      <c r="AD947" s="62" t="s">
        <v>31</v>
      </c>
      <c r="AE947" s="62" t="s">
        <v>31</v>
      </c>
      <c r="AF947" s="32" t="s">
        <v>68</v>
      </c>
      <c r="AG947" s="45" t="s">
        <v>31</v>
      </c>
      <c r="AH947" s="46" t="s">
        <v>45</v>
      </c>
      <c r="AM947" s="32" t="s">
        <v>56</v>
      </c>
      <c r="AR947" s="23"/>
      <c r="AS947" s="24" t="str">
        <f t="shared" si="3"/>
        <v>-:Q:-:-:-:-:-:-:-:-:L:M:Rm::::-:-:-:-:H:-:Rn:::::Rd::::</v>
      </c>
      <c r="AT947" s="23"/>
      <c r="AU947" s="24" t="str">
        <f t="shared" si="4"/>
        <v>0x0F008000</v>
      </c>
      <c r="AV947" s="25"/>
      <c r="AW947" s="26" t="str">
        <f t="shared" si="5"/>
        <v>mulby_element,                                          </v>
      </c>
      <c r="AX947" s="26" t="str">
        <f t="shared" si="6"/>
        <v>//		mulby_element,                                          	/* 0x0F008000	MUL       	 */</v>
      </c>
      <c r="AY947" s="26" t="str">
        <f t="shared" si="7"/>
        <v>//		0x0F008000,	/* MUL       	mulby_element	 */</v>
      </c>
    </row>
    <row r="948" ht="12.75" customHeight="1">
      <c r="A948" s="15" t="s">
        <v>1547</v>
      </c>
      <c r="B948" s="33" t="s">
        <v>106</v>
      </c>
      <c r="C948" s="16"/>
      <c r="D948" s="17"/>
      <c r="E948" s="28" t="s">
        <v>1355</v>
      </c>
      <c r="F948" s="18" t="str">
        <f t="shared" si="8"/>
        <v/>
      </c>
      <c r="G948" s="18" t="str">
        <f t="shared" si="9"/>
        <v>by_element</v>
      </c>
      <c r="H948" s="18" t="s">
        <v>1096</v>
      </c>
      <c r="I948" s="30"/>
      <c r="J948" s="30"/>
      <c r="K948" s="84"/>
      <c r="L948" s="45" t="s">
        <v>31</v>
      </c>
      <c r="M948" s="32" t="s">
        <v>71</v>
      </c>
      <c r="N948" s="32" t="s">
        <v>31</v>
      </c>
      <c r="O948" s="45" t="s">
        <v>31</v>
      </c>
      <c r="P948" s="45" t="s">
        <v>30</v>
      </c>
      <c r="Q948" s="45" t="s">
        <v>30</v>
      </c>
      <c r="R948" s="45" t="s">
        <v>30</v>
      </c>
      <c r="S948" s="45" t="s">
        <v>30</v>
      </c>
      <c r="T948" s="32" t="s">
        <v>33</v>
      </c>
      <c r="U948" s="32" t="s">
        <v>33</v>
      </c>
      <c r="V948" s="32" t="s">
        <v>66</v>
      </c>
      <c r="W948" s="32" t="s">
        <v>67</v>
      </c>
      <c r="X948" s="62" t="s">
        <v>51</v>
      </c>
      <c r="AB948" s="62" t="s">
        <v>30</v>
      </c>
      <c r="AC948" s="62" t="s">
        <v>31</v>
      </c>
      <c r="AD948" s="62" t="s">
        <v>30</v>
      </c>
      <c r="AE948" s="62" t="s">
        <v>31</v>
      </c>
      <c r="AF948" s="32" t="s">
        <v>68</v>
      </c>
      <c r="AG948" s="45" t="s">
        <v>31</v>
      </c>
      <c r="AH948" s="46" t="s">
        <v>45</v>
      </c>
      <c r="AM948" s="32" t="s">
        <v>56</v>
      </c>
      <c r="AR948" s="23"/>
      <c r="AS948" s="24" t="str">
        <f t="shared" si="3"/>
        <v>-:Q:-:-:-:-:-:-:-:-:L:M:Rm::::-:-:-:-:H:-:Rn:::::Rd::::</v>
      </c>
      <c r="AT948" s="23"/>
      <c r="AU948" s="24" t="str">
        <f t="shared" si="4"/>
        <v>0x0F00A000</v>
      </c>
      <c r="AV948" s="25"/>
      <c r="AW948" s="26" t="str">
        <f t="shared" si="5"/>
        <v>smullby_element,                                        </v>
      </c>
      <c r="AX948" s="26" t="str">
        <f t="shared" si="6"/>
        <v>//		smullby_element,                                        	/* 0x0F00A000	SMULL     	 */</v>
      </c>
      <c r="AY948" s="26" t="str">
        <f t="shared" si="7"/>
        <v>//		0x0F00A000,	/* SMULL     	smullby_element	 */</v>
      </c>
    </row>
    <row r="949" ht="12.75" customHeight="1">
      <c r="A949" s="9" t="s">
        <v>1548</v>
      </c>
      <c r="B949" s="33" t="s">
        <v>106</v>
      </c>
      <c r="C949" s="16"/>
      <c r="D949" s="17"/>
      <c r="E949" s="28" t="s">
        <v>1357</v>
      </c>
      <c r="F949" s="18" t="str">
        <f t="shared" si="8"/>
        <v/>
      </c>
      <c r="G949" s="18" t="str">
        <f t="shared" si="9"/>
        <v>by_element</v>
      </c>
      <c r="H949" s="18" t="s">
        <v>1096</v>
      </c>
      <c r="I949" s="30"/>
      <c r="J949" s="30"/>
      <c r="K949" s="84"/>
      <c r="L949" s="45" t="s">
        <v>31</v>
      </c>
      <c r="M949" s="32" t="s">
        <v>71</v>
      </c>
      <c r="N949" s="32" t="s">
        <v>31</v>
      </c>
      <c r="O949" s="45" t="s">
        <v>31</v>
      </c>
      <c r="P949" s="45" t="s">
        <v>30</v>
      </c>
      <c r="Q949" s="45" t="s">
        <v>30</v>
      </c>
      <c r="R949" s="45" t="s">
        <v>30</v>
      </c>
      <c r="S949" s="45" t="s">
        <v>30</v>
      </c>
      <c r="T949" s="32" t="s">
        <v>33</v>
      </c>
      <c r="U949" s="32" t="s">
        <v>33</v>
      </c>
      <c r="V949" s="32" t="s">
        <v>66</v>
      </c>
      <c r="W949" s="32" t="s">
        <v>67</v>
      </c>
      <c r="X949" s="62" t="s">
        <v>51</v>
      </c>
      <c r="AB949" s="62" t="s">
        <v>30</v>
      </c>
      <c r="AC949" s="62" t="s">
        <v>31</v>
      </c>
      <c r="AD949" s="62" t="s">
        <v>30</v>
      </c>
      <c r="AE949" s="62" t="s">
        <v>31</v>
      </c>
      <c r="AF949" s="32" t="s">
        <v>68</v>
      </c>
      <c r="AG949" s="45" t="s">
        <v>31</v>
      </c>
      <c r="AH949" s="46" t="s">
        <v>45</v>
      </c>
      <c r="AM949" s="32" t="s">
        <v>56</v>
      </c>
      <c r="AR949" s="23"/>
      <c r="AS949" s="24" t="str">
        <f t="shared" si="3"/>
        <v>-:Q:-:-:-:-:-:-:-:-:L:M:Rm::::-:-:-:-:H:-:Rn:::::Rd::::</v>
      </c>
      <c r="AT949" s="23"/>
      <c r="AU949" s="24" t="str">
        <f t="shared" si="4"/>
        <v>0x0F00A000</v>
      </c>
      <c r="AV949" s="25"/>
      <c r="AW949" s="26" t="str">
        <f t="shared" si="5"/>
        <v>smull2by_element,                                       </v>
      </c>
      <c r="AX949" s="26" t="str">
        <f t="shared" si="6"/>
        <v>//		smull2by_element,                                       	/* 0x0F00A000	SMULL2    	 */</v>
      </c>
      <c r="AY949" s="26" t="str">
        <f t="shared" si="7"/>
        <v>//		0x0F00A000,	/* SMULL2    	smull2by_element	 */</v>
      </c>
    </row>
    <row r="950" ht="12.75" customHeight="1">
      <c r="A950" s="15" t="s">
        <v>1549</v>
      </c>
      <c r="B950" s="33" t="s">
        <v>106</v>
      </c>
      <c r="C950" s="16"/>
      <c r="D950" s="17"/>
      <c r="E950" s="28" t="s">
        <v>1007</v>
      </c>
      <c r="F950" s="18" t="str">
        <f t="shared" si="8"/>
        <v>v</v>
      </c>
      <c r="G950" s="18" t="str">
        <f t="shared" si="9"/>
        <v>by_element_Vector</v>
      </c>
      <c r="H950" s="18" t="s">
        <v>1096</v>
      </c>
      <c r="I950" s="30" t="s">
        <v>1206</v>
      </c>
      <c r="J950" s="30"/>
      <c r="K950" s="84"/>
      <c r="L950" s="45" t="s">
        <v>31</v>
      </c>
      <c r="M950" s="32" t="s">
        <v>71</v>
      </c>
      <c r="N950" s="32" t="s">
        <v>31</v>
      </c>
      <c r="O950" s="45" t="s">
        <v>31</v>
      </c>
      <c r="P950" s="45" t="s">
        <v>30</v>
      </c>
      <c r="Q950" s="45" t="s">
        <v>30</v>
      </c>
      <c r="R950" s="45" t="s">
        <v>30</v>
      </c>
      <c r="S950" s="45" t="s">
        <v>30</v>
      </c>
      <c r="T950" s="32" t="s">
        <v>33</v>
      </c>
      <c r="U950" s="32" t="s">
        <v>33</v>
      </c>
      <c r="V950" s="32" t="s">
        <v>66</v>
      </c>
      <c r="W950" s="32" t="s">
        <v>67</v>
      </c>
      <c r="X950" s="62" t="s">
        <v>51</v>
      </c>
      <c r="AB950" s="62" t="s">
        <v>30</v>
      </c>
      <c r="AC950" s="62" t="s">
        <v>31</v>
      </c>
      <c r="AD950" s="62" t="s">
        <v>30</v>
      </c>
      <c r="AE950" s="62" t="s">
        <v>30</v>
      </c>
      <c r="AF950" s="32" t="s">
        <v>68</v>
      </c>
      <c r="AG950" s="45" t="s">
        <v>31</v>
      </c>
      <c r="AH950" s="46" t="s">
        <v>45</v>
      </c>
      <c r="AM950" s="32" t="s">
        <v>56</v>
      </c>
      <c r="AR950" s="23"/>
      <c r="AS950" s="24" t="str">
        <f t="shared" si="3"/>
        <v>-:Q:-:-:-:-:-:-:-:-:L:M:Rm::::-:-:-:-:H:-:Rn:::::Rd::::</v>
      </c>
      <c r="AT950" s="23"/>
      <c r="AU950" s="24" t="str">
        <f t="shared" si="4"/>
        <v>0x0F00B000</v>
      </c>
      <c r="AV950" s="25"/>
      <c r="AW950" s="26" t="str">
        <f t="shared" si="5"/>
        <v>vsqdmullby_element_Vector,                              </v>
      </c>
      <c r="AX950" s="26" t="str">
        <f t="shared" si="6"/>
        <v>//		vsqdmullby_element_Vector,                              	/* 0x0F00B000	SQDMULL   	 */</v>
      </c>
      <c r="AY950" s="26" t="str">
        <f t="shared" si="7"/>
        <v>//		0x0F00B000,	/* SQDMULL   	vsqdmullby_element_Vector	 */</v>
      </c>
    </row>
    <row r="951" ht="12.75" customHeight="1">
      <c r="A951" s="15" t="s">
        <v>1550</v>
      </c>
      <c r="B951" s="33" t="s">
        <v>106</v>
      </c>
      <c r="C951" s="16"/>
      <c r="D951" s="17"/>
      <c r="E951" s="28" t="s">
        <v>1009</v>
      </c>
      <c r="F951" s="18" t="str">
        <f t="shared" si="8"/>
        <v>v</v>
      </c>
      <c r="G951" s="18" t="str">
        <f t="shared" si="9"/>
        <v>by_element_Vector</v>
      </c>
      <c r="H951" s="18" t="s">
        <v>1096</v>
      </c>
      <c r="I951" s="30" t="s">
        <v>1206</v>
      </c>
      <c r="J951" s="30"/>
      <c r="K951" s="84"/>
      <c r="L951" s="45" t="s">
        <v>31</v>
      </c>
      <c r="M951" s="32" t="s">
        <v>71</v>
      </c>
      <c r="N951" s="32" t="s">
        <v>31</v>
      </c>
      <c r="O951" s="45" t="s">
        <v>31</v>
      </c>
      <c r="P951" s="45" t="s">
        <v>30</v>
      </c>
      <c r="Q951" s="45" t="s">
        <v>30</v>
      </c>
      <c r="R951" s="45" t="s">
        <v>30</v>
      </c>
      <c r="S951" s="45" t="s">
        <v>30</v>
      </c>
      <c r="T951" s="32" t="s">
        <v>33</v>
      </c>
      <c r="U951" s="32" t="s">
        <v>33</v>
      </c>
      <c r="V951" s="32" t="s">
        <v>66</v>
      </c>
      <c r="W951" s="32" t="s">
        <v>67</v>
      </c>
      <c r="X951" s="62" t="s">
        <v>51</v>
      </c>
      <c r="AB951" s="62" t="s">
        <v>30</v>
      </c>
      <c r="AC951" s="62" t="s">
        <v>31</v>
      </c>
      <c r="AD951" s="62" t="s">
        <v>30</v>
      </c>
      <c r="AE951" s="62" t="s">
        <v>30</v>
      </c>
      <c r="AF951" s="32" t="s">
        <v>68</v>
      </c>
      <c r="AG951" s="45" t="s">
        <v>31</v>
      </c>
      <c r="AH951" s="46" t="s">
        <v>45</v>
      </c>
      <c r="AM951" s="32" t="s">
        <v>56</v>
      </c>
      <c r="AR951" s="23"/>
      <c r="AS951" s="24" t="str">
        <f t="shared" si="3"/>
        <v>-:Q:-:-:-:-:-:-:-:-:L:M:Rm::::-:-:-:-:H:-:Rn:::::Rd::::</v>
      </c>
      <c r="AT951" s="23"/>
      <c r="AU951" s="24" t="str">
        <f t="shared" si="4"/>
        <v>0x0F00B000</v>
      </c>
      <c r="AV951" s="25"/>
      <c r="AW951" s="26" t="str">
        <f t="shared" si="5"/>
        <v>vsqdmull2by_element_Vector,                             </v>
      </c>
      <c r="AX951" s="26" t="str">
        <f t="shared" si="6"/>
        <v>//		vsqdmull2by_element_Vector,                             	/* 0x0F00B000	SQDMULL2  	 */</v>
      </c>
      <c r="AY951" s="26" t="str">
        <f t="shared" si="7"/>
        <v>//		0x0F00B000,	/* SQDMULL2  	vsqdmull2by_element_Vector	 */</v>
      </c>
    </row>
    <row r="952" ht="12.75" customHeight="1">
      <c r="A952" s="9" t="s">
        <v>1551</v>
      </c>
      <c r="B952" s="33" t="s">
        <v>106</v>
      </c>
      <c r="C952" s="16"/>
      <c r="D952" s="17"/>
      <c r="E952" s="28" t="s">
        <v>954</v>
      </c>
      <c r="F952" s="18" t="str">
        <f t="shared" si="8"/>
        <v>v</v>
      </c>
      <c r="G952" s="18" t="str">
        <f t="shared" si="9"/>
        <v>by_element_Vector</v>
      </c>
      <c r="H952" s="18" t="s">
        <v>1096</v>
      </c>
      <c r="I952" s="30" t="s">
        <v>1206</v>
      </c>
      <c r="J952" s="30"/>
      <c r="K952" s="84"/>
      <c r="L952" s="45" t="s">
        <v>31</v>
      </c>
      <c r="M952" s="32" t="s">
        <v>71</v>
      </c>
      <c r="N952" s="32" t="s">
        <v>31</v>
      </c>
      <c r="O952" s="45" t="s">
        <v>31</v>
      </c>
      <c r="P952" s="45" t="s">
        <v>30</v>
      </c>
      <c r="Q952" s="45" t="s">
        <v>30</v>
      </c>
      <c r="R952" s="45" t="s">
        <v>30</v>
      </c>
      <c r="S952" s="45" t="s">
        <v>30</v>
      </c>
      <c r="T952" s="32" t="s">
        <v>33</v>
      </c>
      <c r="U952" s="32" t="s">
        <v>33</v>
      </c>
      <c r="V952" s="32" t="s">
        <v>66</v>
      </c>
      <c r="W952" s="32" t="s">
        <v>67</v>
      </c>
      <c r="X952" s="62" t="s">
        <v>51</v>
      </c>
      <c r="AB952" s="62" t="s">
        <v>30</v>
      </c>
      <c r="AC952" s="62" t="s">
        <v>30</v>
      </c>
      <c r="AD952" s="62" t="s">
        <v>31</v>
      </c>
      <c r="AE952" s="62" t="s">
        <v>31</v>
      </c>
      <c r="AF952" s="32" t="s">
        <v>68</v>
      </c>
      <c r="AG952" s="45" t="s">
        <v>31</v>
      </c>
      <c r="AH952" s="46" t="s">
        <v>45</v>
      </c>
      <c r="AM952" s="32" t="s">
        <v>56</v>
      </c>
      <c r="AR952" s="23"/>
      <c r="AS952" s="24" t="str">
        <f t="shared" si="3"/>
        <v>-:Q:-:-:-:-:-:-:-:-:L:M:Rm::::-:-:-:-:H:-:Rn:::::Rd::::</v>
      </c>
      <c r="AT952" s="23"/>
      <c r="AU952" s="24" t="str">
        <f t="shared" si="4"/>
        <v>0x0F00C000</v>
      </c>
      <c r="AV952" s="25"/>
      <c r="AW952" s="26" t="str">
        <f t="shared" si="5"/>
        <v>vsqdmulhby_element_Vector,                              </v>
      </c>
      <c r="AX952" s="26" t="str">
        <f t="shared" si="6"/>
        <v>//		vsqdmulhby_element_Vector,                              	/* 0x0F00C000	SQDMULH   	 */</v>
      </c>
      <c r="AY952" s="26" t="str">
        <f t="shared" si="7"/>
        <v>//		0x0F00C000,	/* SQDMULH   	vsqdmulhby_element_Vector	 */</v>
      </c>
    </row>
    <row r="953" ht="12.75" customHeight="1">
      <c r="A953" s="9" t="s">
        <v>1552</v>
      </c>
      <c r="B953" s="33" t="s">
        <v>106</v>
      </c>
      <c r="C953" s="16"/>
      <c r="D953" s="17"/>
      <c r="E953" s="28" t="s">
        <v>983</v>
      </c>
      <c r="F953" s="18" t="str">
        <f t="shared" si="8"/>
        <v>v</v>
      </c>
      <c r="G953" s="18" t="str">
        <f t="shared" si="9"/>
        <v>by_element_Vector</v>
      </c>
      <c r="H953" s="18" t="s">
        <v>1096</v>
      </c>
      <c r="I953" s="30" t="s">
        <v>1206</v>
      </c>
      <c r="J953" s="30"/>
      <c r="K953" s="84"/>
      <c r="L953" s="45" t="s">
        <v>31</v>
      </c>
      <c r="M953" s="32" t="s">
        <v>71</v>
      </c>
      <c r="N953" s="32" t="s">
        <v>31</v>
      </c>
      <c r="O953" s="45" t="s">
        <v>31</v>
      </c>
      <c r="P953" s="45" t="s">
        <v>30</v>
      </c>
      <c r="Q953" s="45" t="s">
        <v>30</v>
      </c>
      <c r="R953" s="45" t="s">
        <v>30</v>
      </c>
      <c r="S953" s="45" t="s">
        <v>30</v>
      </c>
      <c r="T953" s="32" t="s">
        <v>33</v>
      </c>
      <c r="U953" s="32" t="s">
        <v>33</v>
      </c>
      <c r="V953" s="32" t="s">
        <v>66</v>
      </c>
      <c r="W953" s="32" t="s">
        <v>67</v>
      </c>
      <c r="X953" s="62" t="s">
        <v>51</v>
      </c>
      <c r="AB953" s="62" t="s">
        <v>30</v>
      </c>
      <c r="AC953" s="62" t="s">
        <v>30</v>
      </c>
      <c r="AD953" s="62" t="s">
        <v>31</v>
      </c>
      <c r="AE953" s="62" t="s">
        <v>30</v>
      </c>
      <c r="AF953" s="32" t="s">
        <v>68</v>
      </c>
      <c r="AG953" s="45" t="s">
        <v>31</v>
      </c>
      <c r="AH953" s="46" t="s">
        <v>45</v>
      </c>
      <c r="AM953" s="32" t="s">
        <v>56</v>
      </c>
      <c r="AR953" s="23"/>
      <c r="AS953" s="24" t="str">
        <f t="shared" si="3"/>
        <v>-:Q:-:-:-:-:-:-:-:-:L:M:Rm::::-:-:-:-:H:-:Rn:::::Rd::::</v>
      </c>
      <c r="AT953" s="23"/>
      <c r="AU953" s="24" t="str">
        <f t="shared" si="4"/>
        <v>0x0F00D000</v>
      </c>
      <c r="AV953" s="25"/>
      <c r="AW953" s="26" t="str">
        <f t="shared" si="5"/>
        <v>vsqrdmulhby_element_Vector,                             </v>
      </c>
      <c r="AX953" s="26" t="str">
        <f t="shared" si="6"/>
        <v>//		vsqrdmulhby_element_Vector,                             	/* 0x0F00D000	SQRDMULH  	 */</v>
      </c>
      <c r="AY953" s="26" t="str">
        <f t="shared" si="7"/>
        <v>//		0x0F00D000,	/* SQRDMULH  	vsqrdmulhby_element_Vector	 */</v>
      </c>
    </row>
    <row r="954" ht="12.75" customHeight="1">
      <c r="A954" s="15" t="s">
        <v>1553</v>
      </c>
      <c r="B954" s="33" t="s">
        <v>106</v>
      </c>
      <c r="C954" s="16"/>
      <c r="D954" s="17"/>
      <c r="E954" s="28" t="s">
        <v>1105</v>
      </c>
      <c r="F954" s="18" t="str">
        <f t="shared" si="8"/>
        <v>v</v>
      </c>
      <c r="G954" s="18" t="str">
        <f t="shared" si="9"/>
        <v>by_element_Vector</v>
      </c>
      <c r="H954" s="18" t="s">
        <v>1096</v>
      </c>
      <c r="I954" s="30" t="s">
        <v>1206</v>
      </c>
      <c r="J954" s="30"/>
      <c r="K954" s="84"/>
      <c r="L954" s="45" t="s">
        <v>31</v>
      </c>
      <c r="M954" s="32" t="s">
        <v>71</v>
      </c>
      <c r="N954" s="32" t="s">
        <v>31</v>
      </c>
      <c r="O954" s="45" t="s">
        <v>31</v>
      </c>
      <c r="P954" s="45" t="s">
        <v>30</v>
      </c>
      <c r="Q954" s="45" t="s">
        <v>30</v>
      </c>
      <c r="R954" s="45" t="s">
        <v>30</v>
      </c>
      <c r="S954" s="45" t="s">
        <v>30</v>
      </c>
      <c r="T954" s="32" t="s">
        <v>30</v>
      </c>
      <c r="U954" s="32" t="s">
        <v>33</v>
      </c>
      <c r="V954" s="32" t="s">
        <v>66</v>
      </c>
      <c r="W954" s="32" t="s">
        <v>67</v>
      </c>
      <c r="X954" s="62" t="s">
        <v>51</v>
      </c>
      <c r="AB954" s="62" t="s">
        <v>31</v>
      </c>
      <c r="AC954" s="62" t="s">
        <v>31</v>
      </c>
      <c r="AD954" s="62" t="s">
        <v>31</v>
      </c>
      <c r="AE954" s="62" t="s">
        <v>30</v>
      </c>
      <c r="AF954" s="32" t="s">
        <v>68</v>
      </c>
      <c r="AG954" s="45" t="s">
        <v>31</v>
      </c>
      <c r="AH954" s="46" t="s">
        <v>45</v>
      </c>
      <c r="AM954" s="32" t="s">
        <v>56</v>
      </c>
      <c r="AR954" s="23"/>
      <c r="AS954" s="24" t="str">
        <f t="shared" si="3"/>
        <v>-:Q:-:-:-:-:-:-:-:-:L:M:Rm::::-:-:-:-:H:-:Rn:::::Rd::::</v>
      </c>
      <c r="AT954" s="23"/>
      <c r="AU954" s="24" t="str">
        <f t="shared" si="4"/>
        <v>0x0F801000</v>
      </c>
      <c r="AV954" s="25"/>
      <c r="AW954" s="26" t="str">
        <f t="shared" si="5"/>
        <v>vfmlaby_element_Vector,                                 </v>
      </c>
      <c r="AX954" s="26" t="str">
        <f t="shared" si="6"/>
        <v>//		vfmlaby_element_Vector,                                 	/* 0x0F801000	FMLA      	 */</v>
      </c>
      <c r="AY954" s="26" t="str">
        <f t="shared" si="7"/>
        <v>//		0x0F801000,	/* FMLA      	vfmlaby_element_Vector	 */</v>
      </c>
    </row>
    <row r="955" ht="12.75" customHeight="1">
      <c r="A955" s="15" t="s">
        <v>1554</v>
      </c>
      <c r="B955" s="33" t="s">
        <v>106</v>
      </c>
      <c r="C955" s="16"/>
      <c r="D955" s="17"/>
      <c r="E955" s="28" t="s">
        <v>1107</v>
      </c>
      <c r="F955" s="18" t="str">
        <f t="shared" si="8"/>
        <v>v</v>
      </c>
      <c r="G955" s="18" t="str">
        <f t="shared" si="9"/>
        <v>by_element_Vector</v>
      </c>
      <c r="H955" s="18" t="s">
        <v>1096</v>
      </c>
      <c r="I955" s="30" t="s">
        <v>1206</v>
      </c>
      <c r="J955" s="30"/>
      <c r="K955" s="84"/>
      <c r="L955" s="45" t="s">
        <v>31</v>
      </c>
      <c r="M955" s="32" t="s">
        <v>71</v>
      </c>
      <c r="N955" s="32" t="s">
        <v>31</v>
      </c>
      <c r="O955" s="45" t="s">
        <v>31</v>
      </c>
      <c r="P955" s="45" t="s">
        <v>30</v>
      </c>
      <c r="Q955" s="45" t="s">
        <v>30</v>
      </c>
      <c r="R955" s="45" t="s">
        <v>30</v>
      </c>
      <c r="S955" s="45" t="s">
        <v>30</v>
      </c>
      <c r="T955" s="32" t="s">
        <v>30</v>
      </c>
      <c r="U955" s="32" t="s">
        <v>33</v>
      </c>
      <c r="V955" s="32" t="s">
        <v>66</v>
      </c>
      <c r="W955" s="32" t="s">
        <v>67</v>
      </c>
      <c r="X955" s="62" t="s">
        <v>51</v>
      </c>
      <c r="AB955" s="62" t="s">
        <v>31</v>
      </c>
      <c r="AC955" s="62" t="s">
        <v>30</v>
      </c>
      <c r="AD955" s="62" t="s">
        <v>31</v>
      </c>
      <c r="AE955" s="62" t="s">
        <v>30</v>
      </c>
      <c r="AF955" s="32" t="s">
        <v>68</v>
      </c>
      <c r="AG955" s="45" t="s">
        <v>31</v>
      </c>
      <c r="AH955" s="46" t="s">
        <v>45</v>
      </c>
      <c r="AM955" s="32" t="s">
        <v>56</v>
      </c>
      <c r="AR955" s="23"/>
      <c r="AS955" s="24" t="str">
        <f t="shared" si="3"/>
        <v>-:Q:-:-:-:-:-:-:-:-:L:M:Rm::::-:-:-:-:H:-:Rn:::::Rd::::</v>
      </c>
      <c r="AT955" s="23"/>
      <c r="AU955" s="24" t="str">
        <f t="shared" si="4"/>
        <v>0x0F805000</v>
      </c>
      <c r="AV955" s="25"/>
      <c r="AW955" s="26" t="str">
        <f t="shared" si="5"/>
        <v>vfmlsby_element_Vector,                                 </v>
      </c>
      <c r="AX955" s="26" t="str">
        <f t="shared" si="6"/>
        <v>//		vfmlsby_element_Vector,                                 	/* 0x0F805000	FMLS      	 */</v>
      </c>
      <c r="AY955" s="26" t="str">
        <f t="shared" si="7"/>
        <v>//		0x0F805000,	/* FMLS      	vfmlsby_element_Vector	 */</v>
      </c>
    </row>
    <row r="956" ht="12.75" customHeight="1">
      <c r="A956" s="9" t="s">
        <v>1555</v>
      </c>
      <c r="B956" s="33" t="s">
        <v>106</v>
      </c>
      <c r="C956" s="16"/>
      <c r="D956" s="17"/>
      <c r="E956" s="28" t="s">
        <v>745</v>
      </c>
      <c r="F956" s="18" t="str">
        <f t="shared" si="8"/>
        <v>v</v>
      </c>
      <c r="G956" s="18" t="str">
        <f t="shared" si="9"/>
        <v>by_element_Vector</v>
      </c>
      <c r="H956" s="18" t="s">
        <v>1096</v>
      </c>
      <c r="I956" s="30" t="s">
        <v>1206</v>
      </c>
      <c r="J956" s="30"/>
      <c r="K956" s="84"/>
      <c r="L956" s="45" t="s">
        <v>31</v>
      </c>
      <c r="M956" s="32" t="s">
        <v>71</v>
      </c>
      <c r="N956" s="32" t="s">
        <v>31</v>
      </c>
      <c r="O956" s="45" t="s">
        <v>31</v>
      </c>
      <c r="P956" s="45" t="s">
        <v>30</v>
      </c>
      <c r="Q956" s="45" t="s">
        <v>30</v>
      </c>
      <c r="R956" s="45" t="s">
        <v>30</v>
      </c>
      <c r="S956" s="45" t="s">
        <v>30</v>
      </c>
      <c r="T956" s="32" t="s">
        <v>30</v>
      </c>
      <c r="U956" s="32" t="s">
        <v>33</v>
      </c>
      <c r="V956" s="32" t="s">
        <v>66</v>
      </c>
      <c r="W956" s="32" t="s">
        <v>67</v>
      </c>
      <c r="X956" s="62" t="s">
        <v>51</v>
      </c>
      <c r="AB956" s="62" t="s">
        <v>30</v>
      </c>
      <c r="AC956" s="62" t="s">
        <v>31</v>
      </c>
      <c r="AD956" s="62" t="s">
        <v>31</v>
      </c>
      <c r="AE956" s="62" t="s">
        <v>30</v>
      </c>
      <c r="AF956" s="32" t="s">
        <v>68</v>
      </c>
      <c r="AG956" s="45" t="s">
        <v>31</v>
      </c>
      <c r="AH956" s="46" t="s">
        <v>45</v>
      </c>
      <c r="AM956" s="32" t="s">
        <v>56</v>
      </c>
      <c r="AR956" s="23"/>
      <c r="AS956" s="24" t="str">
        <f t="shared" si="3"/>
        <v>-:Q:-:-:-:-:-:-:-:-:L:M:Rm::::-:-:-:-:H:-:Rn:::::Rd::::</v>
      </c>
      <c r="AT956" s="23"/>
      <c r="AU956" s="24" t="str">
        <f t="shared" si="4"/>
        <v>0x0F809000</v>
      </c>
      <c r="AV956" s="25"/>
      <c r="AW956" s="26" t="str">
        <f t="shared" si="5"/>
        <v>vfmulby_element_Vector,                                 </v>
      </c>
      <c r="AX956" s="26" t="str">
        <f t="shared" si="6"/>
        <v>//		vfmulby_element_Vector,                                 	/* 0x0F809000	FMUL      	 */</v>
      </c>
      <c r="AY956" s="26" t="str">
        <f t="shared" si="7"/>
        <v>//		0x0F809000,	/* FMUL      	vfmulby_element_Vector	 */</v>
      </c>
    </row>
    <row r="957" ht="12.75" customHeight="1">
      <c r="A957" s="15" t="s">
        <v>1556</v>
      </c>
      <c r="B957" s="33" t="s">
        <v>106</v>
      </c>
      <c r="C957" s="16"/>
      <c r="D957" s="17"/>
      <c r="E957" s="28" t="s">
        <v>1230</v>
      </c>
      <c r="F957" s="18" t="str">
        <f t="shared" si="8"/>
        <v/>
      </c>
      <c r="G957" s="18" t="str">
        <f t="shared" si="9"/>
        <v>by_element</v>
      </c>
      <c r="H957" s="18" t="s">
        <v>1096</v>
      </c>
      <c r="I957" s="30"/>
      <c r="J957" s="30"/>
      <c r="K957" s="84"/>
      <c r="L957" s="45" t="s">
        <v>31</v>
      </c>
      <c r="M957" s="32" t="s">
        <v>71</v>
      </c>
      <c r="N957" s="32" t="s">
        <v>30</v>
      </c>
      <c r="O957" s="45" t="s">
        <v>31</v>
      </c>
      <c r="P957" s="45" t="s">
        <v>30</v>
      </c>
      <c r="Q957" s="45" t="s">
        <v>30</v>
      </c>
      <c r="R957" s="45" t="s">
        <v>30</v>
      </c>
      <c r="S957" s="45" t="s">
        <v>30</v>
      </c>
      <c r="T957" s="32" t="s">
        <v>33</v>
      </c>
      <c r="U957" s="32" t="s">
        <v>33</v>
      </c>
      <c r="V957" s="32" t="s">
        <v>66</v>
      </c>
      <c r="W957" s="32" t="s">
        <v>67</v>
      </c>
      <c r="X957" s="62" t="s">
        <v>51</v>
      </c>
      <c r="AB957" s="62" t="s">
        <v>31</v>
      </c>
      <c r="AC957" s="62" t="s">
        <v>31</v>
      </c>
      <c r="AD957" s="62" t="s">
        <v>31</v>
      </c>
      <c r="AE957" s="62" t="s">
        <v>31</v>
      </c>
      <c r="AF957" s="32" t="s">
        <v>68</v>
      </c>
      <c r="AG957" s="45" t="s">
        <v>31</v>
      </c>
      <c r="AH957" s="46" t="s">
        <v>45</v>
      </c>
      <c r="AM957" s="32" t="s">
        <v>56</v>
      </c>
      <c r="AR957" s="23"/>
      <c r="AS957" s="24" t="str">
        <f t="shared" si="3"/>
        <v>-:Q:-:-:-:-:-:-:-:-:L:M:Rm::::-:-:-:-:H:-:Rn:::::Rd::::</v>
      </c>
      <c r="AT957" s="23"/>
      <c r="AU957" s="24" t="str">
        <f t="shared" si="4"/>
        <v>0x2F000000</v>
      </c>
      <c r="AV957" s="25"/>
      <c r="AW957" s="26" t="str">
        <f t="shared" si="5"/>
        <v>mlaby_element,                                          </v>
      </c>
      <c r="AX957" s="26" t="str">
        <f t="shared" si="6"/>
        <v>//		mlaby_element,                                          	/* 0x2F000000	MLA       	 */</v>
      </c>
      <c r="AY957" s="26" t="str">
        <f t="shared" si="7"/>
        <v>//		0x2F000000,	/* MLA       	mlaby_element	 */</v>
      </c>
    </row>
    <row r="958" ht="12.75" customHeight="1">
      <c r="A958" s="15" t="s">
        <v>1557</v>
      </c>
      <c r="B958" s="33" t="s">
        <v>106</v>
      </c>
      <c r="C958" s="16"/>
      <c r="D958" s="17"/>
      <c r="E958" s="28" t="s">
        <v>1397</v>
      </c>
      <c r="F958" s="18" t="str">
        <f t="shared" si="8"/>
        <v/>
      </c>
      <c r="G958" s="18" t="str">
        <f t="shared" si="9"/>
        <v>by_element</v>
      </c>
      <c r="H958" s="18" t="s">
        <v>1096</v>
      </c>
      <c r="I958" s="30"/>
      <c r="J958" s="30"/>
      <c r="K958" s="84"/>
      <c r="L958" s="45" t="s">
        <v>31</v>
      </c>
      <c r="M958" s="32" t="s">
        <v>71</v>
      </c>
      <c r="N958" s="32" t="s">
        <v>30</v>
      </c>
      <c r="O958" s="45" t="s">
        <v>31</v>
      </c>
      <c r="P958" s="45" t="s">
        <v>30</v>
      </c>
      <c r="Q958" s="45" t="s">
        <v>30</v>
      </c>
      <c r="R958" s="45" t="s">
        <v>30</v>
      </c>
      <c r="S958" s="45" t="s">
        <v>30</v>
      </c>
      <c r="T958" s="32" t="s">
        <v>33</v>
      </c>
      <c r="U958" s="32" t="s">
        <v>33</v>
      </c>
      <c r="V958" s="32" t="s">
        <v>66</v>
      </c>
      <c r="W958" s="32" t="s">
        <v>67</v>
      </c>
      <c r="X958" s="62" t="s">
        <v>51</v>
      </c>
      <c r="AB958" s="62" t="s">
        <v>31</v>
      </c>
      <c r="AC958" s="62" t="s">
        <v>31</v>
      </c>
      <c r="AD958" s="62" t="s">
        <v>30</v>
      </c>
      <c r="AE958" s="62" t="s">
        <v>31</v>
      </c>
      <c r="AF958" s="32" t="s">
        <v>68</v>
      </c>
      <c r="AG958" s="45" t="s">
        <v>31</v>
      </c>
      <c r="AH958" s="46" t="s">
        <v>45</v>
      </c>
      <c r="AM958" s="32" t="s">
        <v>56</v>
      </c>
      <c r="AR958" s="23"/>
      <c r="AS958" s="24" t="str">
        <f t="shared" si="3"/>
        <v>-:Q:-:-:-:-:-:-:-:-:L:M:Rm::::-:-:-:-:H:-:Rn:::::Rd::::</v>
      </c>
      <c r="AT958" s="23"/>
      <c r="AU958" s="24" t="str">
        <f t="shared" si="4"/>
        <v>0x2F002000</v>
      </c>
      <c r="AV958" s="25"/>
      <c r="AW958" s="26" t="str">
        <f t="shared" si="5"/>
        <v>umlalby_element,                                        </v>
      </c>
      <c r="AX958" s="26" t="str">
        <f t="shared" si="6"/>
        <v>//		umlalby_element,                                        	/* 0x2F002000	UMLAL     	 */</v>
      </c>
      <c r="AY958" s="26" t="str">
        <f t="shared" si="7"/>
        <v>//		0x2F002000,	/* UMLAL     	umlalby_element	 */</v>
      </c>
    </row>
    <row r="959" ht="12.75" customHeight="1">
      <c r="A959" s="9" t="s">
        <v>1558</v>
      </c>
      <c r="B959" s="33" t="s">
        <v>106</v>
      </c>
      <c r="C959" s="16"/>
      <c r="D959" s="17"/>
      <c r="E959" s="28" t="s">
        <v>1399</v>
      </c>
      <c r="F959" s="18" t="str">
        <f t="shared" si="8"/>
        <v/>
      </c>
      <c r="G959" s="18" t="str">
        <f t="shared" si="9"/>
        <v>by_element</v>
      </c>
      <c r="H959" s="18" t="s">
        <v>1096</v>
      </c>
      <c r="I959" s="30"/>
      <c r="J959" s="30"/>
      <c r="K959" s="84"/>
      <c r="L959" s="45" t="s">
        <v>31</v>
      </c>
      <c r="M959" s="32" t="s">
        <v>71</v>
      </c>
      <c r="N959" s="32" t="s">
        <v>30</v>
      </c>
      <c r="O959" s="45" t="s">
        <v>31</v>
      </c>
      <c r="P959" s="45" t="s">
        <v>30</v>
      </c>
      <c r="Q959" s="45" t="s">
        <v>30</v>
      </c>
      <c r="R959" s="45" t="s">
        <v>30</v>
      </c>
      <c r="S959" s="45" t="s">
        <v>30</v>
      </c>
      <c r="T959" s="32" t="s">
        <v>33</v>
      </c>
      <c r="U959" s="32" t="s">
        <v>33</v>
      </c>
      <c r="V959" s="32" t="s">
        <v>66</v>
      </c>
      <c r="W959" s="32" t="s">
        <v>67</v>
      </c>
      <c r="X959" s="62" t="s">
        <v>51</v>
      </c>
      <c r="AB959" s="62" t="s">
        <v>31</v>
      </c>
      <c r="AC959" s="62" t="s">
        <v>31</v>
      </c>
      <c r="AD959" s="62" t="s">
        <v>30</v>
      </c>
      <c r="AE959" s="62" t="s">
        <v>31</v>
      </c>
      <c r="AF959" s="32" t="s">
        <v>68</v>
      </c>
      <c r="AG959" s="45" t="s">
        <v>31</v>
      </c>
      <c r="AH959" s="46" t="s">
        <v>45</v>
      </c>
      <c r="AM959" s="32" t="s">
        <v>56</v>
      </c>
      <c r="AR959" s="23"/>
      <c r="AS959" s="24" t="str">
        <f t="shared" si="3"/>
        <v>-:Q:-:-:-:-:-:-:-:-:L:M:Rm::::-:-:-:-:H:-:Rn:::::Rd::::</v>
      </c>
      <c r="AT959" s="23"/>
      <c r="AU959" s="24" t="str">
        <f t="shared" si="4"/>
        <v>0x2F002000</v>
      </c>
      <c r="AV959" s="25"/>
      <c r="AW959" s="26" t="str">
        <f t="shared" si="5"/>
        <v>umlal2by_element,                                       </v>
      </c>
      <c r="AX959" s="26" t="str">
        <f t="shared" si="6"/>
        <v>//		umlal2by_element,                                       	/* 0x2F002000	UMLAL2    	 */</v>
      </c>
      <c r="AY959" s="26" t="str">
        <f t="shared" si="7"/>
        <v>//		0x2F002000,	/* UMLAL2    	umlal2by_element	 */</v>
      </c>
    </row>
    <row r="960" ht="12.75" customHeight="1">
      <c r="A960" s="9" t="s">
        <v>1559</v>
      </c>
      <c r="B960" s="33" t="s">
        <v>106</v>
      </c>
      <c r="C960" s="16"/>
      <c r="D960" s="17"/>
      <c r="E960" s="28" t="s">
        <v>1281</v>
      </c>
      <c r="F960" s="18" t="str">
        <f t="shared" si="8"/>
        <v/>
      </c>
      <c r="G960" s="18" t="str">
        <f t="shared" si="9"/>
        <v>by_element</v>
      </c>
      <c r="H960" s="18" t="s">
        <v>1096</v>
      </c>
      <c r="I960" s="30"/>
      <c r="J960" s="30"/>
      <c r="K960" s="84"/>
      <c r="L960" s="45" t="s">
        <v>31</v>
      </c>
      <c r="M960" s="32" t="s">
        <v>71</v>
      </c>
      <c r="N960" s="32" t="s">
        <v>30</v>
      </c>
      <c r="O960" s="45" t="s">
        <v>31</v>
      </c>
      <c r="P960" s="45" t="s">
        <v>30</v>
      </c>
      <c r="Q960" s="45" t="s">
        <v>30</v>
      </c>
      <c r="R960" s="45" t="s">
        <v>30</v>
      </c>
      <c r="S960" s="45" t="s">
        <v>30</v>
      </c>
      <c r="T960" s="32" t="s">
        <v>33</v>
      </c>
      <c r="U960" s="32" t="s">
        <v>33</v>
      </c>
      <c r="V960" s="32" t="s">
        <v>66</v>
      </c>
      <c r="W960" s="32" t="s">
        <v>67</v>
      </c>
      <c r="X960" s="62" t="s">
        <v>51</v>
      </c>
      <c r="AB960" s="62" t="s">
        <v>31</v>
      </c>
      <c r="AC960" s="62" t="s">
        <v>30</v>
      </c>
      <c r="AD960" s="62" t="s">
        <v>31</v>
      </c>
      <c r="AE960" s="62" t="s">
        <v>31</v>
      </c>
      <c r="AF960" s="32" t="s">
        <v>68</v>
      </c>
      <c r="AG960" s="45" t="s">
        <v>31</v>
      </c>
      <c r="AH960" s="46" t="s">
        <v>45</v>
      </c>
      <c r="AM960" s="32" t="s">
        <v>56</v>
      </c>
      <c r="AR960" s="23"/>
      <c r="AS960" s="24" t="str">
        <f t="shared" si="3"/>
        <v>-:Q:-:-:-:-:-:-:-:-:L:M:Rm::::-:-:-:-:H:-:Rn:::::Rd::::</v>
      </c>
      <c r="AT960" s="23"/>
      <c r="AU960" s="24" t="str">
        <f t="shared" si="4"/>
        <v>0x2F004000</v>
      </c>
      <c r="AV960" s="25"/>
      <c r="AW960" s="26" t="str">
        <f t="shared" si="5"/>
        <v>mlsby_element,                                          </v>
      </c>
      <c r="AX960" s="26" t="str">
        <f t="shared" si="6"/>
        <v>//		mlsby_element,                                          	/* 0x2F004000	MLS       	 */</v>
      </c>
      <c r="AY960" s="26" t="str">
        <f t="shared" si="7"/>
        <v>//		0x2F004000,	/* MLS       	mlsby_element	 */</v>
      </c>
    </row>
    <row r="961" ht="12.75" customHeight="1">
      <c r="A961" s="15" t="s">
        <v>1560</v>
      </c>
      <c r="B961" s="33" t="s">
        <v>106</v>
      </c>
      <c r="C961" s="16"/>
      <c r="D961" s="17"/>
      <c r="E961" s="28" t="s">
        <v>1401</v>
      </c>
      <c r="F961" s="18" t="str">
        <f t="shared" si="8"/>
        <v/>
      </c>
      <c r="G961" s="18" t="str">
        <f t="shared" si="9"/>
        <v>by_element</v>
      </c>
      <c r="H961" s="18" t="s">
        <v>1096</v>
      </c>
      <c r="I961" s="30"/>
      <c r="J961" s="30"/>
      <c r="K961" s="84"/>
      <c r="L961" s="45" t="s">
        <v>31</v>
      </c>
      <c r="M961" s="32" t="s">
        <v>71</v>
      </c>
      <c r="N961" s="32" t="s">
        <v>30</v>
      </c>
      <c r="O961" s="45" t="s">
        <v>31</v>
      </c>
      <c r="P961" s="45" t="s">
        <v>30</v>
      </c>
      <c r="Q961" s="45" t="s">
        <v>30</v>
      </c>
      <c r="R961" s="45" t="s">
        <v>30</v>
      </c>
      <c r="S961" s="45" t="s">
        <v>30</v>
      </c>
      <c r="T961" s="32" t="s">
        <v>33</v>
      </c>
      <c r="U961" s="32" t="s">
        <v>33</v>
      </c>
      <c r="V961" s="32" t="s">
        <v>66</v>
      </c>
      <c r="W961" s="32" t="s">
        <v>67</v>
      </c>
      <c r="X961" s="62" t="s">
        <v>51</v>
      </c>
      <c r="AB961" s="62" t="s">
        <v>31</v>
      </c>
      <c r="AC961" s="62" t="s">
        <v>30</v>
      </c>
      <c r="AD961" s="62" t="s">
        <v>30</v>
      </c>
      <c r="AE961" s="62" t="s">
        <v>31</v>
      </c>
      <c r="AF961" s="32" t="s">
        <v>68</v>
      </c>
      <c r="AG961" s="45" t="s">
        <v>31</v>
      </c>
      <c r="AH961" s="46" t="s">
        <v>45</v>
      </c>
      <c r="AM961" s="32" t="s">
        <v>56</v>
      </c>
      <c r="AR961" s="23"/>
      <c r="AS961" s="24" t="str">
        <f t="shared" si="3"/>
        <v>-:Q:-:-:-:-:-:-:-:-:L:M:Rm::::-:-:-:-:H:-:Rn:::::Rd::::</v>
      </c>
      <c r="AT961" s="23"/>
      <c r="AU961" s="24" t="str">
        <f t="shared" si="4"/>
        <v>0x2F006000</v>
      </c>
      <c r="AV961" s="25"/>
      <c r="AW961" s="26" t="str">
        <f t="shared" si="5"/>
        <v>umlslby_element,                                        </v>
      </c>
      <c r="AX961" s="26" t="str">
        <f t="shared" si="6"/>
        <v>//		umlslby_element,                                        	/* 0x2F006000	UMLSL     	 */</v>
      </c>
      <c r="AY961" s="26" t="str">
        <f t="shared" si="7"/>
        <v>//		0x2F006000,	/* UMLSL     	umlslby_element	 */</v>
      </c>
    </row>
    <row r="962" ht="12.75" customHeight="1">
      <c r="A962" s="15" t="s">
        <v>1561</v>
      </c>
      <c r="B962" s="33" t="s">
        <v>106</v>
      </c>
      <c r="C962" s="16"/>
      <c r="D962" s="17"/>
      <c r="E962" s="28" t="s">
        <v>1403</v>
      </c>
      <c r="F962" s="18" t="str">
        <f t="shared" si="8"/>
        <v/>
      </c>
      <c r="G962" s="18" t="str">
        <f t="shared" si="9"/>
        <v>by_element</v>
      </c>
      <c r="H962" s="18" t="s">
        <v>1096</v>
      </c>
      <c r="I962" s="30"/>
      <c r="J962" s="30"/>
      <c r="K962" s="84"/>
      <c r="L962" s="45" t="s">
        <v>31</v>
      </c>
      <c r="M962" s="32" t="s">
        <v>71</v>
      </c>
      <c r="N962" s="32" t="s">
        <v>30</v>
      </c>
      <c r="O962" s="45" t="s">
        <v>31</v>
      </c>
      <c r="P962" s="45" t="s">
        <v>30</v>
      </c>
      <c r="Q962" s="45" t="s">
        <v>30</v>
      </c>
      <c r="R962" s="45" t="s">
        <v>30</v>
      </c>
      <c r="S962" s="45" t="s">
        <v>30</v>
      </c>
      <c r="T962" s="32" t="s">
        <v>33</v>
      </c>
      <c r="U962" s="32" t="s">
        <v>33</v>
      </c>
      <c r="V962" s="32" t="s">
        <v>66</v>
      </c>
      <c r="W962" s="32" t="s">
        <v>67</v>
      </c>
      <c r="X962" s="62" t="s">
        <v>51</v>
      </c>
      <c r="AB962" s="62" t="s">
        <v>31</v>
      </c>
      <c r="AC962" s="62" t="s">
        <v>30</v>
      </c>
      <c r="AD962" s="62" t="s">
        <v>30</v>
      </c>
      <c r="AE962" s="62" t="s">
        <v>31</v>
      </c>
      <c r="AF962" s="32" t="s">
        <v>68</v>
      </c>
      <c r="AG962" s="45" t="s">
        <v>31</v>
      </c>
      <c r="AH962" s="46" t="s">
        <v>45</v>
      </c>
      <c r="AM962" s="32" t="s">
        <v>56</v>
      </c>
      <c r="AR962" s="23"/>
      <c r="AS962" s="24" t="str">
        <f t="shared" si="3"/>
        <v>-:Q:-:-:-:-:-:-:-:-:L:M:Rm::::-:-:-:-:H:-:Rn:::::Rd::::</v>
      </c>
      <c r="AT962" s="23"/>
      <c r="AU962" s="24" t="str">
        <f t="shared" si="4"/>
        <v>0x2F006000</v>
      </c>
      <c r="AV962" s="25"/>
      <c r="AW962" s="26" t="str">
        <f t="shared" si="5"/>
        <v>umlsl2by_element,                                       </v>
      </c>
      <c r="AX962" s="26" t="str">
        <f t="shared" si="6"/>
        <v>//		umlsl2by_element,                                       	/* 0x2F006000	UMLSL2    	 */</v>
      </c>
      <c r="AY962" s="26" t="str">
        <f t="shared" si="7"/>
        <v>//		0x2F006000,	/* UMLSL2    	umlsl2by_element	 */</v>
      </c>
    </row>
    <row r="963" ht="12.75" customHeight="1">
      <c r="A963" s="9" t="s">
        <v>1562</v>
      </c>
      <c r="B963" s="33" t="s">
        <v>106</v>
      </c>
      <c r="C963" s="16"/>
      <c r="D963" s="17"/>
      <c r="E963" s="28" t="s">
        <v>1405</v>
      </c>
      <c r="F963" s="18" t="str">
        <f t="shared" si="8"/>
        <v/>
      </c>
      <c r="G963" s="18" t="str">
        <f t="shared" si="9"/>
        <v>by_element</v>
      </c>
      <c r="H963" s="18" t="s">
        <v>1096</v>
      </c>
      <c r="I963" s="30"/>
      <c r="J963" s="30"/>
      <c r="K963" s="84"/>
      <c r="L963" s="45" t="s">
        <v>31</v>
      </c>
      <c r="M963" s="32" t="s">
        <v>71</v>
      </c>
      <c r="N963" s="32" t="s">
        <v>30</v>
      </c>
      <c r="O963" s="45" t="s">
        <v>31</v>
      </c>
      <c r="P963" s="45" t="s">
        <v>30</v>
      </c>
      <c r="Q963" s="45" t="s">
        <v>30</v>
      </c>
      <c r="R963" s="45" t="s">
        <v>30</v>
      </c>
      <c r="S963" s="45" t="s">
        <v>30</v>
      </c>
      <c r="T963" s="32" t="s">
        <v>33</v>
      </c>
      <c r="U963" s="32" t="s">
        <v>33</v>
      </c>
      <c r="V963" s="32" t="s">
        <v>66</v>
      </c>
      <c r="W963" s="32" t="s">
        <v>67</v>
      </c>
      <c r="X963" s="62" t="s">
        <v>51</v>
      </c>
      <c r="AB963" s="62" t="s">
        <v>30</v>
      </c>
      <c r="AC963" s="62" t="s">
        <v>31</v>
      </c>
      <c r="AD963" s="62" t="s">
        <v>30</v>
      </c>
      <c r="AE963" s="62" t="s">
        <v>31</v>
      </c>
      <c r="AF963" s="32" t="s">
        <v>68</v>
      </c>
      <c r="AG963" s="45" t="s">
        <v>31</v>
      </c>
      <c r="AH963" s="46" t="s">
        <v>45</v>
      </c>
      <c r="AM963" s="32" t="s">
        <v>56</v>
      </c>
      <c r="AR963" s="23"/>
      <c r="AS963" s="24" t="str">
        <f t="shared" si="3"/>
        <v>-:Q:-:-:-:-:-:-:-:-:L:M:Rm::::-:-:-:-:H:-:Rn:::::Rd::::</v>
      </c>
      <c r="AT963" s="23"/>
      <c r="AU963" s="24" t="str">
        <f t="shared" si="4"/>
        <v>0x2F00A000</v>
      </c>
      <c r="AV963" s="25"/>
      <c r="AW963" s="26" t="str">
        <f t="shared" si="5"/>
        <v>umullby_element,                                        </v>
      </c>
      <c r="AX963" s="26" t="str">
        <f t="shared" si="6"/>
        <v>//		umullby_element,                                        	/* 0x2F00A000	UMULL     	 */</v>
      </c>
      <c r="AY963" s="26" t="str">
        <f t="shared" si="7"/>
        <v>//		0x2F00A000,	/* UMULL     	umullby_element	 */</v>
      </c>
    </row>
    <row r="964" ht="12.75" customHeight="1">
      <c r="A964" s="15" t="s">
        <v>1563</v>
      </c>
      <c r="B964" s="33" t="s">
        <v>106</v>
      </c>
      <c r="C964" s="16"/>
      <c r="D964" s="17"/>
      <c r="E964" s="28" t="s">
        <v>1407</v>
      </c>
      <c r="F964" s="18" t="str">
        <f t="shared" si="8"/>
        <v/>
      </c>
      <c r="G964" s="18" t="str">
        <f t="shared" si="9"/>
        <v>by_element</v>
      </c>
      <c r="H964" s="18" t="s">
        <v>1096</v>
      </c>
      <c r="I964" s="30"/>
      <c r="J964" s="30"/>
      <c r="K964" s="84"/>
      <c r="L964" s="45" t="s">
        <v>31</v>
      </c>
      <c r="M964" s="32" t="s">
        <v>71</v>
      </c>
      <c r="N964" s="32" t="s">
        <v>30</v>
      </c>
      <c r="O964" s="45" t="s">
        <v>31</v>
      </c>
      <c r="P964" s="45" t="s">
        <v>30</v>
      </c>
      <c r="Q964" s="45" t="s">
        <v>30</v>
      </c>
      <c r="R964" s="45" t="s">
        <v>30</v>
      </c>
      <c r="S964" s="45" t="s">
        <v>30</v>
      </c>
      <c r="T964" s="32" t="s">
        <v>33</v>
      </c>
      <c r="U964" s="32" t="s">
        <v>33</v>
      </c>
      <c r="V964" s="32" t="s">
        <v>66</v>
      </c>
      <c r="W964" s="32" t="s">
        <v>67</v>
      </c>
      <c r="X964" s="62" t="s">
        <v>51</v>
      </c>
      <c r="AB964" s="62" t="s">
        <v>30</v>
      </c>
      <c r="AC964" s="62" t="s">
        <v>31</v>
      </c>
      <c r="AD964" s="62" t="s">
        <v>30</v>
      </c>
      <c r="AE964" s="62" t="s">
        <v>31</v>
      </c>
      <c r="AF964" s="32" t="s">
        <v>68</v>
      </c>
      <c r="AG964" s="45" t="s">
        <v>31</v>
      </c>
      <c r="AH964" s="46" t="s">
        <v>45</v>
      </c>
      <c r="AM964" s="32" t="s">
        <v>56</v>
      </c>
      <c r="AR964" s="23"/>
      <c r="AS964" s="24" t="str">
        <f t="shared" si="3"/>
        <v>-:Q:-:-:-:-:-:-:-:-:L:M:Rm::::-:-:-:-:H:-:Rn:::::Rd::::</v>
      </c>
      <c r="AT964" s="23"/>
      <c r="AU964" s="24" t="str">
        <f t="shared" si="4"/>
        <v>0x2F00A000</v>
      </c>
      <c r="AV964" s="25"/>
      <c r="AW964" s="26" t="str">
        <f t="shared" si="5"/>
        <v>umull2by_element,                                       </v>
      </c>
      <c r="AX964" s="26" t="str">
        <f t="shared" si="6"/>
        <v>//		umull2by_element,                                       	/* 0x2F00A000	UMULL2    	 */</v>
      </c>
      <c r="AY964" s="26" t="str">
        <f t="shared" si="7"/>
        <v>//		0x2F00A000,	/* UMULL2    	umull2by_element	 */</v>
      </c>
    </row>
    <row r="965" ht="12.75" customHeight="1">
      <c r="A965" s="15" t="s">
        <v>1564</v>
      </c>
      <c r="B965" s="33" t="s">
        <v>106</v>
      </c>
      <c r="C965" s="16"/>
      <c r="D965" s="17"/>
      <c r="E965" s="28" t="s">
        <v>956</v>
      </c>
      <c r="F965" s="18" t="str">
        <f t="shared" si="8"/>
        <v>v</v>
      </c>
      <c r="G965" s="18" t="str">
        <f t="shared" si="9"/>
        <v>by_element_Vector</v>
      </c>
      <c r="H965" s="18" t="s">
        <v>1096</v>
      </c>
      <c r="I965" s="30" t="s">
        <v>1206</v>
      </c>
      <c r="J965" s="30"/>
      <c r="K965" s="84"/>
      <c r="L965" s="45" t="s">
        <v>31</v>
      </c>
      <c r="M965" s="32" t="s">
        <v>71</v>
      </c>
      <c r="N965" s="32" t="s">
        <v>30</v>
      </c>
      <c r="O965" s="45" t="s">
        <v>31</v>
      </c>
      <c r="P965" s="45" t="s">
        <v>30</v>
      </c>
      <c r="Q965" s="45" t="s">
        <v>30</v>
      </c>
      <c r="R965" s="45" t="s">
        <v>30</v>
      </c>
      <c r="S965" s="45" t="s">
        <v>30</v>
      </c>
      <c r="T965" s="32" t="s">
        <v>30</v>
      </c>
      <c r="U965" s="32" t="s">
        <v>33</v>
      </c>
      <c r="V965" s="32" t="s">
        <v>66</v>
      </c>
      <c r="W965" s="32" t="s">
        <v>67</v>
      </c>
      <c r="X965" s="62" t="s">
        <v>51</v>
      </c>
      <c r="AB965" s="62" t="s">
        <v>30</v>
      </c>
      <c r="AC965" s="62" t="s">
        <v>31</v>
      </c>
      <c r="AD965" s="62" t="s">
        <v>31</v>
      </c>
      <c r="AE965" s="62" t="s">
        <v>30</v>
      </c>
      <c r="AF965" s="32" t="s">
        <v>68</v>
      </c>
      <c r="AG965" s="45" t="s">
        <v>31</v>
      </c>
      <c r="AH965" s="46" t="s">
        <v>45</v>
      </c>
      <c r="AM965" s="32" t="s">
        <v>56</v>
      </c>
      <c r="AR965" s="23"/>
      <c r="AS965" s="24" t="str">
        <f t="shared" si="3"/>
        <v>-:Q:-:-:-:-:-:-:-:-:L:M:Rm::::-:-:-:-:H:-:Rn:::::Rd::::</v>
      </c>
      <c r="AT965" s="23"/>
      <c r="AU965" s="24" t="str">
        <f t="shared" si="4"/>
        <v>0x2F809000</v>
      </c>
      <c r="AV965" s="25"/>
      <c r="AW965" s="26" t="str">
        <f t="shared" si="5"/>
        <v>vfmulxby_element_Vector,                                </v>
      </c>
      <c r="AX965" s="26" t="str">
        <f t="shared" si="6"/>
        <v>//		vfmulxby_element_Vector,                                	/* 0x2F809000	FMULX     	 */</v>
      </c>
      <c r="AY965" s="26" t="str">
        <f t="shared" si="7"/>
        <v>//		0x2F809000,	/* FMULX     	vfmulxby_element_Vector	 */</v>
      </c>
    </row>
    <row r="966" ht="12.75" customHeight="1">
      <c r="A966" s="9" t="s">
        <v>1565</v>
      </c>
      <c r="B966" s="33" t="s">
        <v>106</v>
      </c>
      <c r="C966" s="16"/>
      <c r="D966" s="17" t="s">
        <v>1566</v>
      </c>
      <c r="F966" s="18" t="str">
        <f t="shared" si="8"/>
        <v/>
      </c>
      <c r="G966" s="18" t="str">
        <f t="shared" si="9"/>
        <v/>
      </c>
      <c r="H966" s="19"/>
      <c r="I966" s="20"/>
      <c r="J966" s="20"/>
      <c r="K966" s="21"/>
      <c r="L966" s="22" t="s">
        <v>31</v>
      </c>
      <c r="M966" s="38" t="s">
        <v>71</v>
      </c>
      <c r="N966" s="38" t="s">
        <v>459</v>
      </c>
      <c r="O966" s="22" t="s">
        <v>31</v>
      </c>
      <c r="P966" s="39" t="s">
        <v>30</v>
      </c>
      <c r="Q966" s="39" t="s">
        <v>30</v>
      </c>
      <c r="R966" s="39" t="s">
        <v>30</v>
      </c>
      <c r="S966" s="22" t="s">
        <v>30</v>
      </c>
      <c r="T966" s="22" t="s">
        <v>31</v>
      </c>
      <c r="U966" s="22" t="s">
        <v>31</v>
      </c>
      <c r="V966" s="22" t="s">
        <v>31</v>
      </c>
      <c r="W966" s="22" t="s">
        <v>31</v>
      </c>
      <c r="X966" s="22" t="s">
        <v>31</v>
      </c>
      <c r="Y966" s="38" t="s">
        <v>72</v>
      </c>
      <c r="Z966" s="38" t="s">
        <v>73</v>
      </c>
      <c r="AA966" s="38" t="s">
        <v>74</v>
      </c>
      <c r="AB966" s="38" t="s">
        <v>1567</v>
      </c>
      <c r="AF966" s="38" t="s">
        <v>590</v>
      </c>
      <c r="AG966" s="22" t="s">
        <v>30</v>
      </c>
      <c r="AH966" s="38" t="s">
        <v>75</v>
      </c>
      <c r="AI966" s="38" t="s">
        <v>76</v>
      </c>
      <c r="AJ966" s="38" t="s">
        <v>77</v>
      </c>
      <c r="AK966" s="38" t="s">
        <v>78</v>
      </c>
      <c r="AL966" s="38" t="s">
        <v>79</v>
      </c>
      <c r="AM966" s="38" t="s">
        <v>56</v>
      </c>
      <c r="AR966" s="23"/>
      <c r="AS966" s="24" t="str">
        <f t="shared" si="3"/>
        <v/>
      </c>
      <c r="AT966" s="23"/>
      <c r="AU966" s="24" t="str">
        <f t="shared" si="4"/>
        <v/>
      </c>
      <c r="AV966" s="25"/>
      <c r="AW966" s="26" t="str">
        <f t="shared" si="5"/>
        <v/>
      </c>
      <c r="AX966" s="26" t="str">
        <f t="shared" si="6"/>
        <v>	/* AdvSIMD modified immediate */</v>
      </c>
      <c r="AY966" s="26" t="str">
        <f t="shared" si="7"/>
        <v>	/* AdvSIMD modified immediate */</v>
      </c>
    </row>
    <row r="967" ht="12.75" customHeight="1">
      <c r="A967" s="9" t="s">
        <v>1568</v>
      </c>
      <c r="B967" s="33" t="s">
        <v>106</v>
      </c>
      <c r="C967" s="16"/>
      <c r="D967" s="17"/>
      <c r="E967" s="28" t="s">
        <v>1569</v>
      </c>
      <c r="F967" s="18" t="str">
        <f t="shared" si="8"/>
        <v>v</v>
      </c>
      <c r="G967" s="18" t="str">
        <f t="shared" si="9"/>
        <v>32_bit_shifted_immediate</v>
      </c>
      <c r="H967" s="19"/>
      <c r="I967" s="30" t="s">
        <v>1570</v>
      </c>
      <c r="J967" s="30"/>
      <c r="K967" s="84"/>
      <c r="L967" s="45" t="s">
        <v>31</v>
      </c>
      <c r="M967" s="32" t="s">
        <v>33</v>
      </c>
      <c r="N967" s="32" t="s">
        <v>31</v>
      </c>
      <c r="O967" s="45" t="s">
        <v>31</v>
      </c>
      <c r="P967" s="45" t="s">
        <v>30</v>
      </c>
      <c r="Q967" s="45" t="s">
        <v>30</v>
      </c>
      <c r="R967" s="45" t="s">
        <v>30</v>
      </c>
      <c r="S967" s="45" t="s">
        <v>30</v>
      </c>
      <c r="T967" s="45" t="s">
        <v>31</v>
      </c>
      <c r="U967" s="45" t="s">
        <v>31</v>
      </c>
      <c r="V967" s="45" t="s">
        <v>31</v>
      </c>
      <c r="W967" s="45" t="s">
        <v>31</v>
      </c>
      <c r="X967" s="45" t="s">
        <v>31</v>
      </c>
      <c r="Y967" s="32" t="s">
        <v>72</v>
      </c>
      <c r="Z967" s="32" t="s">
        <v>73</v>
      </c>
      <c r="AA967" s="32" t="s">
        <v>74</v>
      </c>
      <c r="AB967" s="32" t="s">
        <v>31</v>
      </c>
      <c r="AC967" s="32" t="s">
        <v>33</v>
      </c>
      <c r="AD967" s="32" t="s">
        <v>33</v>
      </c>
      <c r="AE967" s="32" t="s">
        <v>31</v>
      </c>
      <c r="AF967" s="32" t="s">
        <v>31</v>
      </c>
      <c r="AG967" s="45" t="s">
        <v>30</v>
      </c>
      <c r="AH967" s="32" t="s">
        <v>75</v>
      </c>
      <c r="AI967" s="32" t="s">
        <v>76</v>
      </c>
      <c r="AJ967" s="32" t="s">
        <v>77</v>
      </c>
      <c r="AK967" s="32" t="s">
        <v>78</v>
      </c>
      <c r="AL967" s="32" t="s">
        <v>79</v>
      </c>
      <c r="AM967" s="32" t="s">
        <v>56</v>
      </c>
      <c r="AR967" s="23"/>
      <c r="AS967" s="24" t="str">
        <f t="shared" si="3"/>
        <v>-:-:-:-:-:-:-:-:-:-:-:-:-:a:b:c:-:-:-:-:-:-:d:e:f:g:h:Rd::::</v>
      </c>
      <c r="AT967" s="23"/>
      <c r="AU967" s="24" t="str">
        <f t="shared" si="4"/>
        <v>0x0F000400</v>
      </c>
      <c r="AV967" s="25"/>
      <c r="AW967" s="26" t="str">
        <f t="shared" si="5"/>
        <v>vmovi32_bit_shifted_immediate,                          </v>
      </c>
      <c r="AX967" s="26" t="str">
        <f t="shared" si="6"/>
        <v>//		vmovi32_bit_shifted_immediate,                          	/* 0x0F000400	MOVI      	 */</v>
      </c>
      <c r="AY967" s="26" t="str">
        <f t="shared" si="7"/>
        <v>//		0x0F000400,	/* MOVI      	vmovi32_bit_shifted_immediate	 */</v>
      </c>
    </row>
    <row r="968" ht="12.75" customHeight="1">
      <c r="A968" s="15" t="s">
        <v>1571</v>
      </c>
      <c r="B968" s="33" t="s">
        <v>106</v>
      </c>
      <c r="C968" s="16"/>
      <c r="D968" s="17"/>
      <c r="E968" s="28" t="s">
        <v>485</v>
      </c>
      <c r="F968" s="18" t="str">
        <f t="shared" si="8"/>
        <v>v</v>
      </c>
      <c r="G968" s="18" t="str">
        <f t="shared" si="9"/>
        <v>vector_immediate_32_bit</v>
      </c>
      <c r="H968" s="18" t="s">
        <v>1572</v>
      </c>
      <c r="I968" s="30" t="s">
        <v>1527</v>
      </c>
      <c r="J968" s="30"/>
      <c r="K968" s="84"/>
      <c r="L968" s="45" t="s">
        <v>31</v>
      </c>
      <c r="M968" s="32" t="s">
        <v>33</v>
      </c>
      <c r="N968" s="32" t="s">
        <v>31</v>
      </c>
      <c r="O968" s="45" t="s">
        <v>31</v>
      </c>
      <c r="P968" s="45" t="s">
        <v>30</v>
      </c>
      <c r="Q968" s="45" t="s">
        <v>30</v>
      </c>
      <c r="R968" s="45" t="s">
        <v>30</v>
      </c>
      <c r="S968" s="45" t="s">
        <v>30</v>
      </c>
      <c r="T968" s="45" t="s">
        <v>31</v>
      </c>
      <c r="U968" s="45" t="s">
        <v>31</v>
      </c>
      <c r="V968" s="45" t="s">
        <v>31</v>
      </c>
      <c r="W968" s="45" t="s">
        <v>31</v>
      </c>
      <c r="X968" s="45" t="s">
        <v>31</v>
      </c>
      <c r="Y968" s="32" t="s">
        <v>72</v>
      </c>
      <c r="Z968" s="32" t="s">
        <v>73</v>
      </c>
      <c r="AA968" s="32" t="s">
        <v>74</v>
      </c>
      <c r="AB968" s="32" t="s">
        <v>31</v>
      </c>
      <c r="AC968" s="32" t="s">
        <v>33</v>
      </c>
      <c r="AD968" s="32" t="s">
        <v>33</v>
      </c>
      <c r="AE968" s="32" t="s">
        <v>30</v>
      </c>
      <c r="AF968" s="32" t="s">
        <v>31</v>
      </c>
      <c r="AG968" s="45" t="s">
        <v>30</v>
      </c>
      <c r="AH968" s="32" t="s">
        <v>75</v>
      </c>
      <c r="AI968" s="32" t="s">
        <v>76</v>
      </c>
      <c r="AJ968" s="32" t="s">
        <v>77</v>
      </c>
      <c r="AK968" s="32" t="s">
        <v>78</v>
      </c>
      <c r="AL968" s="32" t="s">
        <v>79</v>
      </c>
      <c r="AM968" s="32" t="s">
        <v>56</v>
      </c>
      <c r="AR968" s="23"/>
      <c r="AS968" s="24" t="str">
        <f t="shared" si="3"/>
        <v>-:-:-:-:-:-:-:-:-:-:-:-:-:a:b:c:-:-:-:-:-:-:d:e:f:g:h:Rd::::</v>
      </c>
      <c r="AT968" s="23"/>
      <c r="AU968" s="24" t="str">
        <f t="shared" si="4"/>
        <v>0x0F001400</v>
      </c>
      <c r="AV968" s="25"/>
      <c r="AW968" s="26" t="str">
        <f t="shared" si="5"/>
        <v>vorrvector_immediate_32_bit,                            </v>
      </c>
      <c r="AX968" s="26" t="str">
        <f t="shared" si="6"/>
        <v>//		vorrvector_immediate_32_bit,                            	/* 0x0F001400	ORR       	 */</v>
      </c>
      <c r="AY968" s="26" t="str">
        <f t="shared" si="7"/>
        <v>//		0x0F001400,	/* ORR       	vorrvector_immediate_32_bit	 */</v>
      </c>
    </row>
    <row r="969" ht="12.75" customHeight="1">
      <c r="A969" s="15" t="s">
        <v>1573</v>
      </c>
      <c r="B969" s="33" t="s">
        <v>106</v>
      </c>
      <c r="C969" s="16"/>
      <c r="D969" s="17"/>
      <c r="E969" s="28" t="s">
        <v>1569</v>
      </c>
      <c r="F969" s="18" t="str">
        <f t="shared" si="8"/>
        <v>v</v>
      </c>
      <c r="G969" s="18" t="str">
        <f t="shared" si="9"/>
        <v>16_bit_shifted_immediate</v>
      </c>
      <c r="H969" s="19"/>
      <c r="I969" s="30" t="s">
        <v>1574</v>
      </c>
      <c r="J969" s="30"/>
      <c r="K969" s="84"/>
      <c r="L969" s="45" t="s">
        <v>31</v>
      </c>
      <c r="M969" s="32" t="s">
        <v>33</v>
      </c>
      <c r="N969" s="32" t="s">
        <v>31</v>
      </c>
      <c r="O969" s="45" t="s">
        <v>31</v>
      </c>
      <c r="P969" s="45" t="s">
        <v>30</v>
      </c>
      <c r="Q969" s="45" t="s">
        <v>30</v>
      </c>
      <c r="R969" s="45" t="s">
        <v>30</v>
      </c>
      <c r="S969" s="45" t="s">
        <v>30</v>
      </c>
      <c r="T969" s="45" t="s">
        <v>31</v>
      </c>
      <c r="U969" s="45" t="s">
        <v>31</v>
      </c>
      <c r="V969" s="45" t="s">
        <v>31</v>
      </c>
      <c r="W969" s="45" t="s">
        <v>31</v>
      </c>
      <c r="X969" s="45" t="s">
        <v>31</v>
      </c>
      <c r="Y969" s="32" t="s">
        <v>72</v>
      </c>
      <c r="Z969" s="32" t="s">
        <v>73</v>
      </c>
      <c r="AA969" s="32" t="s">
        <v>74</v>
      </c>
      <c r="AB969" s="32" t="s">
        <v>30</v>
      </c>
      <c r="AC969" s="32" t="s">
        <v>31</v>
      </c>
      <c r="AD969" s="32" t="s">
        <v>33</v>
      </c>
      <c r="AE969" s="32" t="s">
        <v>31</v>
      </c>
      <c r="AF969" s="32" t="s">
        <v>31</v>
      </c>
      <c r="AG969" s="45" t="s">
        <v>30</v>
      </c>
      <c r="AH969" s="32" t="s">
        <v>75</v>
      </c>
      <c r="AI969" s="32" t="s">
        <v>76</v>
      </c>
      <c r="AJ969" s="32" t="s">
        <v>77</v>
      </c>
      <c r="AK969" s="32" t="s">
        <v>78</v>
      </c>
      <c r="AL969" s="32" t="s">
        <v>79</v>
      </c>
      <c r="AM969" s="32" t="s">
        <v>56</v>
      </c>
      <c r="AR969" s="23"/>
      <c r="AS969" s="24" t="str">
        <f t="shared" si="3"/>
        <v>-:-:-:-:-:-:-:-:-:-:-:-:-:a:b:c:-:-:-:-:-:-:d:e:f:g:h:Rd::::</v>
      </c>
      <c r="AT969" s="23"/>
      <c r="AU969" s="24" t="str">
        <f t="shared" si="4"/>
        <v>0x0F008400</v>
      </c>
      <c r="AV969" s="25"/>
      <c r="AW969" s="26" t="str">
        <f t="shared" si="5"/>
        <v>vmovi16_bit_shifted_immediate,                          </v>
      </c>
      <c r="AX969" s="26" t="str">
        <f t="shared" si="6"/>
        <v>//		vmovi16_bit_shifted_immediate,                          	/* 0x0F008400	MOVI      	 */</v>
      </c>
      <c r="AY969" s="26" t="str">
        <f t="shared" si="7"/>
        <v>//		0x0F008400,	/* MOVI      	vmovi16_bit_shifted_immediate	 */</v>
      </c>
    </row>
    <row r="970" ht="12.75" customHeight="1">
      <c r="A970" s="9" t="s">
        <v>1575</v>
      </c>
      <c r="B970" s="33" t="s">
        <v>106</v>
      </c>
      <c r="C970" s="16"/>
      <c r="D970" s="17"/>
      <c r="E970" s="28" t="s">
        <v>485</v>
      </c>
      <c r="F970" s="18" t="str">
        <f t="shared" si="8"/>
        <v>v</v>
      </c>
      <c r="G970" s="18" t="str">
        <f t="shared" si="9"/>
        <v>vector_immediate_16_bit</v>
      </c>
      <c r="H970" s="18" t="s">
        <v>1572</v>
      </c>
      <c r="I970" s="30" t="s">
        <v>1576</v>
      </c>
      <c r="J970" s="30"/>
      <c r="K970" s="84"/>
      <c r="L970" s="45" t="s">
        <v>31</v>
      </c>
      <c r="M970" s="32" t="s">
        <v>33</v>
      </c>
      <c r="N970" s="32" t="s">
        <v>31</v>
      </c>
      <c r="O970" s="45" t="s">
        <v>31</v>
      </c>
      <c r="P970" s="45" t="s">
        <v>30</v>
      </c>
      <c r="Q970" s="45" t="s">
        <v>30</v>
      </c>
      <c r="R970" s="45" t="s">
        <v>30</v>
      </c>
      <c r="S970" s="45" t="s">
        <v>30</v>
      </c>
      <c r="T970" s="45" t="s">
        <v>31</v>
      </c>
      <c r="U970" s="45" t="s">
        <v>31</v>
      </c>
      <c r="V970" s="45" t="s">
        <v>31</v>
      </c>
      <c r="W970" s="45" t="s">
        <v>31</v>
      </c>
      <c r="X970" s="45" t="s">
        <v>31</v>
      </c>
      <c r="Y970" s="32" t="s">
        <v>72</v>
      </c>
      <c r="Z970" s="32" t="s">
        <v>73</v>
      </c>
      <c r="AA970" s="32" t="s">
        <v>74</v>
      </c>
      <c r="AB970" s="32" t="s">
        <v>30</v>
      </c>
      <c r="AC970" s="32" t="s">
        <v>31</v>
      </c>
      <c r="AD970" s="32" t="s">
        <v>33</v>
      </c>
      <c r="AE970" s="32" t="s">
        <v>30</v>
      </c>
      <c r="AF970" s="32" t="s">
        <v>31</v>
      </c>
      <c r="AG970" s="45" t="s">
        <v>30</v>
      </c>
      <c r="AH970" s="32" t="s">
        <v>75</v>
      </c>
      <c r="AI970" s="32" t="s">
        <v>76</v>
      </c>
      <c r="AJ970" s="32" t="s">
        <v>77</v>
      </c>
      <c r="AK970" s="32" t="s">
        <v>78</v>
      </c>
      <c r="AL970" s="32" t="s">
        <v>79</v>
      </c>
      <c r="AM970" s="32" t="s">
        <v>56</v>
      </c>
      <c r="AR970" s="23"/>
      <c r="AS970" s="24" t="str">
        <f t="shared" si="3"/>
        <v>-:-:-:-:-:-:-:-:-:-:-:-:-:a:b:c:-:-:-:-:-:-:d:e:f:g:h:Rd::::</v>
      </c>
      <c r="AT970" s="23"/>
      <c r="AU970" s="24" t="str">
        <f t="shared" si="4"/>
        <v>0x0F009400</v>
      </c>
      <c r="AV970" s="25"/>
      <c r="AW970" s="26" t="str">
        <f t="shared" si="5"/>
        <v>vorrvector_immediate_16_bit,                            </v>
      </c>
      <c r="AX970" s="26" t="str">
        <f t="shared" si="6"/>
        <v>//		vorrvector_immediate_16_bit,                            	/* 0x0F009400	ORR       	 */</v>
      </c>
      <c r="AY970" s="26" t="str">
        <f t="shared" si="7"/>
        <v>//		0x0F009400,	/* ORR       	vorrvector_immediate_16_bit	 */</v>
      </c>
    </row>
    <row r="971" ht="12.75" customHeight="1">
      <c r="A971" s="15" t="s">
        <v>1577</v>
      </c>
      <c r="B971" s="33" t="s">
        <v>106</v>
      </c>
      <c r="C971" s="16"/>
      <c r="D971" s="17"/>
      <c r="E971" s="28" t="s">
        <v>1569</v>
      </c>
      <c r="F971" s="18" t="str">
        <f t="shared" si="8"/>
        <v>v</v>
      </c>
      <c r="G971" s="18" t="str">
        <f t="shared" si="9"/>
        <v>32_bit_shifting_ones</v>
      </c>
      <c r="H971" s="19"/>
      <c r="I971" s="30" t="s">
        <v>1578</v>
      </c>
      <c r="J971" s="30"/>
      <c r="K971" s="84"/>
      <c r="L971" s="45" t="s">
        <v>31</v>
      </c>
      <c r="M971" s="32" t="s">
        <v>33</v>
      </c>
      <c r="N971" s="32" t="s">
        <v>31</v>
      </c>
      <c r="O971" s="45" t="s">
        <v>31</v>
      </c>
      <c r="P971" s="45" t="s">
        <v>30</v>
      </c>
      <c r="Q971" s="45" t="s">
        <v>30</v>
      </c>
      <c r="R971" s="45" t="s">
        <v>30</v>
      </c>
      <c r="S971" s="45" t="s">
        <v>30</v>
      </c>
      <c r="T971" s="45" t="s">
        <v>31</v>
      </c>
      <c r="U971" s="45" t="s">
        <v>31</v>
      </c>
      <c r="V971" s="45" t="s">
        <v>31</v>
      </c>
      <c r="W971" s="45" t="s">
        <v>31</v>
      </c>
      <c r="X971" s="45" t="s">
        <v>31</v>
      </c>
      <c r="Y971" s="32" t="s">
        <v>72</v>
      </c>
      <c r="Z971" s="32" t="s">
        <v>73</v>
      </c>
      <c r="AA971" s="32" t="s">
        <v>74</v>
      </c>
      <c r="AB971" s="32" t="s">
        <v>30</v>
      </c>
      <c r="AC971" s="32" t="s">
        <v>30</v>
      </c>
      <c r="AD971" s="32" t="s">
        <v>31</v>
      </c>
      <c r="AE971" s="32" t="s">
        <v>33</v>
      </c>
      <c r="AF971" s="32" t="s">
        <v>31</v>
      </c>
      <c r="AG971" s="45" t="s">
        <v>30</v>
      </c>
      <c r="AH971" s="32" t="s">
        <v>75</v>
      </c>
      <c r="AI971" s="32" t="s">
        <v>76</v>
      </c>
      <c r="AJ971" s="32" t="s">
        <v>77</v>
      </c>
      <c r="AK971" s="32" t="s">
        <v>78</v>
      </c>
      <c r="AL971" s="32" t="s">
        <v>79</v>
      </c>
      <c r="AM971" s="32" t="s">
        <v>56</v>
      </c>
      <c r="AR971" s="23"/>
      <c r="AS971" s="24" t="str">
        <f t="shared" si="3"/>
        <v>-:-:-:-:-:-:-:-:-:-:-:-:-:a:b:c:-:-:-:-:-:-:d:e:f:g:h:Rd::::</v>
      </c>
      <c r="AT971" s="23"/>
      <c r="AU971" s="24" t="str">
        <f t="shared" si="4"/>
        <v>0x0F00C400</v>
      </c>
      <c r="AV971" s="25"/>
      <c r="AW971" s="26" t="str">
        <f t="shared" si="5"/>
        <v>vmovi32_bit_shifting_ones,                              </v>
      </c>
      <c r="AX971" s="26" t="str">
        <f t="shared" si="6"/>
        <v>//		vmovi32_bit_shifting_ones,                              	/* 0x0F00C400	MOVI      	 */</v>
      </c>
      <c r="AY971" s="26" t="str">
        <f t="shared" si="7"/>
        <v>//		0x0F00C400,	/* MOVI      	vmovi32_bit_shifting_ones	 */</v>
      </c>
    </row>
    <row r="972" ht="12.75" customHeight="1">
      <c r="A972" s="15" t="s">
        <v>1579</v>
      </c>
      <c r="B972" s="33" t="s">
        <v>106</v>
      </c>
      <c r="C972" s="16"/>
      <c r="D972" s="17"/>
      <c r="E972" s="28" t="s">
        <v>1569</v>
      </c>
      <c r="F972" s="18" t="str">
        <f t="shared" si="8"/>
        <v>v</v>
      </c>
      <c r="G972" s="18" t="str">
        <f t="shared" si="9"/>
        <v>8_bit</v>
      </c>
      <c r="H972" s="19"/>
      <c r="I972" s="30" t="s">
        <v>1580</v>
      </c>
      <c r="J972" s="30"/>
      <c r="K972" s="84"/>
      <c r="L972" s="45" t="s">
        <v>31</v>
      </c>
      <c r="M972" s="32" t="s">
        <v>33</v>
      </c>
      <c r="N972" s="32" t="s">
        <v>31</v>
      </c>
      <c r="O972" s="45" t="s">
        <v>31</v>
      </c>
      <c r="P972" s="45" t="s">
        <v>30</v>
      </c>
      <c r="Q972" s="45" t="s">
        <v>30</v>
      </c>
      <c r="R972" s="45" t="s">
        <v>30</v>
      </c>
      <c r="S972" s="45" t="s">
        <v>30</v>
      </c>
      <c r="T972" s="45" t="s">
        <v>31</v>
      </c>
      <c r="U972" s="45" t="s">
        <v>31</v>
      </c>
      <c r="V972" s="45" t="s">
        <v>31</v>
      </c>
      <c r="W972" s="45" t="s">
        <v>31</v>
      </c>
      <c r="X972" s="45" t="s">
        <v>31</v>
      </c>
      <c r="Y972" s="32" t="s">
        <v>72</v>
      </c>
      <c r="Z972" s="32" t="s">
        <v>73</v>
      </c>
      <c r="AA972" s="32" t="s">
        <v>74</v>
      </c>
      <c r="AB972" s="32" t="s">
        <v>30</v>
      </c>
      <c r="AC972" s="32" t="s">
        <v>30</v>
      </c>
      <c r="AD972" s="32" t="s">
        <v>30</v>
      </c>
      <c r="AE972" s="32" t="s">
        <v>31</v>
      </c>
      <c r="AF972" s="32" t="s">
        <v>31</v>
      </c>
      <c r="AG972" s="45" t="s">
        <v>30</v>
      </c>
      <c r="AH972" s="32" t="s">
        <v>75</v>
      </c>
      <c r="AI972" s="32" t="s">
        <v>76</v>
      </c>
      <c r="AJ972" s="32" t="s">
        <v>77</v>
      </c>
      <c r="AK972" s="32" t="s">
        <v>78</v>
      </c>
      <c r="AL972" s="32" t="s">
        <v>79</v>
      </c>
      <c r="AM972" s="32" t="s">
        <v>56</v>
      </c>
      <c r="AR972" s="23"/>
      <c r="AS972" s="24" t="str">
        <f t="shared" si="3"/>
        <v>-:-:-:-:-:-:-:-:-:-:-:-:-:a:b:c:-:-:-:-:-:-:d:e:f:g:h:Rd::::</v>
      </c>
      <c r="AT972" s="23"/>
      <c r="AU972" s="24" t="str">
        <f t="shared" si="4"/>
        <v>0x0F00E400</v>
      </c>
      <c r="AV972" s="25"/>
      <c r="AW972" s="26" t="str">
        <f t="shared" si="5"/>
        <v>vmovi8_bit,                                             </v>
      </c>
      <c r="AX972" s="26" t="str">
        <f t="shared" si="6"/>
        <v>//		vmovi8_bit,                                             	/* 0x0F00E400	MOVI      	 */</v>
      </c>
      <c r="AY972" s="26" t="str">
        <f t="shared" si="7"/>
        <v>//		0x0F00E400,	/* MOVI      	vmovi8_bit	 */</v>
      </c>
    </row>
    <row r="973" ht="12.75" customHeight="1">
      <c r="A973" s="9" t="s">
        <v>1581</v>
      </c>
      <c r="B973" s="33" t="s">
        <v>106</v>
      </c>
      <c r="C973" s="16"/>
      <c r="D973" s="17"/>
      <c r="E973" s="28" t="s">
        <v>780</v>
      </c>
      <c r="F973" s="18" t="str">
        <f t="shared" si="8"/>
        <v>v</v>
      </c>
      <c r="G973" s="18" t="str">
        <f t="shared" si="9"/>
        <v>vector_immediate_Single_precision</v>
      </c>
      <c r="H973" s="18" t="s">
        <v>1572</v>
      </c>
      <c r="I973" s="30" t="s">
        <v>736</v>
      </c>
      <c r="J973" s="30"/>
      <c r="K973" s="84"/>
      <c r="L973" s="45" t="s">
        <v>31</v>
      </c>
      <c r="M973" s="32" t="s">
        <v>33</v>
      </c>
      <c r="N973" s="32" t="s">
        <v>31</v>
      </c>
      <c r="O973" s="45" t="s">
        <v>31</v>
      </c>
      <c r="P973" s="45" t="s">
        <v>30</v>
      </c>
      <c r="Q973" s="45" t="s">
        <v>30</v>
      </c>
      <c r="R973" s="45" t="s">
        <v>30</v>
      </c>
      <c r="S973" s="45" t="s">
        <v>30</v>
      </c>
      <c r="T973" s="45" t="s">
        <v>31</v>
      </c>
      <c r="U973" s="45" t="s">
        <v>31</v>
      </c>
      <c r="V973" s="45" t="s">
        <v>31</v>
      </c>
      <c r="W973" s="45" t="s">
        <v>31</v>
      </c>
      <c r="X973" s="45" t="s">
        <v>31</v>
      </c>
      <c r="Y973" s="32" t="s">
        <v>72</v>
      </c>
      <c r="Z973" s="32" t="s">
        <v>73</v>
      </c>
      <c r="AA973" s="32" t="s">
        <v>74</v>
      </c>
      <c r="AB973" s="32" t="s">
        <v>30</v>
      </c>
      <c r="AC973" s="32" t="s">
        <v>30</v>
      </c>
      <c r="AD973" s="32" t="s">
        <v>30</v>
      </c>
      <c r="AE973" s="32" t="s">
        <v>30</v>
      </c>
      <c r="AF973" s="32" t="s">
        <v>31</v>
      </c>
      <c r="AG973" s="45" t="s">
        <v>30</v>
      </c>
      <c r="AH973" s="32" t="s">
        <v>75</v>
      </c>
      <c r="AI973" s="32" t="s">
        <v>76</v>
      </c>
      <c r="AJ973" s="32" t="s">
        <v>77</v>
      </c>
      <c r="AK973" s="32" t="s">
        <v>78</v>
      </c>
      <c r="AL973" s="32" t="s">
        <v>79</v>
      </c>
      <c r="AM973" s="32" t="s">
        <v>56</v>
      </c>
      <c r="AR973" s="23"/>
      <c r="AS973" s="24" t="str">
        <f t="shared" si="3"/>
        <v>-:-:-:-:-:-:-:-:-:-:-:-:-:a:b:c:-:-:-:-:-:-:d:e:f:g:h:Rd::::</v>
      </c>
      <c r="AT973" s="23"/>
      <c r="AU973" s="24" t="str">
        <f t="shared" si="4"/>
        <v>0x0F00F400</v>
      </c>
      <c r="AV973" s="25"/>
      <c r="AW973" s="26" t="str">
        <f t="shared" si="5"/>
        <v>vfmovvector_immediate_Single_precision,                 </v>
      </c>
      <c r="AX973" s="26" t="str">
        <f t="shared" si="6"/>
        <v>//		vfmovvector_immediate_Single_precision,                 	/* 0x0F00F400	FMOV      	 */</v>
      </c>
      <c r="AY973" s="26" t="str">
        <f t="shared" si="7"/>
        <v>//		0x0F00F400,	/* FMOV      	vfmovvector_immediate_Single_precision	 */</v>
      </c>
    </row>
    <row r="974" ht="12.75" customHeight="1">
      <c r="A974" s="9" t="s">
        <v>1582</v>
      </c>
      <c r="B974" s="33" t="s">
        <v>106</v>
      </c>
      <c r="C974" s="16"/>
      <c r="D974" s="17"/>
      <c r="E974" s="28" t="s">
        <v>1583</v>
      </c>
      <c r="F974" s="18" t="str">
        <f t="shared" si="8"/>
        <v>v</v>
      </c>
      <c r="G974" s="18" t="str">
        <f t="shared" si="9"/>
        <v>32_bit_shifted_immediate</v>
      </c>
      <c r="H974" s="19"/>
      <c r="I974" s="30" t="s">
        <v>1570</v>
      </c>
      <c r="J974" s="30"/>
      <c r="K974" s="84"/>
      <c r="L974" s="45" t="s">
        <v>31</v>
      </c>
      <c r="M974" s="32" t="s">
        <v>33</v>
      </c>
      <c r="N974" s="32" t="s">
        <v>30</v>
      </c>
      <c r="O974" s="45" t="s">
        <v>31</v>
      </c>
      <c r="P974" s="45" t="s">
        <v>30</v>
      </c>
      <c r="Q974" s="45" t="s">
        <v>30</v>
      </c>
      <c r="R974" s="45" t="s">
        <v>30</v>
      </c>
      <c r="S974" s="45" t="s">
        <v>30</v>
      </c>
      <c r="T974" s="45" t="s">
        <v>31</v>
      </c>
      <c r="U974" s="45" t="s">
        <v>31</v>
      </c>
      <c r="V974" s="45" t="s">
        <v>31</v>
      </c>
      <c r="W974" s="45" t="s">
        <v>31</v>
      </c>
      <c r="X974" s="45" t="s">
        <v>31</v>
      </c>
      <c r="Y974" s="32" t="s">
        <v>72</v>
      </c>
      <c r="Z974" s="32" t="s">
        <v>73</v>
      </c>
      <c r="AA974" s="32" t="s">
        <v>74</v>
      </c>
      <c r="AB974" s="32" t="s">
        <v>31</v>
      </c>
      <c r="AC974" s="32" t="s">
        <v>33</v>
      </c>
      <c r="AD974" s="32" t="s">
        <v>33</v>
      </c>
      <c r="AE974" s="32" t="s">
        <v>31</v>
      </c>
      <c r="AF974" s="32" t="s">
        <v>31</v>
      </c>
      <c r="AG974" s="45" t="s">
        <v>30</v>
      </c>
      <c r="AH974" s="32" t="s">
        <v>75</v>
      </c>
      <c r="AI974" s="32" t="s">
        <v>76</v>
      </c>
      <c r="AJ974" s="32" t="s">
        <v>77</v>
      </c>
      <c r="AK974" s="32" t="s">
        <v>78</v>
      </c>
      <c r="AL974" s="32" t="s">
        <v>79</v>
      </c>
      <c r="AM974" s="32" t="s">
        <v>56</v>
      </c>
      <c r="AR974" s="23"/>
      <c r="AS974" s="24" t="str">
        <f t="shared" si="3"/>
        <v>-:-:-:-:-:-:-:-:-:-:-:-:-:a:b:c:-:-:-:-:-:-:d:e:f:g:h:Rd::::</v>
      </c>
      <c r="AT974" s="23"/>
      <c r="AU974" s="24" t="str">
        <f t="shared" si="4"/>
        <v>0x2F000400</v>
      </c>
      <c r="AV974" s="25"/>
      <c r="AW974" s="26" t="str">
        <f t="shared" si="5"/>
        <v>vmvni32_bit_shifted_immediate,                          </v>
      </c>
      <c r="AX974" s="26" t="str">
        <f t="shared" si="6"/>
        <v>//		vmvni32_bit_shifted_immediate,                          	/* 0x2F000400	MVNI      	 */</v>
      </c>
      <c r="AY974" s="26" t="str">
        <f t="shared" si="7"/>
        <v>//		0x2F000400,	/* MVNI      	vmvni32_bit_shifted_immediate	 */</v>
      </c>
    </row>
    <row r="975" ht="12.75" customHeight="1">
      <c r="A975" s="15" t="s">
        <v>1584</v>
      </c>
      <c r="B975" s="33" t="s">
        <v>106</v>
      </c>
      <c r="C975" s="16"/>
      <c r="D975" s="17"/>
      <c r="E975" s="28" t="s">
        <v>531</v>
      </c>
      <c r="F975" s="18" t="str">
        <f t="shared" si="8"/>
        <v>v</v>
      </c>
      <c r="G975" s="18" t="str">
        <f t="shared" si="9"/>
        <v>vector_immediate_32_bit</v>
      </c>
      <c r="H975" s="18" t="s">
        <v>1572</v>
      </c>
      <c r="I975" s="30" t="s">
        <v>1527</v>
      </c>
      <c r="J975" s="30"/>
      <c r="K975" s="84"/>
      <c r="L975" s="45" t="s">
        <v>31</v>
      </c>
      <c r="M975" s="32" t="s">
        <v>33</v>
      </c>
      <c r="N975" s="32" t="s">
        <v>30</v>
      </c>
      <c r="O975" s="45" t="s">
        <v>31</v>
      </c>
      <c r="P975" s="45" t="s">
        <v>30</v>
      </c>
      <c r="Q975" s="45" t="s">
        <v>30</v>
      </c>
      <c r="R975" s="45" t="s">
        <v>30</v>
      </c>
      <c r="S975" s="45" t="s">
        <v>30</v>
      </c>
      <c r="T975" s="45" t="s">
        <v>31</v>
      </c>
      <c r="U975" s="45" t="s">
        <v>31</v>
      </c>
      <c r="V975" s="45" t="s">
        <v>31</v>
      </c>
      <c r="W975" s="45" t="s">
        <v>31</v>
      </c>
      <c r="X975" s="45" t="s">
        <v>31</v>
      </c>
      <c r="Y975" s="32" t="s">
        <v>72</v>
      </c>
      <c r="Z975" s="32" t="s">
        <v>73</v>
      </c>
      <c r="AA975" s="32" t="s">
        <v>74</v>
      </c>
      <c r="AB975" s="32" t="s">
        <v>31</v>
      </c>
      <c r="AC975" s="32" t="s">
        <v>33</v>
      </c>
      <c r="AD975" s="32" t="s">
        <v>33</v>
      </c>
      <c r="AE975" s="32" t="s">
        <v>30</v>
      </c>
      <c r="AF975" s="32" t="s">
        <v>31</v>
      </c>
      <c r="AG975" s="45" t="s">
        <v>30</v>
      </c>
      <c r="AH975" s="32" t="s">
        <v>75</v>
      </c>
      <c r="AI975" s="32" t="s">
        <v>76</v>
      </c>
      <c r="AJ975" s="32" t="s">
        <v>77</v>
      </c>
      <c r="AK975" s="32" t="s">
        <v>78</v>
      </c>
      <c r="AL975" s="32" t="s">
        <v>79</v>
      </c>
      <c r="AM975" s="32" t="s">
        <v>56</v>
      </c>
      <c r="AR975" s="23"/>
      <c r="AS975" s="24" t="str">
        <f t="shared" si="3"/>
        <v>-:-:-:-:-:-:-:-:-:-:-:-:-:a:b:c:-:-:-:-:-:-:d:e:f:g:h:Rd::::</v>
      </c>
      <c r="AT975" s="23"/>
      <c r="AU975" s="24" t="str">
        <f t="shared" si="4"/>
        <v>0x2F001400</v>
      </c>
      <c r="AV975" s="25"/>
      <c r="AW975" s="26" t="str">
        <f t="shared" si="5"/>
        <v>vbicvector_immediate_32_bit,                            </v>
      </c>
      <c r="AX975" s="26" t="str">
        <f t="shared" si="6"/>
        <v>//		vbicvector_immediate_32_bit,                            	/* 0x2F001400	BIC       	 */</v>
      </c>
      <c r="AY975" s="26" t="str">
        <f t="shared" si="7"/>
        <v>//		0x2F001400,	/* BIC       	vbicvector_immediate_32_bit	 */</v>
      </c>
    </row>
    <row r="976" ht="12.75" customHeight="1">
      <c r="A976" s="15" t="s">
        <v>1585</v>
      </c>
      <c r="B976" s="33" t="s">
        <v>106</v>
      </c>
      <c r="C976" s="16"/>
      <c r="D976" s="17"/>
      <c r="E976" s="28" t="s">
        <v>1583</v>
      </c>
      <c r="F976" s="18" t="str">
        <f t="shared" si="8"/>
        <v>v</v>
      </c>
      <c r="G976" s="18" t="str">
        <f t="shared" si="9"/>
        <v>16_bit_shifted_immediate</v>
      </c>
      <c r="H976" s="19"/>
      <c r="I976" s="30" t="s">
        <v>1574</v>
      </c>
      <c r="J976" s="30"/>
      <c r="K976" s="84"/>
      <c r="L976" s="45" t="s">
        <v>31</v>
      </c>
      <c r="M976" s="32" t="s">
        <v>33</v>
      </c>
      <c r="N976" s="32" t="s">
        <v>30</v>
      </c>
      <c r="O976" s="45" t="s">
        <v>31</v>
      </c>
      <c r="P976" s="45" t="s">
        <v>30</v>
      </c>
      <c r="Q976" s="45" t="s">
        <v>30</v>
      </c>
      <c r="R976" s="45" t="s">
        <v>30</v>
      </c>
      <c r="S976" s="45" t="s">
        <v>30</v>
      </c>
      <c r="T976" s="45" t="s">
        <v>31</v>
      </c>
      <c r="U976" s="45" t="s">
        <v>31</v>
      </c>
      <c r="V976" s="45" t="s">
        <v>31</v>
      </c>
      <c r="W976" s="45" t="s">
        <v>31</v>
      </c>
      <c r="X976" s="45" t="s">
        <v>31</v>
      </c>
      <c r="Y976" s="32" t="s">
        <v>72</v>
      </c>
      <c r="Z976" s="32" t="s">
        <v>73</v>
      </c>
      <c r="AA976" s="32" t="s">
        <v>74</v>
      </c>
      <c r="AB976" s="32" t="s">
        <v>30</v>
      </c>
      <c r="AC976" s="32" t="s">
        <v>31</v>
      </c>
      <c r="AD976" s="32" t="s">
        <v>33</v>
      </c>
      <c r="AE976" s="32" t="s">
        <v>31</v>
      </c>
      <c r="AF976" s="32" t="s">
        <v>31</v>
      </c>
      <c r="AG976" s="45" t="s">
        <v>30</v>
      </c>
      <c r="AH976" s="32" t="s">
        <v>75</v>
      </c>
      <c r="AI976" s="32" t="s">
        <v>76</v>
      </c>
      <c r="AJ976" s="32" t="s">
        <v>77</v>
      </c>
      <c r="AK976" s="32" t="s">
        <v>78</v>
      </c>
      <c r="AL976" s="32" t="s">
        <v>79</v>
      </c>
      <c r="AM976" s="32" t="s">
        <v>56</v>
      </c>
      <c r="AR976" s="23"/>
      <c r="AS976" s="24" t="str">
        <f t="shared" si="3"/>
        <v>-:-:-:-:-:-:-:-:-:-:-:-:-:a:b:c:-:-:-:-:-:-:d:e:f:g:h:Rd::::</v>
      </c>
      <c r="AT976" s="23"/>
      <c r="AU976" s="24" t="str">
        <f t="shared" si="4"/>
        <v>0x2F008400</v>
      </c>
      <c r="AV976" s="25"/>
      <c r="AW976" s="26" t="str">
        <f t="shared" si="5"/>
        <v>vmvni16_bit_shifted_immediate,                          </v>
      </c>
      <c r="AX976" s="26" t="str">
        <f t="shared" si="6"/>
        <v>//		vmvni16_bit_shifted_immediate,                          	/* 0x2F008400	MVNI      	 */</v>
      </c>
      <c r="AY976" s="26" t="str">
        <f t="shared" si="7"/>
        <v>//		0x2F008400,	/* MVNI      	vmvni16_bit_shifted_immediate	 */</v>
      </c>
    </row>
    <row r="977" ht="12.75" customHeight="1">
      <c r="A977" s="9" t="s">
        <v>1586</v>
      </c>
      <c r="B977" s="33" t="s">
        <v>106</v>
      </c>
      <c r="C977" s="16"/>
      <c r="D977" s="17"/>
      <c r="E977" s="28" t="s">
        <v>531</v>
      </c>
      <c r="F977" s="18" t="str">
        <f t="shared" si="8"/>
        <v>v</v>
      </c>
      <c r="G977" s="18" t="str">
        <f t="shared" si="9"/>
        <v>vector_immediate_16_bit</v>
      </c>
      <c r="H977" s="18" t="s">
        <v>1572</v>
      </c>
      <c r="I977" s="30" t="s">
        <v>1576</v>
      </c>
      <c r="J977" s="30"/>
      <c r="K977" s="84"/>
      <c r="L977" s="45" t="s">
        <v>31</v>
      </c>
      <c r="M977" s="32" t="s">
        <v>33</v>
      </c>
      <c r="N977" s="32" t="s">
        <v>30</v>
      </c>
      <c r="O977" s="45" t="s">
        <v>31</v>
      </c>
      <c r="P977" s="45" t="s">
        <v>30</v>
      </c>
      <c r="Q977" s="45" t="s">
        <v>30</v>
      </c>
      <c r="R977" s="45" t="s">
        <v>30</v>
      </c>
      <c r="S977" s="45" t="s">
        <v>30</v>
      </c>
      <c r="T977" s="45" t="s">
        <v>31</v>
      </c>
      <c r="U977" s="45" t="s">
        <v>31</v>
      </c>
      <c r="V977" s="45" t="s">
        <v>31</v>
      </c>
      <c r="W977" s="45" t="s">
        <v>31</v>
      </c>
      <c r="X977" s="45" t="s">
        <v>31</v>
      </c>
      <c r="Y977" s="32" t="s">
        <v>72</v>
      </c>
      <c r="Z977" s="32" t="s">
        <v>73</v>
      </c>
      <c r="AA977" s="32" t="s">
        <v>74</v>
      </c>
      <c r="AB977" s="32" t="s">
        <v>30</v>
      </c>
      <c r="AC977" s="32" t="s">
        <v>31</v>
      </c>
      <c r="AD977" s="32" t="s">
        <v>33</v>
      </c>
      <c r="AE977" s="32" t="s">
        <v>30</v>
      </c>
      <c r="AF977" s="32" t="s">
        <v>31</v>
      </c>
      <c r="AG977" s="45" t="s">
        <v>30</v>
      </c>
      <c r="AH977" s="32" t="s">
        <v>75</v>
      </c>
      <c r="AI977" s="32" t="s">
        <v>76</v>
      </c>
      <c r="AJ977" s="32" t="s">
        <v>77</v>
      </c>
      <c r="AK977" s="32" t="s">
        <v>78</v>
      </c>
      <c r="AL977" s="32" t="s">
        <v>79</v>
      </c>
      <c r="AM977" s="32" t="s">
        <v>56</v>
      </c>
      <c r="AR977" s="23"/>
      <c r="AS977" s="24" t="str">
        <f t="shared" si="3"/>
        <v>-:-:-:-:-:-:-:-:-:-:-:-:-:a:b:c:-:-:-:-:-:-:d:e:f:g:h:Rd::::</v>
      </c>
      <c r="AT977" s="23"/>
      <c r="AU977" s="24" t="str">
        <f t="shared" si="4"/>
        <v>0x2F009400</v>
      </c>
      <c r="AV977" s="25"/>
      <c r="AW977" s="26" t="str">
        <f t="shared" si="5"/>
        <v>vbicvector_immediate_16_bit,                            </v>
      </c>
      <c r="AX977" s="26" t="str">
        <f t="shared" si="6"/>
        <v>//		vbicvector_immediate_16_bit,                            	/* 0x2F009400	BIC       	 */</v>
      </c>
      <c r="AY977" s="26" t="str">
        <f t="shared" si="7"/>
        <v>//		0x2F009400,	/* BIC       	vbicvector_immediate_16_bit	 */</v>
      </c>
    </row>
    <row r="978" ht="12.75" customHeight="1">
      <c r="A978" s="15" t="s">
        <v>1587</v>
      </c>
      <c r="B978" s="33" t="s">
        <v>106</v>
      </c>
      <c r="C978" s="16"/>
      <c r="D978" s="17"/>
      <c r="E978" s="28" t="s">
        <v>1583</v>
      </c>
      <c r="F978" s="18" t="str">
        <f t="shared" si="8"/>
        <v>v</v>
      </c>
      <c r="G978" s="18" t="str">
        <f t="shared" si="9"/>
        <v>32_bit_shifting_ones</v>
      </c>
      <c r="H978" s="19"/>
      <c r="I978" s="30" t="s">
        <v>1578</v>
      </c>
      <c r="J978" s="30"/>
      <c r="K978" s="84"/>
      <c r="L978" s="45" t="s">
        <v>31</v>
      </c>
      <c r="M978" s="32" t="s">
        <v>33</v>
      </c>
      <c r="N978" s="32" t="s">
        <v>30</v>
      </c>
      <c r="O978" s="45" t="s">
        <v>31</v>
      </c>
      <c r="P978" s="45" t="s">
        <v>30</v>
      </c>
      <c r="Q978" s="45" t="s">
        <v>30</v>
      </c>
      <c r="R978" s="45" t="s">
        <v>30</v>
      </c>
      <c r="S978" s="45" t="s">
        <v>30</v>
      </c>
      <c r="T978" s="45" t="s">
        <v>31</v>
      </c>
      <c r="U978" s="45" t="s">
        <v>31</v>
      </c>
      <c r="V978" s="45" t="s">
        <v>31</v>
      </c>
      <c r="W978" s="45" t="s">
        <v>31</v>
      </c>
      <c r="X978" s="45" t="s">
        <v>31</v>
      </c>
      <c r="Y978" s="32" t="s">
        <v>72</v>
      </c>
      <c r="Z978" s="32" t="s">
        <v>73</v>
      </c>
      <c r="AA978" s="32" t="s">
        <v>74</v>
      </c>
      <c r="AB978" s="32" t="s">
        <v>30</v>
      </c>
      <c r="AC978" s="32" t="s">
        <v>30</v>
      </c>
      <c r="AD978" s="32" t="s">
        <v>31</v>
      </c>
      <c r="AE978" s="32" t="s">
        <v>33</v>
      </c>
      <c r="AF978" s="32" t="s">
        <v>31</v>
      </c>
      <c r="AG978" s="45" t="s">
        <v>30</v>
      </c>
      <c r="AH978" s="32" t="s">
        <v>75</v>
      </c>
      <c r="AI978" s="32" t="s">
        <v>76</v>
      </c>
      <c r="AJ978" s="32" t="s">
        <v>77</v>
      </c>
      <c r="AK978" s="32" t="s">
        <v>78</v>
      </c>
      <c r="AL978" s="32" t="s">
        <v>79</v>
      </c>
      <c r="AM978" s="32" t="s">
        <v>56</v>
      </c>
      <c r="AR978" s="23"/>
      <c r="AS978" s="24" t="str">
        <f t="shared" si="3"/>
        <v>-:-:-:-:-:-:-:-:-:-:-:-:-:a:b:c:-:-:-:-:-:-:d:e:f:g:h:Rd::::</v>
      </c>
      <c r="AT978" s="23"/>
      <c r="AU978" s="24" t="str">
        <f t="shared" si="4"/>
        <v>0x2F00C400</v>
      </c>
      <c r="AV978" s="25"/>
      <c r="AW978" s="26" t="str">
        <f t="shared" si="5"/>
        <v>vmvni32_bit_shifting_ones,                              </v>
      </c>
      <c r="AX978" s="26" t="str">
        <f t="shared" si="6"/>
        <v>//		vmvni32_bit_shifting_ones,                              	/* 0x2F00C400	MVNI      	 */</v>
      </c>
      <c r="AY978" s="26" t="str">
        <f t="shared" si="7"/>
        <v>//		0x2F00C400,	/* MVNI      	vmvni32_bit_shifting_ones	 */</v>
      </c>
    </row>
    <row r="979" ht="12.75" customHeight="1">
      <c r="A979" s="15" t="s">
        <v>1588</v>
      </c>
      <c r="B979" s="33" t="s">
        <v>106</v>
      </c>
      <c r="C979" s="16"/>
      <c r="D979" s="17"/>
      <c r="E979" s="28" t="s">
        <v>1569</v>
      </c>
      <c r="F979" s="18" t="str">
        <f t="shared" si="8"/>
        <v>v</v>
      </c>
      <c r="G979" s="18" t="str">
        <f t="shared" si="9"/>
        <v>64_bit_scalar</v>
      </c>
      <c r="H979" s="19"/>
      <c r="I979" s="30" t="s">
        <v>1589</v>
      </c>
      <c r="J979" s="30"/>
      <c r="K979" s="84"/>
      <c r="L979" s="45" t="s">
        <v>31</v>
      </c>
      <c r="M979" s="32" t="s">
        <v>31</v>
      </c>
      <c r="N979" s="32" t="s">
        <v>30</v>
      </c>
      <c r="O979" s="45" t="s">
        <v>31</v>
      </c>
      <c r="P979" s="45" t="s">
        <v>30</v>
      </c>
      <c r="Q979" s="45" t="s">
        <v>30</v>
      </c>
      <c r="R979" s="45" t="s">
        <v>30</v>
      </c>
      <c r="S979" s="45" t="s">
        <v>30</v>
      </c>
      <c r="T979" s="45" t="s">
        <v>31</v>
      </c>
      <c r="U979" s="45" t="s">
        <v>31</v>
      </c>
      <c r="V979" s="45" t="s">
        <v>31</v>
      </c>
      <c r="W979" s="45" t="s">
        <v>31</v>
      </c>
      <c r="X979" s="45" t="s">
        <v>31</v>
      </c>
      <c r="Y979" s="32" t="s">
        <v>72</v>
      </c>
      <c r="Z979" s="32" t="s">
        <v>73</v>
      </c>
      <c r="AA979" s="32" t="s">
        <v>74</v>
      </c>
      <c r="AB979" s="32" t="s">
        <v>30</v>
      </c>
      <c r="AC979" s="32" t="s">
        <v>30</v>
      </c>
      <c r="AD979" s="32" t="s">
        <v>30</v>
      </c>
      <c r="AE979" s="32" t="s">
        <v>31</v>
      </c>
      <c r="AF979" s="32" t="s">
        <v>31</v>
      </c>
      <c r="AG979" s="45" t="s">
        <v>30</v>
      </c>
      <c r="AH979" s="32" t="s">
        <v>75</v>
      </c>
      <c r="AI979" s="32" t="s">
        <v>76</v>
      </c>
      <c r="AJ979" s="32" t="s">
        <v>77</v>
      </c>
      <c r="AK979" s="32" t="s">
        <v>78</v>
      </c>
      <c r="AL979" s="32" t="s">
        <v>79</v>
      </c>
      <c r="AM979" s="32" t="s">
        <v>56</v>
      </c>
      <c r="AR979" s="23"/>
      <c r="AS979" s="24" t="str">
        <f t="shared" si="3"/>
        <v>-:-:-:-:-:-:-:-:-:-:-:-:-:a:b:c:-:-:-:-:-:-:d:e:f:g:h:Rd::::</v>
      </c>
      <c r="AT979" s="23"/>
      <c r="AU979" s="24" t="str">
        <f t="shared" si="4"/>
        <v>0x2F00E400</v>
      </c>
      <c r="AV979" s="25"/>
      <c r="AW979" s="26" t="str">
        <f t="shared" si="5"/>
        <v>vmovi64_bit_scalar,                                     </v>
      </c>
      <c r="AX979" s="26" t="str">
        <f t="shared" si="6"/>
        <v>//		vmovi64_bit_scalar,                                     	/* 0x2F00E400	MOVI      	 */</v>
      </c>
      <c r="AY979" s="26" t="str">
        <f t="shared" si="7"/>
        <v>//		0x2F00E400,	/* MOVI      	vmovi64_bit_scalar	 */</v>
      </c>
    </row>
    <row r="980" ht="12.75" customHeight="1">
      <c r="A980" s="9" t="s">
        <v>1590</v>
      </c>
      <c r="B980" s="33" t="s">
        <v>106</v>
      </c>
      <c r="C980" s="16"/>
      <c r="D980" s="17"/>
      <c r="E980" s="28" t="s">
        <v>1569</v>
      </c>
      <c r="F980" s="18" t="str">
        <f t="shared" si="8"/>
        <v>v</v>
      </c>
      <c r="G980" s="18" t="str">
        <f t="shared" si="9"/>
        <v>64_bit_vector</v>
      </c>
      <c r="H980" s="19"/>
      <c r="I980" s="30" t="s">
        <v>1591</v>
      </c>
      <c r="J980" s="30"/>
      <c r="K980" s="84"/>
      <c r="L980" s="45" t="s">
        <v>31</v>
      </c>
      <c r="M980" s="32" t="s">
        <v>30</v>
      </c>
      <c r="N980" s="32" t="s">
        <v>30</v>
      </c>
      <c r="O980" s="45" t="s">
        <v>31</v>
      </c>
      <c r="P980" s="45" t="s">
        <v>30</v>
      </c>
      <c r="Q980" s="45" t="s">
        <v>30</v>
      </c>
      <c r="R980" s="45" t="s">
        <v>30</v>
      </c>
      <c r="S980" s="45" t="s">
        <v>30</v>
      </c>
      <c r="T980" s="45" t="s">
        <v>31</v>
      </c>
      <c r="U980" s="45" t="s">
        <v>31</v>
      </c>
      <c r="V980" s="45" t="s">
        <v>31</v>
      </c>
      <c r="W980" s="45" t="s">
        <v>31</v>
      </c>
      <c r="X980" s="45" t="s">
        <v>31</v>
      </c>
      <c r="Y980" s="32" t="s">
        <v>72</v>
      </c>
      <c r="Z980" s="32" t="s">
        <v>73</v>
      </c>
      <c r="AA980" s="32" t="s">
        <v>74</v>
      </c>
      <c r="AB980" s="32" t="s">
        <v>30</v>
      </c>
      <c r="AC980" s="32" t="s">
        <v>30</v>
      </c>
      <c r="AD980" s="32" t="s">
        <v>30</v>
      </c>
      <c r="AE980" s="32" t="s">
        <v>31</v>
      </c>
      <c r="AF980" s="32" t="s">
        <v>31</v>
      </c>
      <c r="AG980" s="45" t="s">
        <v>30</v>
      </c>
      <c r="AH980" s="32" t="s">
        <v>75</v>
      </c>
      <c r="AI980" s="32" t="s">
        <v>76</v>
      </c>
      <c r="AJ980" s="32" t="s">
        <v>77</v>
      </c>
      <c r="AK980" s="32" t="s">
        <v>78</v>
      </c>
      <c r="AL980" s="32" t="s">
        <v>79</v>
      </c>
      <c r="AM980" s="32" t="s">
        <v>56</v>
      </c>
      <c r="AR980" s="23"/>
      <c r="AS980" s="24" t="str">
        <f t="shared" si="3"/>
        <v>-:-:-:-:-:-:-:-:-:-:-:-:-:a:b:c:-:-:-:-:-:-:d:e:f:g:h:Rd::::</v>
      </c>
      <c r="AT980" s="23"/>
      <c r="AU980" s="24" t="str">
        <f t="shared" si="4"/>
        <v>0x6F00E400</v>
      </c>
      <c r="AV980" s="25"/>
      <c r="AW980" s="26" t="str">
        <f t="shared" si="5"/>
        <v>vmovi64_bit_vector,                                     </v>
      </c>
      <c r="AX980" s="26" t="str">
        <f t="shared" si="6"/>
        <v>//		vmovi64_bit_vector,                                     	/* 0x6F00E400	MOVI      	 */</v>
      </c>
      <c r="AY980" s="26" t="str">
        <f t="shared" si="7"/>
        <v>//		0x6F00E400,	/* MOVI      	vmovi64_bit_vector	 */</v>
      </c>
    </row>
    <row r="981" ht="12.75" customHeight="1">
      <c r="A981" s="9" t="s">
        <v>1592</v>
      </c>
      <c r="B981" s="33" t="s">
        <v>106</v>
      </c>
      <c r="C981" s="16"/>
      <c r="D981" s="17"/>
      <c r="E981" s="28" t="s">
        <v>780</v>
      </c>
      <c r="F981" s="18" t="str">
        <f t="shared" si="8"/>
        <v>v</v>
      </c>
      <c r="G981" s="18" t="str">
        <f t="shared" si="9"/>
        <v>vector_immediate_Double_precision</v>
      </c>
      <c r="H981" s="18" t="s">
        <v>1572</v>
      </c>
      <c r="I981" s="30" t="s">
        <v>740</v>
      </c>
      <c r="J981" s="30"/>
      <c r="K981" s="84"/>
      <c r="L981" s="45" t="s">
        <v>31</v>
      </c>
      <c r="M981" s="32" t="s">
        <v>30</v>
      </c>
      <c r="N981" s="32" t="s">
        <v>30</v>
      </c>
      <c r="O981" s="45" t="s">
        <v>31</v>
      </c>
      <c r="P981" s="45" t="s">
        <v>30</v>
      </c>
      <c r="Q981" s="45" t="s">
        <v>30</v>
      </c>
      <c r="R981" s="45" t="s">
        <v>30</v>
      </c>
      <c r="S981" s="45" t="s">
        <v>30</v>
      </c>
      <c r="T981" s="45" t="s">
        <v>31</v>
      </c>
      <c r="U981" s="45" t="s">
        <v>31</v>
      </c>
      <c r="V981" s="45" t="s">
        <v>31</v>
      </c>
      <c r="W981" s="45" t="s">
        <v>31</v>
      </c>
      <c r="X981" s="45" t="s">
        <v>31</v>
      </c>
      <c r="Y981" s="32" t="s">
        <v>72</v>
      </c>
      <c r="Z981" s="32" t="s">
        <v>73</v>
      </c>
      <c r="AA981" s="32" t="s">
        <v>74</v>
      </c>
      <c r="AB981" s="32" t="s">
        <v>30</v>
      </c>
      <c r="AC981" s="32" t="s">
        <v>30</v>
      </c>
      <c r="AD981" s="32" t="s">
        <v>30</v>
      </c>
      <c r="AE981" s="32" t="s">
        <v>30</v>
      </c>
      <c r="AF981" s="32" t="s">
        <v>31</v>
      </c>
      <c r="AG981" s="45" t="s">
        <v>30</v>
      </c>
      <c r="AH981" s="32" t="s">
        <v>75</v>
      </c>
      <c r="AI981" s="32" t="s">
        <v>76</v>
      </c>
      <c r="AJ981" s="32" t="s">
        <v>77</v>
      </c>
      <c r="AK981" s="32" t="s">
        <v>78</v>
      </c>
      <c r="AL981" s="32" t="s">
        <v>79</v>
      </c>
      <c r="AM981" s="32" t="s">
        <v>56</v>
      </c>
      <c r="AR981" s="23"/>
      <c r="AS981" s="24" t="str">
        <f t="shared" si="3"/>
        <v>-:-:-:-:-:-:-:-:-:-:-:-:-:a:b:c:-:-:-:-:-:-:d:e:f:g:h:Rd::::</v>
      </c>
      <c r="AT981" s="23"/>
      <c r="AU981" s="24" t="str">
        <f t="shared" si="4"/>
        <v>0x6F00F400</v>
      </c>
      <c r="AV981" s="25"/>
      <c r="AW981" s="26" t="str">
        <f t="shared" si="5"/>
        <v>vfmovvector_immediate_Double_precision,                 </v>
      </c>
      <c r="AX981" s="26" t="str">
        <f t="shared" si="6"/>
        <v>//		vfmovvector_immediate_Double_precision,                 	/* 0x6F00F400	FMOV      	 */</v>
      </c>
      <c r="AY981" s="26" t="str">
        <f t="shared" si="7"/>
        <v>//		0x6F00F400,	/* FMOV      	vfmovvector_immediate_Double_precision	 */</v>
      </c>
    </row>
    <row r="982" ht="12.75" customHeight="1">
      <c r="A982" s="15" t="s">
        <v>1593</v>
      </c>
      <c r="B982" s="33" t="s">
        <v>106</v>
      </c>
      <c r="C982" s="16"/>
      <c r="D982" s="17" t="s">
        <v>1594</v>
      </c>
      <c r="F982" s="18" t="str">
        <f t="shared" si="8"/>
        <v/>
      </c>
      <c r="G982" s="18" t="str">
        <f t="shared" si="9"/>
        <v/>
      </c>
      <c r="H982" s="19"/>
      <c r="I982" s="20"/>
      <c r="J982" s="20"/>
      <c r="K982" s="21"/>
      <c r="L982" s="22" t="s">
        <v>31</v>
      </c>
      <c r="M982" s="38" t="s">
        <v>71</v>
      </c>
      <c r="N982" s="38" t="s">
        <v>931</v>
      </c>
      <c r="O982" s="22" t="s">
        <v>31</v>
      </c>
      <c r="P982" s="39" t="s">
        <v>30</v>
      </c>
      <c r="Q982" s="39" t="s">
        <v>30</v>
      </c>
      <c r="R982" s="39" t="s">
        <v>30</v>
      </c>
      <c r="S982" s="22" t="s">
        <v>30</v>
      </c>
      <c r="T982" s="22" t="s">
        <v>31</v>
      </c>
      <c r="U982" s="38" t="s">
        <v>69</v>
      </c>
      <c r="Y982" s="38" t="s">
        <v>70</v>
      </c>
      <c r="AB982" s="38" t="s">
        <v>642</v>
      </c>
      <c r="AG982" s="38" t="s">
        <v>30</v>
      </c>
      <c r="AH982" s="40" t="s">
        <v>45</v>
      </c>
      <c r="AM982" s="38" t="s">
        <v>56</v>
      </c>
      <c r="AR982" s="23"/>
      <c r="AS982" s="24" t="str">
        <f t="shared" si="3"/>
        <v/>
      </c>
      <c r="AT982" s="23"/>
      <c r="AU982" s="24" t="str">
        <f t="shared" si="4"/>
        <v/>
      </c>
      <c r="AV982" s="25"/>
      <c r="AW982" s="26" t="str">
        <f t="shared" si="5"/>
        <v/>
      </c>
      <c r="AX982" s="26" t="str">
        <f t="shared" si="6"/>
        <v>	/* AdvSIMD shift by immediate */</v>
      </c>
      <c r="AY982" s="26" t="str">
        <f t="shared" si="7"/>
        <v>	/* AdvSIMD shift by immediate */</v>
      </c>
    </row>
    <row r="983" ht="12.75" customHeight="1">
      <c r="A983" s="15" t="s">
        <v>1595</v>
      </c>
      <c r="B983" s="33" t="s">
        <v>106</v>
      </c>
      <c r="C983" s="16"/>
      <c r="D983" s="17"/>
      <c r="E983" s="28" t="s">
        <v>1113</v>
      </c>
      <c r="F983" s="18" t="str">
        <f t="shared" si="8"/>
        <v>v</v>
      </c>
      <c r="G983" s="18" t="str">
        <f t="shared" si="9"/>
        <v>Vector</v>
      </c>
      <c r="H983" s="19"/>
      <c r="I983" s="30" t="s">
        <v>1206</v>
      </c>
      <c r="J983" s="30"/>
      <c r="K983" s="84"/>
      <c r="L983" s="45" t="s">
        <v>31</v>
      </c>
      <c r="M983" s="32" t="s">
        <v>71</v>
      </c>
      <c r="N983" s="32" t="s">
        <v>31</v>
      </c>
      <c r="O983" s="45" t="s">
        <v>31</v>
      </c>
      <c r="P983" s="45" t="s">
        <v>30</v>
      </c>
      <c r="Q983" s="45" t="s">
        <v>30</v>
      </c>
      <c r="R983" s="45" t="s">
        <v>30</v>
      </c>
      <c r="S983" s="45" t="s">
        <v>30</v>
      </c>
      <c r="T983" s="45" t="s">
        <v>31</v>
      </c>
      <c r="U983" s="32" t="s">
        <v>69</v>
      </c>
      <c r="Y983" s="32" t="s">
        <v>70</v>
      </c>
      <c r="AB983" s="32" t="s">
        <v>31</v>
      </c>
      <c r="AC983" s="32" t="s">
        <v>31</v>
      </c>
      <c r="AD983" s="32" t="s">
        <v>31</v>
      </c>
      <c r="AE983" s="32" t="s">
        <v>31</v>
      </c>
      <c r="AF983" s="32" t="s">
        <v>31</v>
      </c>
      <c r="AG983" s="45" t="s">
        <v>30</v>
      </c>
      <c r="AH983" s="46" t="s">
        <v>45</v>
      </c>
      <c r="AM983" s="32" t="s">
        <v>56</v>
      </c>
      <c r="AR983" s="23"/>
      <c r="AS983" s="24" t="str">
        <f t="shared" si="3"/>
        <v>-:Q:-:-:-:-:-:-:-:immh::::immb:::-:-:-:-:-:-:Rn:::::Rd::::</v>
      </c>
      <c r="AT983" s="23"/>
      <c r="AU983" s="24" t="str">
        <f t="shared" si="4"/>
        <v>0x0F000400</v>
      </c>
      <c r="AV983" s="25"/>
      <c r="AW983" s="26" t="str">
        <f t="shared" si="5"/>
        <v>vsshrVector,                                            </v>
      </c>
      <c r="AX983" s="26" t="str">
        <f t="shared" si="6"/>
        <v>//		vsshrVector,                                            	/* 0x0F000400	SSHR      	 */</v>
      </c>
      <c r="AY983" s="26" t="str">
        <f t="shared" si="7"/>
        <v>//		0x0F000400,	/* SSHR      	vsshrVector	 */</v>
      </c>
    </row>
    <row r="984" ht="12.75" customHeight="1">
      <c r="A984" s="9" t="s">
        <v>1596</v>
      </c>
      <c r="B984" s="33" t="s">
        <v>106</v>
      </c>
      <c r="C984" s="16"/>
      <c r="D984" s="17"/>
      <c r="E984" s="28" t="s">
        <v>1116</v>
      </c>
      <c r="F984" s="18" t="str">
        <f t="shared" si="8"/>
        <v>v</v>
      </c>
      <c r="G984" s="18" t="str">
        <f t="shared" si="9"/>
        <v>Vector</v>
      </c>
      <c r="H984" s="19"/>
      <c r="I984" s="30" t="s">
        <v>1206</v>
      </c>
      <c r="J984" s="30"/>
      <c r="K984" s="84"/>
      <c r="L984" s="45" t="s">
        <v>31</v>
      </c>
      <c r="M984" s="32" t="s">
        <v>71</v>
      </c>
      <c r="N984" s="32" t="s">
        <v>31</v>
      </c>
      <c r="O984" s="45" t="s">
        <v>31</v>
      </c>
      <c r="P984" s="45" t="s">
        <v>30</v>
      </c>
      <c r="Q984" s="45" t="s">
        <v>30</v>
      </c>
      <c r="R984" s="45" t="s">
        <v>30</v>
      </c>
      <c r="S984" s="45" t="s">
        <v>30</v>
      </c>
      <c r="T984" s="45" t="s">
        <v>31</v>
      </c>
      <c r="U984" s="32" t="s">
        <v>69</v>
      </c>
      <c r="Y984" s="32" t="s">
        <v>70</v>
      </c>
      <c r="AB984" s="32" t="s">
        <v>31</v>
      </c>
      <c r="AC984" s="32" t="s">
        <v>31</v>
      </c>
      <c r="AD984" s="32" t="s">
        <v>31</v>
      </c>
      <c r="AE984" s="32" t="s">
        <v>30</v>
      </c>
      <c r="AF984" s="32" t="s">
        <v>31</v>
      </c>
      <c r="AG984" s="45" t="s">
        <v>30</v>
      </c>
      <c r="AH984" s="46" t="s">
        <v>45</v>
      </c>
      <c r="AM984" s="32" t="s">
        <v>56</v>
      </c>
      <c r="AR984" s="23"/>
      <c r="AS984" s="24" t="str">
        <f t="shared" si="3"/>
        <v>-:Q:-:-:-:-:-:-:-:immh::::immb:::-:-:-:-:-:-:Rn:::::Rd::::</v>
      </c>
      <c r="AT984" s="23"/>
      <c r="AU984" s="24" t="str">
        <f t="shared" si="4"/>
        <v>0x0F001400</v>
      </c>
      <c r="AV984" s="25"/>
      <c r="AW984" s="26" t="str">
        <f t="shared" si="5"/>
        <v>vssraVector,                                            </v>
      </c>
      <c r="AX984" s="26" t="str">
        <f t="shared" si="6"/>
        <v>//		vssraVector,                                            	/* 0x0F001400	SSRA      	 */</v>
      </c>
      <c r="AY984" s="26" t="str">
        <f t="shared" si="7"/>
        <v>//		0x0F001400,	/* SSRA      	vssraVector	 */</v>
      </c>
    </row>
    <row r="985" ht="12.75" customHeight="1">
      <c r="A985" s="15" t="s">
        <v>1597</v>
      </c>
      <c r="B985" s="33" t="s">
        <v>106</v>
      </c>
      <c r="C985" s="16"/>
      <c r="D985" s="17"/>
      <c r="E985" s="28" t="s">
        <v>1118</v>
      </c>
      <c r="F985" s="18" t="str">
        <f t="shared" si="8"/>
        <v>v</v>
      </c>
      <c r="G985" s="18" t="str">
        <f t="shared" si="9"/>
        <v>Vector</v>
      </c>
      <c r="H985" s="19"/>
      <c r="I985" s="30" t="s">
        <v>1206</v>
      </c>
      <c r="J985" s="30"/>
      <c r="K985" s="84"/>
      <c r="L985" s="45" t="s">
        <v>31</v>
      </c>
      <c r="M985" s="32" t="s">
        <v>71</v>
      </c>
      <c r="N985" s="32" t="s">
        <v>31</v>
      </c>
      <c r="O985" s="45" t="s">
        <v>31</v>
      </c>
      <c r="P985" s="45" t="s">
        <v>30</v>
      </c>
      <c r="Q985" s="45" t="s">
        <v>30</v>
      </c>
      <c r="R985" s="45" t="s">
        <v>30</v>
      </c>
      <c r="S985" s="45" t="s">
        <v>30</v>
      </c>
      <c r="T985" s="45" t="s">
        <v>31</v>
      </c>
      <c r="U985" s="32" t="s">
        <v>69</v>
      </c>
      <c r="Y985" s="32" t="s">
        <v>70</v>
      </c>
      <c r="AB985" s="32" t="s">
        <v>31</v>
      </c>
      <c r="AC985" s="32" t="s">
        <v>31</v>
      </c>
      <c r="AD985" s="32" t="s">
        <v>30</v>
      </c>
      <c r="AE985" s="32" t="s">
        <v>31</v>
      </c>
      <c r="AF985" s="32" t="s">
        <v>31</v>
      </c>
      <c r="AG985" s="45" t="s">
        <v>30</v>
      </c>
      <c r="AH985" s="46" t="s">
        <v>45</v>
      </c>
      <c r="AM985" s="32" t="s">
        <v>56</v>
      </c>
      <c r="AR985" s="23"/>
      <c r="AS985" s="24" t="str">
        <f t="shared" si="3"/>
        <v>-:Q:-:-:-:-:-:-:-:immh::::immb:::-:-:-:-:-:-:Rn:::::Rd::::</v>
      </c>
      <c r="AT985" s="23"/>
      <c r="AU985" s="24" t="str">
        <f t="shared" si="4"/>
        <v>0x0F002400</v>
      </c>
      <c r="AV985" s="25"/>
      <c r="AW985" s="26" t="str">
        <f t="shared" si="5"/>
        <v>vsrshrVector,                                           </v>
      </c>
      <c r="AX985" s="26" t="str">
        <f t="shared" si="6"/>
        <v>//		vsrshrVector,                                           	/* 0x0F002400	SRSHR     	 */</v>
      </c>
      <c r="AY985" s="26" t="str">
        <f t="shared" si="7"/>
        <v>//		0x0F002400,	/* SRSHR     	vsrshrVector	 */</v>
      </c>
    </row>
    <row r="986" ht="12.75" customHeight="1">
      <c r="A986" s="15" t="s">
        <v>1598</v>
      </c>
      <c r="B986" s="33" t="s">
        <v>106</v>
      </c>
      <c r="C986" s="16"/>
      <c r="D986" s="17"/>
      <c r="E986" s="28" t="s">
        <v>1120</v>
      </c>
      <c r="F986" s="18" t="str">
        <f t="shared" si="8"/>
        <v>v</v>
      </c>
      <c r="G986" s="18" t="str">
        <f t="shared" si="9"/>
        <v>Vector</v>
      </c>
      <c r="H986" s="19"/>
      <c r="I986" s="30" t="s">
        <v>1206</v>
      </c>
      <c r="J986" s="30"/>
      <c r="K986" s="84"/>
      <c r="L986" s="45" t="s">
        <v>31</v>
      </c>
      <c r="M986" s="32" t="s">
        <v>71</v>
      </c>
      <c r="N986" s="32" t="s">
        <v>31</v>
      </c>
      <c r="O986" s="45" t="s">
        <v>31</v>
      </c>
      <c r="P986" s="45" t="s">
        <v>30</v>
      </c>
      <c r="Q986" s="45" t="s">
        <v>30</v>
      </c>
      <c r="R986" s="45" t="s">
        <v>30</v>
      </c>
      <c r="S986" s="45" t="s">
        <v>30</v>
      </c>
      <c r="T986" s="45" t="s">
        <v>31</v>
      </c>
      <c r="U986" s="32" t="s">
        <v>69</v>
      </c>
      <c r="Y986" s="32" t="s">
        <v>70</v>
      </c>
      <c r="AB986" s="32" t="s">
        <v>31</v>
      </c>
      <c r="AC986" s="32" t="s">
        <v>31</v>
      </c>
      <c r="AD986" s="32" t="s">
        <v>30</v>
      </c>
      <c r="AE986" s="32" t="s">
        <v>30</v>
      </c>
      <c r="AF986" s="32" t="s">
        <v>31</v>
      </c>
      <c r="AG986" s="45" t="s">
        <v>30</v>
      </c>
      <c r="AH986" s="46" t="s">
        <v>45</v>
      </c>
      <c r="AM986" s="32" t="s">
        <v>56</v>
      </c>
      <c r="AR986" s="23"/>
      <c r="AS986" s="24" t="str">
        <f t="shared" si="3"/>
        <v>-:Q:-:-:-:-:-:-:-:immh::::immb:::-:-:-:-:-:-:Rn:::::Rd::::</v>
      </c>
      <c r="AT986" s="23"/>
      <c r="AU986" s="24" t="str">
        <f t="shared" si="4"/>
        <v>0x0F003400</v>
      </c>
      <c r="AV986" s="25"/>
      <c r="AW986" s="26" t="str">
        <f t="shared" si="5"/>
        <v>vsrsraVector,                                           </v>
      </c>
      <c r="AX986" s="26" t="str">
        <f t="shared" si="6"/>
        <v>//		vsrsraVector,                                           	/* 0x0F003400	SRSRA     	 */</v>
      </c>
      <c r="AY986" s="26" t="str">
        <f t="shared" si="7"/>
        <v>//		0x0F003400,	/* SRSRA     	vsrsraVector	 */</v>
      </c>
    </row>
    <row r="987" ht="12.75" customHeight="1">
      <c r="A987" s="9" t="s">
        <v>1599</v>
      </c>
      <c r="B987" s="33" t="s">
        <v>106</v>
      </c>
      <c r="C987" s="16"/>
      <c r="D987" s="17"/>
      <c r="E987" s="28" t="s">
        <v>1122</v>
      </c>
      <c r="F987" s="18" t="str">
        <f t="shared" si="8"/>
        <v>v</v>
      </c>
      <c r="G987" s="18" t="str">
        <f t="shared" si="9"/>
        <v>Vector</v>
      </c>
      <c r="H987" s="19"/>
      <c r="I987" s="30" t="s">
        <v>1206</v>
      </c>
      <c r="J987" s="30"/>
      <c r="K987" s="84"/>
      <c r="L987" s="45" t="s">
        <v>31</v>
      </c>
      <c r="M987" s="32" t="s">
        <v>71</v>
      </c>
      <c r="N987" s="32" t="s">
        <v>31</v>
      </c>
      <c r="O987" s="45" t="s">
        <v>31</v>
      </c>
      <c r="P987" s="45" t="s">
        <v>30</v>
      </c>
      <c r="Q987" s="45" t="s">
        <v>30</v>
      </c>
      <c r="R987" s="45" t="s">
        <v>30</v>
      </c>
      <c r="S987" s="45" t="s">
        <v>30</v>
      </c>
      <c r="T987" s="45" t="s">
        <v>31</v>
      </c>
      <c r="U987" s="32" t="s">
        <v>69</v>
      </c>
      <c r="Y987" s="32" t="s">
        <v>70</v>
      </c>
      <c r="AB987" s="32" t="s">
        <v>31</v>
      </c>
      <c r="AC987" s="32" t="s">
        <v>30</v>
      </c>
      <c r="AD987" s="32" t="s">
        <v>31</v>
      </c>
      <c r="AE987" s="32" t="s">
        <v>30</v>
      </c>
      <c r="AF987" s="32" t="s">
        <v>31</v>
      </c>
      <c r="AG987" s="45" t="s">
        <v>30</v>
      </c>
      <c r="AH987" s="46" t="s">
        <v>45</v>
      </c>
      <c r="AM987" s="32" t="s">
        <v>56</v>
      </c>
      <c r="AR987" s="23"/>
      <c r="AS987" s="24" t="str">
        <f t="shared" si="3"/>
        <v>-:Q:-:-:-:-:-:-:-:immh::::immb:::-:-:-:-:-:-:Rn:::::Rd::::</v>
      </c>
      <c r="AT987" s="23"/>
      <c r="AU987" s="24" t="str">
        <f t="shared" si="4"/>
        <v>0x0F005400</v>
      </c>
      <c r="AV987" s="25"/>
      <c r="AW987" s="26" t="str">
        <f t="shared" si="5"/>
        <v>vshlVector,                                             </v>
      </c>
      <c r="AX987" s="26" t="str">
        <f t="shared" si="6"/>
        <v>//		vshlVector,                                             	/* 0x0F005400	SHL       	 */</v>
      </c>
      <c r="AY987" s="26" t="str">
        <f t="shared" si="7"/>
        <v>//		0x0F005400,	/* SHL       	vshlVector	 */</v>
      </c>
    </row>
    <row r="988" ht="12.75" customHeight="1">
      <c r="A988" s="9" t="s">
        <v>1600</v>
      </c>
      <c r="B988" s="33" t="s">
        <v>106</v>
      </c>
      <c r="C988" s="16"/>
      <c r="D988" s="17"/>
      <c r="E988" s="28" t="s">
        <v>944</v>
      </c>
      <c r="F988" s="18" t="str">
        <f t="shared" si="8"/>
        <v>v</v>
      </c>
      <c r="G988" s="18" t="str">
        <f t="shared" si="9"/>
        <v>immediate_Vector</v>
      </c>
      <c r="H988" s="18" t="s">
        <v>1124</v>
      </c>
      <c r="I988" s="30" t="s">
        <v>1206</v>
      </c>
      <c r="J988" s="30"/>
      <c r="K988" s="84"/>
      <c r="L988" s="45" t="s">
        <v>31</v>
      </c>
      <c r="M988" s="32" t="s">
        <v>71</v>
      </c>
      <c r="N988" s="32" t="s">
        <v>31</v>
      </c>
      <c r="O988" s="45" t="s">
        <v>31</v>
      </c>
      <c r="P988" s="45" t="s">
        <v>30</v>
      </c>
      <c r="Q988" s="45" t="s">
        <v>30</v>
      </c>
      <c r="R988" s="45" t="s">
        <v>30</v>
      </c>
      <c r="S988" s="45" t="s">
        <v>30</v>
      </c>
      <c r="T988" s="45" t="s">
        <v>31</v>
      </c>
      <c r="U988" s="32" t="s">
        <v>69</v>
      </c>
      <c r="Y988" s="32" t="s">
        <v>70</v>
      </c>
      <c r="AB988" s="32" t="s">
        <v>31</v>
      </c>
      <c r="AC988" s="32" t="s">
        <v>30</v>
      </c>
      <c r="AD988" s="32" t="s">
        <v>30</v>
      </c>
      <c r="AE988" s="32" t="s">
        <v>30</v>
      </c>
      <c r="AF988" s="32" t="s">
        <v>31</v>
      </c>
      <c r="AG988" s="45" t="s">
        <v>30</v>
      </c>
      <c r="AH988" s="46" t="s">
        <v>45</v>
      </c>
      <c r="AM988" s="32" t="s">
        <v>56</v>
      </c>
      <c r="AR988" s="23"/>
      <c r="AS988" s="24" t="str">
        <f t="shared" si="3"/>
        <v>-:Q:-:-:-:-:-:-:-:immh::::immb:::-:-:-:-:-:-:Rn:::::Rd::::</v>
      </c>
      <c r="AT988" s="23"/>
      <c r="AU988" s="24" t="str">
        <f t="shared" si="4"/>
        <v>0x0F007400</v>
      </c>
      <c r="AV988" s="25"/>
      <c r="AW988" s="26" t="str">
        <f t="shared" si="5"/>
        <v>vsqshlimmediate_Vector,                                 </v>
      </c>
      <c r="AX988" s="26" t="str">
        <f t="shared" si="6"/>
        <v>//		vsqshlimmediate_Vector,                                 	/* 0x0F007400	SQSHL     	 */</v>
      </c>
      <c r="AY988" s="26" t="str">
        <f t="shared" si="7"/>
        <v>//		0x0F007400,	/* SQSHL     	vsqshlimmediate_Vector	 */</v>
      </c>
    </row>
    <row r="989" ht="12.75" customHeight="1">
      <c r="A989" s="15" t="s">
        <v>1601</v>
      </c>
      <c r="B989" s="33" t="s">
        <v>106</v>
      </c>
      <c r="C989" s="16"/>
      <c r="D989" s="17"/>
      <c r="E989" s="28" t="s">
        <v>1602</v>
      </c>
      <c r="F989" s="18" t="str">
        <f t="shared" si="8"/>
        <v/>
      </c>
      <c r="G989" s="18" t="str">
        <f t="shared" si="9"/>
        <v/>
      </c>
      <c r="H989" s="19"/>
      <c r="I989" s="29"/>
      <c r="J989" s="29"/>
      <c r="K989" s="84"/>
      <c r="L989" s="45" t="s">
        <v>31</v>
      </c>
      <c r="M989" s="32" t="s">
        <v>71</v>
      </c>
      <c r="N989" s="32" t="s">
        <v>31</v>
      </c>
      <c r="O989" s="45" t="s">
        <v>31</v>
      </c>
      <c r="P989" s="45" t="s">
        <v>30</v>
      </c>
      <c r="Q989" s="45" t="s">
        <v>30</v>
      </c>
      <c r="R989" s="45" t="s">
        <v>30</v>
      </c>
      <c r="S989" s="45" t="s">
        <v>30</v>
      </c>
      <c r="T989" s="45" t="s">
        <v>31</v>
      </c>
      <c r="U989" s="32" t="s">
        <v>69</v>
      </c>
      <c r="Y989" s="32" t="s">
        <v>70</v>
      </c>
      <c r="AB989" s="32" t="s">
        <v>30</v>
      </c>
      <c r="AC989" s="32" t="s">
        <v>31</v>
      </c>
      <c r="AD989" s="32" t="s">
        <v>31</v>
      </c>
      <c r="AE989" s="32" t="s">
        <v>31</v>
      </c>
      <c r="AF989" s="32" t="s">
        <v>31</v>
      </c>
      <c r="AG989" s="45" t="s">
        <v>30</v>
      </c>
      <c r="AH989" s="46" t="s">
        <v>45</v>
      </c>
      <c r="AM989" s="32" t="s">
        <v>56</v>
      </c>
      <c r="AR989" s="23"/>
      <c r="AS989" s="24" t="str">
        <f t="shared" si="3"/>
        <v>-:Q:-:-:-:-:-:-:-:immh::::immb:::-:-:-:-:-:-:Rn:::::Rd::::</v>
      </c>
      <c r="AT989" s="23"/>
      <c r="AU989" s="24" t="str">
        <f t="shared" si="4"/>
        <v>0x0F008400</v>
      </c>
      <c r="AV989" s="25"/>
      <c r="AW989" s="26" t="str">
        <f t="shared" si="5"/>
        <v>shrn,                                                   </v>
      </c>
      <c r="AX989" s="26" t="str">
        <f t="shared" si="6"/>
        <v>//		shrn,                                                   	/* 0x0F008400	SHRN      	 */</v>
      </c>
      <c r="AY989" s="26" t="str">
        <f t="shared" si="7"/>
        <v>//		0x0F008400,	/* SHRN      	shrn	 */</v>
      </c>
    </row>
    <row r="990" ht="12.75" customHeight="1">
      <c r="A990" s="15" t="s">
        <v>1603</v>
      </c>
      <c r="B990" s="33" t="s">
        <v>106</v>
      </c>
      <c r="C990" s="16"/>
      <c r="D990" s="17"/>
      <c r="E990" s="28" t="s">
        <v>1604</v>
      </c>
      <c r="F990" s="18" t="str">
        <f t="shared" si="8"/>
        <v/>
      </c>
      <c r="G990" s="18" t="str">
        <f t="shared" si="9"/>
        <v/>
      </c>
      <c r="H990" s="19"/>
      <c r="I990" s="29"/>
      <c r="J990" s="29"/>
      <c r="K990" s="84"/>
      <c r="L990" s="45" t="s">
        <v>31</v>
      </c>
      <c r="M990" s="32" t="s">
        <v>71</v>
      </c>
      <c r="N990" s="32" t="s">
        <v>31</v>
      </c>
      <c r="O990" s="45" t="s">
        <v>31</v>
      </c>
      <c r="P990" s="45" t="s">
        <v>30</v>
      </c>
      <c r="Q990" s="45" t="s">
        <v>30</v>
      </c>
      <c r="R990" s="45" t="s">
        <v>30</v>
      </c>
      <c r="S990" s="45" t="s">
        <v>30</v>
      </c>
      <c r="T990" s="45" t="s">
        <v>31</v>
      </c>
      <c r="U990" s="32" t="s">
        <v>69</v>
      </c>
      <c r="Y990" s="32" t="s">
        <v>70</v>
      </c>
      <c r="AB990" s="32" t="s">
        <v>30</v>
      </c>
      <c r="AC990" s="32" t="s">
        <v>31</v>
      </c>
      <c r="AD990" s="32" t="s">
        <v>31</v>
      </c>
      <c r="AE990" s="32" t="s">
        <v>31</v>
      </c>
      <c r="AF990" s="32" t="s">
        <v>31</v>
      </c>
      <c r="AG990" s="45" t="s">
        <v>30</v>
      </c>
      <c r="AH990" s="46" t="s">
        <v>45</v>
      </c>
      <c r="AM990" s="32" t="s">
        <v>56</v>
      </c>
      <c r="AR990" s="23"/>
      <c r="AS990" s="24" t="str">
        <f t="shared" si="3"/>
        <v>-:Q:-:-:-:-:-:-:-:immh::::immb:::-:-:-:-:-:-:Rn:::::Rd::::</v>
      </c>
      <c r="AT990" s="23"/>
      <c r="AU990" s="24" t="str">
        <f t="shared" si="4"/>
        <v>0x0F008400</v>
      </c>
      <c r="AV990" s="25"/>
      <c r="AW990" s="26" t="str">
        <f t="shared" si="5"/>
        <v>shrn2,                                                  </v>
      </c>
      <c r="AX990" s="26" t="str">
        <f t="shared" si="6"/>
        <v>//		shrn2,                                                  	/* 0x0F008400	SHRN2     	 */</v>
      </c>
      <c r="AY990" s="26" t="str">
        <f t="shared" si="7"/>
        <v>//		0x0F008400,	/* SHRN2     	shrn2	 */</v>
      </c>
    </row>
    <row r="991" ht="12.75" customHeight="1">
      <c r="A991" s="9" t="s">
        <v>1605</v>
      </c>
      <c r="B991" s="33" t="s">
        <v>106</v>
      </c>
      <c r="C991" s="16"/>
      <c r="D991" s="17"/>
      <c r="E991" s="28" t="s">
        <v>1606</v>
      </c>
      <c r="F991" s="18" t="str">
        <f t="shared" si="8"/>
        <v/>
      </c>
      <c r="G991" s="18" t="str">
        <f t="shared" si="9"/>
        <v/>
      </c>
      <c r="H991" s="19"/>
      <c r="I991" s="29"/>
      <c r="J991" s="29"/>
      <c r="K991" s="84"/>
      <c r="L991" s="45" t="s">
        <v>31</v>
      </c>
      <c r="M991" s="32" t="s">
        <v>71</v>
      </c>
      <c r="N991" s="32" t="s">
        <v>31</v>
      </c>
      <c r="O991" s="45" t="s">
        <v>31</v>
      </c>
      <c r="P991" s="45" t="s">
        <v>30</v>
      </c>
      <c r="Q991" s="45" t="s">
        <v>30</v>
      </c>
      <c r="R991" s="45" t="s">
        <v>30</v>
      </c>
      <c r="S991" s="45" t="s">
        <v>30</v>
      </c>
      <c r="T991" s="45" t="s">
        <v>31</v>
      </c>
      <c r="U991" s="32" t="s">
        <v>69</v>
      </c>
      <c r="Y991" s="32" t="s">
        <v>70</v>
      </c>
      <c r="AB991" s="32" t="s">
        <v>30</v>
      </c>
      <c r="AC991" s="32" t="s">
        <v>31</v>
      </c>
      <c r="AD991" s="32" t="s">
        <v>31</v>
      </c>
      <c r="AE991" s="32" t="s">
        <v>31</v>
      </c>
      <c r="AF991" s="32" t="s">
        <v>30</v>
      </c>
      <c r="AG991" s="45" t="s">
        <v>30</v>
      </c>
      <c r="AH991" s="46" t="s">
        <v>45</v>
      </c>
      <c r="AM991" s="32" t="s">
        <v>56</v>
      </c>
      <c r="AR991" s="23"/>
      <c r="AS991" s="24" t="str">
        <f t="shared" si="3"/>
        <v>-:Q:-:-:-:-:-:-:-:immh::::immb:::-:-:-:-:-:-:Rn:::::Rd::::</v>
      </c>
      <c r="AT991" s="23"/>
      <c r="AU991" s="24" t="str">
        <f t="shared" si="4"/>
        <v>0x0F008C00</v>
      </c>
      <c r="AV991" s="25"/>
      <c r="AW991" s="26" t="str">
        <f t="shared" si="5"/>
        <v>rshrn,                                                  </v>
      </c>
      <c r="AX991" s="26" t="str">
        <f t="shared" si="6"/>
        <v>//		rshrn,                                                  	/* 0x0F008C00	RSHRN     	 */</v>
      </c>
      <c r="AY991" s="26" t="str">
        <f t="shared" si="7"/>
        <v>//		0x0F008C00,	/* RSHRN     	rshrn	 */</v>
      </c>
    </row>
    <row r="992" ht="12.75" customHeight="1">
      <c r="A992" s="15" t="s">
        <v>1607</v>
      </c>
      <c r="B992" s="33" t="s">
        <v>106</v>
      </c>
      <c r="C992" s="16"/>
      <c r="D992" s="17"/>
      <c r="E992" s="28" t="s">
        <v>1608</v>
      </c>
      <c r="F992" s="18" t="str">
        <f t="shared" si="8"/>
        <v/>
      </c>
      <c r="G992" s="18" t="str">
        <f t="shared" si="9"/>
        <v/>
      </c>
      <c r="H992" s="19"/>
      <c r="I992" s="29"/>
      <c r="J992" s="29"/>
      <c r="K992" s="84"/>
      <c r="L992" s="45" t="s">
        <v>31</v>
      </c>
      <c r="M992" s="32" t="s">
        <v>71</v>
      </c>
      <c r="N992" s="32" t="s">
        <v>31</v>
      </c>
      <c r="O992" s="45" t="s">
        <v>31</v>
      </c>
      <c r="P992" s="45" t="s">
        <v>30</v>
      </c>
      <c r="Q992" s="45" t="s">
        <v>30</v>
      </c>
      <c r="R992" s="45" t="s">
        <v>30</v>
      </c>
      <c r="S992" s="45" t="s">
        <v>30</v>
      </c>
      <c r="T992" s="45" t="s">
        <v>31</v>
      </c>
      <c r="U992" s="32" t="s">
        <v>69</v>
      </c>
      <c r="Y992" s="32" t="s">
        <v>70</v>
      </c>
      <c r="AB992" s="32" t="s">
        <v>30</v>
      </c>
      <c r="AC992" s="32" t="s">
        <v>31</v>
      </c>
      <c r="AD992" s="32" t="s">
        <v>31</v>
      </c>
      <c r="AE992" s="32" t="s">
        <v>31</v>
      </c>
      <c r="AF992" s="32" t="s">
        <v>30</v>
      </c>
      <c r="AG992" s="45" t="s">
        <v>30</v>
      </c>
      <c r="AH992" s="46" t="s">
        <v>45</v>
      </c>
      <c r="AM992" s="32" t="s">
        <v>56</v>
      </c>
      <c r="AR992" s="23"/>
      <c r="AS992" s="24" t="str">
        <f t="shared" si="3"/>
        <v>-:Q:-:-:-:-:-:-:-:immh::::immb:::-:-:-:-:-:-:Rn:::::Rd::::</v>
      </c>
      <c r="AT992" s="23"/>
      <c r="AU992" s="24" t="str">
        <f t="shared" si="4"/>
        <v>0x0F008C00</v>
      </c>
      <c r="AV992" s="25"/>
      <c r="AW992" s="26" t="str">
        <f t="shared" si="5"/>
        <v>rshrn2,                                                 </v>
      </c>
      <c r="AX992" s="26" t="str">
        <f t="shared" si="6"/>
        <v>//		rshrn2,                                                 	/* 0x0F008C00	RSHRN2    	 */</v>
      </c>
      <c r="AY992" s="26" t="str">
        <f t="shared" si="7"/>
        <v>//		0x0F008C00,	/* RSHRN2    	rshrn2	 */</v>
      </c>
    </row>
    <row r="993" ht="12.75" customHeight="1">
      <c r="A993" s="15" t="s">
        <v>1609</v>
      </c>
      <c r="B993" s="33" t="s">
        <v>106</v>
      </c>
      <c r="C993" s="16"/>
      <c r="D993" s="17"/>
      <c r="E993" s="28" t="s">
        <v>1126</v>
      </c>
      <c r="F993" s="18" t="str">
        <f t="shared" si="8"/>
        <v>v</v>
      </c>
      <c r="G993" s="18" t="str">
        <f t="shared" si="9"/>
        <v>Vector</v>
      </c>
      <c r="H993" s="19"/>
      <c r="I993" s="30" t="s">
        <v>1206</v>
      </c>
      <c r="J993" s="30"/>
      <c r="K993" s="84"/>
      <c r="L993" s="45" t="s">
        <v>31</v>
      </c>
      <c r="M993" s="32" t="s">
        <v>71</v>
      </c>
      <c r="N993" s="32" t="s">
        <v>31</v>
      </c>
      <c r="O993" s="45" t="s">
        <v>31</v>
      </c>
      <c r="P993" s="45" t="s">
        <v>30</v>
      </c>
      <c r="Q993" s="45" t="s">
        <v>30</v>
      </c>
      <c r="R993" s="45" t="s">
        <v>30</v>
      </c>
      <c r="S993" s="45" t="s">
        <v>30</v>
      </c>
      <c r="T993" s="45" t="s">
        <v>31</v>
      </c>
      <c r="U993" s="32" t="s">
        <v>69</v>
      </c>
      <c r="Y993" s="32" t="s">
        <v>70</v>
      </c>
      <c r="AB993" s="32" t="s">
        <v>30</v>
      </c>
      <c r="AC993" s="32" t="s">
        <v>31</v>
      </c>
      <c r="AD993" s="32" t="s">
        <v>31</v>
      </c>
      <c r="AE993" s="32" t="s">
        <v>30</v>
      </c>
      <c r="AF993" s="32" t="s">
        <v>31</v>
      </c>
      <c r="AG993" s="45" t="s">
        <v>30</v>
      </c>
      <c r="AH993" s="46" t="s">
        <v>45</v>
      </c>
      <c r="AM993" s="32" t="s">
        <v>56</v>
      </c>
      <c r="AR993" s="23"/>
      <c r="AS993" s="24" t="str">
        <f t="shared" si="3"/>
        <v>-:Q:-:-:-:-:-:-:-:immh::::immb:::-:-:-:-:-:-:Rn:::::Rd::::</v>
      </c>
      <c r="AT993" s="23"/>
      <c r="AU993" s="24" t="str">
        <f t="shared" si="4"/>
        <v>0x0F009400</v>
      </c>
      <c r="AV993" s="25"/>
      <c r="AW993" s="26" t="str">
        <f t="shared" si="5"/>
        <v>vsqshrnVector,                                          </v>
      </c>
      <c r="AX993" s="26" t="str">
        <f t="shared" si="6"/>
        <v>//		vsqshrnVector,                                          	/* 0x0F009400	SQSHRN    	 */</v>
      </c>
      <c r="AY993" s="26" t="str">
        <f t="shared" si="7"/>
        <v>//		0x0F009400,	/* SQSHRN    	vsqshrnVector	 */</v>
      </c>
    </row>
    <row r="994" ht="12.75" customHeight="1">
      <c r="A994" s="9" t="s">
        <v>1610</v>
      </c>
      <c r="B994" s="33" t="s">
        <v>106</v>
      </c>
      <c r="C994" s="16"/>
      <c r="D994" s="17"/>
      <c r="E994" s="28" t="s">
        <v>1128</v>
      </c>
      <c r="F994" s="18" t="str">
        <f t="shared" si="8"/>
        <v>v</v>
      </c>
      <c r="G994" s="18" t="str">
        <f t="shared" si="9"/>
        <v>Vector</v>
      </c>
      <c r="H994" s="19"/>
      <c r="I994" s="30" t="s">
        <v>1206</v>
      </c>
      <c r="J994" s="30"/>
      <c r="K994" s="84"/>
      <c r="L994" s="45" t="s">
        <v>31</v>
      </c>
      <c r="M994" s="32" t="s">
        <v>71</v>
      </c>
      <c r="N994" s="32" t="s">
        <v>31</v>
      </c>
      <c r="O994" s="45" t="s">
        <v>31</v>
      </c>
      <c r="P994" s="45" t="s">
        <v>30</v>
      </c>
      <c r="Q994" s="45" t="s">
        <v>30</v>
      </c>
      <c r="R994" s="45" t="s">
        <v>30</v>
      </c>
      <c r="S994" s="45" t="s">
        <v>30</v>
      </c>
      <c r="T994" s="45" t="s">
        <v>31</v>
      </c>
      <c r="U994" s="32" t="s">
        <v>69</v>
      </c>
      <c r="Y994" s="32" t="s">
        <v>70</v>
      </c>
      <c r="AB994" s="32" t="s">
        <v>30</v>
      </c>
      <c r="AC994" s="32" t="s">
        <v>31</v>
      </c>
      <c r="AD994" s="32" t="s">
        <v>31</v>
      </c>
      <c r="AE994" s="32" t="s">
        <v>30</v>
      </c>
      <c r="AF994" s="32" t="s">
        <v>31</v>
      </c>
      <c r="AG994" s="45" t="s">
        <v>30</v>
      </c>
      <c r="AH994" s="46" t="s">
        <v>45</v>
      </c>
      <c r="AM994" s="32" t="s">
        <v>56</v>
      </c>
      <c r="AR994" s="23"/>
      <c r="AS994" s="24" t="str">
        <f t="shared" si="3"/>
        <v>-:Q:-:-:-:-:-:-:-:immh::::immb:::-:-:-:-:-:-:Rn:::::Rd::::</v>
      </c>
      <c r="AT994" s="23"/>
      <c r="AU994" s="24" t="str">
        <f t="shared" si="4"/>
        <v>0x0F009400</v>
      </c>
      <c r="AV994" s="25"/>
      <c r="AW994" s="26" t="str">
        <f t="shared" si="5"/>
        <v>vsqshrn2Vector,                                         </v>
      </c>
      <c r="AX994" s="26" t="str">
        <f t="shared" si="6"/>
        <v>//		vsqshrn2Vector,                                         	/* 0x0F009400	SQSHRN2   	 */</v>
      </c>
      <c r="AY994" s="26" t="str">
        <f t="shared" si="7"/>
        <v>//		0x0F009400,	/* SQSHRN2   	vsqshrn2Vector	 */</v>
      </c>
    </row>
    <row r="995" ht="12.75" customHeight="1">
      <c r="A995" s="9" t="s">
        <v>1611</v>
      </c>
      <c r="B995" s="33" t="s">
        <v>106</v>
      </c>
      <c r="C995" s="16"/>
      <c r="D995" s="17"/>
      <c r="E995" s="28" t="s">
        <v>1130</v>
      </c>
      <c r="F995" s="18" t="str">
        <f t="shared" si="8"/>
        <v>v</v>
      </c>
      <c r="G995" s="18" t="str">
        <f t="shared" si="9"/>
        <v>Vector</v>
      </c>
      <c r="H995" s="19"/>
      <c r="I995" s="30" t="s">
        <v>1206</v>
      </c>
      <c r="J995" s="30"/>
      <c r="K995" s="84"/>
      <c r="L995" s="45" t="s">
        <v>31</v>
      </c>
      <c r="M995" s="32" t="s">
        <v>71</v>
      </c>
      <c r="N995" s="32" t="s">
        <v>31</v>
      </c>
      <c r="O995" s="45" t="s">
        <v>31</v>
      </c>
      <c r="P995" s="45" t="s">
        <v>30</v>
      </c>
      <c r="Q995" s="45" t="s">
        <v>30</v>
      </c>
      <c r="R995" s="45" t="s">
        <v>30</v>
      </c>
      <c r="S995" s="45" t="s">
        <v>30</v>
      </c>
      <c r="T995" s="45" t="s">
        <v>31</v>
      </c>
      <c r="U995" s="32" t="s">
        <v>69</v>
      </c>
      <c r="Y995" s="32" t="s">
        <v>70</v>
      </c>
      <c r="AB995" s="32" t="s">
        <v>30</v>
      </c>
      <c r="AC995" s="32" t="s">
        <v>31</v>
      </c>
      <c r="AD995" s="32" t="s">
        <v>31</v>
      </c>
      <c r="AE995" s="32" t="s">
        <v>30</v>
      </c>
      <c r="AF995" s="32" t="s">
        <v>30</v>
      </c>
      <c r="AG995" s="45" t="s">
        <v>30</v>
      </c>
      <c r="AH995" s="46" t="s">
        <v>45</v>
      </c>
      <c r="AM995" s="32" t="s">
        <v>56</v>
      </c>
      <c r="AR995" s="23"/>
      <c r="AS995" s="24" t="str">
        <f t="shared" si="3"/>
        <v>-:Q:-:-:-:-:-:-:-:immh::::immb:::-:-:-:-:-:-:Rn:::::Rd::::</v>
      </c>
      <c r="AT995" s="23"/>
      <c r="AU995" s="24" t="str">
        <f t="shared" si="4"/>
        <v>0x0F009C00</v>
      </c>
      <c r="AV995" s="25"/>
      <c r="AW995" s="26" t="str">
        <f t="shared" si="5"/>
        <v>vsqrshrnVector,                                         </v>
      </c>
      <c r="AX995" s="26" t="str">
        <f t="shared" si="6"/>
        <v>//		vsqrshrnVector,                                         	/* 0x0F009C00	SQRSHRN   	 */</v>
      </c>
      <c r="AY995" s="26" t="str">
        <f t="shared" si="7"/>
        <v>//		0x0F009C00,	/* SQRSHRN   	vsqrshrnVector	 */</v>
      </c>
    </row>
    <row r="996" ht="12.75" customHeight="1">
      <c r="A996" s="15" t="s">
        <v>1612</v>
      </c>
      <c r="B996" s="33" t="s">
        <v>106</v>
      </c>
      <c r="C996" s="16"/>
      <c r="D996" s="17"/>
      <c r="E996" s="28" t="s">
        <v>1132</v>
      </c>
      <c r="F996" s="18" t="str">
        <f t="shared" si="8"/>
        <v>v</v>
      </c>
      <c r="G996" s="18" t="str">
        <f t="shared" si="9"/>
        <v>Vector</v>
      </c>
      <c r="H996" s="19"/>
      <c r="I996" s="30" t="s">
        <v>1206</v>
      </c>
      <c r="J996" s="30"/>
      <c r="K996" s="84"/>
      <c r="L996" s="45" t="s">
        <v>31</v>
      </c>
      <c r="M996" s="32" t="s">
        <v>71</v>
      </c>
      <c r="N996" s="32" t="s">
        <v>31</v>
      </c>
      <c r="O996" s="45" t="s">
        <v>31</v>
      </c>
      <c r="P996" s="45" t="s">
        <v>30</v>
      </c>
      <c r="Q996" s="45" t="s">
        <v>30</v>
      </c>
      <c r="R996" s="45" t="s">
        <v>30</v>
      </c>
      <c r="S996" s="45" t="s">
        <v>30</v>
      </c>
      <c r="T996" s="45" t="s">
        <v>31</v>
      </c>
      <c r="U996" s="32" t="s">
        <v>69</v>
      </c>
      <c r="Y996" s="32" t="s">
        <v>70</v>
      </c>
      <c r="AB996" s="32" t="s">
        <v>30</v>
      </c>
      <c r="AC996" s="32" t="s">
        <v>31</v>
      </c>
      <c r="AD996" s="32" t="s">
        <v>31</v>
      </c>
      <c r="AE996" s="32" t="s">
        <v>30</v>
      </c>
      <c r="AF996" s="32" t="s">
        <v>30</v>
      </c>
      <c r="AG996" s="45" t="s">
        <v>30</v>
      </c>
      <c r="AH996" s="46" t="s">
        <v>45</v>
      </c>
      <c r="AM996" s="32" t="s">
        <v>56</v>
      </c>
      <c r="AR996" s="23"/>
      <c r="AS996" s="24" t="str">
        <f t="shared" si="3"/>
        <v>-:Q:-:-:-:-:-:-:-:immh::::immb:::-:-:-:-:-:-:Rn:::::Rd::::</v>
      </c>
      <c r="AT996" s="23"/>
      <c r="AU996" s="24" t="str">
        <f t="shared" si="4"/>
        <v>0x0F009C00</v>
      </c>
      <c r="AV996" s="25"/>
      <c r="AW996" s="26" t="str">
        <f t="shared" si="5"/>
        <v>vsqrshrn2Vector,                                        </v>
      </c>
      <c r="AX996" s="26" t="str">
        <f t="shared" si="6"/>
        <v>//		vsqrshrn2Vector,                                        	/* 0x0F009C00	SQRSHRN2  	 */</v>
      </c>
      <c r="AY996" s="26" t="str">
        <f t="shared" si="7"/>
        <v>//		0x0F009C00,	/* SQRSHRN2  	vsqrshrn2Vector	 */</v>
      </c>
    </row>
    <row r="997" ht="12.75" customHeight="1">
      <c r="A997" s="15" t="s">
        <v>1613</v>
      </c>
      <c r="B997" s="33" t="s">
        <v>106</v>
      </c>
      <c r="C997" s="16"/>
      <c r="D997" s="17"/>
      <c r="E997" s="28" t="s">
        <v>1614</v>
      </c>
      <c r="F997" s="18" t="str">
        <f t="shared" si="8"/>
        <v/>
      </c>
      <c r="G997" s="18" t="str">
        <f t="shared" si="9"/>
        <v/>
      </c>
      <c r="H997" s="19"/>
      <c r="I997" s="29"/>
      <c r="J997" s="29"/>
      <c r="K997" s="84"/>
      <c r="L997" s="45" t="s">
        <v>31</v>
      </c>
      <c r="M997" s="32" t="s">
        <v>71</v>
      </c>
      <c r="N997" s="32" t="s">
        <v>31</v>
      </c>
      <c r="O997" s="45" t="s">
        <v>31</v>
      </c>
      <c r="P997" s="45" t="s">
        <v>30</v>
      </c>
      <c r="Q997" s="45" t="s">
        <v>30</v>
      </c>
      <c r="R997" s="45" t="s">
        <v>30</v>
      </c>
      <c r="S997" s="45" t="s">
        <v>30</v>
      </c>
      <c r="T997" s="45" t="s">
        <v>31</v>
      </c>
      <c r="U997" s="32" t="s">
        <v>69</v>
      </c>
      <c r="Y997" s="32" t="s">
        <v>70</v>
      </c>
      <c r="AB997" s="32" t="s">
        <v>30</v>
      </c>
      <c r="AC997" s="32" t="s">
        <v>31</v>
      </c>
      <c r="AD997" s="32" t="s">
        <v>30</v>
      </c>
      <c r="AE997" s="32" t="s">
        <v>31</v>
      </c>
      <c r="AF997" s="32" t="s">
        <v>31</v>
      </c>
      <c r="AG997" s="45" t="s">
        <v>30</v>
      </c>
      <c r="AH997" s="46" t="s">
        <v>45</v>
      </c>
      <c r="AM997" s="32" t="s">
        <v>56</v>
      </c>
      <c r="AR997" s="23"/>
      <c r="AS997" s="24" t="str">
        <f t="shared" si="3"/>
        <v>-:Q:-:-:-:-:-:-:-:immh::::immb:::-:-:-:-:-:-:Rn:::::Rd::::</v>
      </c>
      <c r="AT997" s="23"/>
      <c r="AU997" s="24" t="str">
        <f t="shared" si="4"/>
        <v>0x0F00A400</v>
      </c>
      <c r="AV997" s="25"/>
      <c r="AW997" s="26" t="str">
        <f t="shared" si="5"/>
        <v>sshll,                                                  </v>
      </c>
      <c r="AX997" s="26" t="str">
        <f t="shared" si="6"/>
        <v>//		sshll,                                                  	/* 0x0F00A400	SSHLL     	 */</v>
      </c>
      <c r="AY997" s="26" t="str">
        <f t="shared" si="7"/>
        <v>//		0x0F00A400,	/* SSHLL     	sshll	 */</v>
      </c>
    </row>
    <row r="998" ht="12.75" customHeight="1">
      <c r="A998" s="9" t="s">
        <v>1615</v>
      </c>
      <c r="B998" s="33" t="s">
        <v>106</v>
      </c>
      <c r="C998" s="16"/>
      <c r="D998" s="17"/>
      <c r="E998" s="28" t="s">
        <v>1616</v>
      </c>
      <c r="F998" s="18" t="str">
        <f t="shared" si="8"/>
        <v/>
      </c>
      <c r="G998" s="18" t="str">
        <f t="shared" si="9"/>
        <v/>
      </c>
      <c r="H998" s="19"/>
      <c r="I998" s="29"/>
      <c r="J998" s="29"/>
      <c r="K998" s="84"/>
      <c r="L998" s="45" t="s">
        <v>31</v>
      </c>
      <c r="M998" s="32" t="s">
        <v>71</v>
      </c>
      <c r="N998" s="32" t="s">
        <v>31</v>
      </c>
      <c r="O998" s="45" t="s">
        <v>31</v>
      </c>
      <c r="P998" s="45" t="s">
        <v>30</v>
      </c>
      <c r="Q998" s="45" t="s">
        <v>30</v>
      </c>
      <c r="R998" s="45" t="s">
        <v>30</v>
      </c>
      <c r="S998" s="45" t="s">
        <v>30</v>
      </c>
      <c r="T998" s="45" t="s">
        <v>31</v>
      </c>
      <c r="U998" s="32" t="s">
        <v>69</v>
      </c>
      <c r="Y998" s="32" t="s">
        <v>70</v>
      </c>
      <c r="AB998" s="32" t="s">
        <v>30</v>
      </c>
      <c r="AC998" s="32" t="s">
        <v>31</v>
      </c>
      <c r="AD998" s="32" t="s">
        <v>30</v>
      </c>
      <c r="AE998" s="32" t="s">
        <v>31</v>
      </c>
      <c r="AF998" s="32" t="s">
        <v>31</v>
      </c>
      <c r="AG998" s="45" t="s">
        <v>30</v>
      </c>
      <c r="AH998" s="46" t="s">
        <v>45</v>
      </c>
      <c r="AM998" s="32" t="s">
        <v>56</v>
      </c>
      <c r="AR998" s="23"/>
      <c r="AS998" s="24" t="str">
        <f t="shared" si="3"/>
        <v>-:Q:-:-:-:-:-:-:-:immh::::immb:::-:-:-:-:-:-:Rn:::::Rd::::</v>
      </c>
      <c r="AT998" s="23"/>
      <c r="AU998" s="24" t="str">
        <f t="shared" si="4"/>
        <v>0x0F00A400</v>
      </c>
      <c r="AV998" s="25"/>
      <c r="AW998" s="26" t="str">
        <f t="shared" si="5"/>
        <v>sshll2,                                                 </v>
      </c>
      <c r="AX998" s="26" t="str">
        <f t="shared" si="6"/>
        <v>//		sshll2,                                                 	/* 0x0F00A400	SSHLL2    	 */</v>
      </c>
      <c r="AY998" s="26" t="str">
        <f t="shared" si="7"/>
        <v>//		0x0F00A400,	/* SSHLL2    	sshll2	 */</v>
      </c>
    </row>
    <row r="999" ht="12.75" customHeight="1">
      <c r="A999" s="15" t="s">
        <v>1617</v>
      </c>
      <c r="B999" s="33" t="s">
        <v>106</v>
      </c>
      <c r="C999" s="16"/>
      <c r="D999" s="17"/>
      <c r="E999" s="28" t="s">
        <v>704</v>
      </c>
      <c r="F999" s="18" t="str">
        <f t="shared" si="8"/>
        <v>v</v>
      </c>
      <c r="G999" s="18" t="str">
        <f t="shared" si="9"/>
        <v>vector_fixed_point_Vector</v>
      </c>
      <c r="H999" s="18" t="s">
        <v>1134</v>
      </c>
      <c r="I999" s="30" t="s">
        <v>1206</v>
      </c>
      <c r="J999" s="30"/>
      <c r="K999" s="84"/>
      <c r="L999" s="45" t="s">
        <v>31</v>
      </c>
      <c r="M999" s="32" t="s">
        <v>71</v>
      </c>
      <c r="N999" s="32" t="s">
        <v>31</v>
      </c>
      <c r="O999" s="45" t="s">
        <v>31</v>
      </c>
      <c r="P999" s="45" t="s">
        <v>30</v>
      </c>
      <c r="Q999" s="45" t="s">
        <v>30</v>
      </c>
      <c r="R999" s="45" t="s">
        <v>30</v>
      </c>
      <c r="S999" s="45" t="s">
        <v>30</v>
      </c>
      <c r="T999" s="45" t="s">
        <v>31</v>
      </c>
      <c r="U999" s="32" t="s">
        <v>69</v>
      </c>
      <c r="Y999" s="32" t="s">
        <v>70</v>
      </c>
      <c r="AB999" s="32" t="s">
        <v>30</v>
      </c>
      <c r="AC999" s="32" t="s">
        <v>30</v>
      </c>
      <c r="AD999" s="32" t="s">
        <v>30</v>
      </c>
      <c r="AE999" s="32" t="s">
        <v>31</v>
      </c>
      <c r="AF999" s="32" t="s">
        <v>31</v>
      </c>
      <c r="AG999" s="45" t="s">
        <v>30</v>
      </c>
      <c r="AH999" s="46" t="s">
        <v>45</v>
      </c>
      <c r="AM999" s="32" t="s">
        <v>56</v>
      </c>
      <c r="AR999" s="23"/>
      <c r="AS999" s="24" t="str">
        <f t="shared" si="3"/>
        <v>-:Q:-:-:-:-:-:-:-:immh::::immb:::-:-:-:-:-:-:Rn:::::Rd::::</v>
      </c>
      <c r="AT999" s="23"/>
      <c r="AU999" s="24" t="str">
        <f t="shared" si="4"/>
        <v>0x0F00E400</v>
      </c>
      <c r="AV999" s="25"/>
      <c r="AW999" s="26" t="str">
        <f t="shared" si="5"/>
        <v>vscvtfvector_fixed_point_Vector,                        </v>
      </c>
      <c r="AX999" s="26" t="str">
        <f t="shared" si="6"/>
        <v>//		vscvtfvector_fixed_point_Vector,                        	/* 0x0F00E400	SCVTF     	 */</v>
      </c>
      <c r="AY999" s="26" t="str">
        <f t="shared" si="7"/>
        <v>//		0x0F00E400,	/* SCVTF     	vscvtfvector_fixed_point_Vector	 */</v>
      </c>
    </row>
    <row r="1000" ht="12.75" customHeight="1">
      <c r="A1000" s="15" t="s">
        <v>1618</v>
      </c>
      <c r="B1000" s="33" t="s">
        <v>106</v>
      </c>
      <c r="C1000" s="16"/>
      <c r="D1000" s="17"/>
      <c r="E1000" s="28" t="s">
        <v>710</v>
      </c>
      <c r="F1000" s="18" t="str">
        <f t="shared" si="8"/>
        <v>v</v>
      </c>
      <c r="G1000" s="18" t="str">
        <f t="shared" si="9"/>
        <v>vector_fixed_point_Vector</v>
      </c>
      <c r="H1000" s="18" t="s">
        <v>1134</v>
      </c>
      <c r="I1000" s="30" t="s">
        <v>1206</v>
      </c>
      <c r="J1000" s="30"/>
      <c r="K1000" s="84"/>
      <c r="L1000" s="45" t="s">
        <v>31</v>
      </c>
      <c r="M1000" s="32" t="s">
        <v>71</v>
      </c>
      <c r="N1000" s="32" t="s">
        <v>31</v>
      </c>
      <c r="O1000" s="45" t="s">
        <v>31</v>
      </c>
      <c r="P1000" s="45" t="s">
        <v>30</v>
      </c>
      <c r="Q1000" s="45" t="s">
        <v>30</v>
      </c>
      <c r="R1000" s="45" t="s">
        <v>30</v>
      </c>
      <c r="S1000" s="45" t="s">
        <v>30</v>
      </c>
      <c r="T1000" s="45" t="s">
        <v>31</v>
      </c>
      <c r="U1000" s="32" t="s">
        <v>69</v>
      </c>
      <c r="Y1000" s="32" t="s">
        <v>70</v>
      </c>
      <c r="AB1000" s="32" t="s">
        <v>30</v>
      </c>
      <c r="AC1000" s="32" t="s">
        <v>30</v>
      </c>
      <c r="AD1000" s="32" t="s">
        <v>30</v>
      </c>
      <c r="AE1000" s="32" t="s">
        <v>30</v>
      </c>
      <c r="AF1000" s="32" t="s">
        <v>30</v>
      </c>
      <c r="AG1000" s="45" t="s">
        <v>30</v>
      </c>
      <c r="AH1000" s="46" t="s">
        <v>45</v>
      </c>
      <c r="AM1000" s="32" t="s">
        <v>56</v>
      </c>
      <c r="AR1000" s="23"/>
      <c r="AS1000" s="24" t="str">
        <f t="shared" si="3"/>
        <v>-:Q:-:-:-:-:-:-:-:immh::::immb:::-:-:-:-:-:-:Rn:::::Rd::::</v>
      </c>
      <c r="AT1000" s="23"/>
      <c r="AU1000" s="24" t="str">
        <f t="shared" si="4"/>
        <v>0x0F00FC00</v>
      </c>
      <c r="AV1000" s="25"/>
      <c r="AW1000" s="26" t="str">
        <f t="shared" si="5"/>
        <v>vfcvtzsvector_fixed_point_Vector,                       </v>
      </c>
      <c r="AX1000" s="26" t="str">
        <f t="shared" si="6"/>
        <v>//		vfcvtzsvector_fixed_point_Vector,                       	/* 0x0F00FC00	FCVTZS    	 */</v>
      </c>
      <c r="AY1000" s="26" t="str">
        <f t="shared" si="7"/>
        <v>//		0x0F00FC00,	/* FCVTZS    	vfcvtzsvector_fixed_point_Vector	 */</v>
      </c>
    </row>
    <row r="1001" ht="12.75" customHeight="1">
      <c r="A1001" s="9" t="s">
        <v>1619</v>
      </c>
      <c r="B1001" s="33" t="s">
        <v>106</v>
      </c>
      <c r="C1001" s="16"/>
      <c r="D1001" s="17"/>
      <c r="E1001" s="28" t="s">
        <v>1137</v>
      </c>
      <c r="F1001" s="18" t="str">
        <f t="shared" si="8"/>
        <v>v</v>
      </c>
      <c r="G1001" s="18" t="str">
        <f t="shared" si="9"/>
        <v>Vector</v>
      </c>
      <c r="H1001" s="19"/>
      <c r="I1001" s="30" t="s">
        <v>1206</v>
      </c>
      <c r="J1001" s="30"/>
      <c r="K1001" s="84"/>
      <c r="L1001" s="45" t="s">
        <v>31</v>
      </c>
      <c r="M1001" s="32" t="s">
        <v>71</v>
      </c>
      <c r="N1001" s="32" t="s">
        <v>30</v>
      </c>
      <c r="O1001" s="45" t="s">
        <v>31</v>
      </c>
      <c r="P1001" s="45" t="s">
        <v>30</v>
      </c>
      <c r="Q1001" s="45" t="s">
        <v>30</v>
      </c>
      <c r="R1001" s="45" t="s">
        <v>30</v>
      </c>
      <c r="S1001" s="45" t="s">
        <v>30</v>
      </c>
      <c r="T1001" s="45" t="s">
        <v>31</v>
      </c>
      <c r="U1001" s="32" t="s">
        <v>69</v>
      </c>
      <c r="Y1001" s="32" t="s">
        <v>70</v>
      </c>
      <c r="AB1001" s="32" t="s">
        <v>31</v>
      </c>
      <c r="AC1001" s="32" t="s">
        <v>31</v>
      </c>
      <c r="AD1001" s="32" t="s">
        <v>31</v>
      </c>
      <c r="AE1001" s="32" t="s">
        <v>31</v>
      </c>
      <c r="AF1001" s="32" t="s">
        <v>31</v>
      </c>
      <c r="AG1001" s="45" t="s">
        <v>30</v>
      </c>
      <c r="AH1001" s="46" t="s">
        <v>45</v>
      </c>
      <c r="AM1001" s="32" t="s">
        <v>56</v>
      </c>
      <c r="AR1001" s="23"/>
      <c r="AS1001" s="24" t="str">
        <f t="shared" si="3"/>
        <v>-:Q:-:-:-:-:-:-:-:immh::::immb:::-:-:-:-:-:-:Rn:::::Rd::::</v>
      </c>
      <c r="AT1001" s="23"/>
      <c r="AU1001" s="24" t="str">
        <f t="shared" si="4"/>
        <v>0x2F000400</v>
      </c>
      <c r="AV1001" s="25"/>
      <c r="AW1001" s="26" t="str">
        <f t="shared" si="5"/>
        <v>vushrVector,                                            </v>
      </c>
      <c r="AX1001" s="26" t="str">
        <f t="shared" si="6"/>
        <v>//		vushrVector,                                            	/* 0x2F000400	USHR      	 */</v>
      </c>
      <c r="AY1001" s="26" t="str">
        <f t="shared" si="7"/>
        <v>//		0x2F000400,	/* USHR      	vushrVector	 */</v>
      </c>
    </row>
    <row r="1002" ht="12.75" customHeight="1">
      <c r="A1002" s="9" t="s">
        <v>1620</v>
      </c>
      <c r="B1002" s="33" t="s">
        <v>106</v>
      </c>
      <c r="C1002" s="16"/>
      <c r="D1002" s="17"/>
      <c r="E1002" s="28" t="s">
        <v>1139</v>
      </c>
      <c r="F1002" s="18" t="str">
        <f t="shared" si="8"/>
        <v>v</v>
      </c>
      <c r="G1002" s="18" t="str">
        <f t="shared" si="9"/>
        <v>Vector</v>
      </c>
      <c r="H1002" s="19"/>
      <c r="I1002" s="30" t="s">
        <v>1206</v>
      </c>
      <c r="J1002" s="30"/>
      <c r="K1002" s="84"/>
      <c r="L1002" s="45" t="s">
        <v>31</v>
      </c>
      <c r="M1002" s="32" t="s">
        <v>71</v>
      </c>
      <c r="N1002" s="32" t="s">
        <v>30</v>
      </c>
      <c r="O1002" s="45" t="s">
        <v>31</v>
      </c>
      <c r="P1002" s="45" t="s">
        <v>30</v>
      </c>
      <c r="Q1002" s="45" t="s">
        <v>30</v>
      </c>
      <c r="R1002" s="45" t="s">
        <v>30</v>
      </c>
      <c r="S1002" s="45" t="s">
        <v>30</v>
      </c>
      <c r="T1002" s="45" t="s">
        <v>31</v>
      </c>
      <c r="U1002" s="32" t="s">
        <v>69</v>
      </c>
      <c r="Y1002" s="32" t="s">
        <v>70</v>
      </c>
      <c r="AB1002" s="32" t="s">
        <v>31</v>
      </c>
      <c r="AC1002" s="32" t="s">
        <v>31</v>
      </c>
      <c r="AD1002" s="32" t="s">
        <v>31</v>
      </c>
      <c r="AE1002" s="32" t="s">
        <v>30</v>
      </c>
      <c r="AF1002" s="32" t="s">
        <v>31</v>
      </c>
      <c r="AG1002" s="45" t="s">
        <v>30</v>
      </c>
      <c r="AH1002" s="46" t="s">
        <v>45</v>
      </c>
      <c r="AM1002" s="32" t="s">
        <v>56</v>
      </c>
      <c r="AR1002" s="23"/>
      <c r="AS1002" s="24" t="str">
        <f t="shared" si="3"/>
        <v>-:Q:-:-:-:-:-:-:-:immh::::immb:::-:-:-:-:-:-:Rn:::::Rd::::</v>
      </c>
      <c r="AT1002" s="23"/>
      <c r="AU1002" s="24" t="str">
        <f t="shared" si="4"/>
        <v>0x2F001400</v>
      </c>
      <c r="AV1002" s="25"/>
      <c r="AW1002" s="26" t="str">
        <f t="shared" si="5"/>
        <v>vusraVector,                                            </v>
      </c>
      <c r="AX1002" s="26" t="str">
        <f t="shared" si="6"/>
        <v>//		vusraVector,                                            	/* 0x2F001400	USRA      	 */</v>
      </c>
      <c r="AY1002" s="26" t="str">
        <f t="shared" si="7"/>
        <v>//		0x2F001400,	/* USRA      	vusraVector	 */</v>
      </c>
    </row>
    <row r="1003" ht="12.75" customHeight="1">
      <c r="A1003" s="15" t="s">
        <v>1621</v>
      </c>
      <c r="B1003" s="33" t="s">
        <v>106</v>
      </c>
      <c r="C1003" s="16"/>
      <c r="D1003" s="17"/>
      <c r="E1003" s="28" t="s">
        <v>1141</v>
      </c>
      <c r="F1003" s="18" t="str">
        <f t="shared" si="8"/>
        <v>v</v>
      </c>
      <c r="G1003" s="18" t="str">
        <f t="shared" si="9"/>
        <v>Vector</v>
      </c>
      <c r="H1003" s="19"/>
      <c r="I1003" s="30" t="s">
        <v>1206</v>
      </c>
      <c r="J1003" s="30"/>
      <c r="K1003" s="84"/>
      <c r="L1003" s="45" t="s">
        <v>31</v>
      </c>
      <c r="M1003" s="32" t="s">
        <v>71</v>
      </c>
      <c r="N1003" s="32" t="s">
        <v>30</v>
      </c>
      <c r="O1003" s="45" t="s">
        <v>31</v>
      </c>
      <c r="P1003" s="45" t="s">
        <v>30</v>
      </c>
      <c r="Q1003" s="45" t="s">
        <v>30</v>
      </c>
      <c r="R1003" s="45" t="s">
        <v>30</v>
      </c>
      <c r="S1003" s="45" t="s">
        <v>30</v>
      </c>
      <c r="T1003" s="45" t="s">
        <v>31</v>
      </c>
      <c r="U1003" s="32" t="s">
        <v>69</v>
      </c>
      <c r="Y1003" s="32" t="s">
        <v>70</v>
      </c>
      <c r="AB1003" s="32" t="s">
        <v>31</v>
      </c>
      <c r="AC1003" s="32" t="s">
        <v>31</v>
      </c>
      <c r="AD1003" s="32" t="s">
        <v>30</v>
      </c>
      <c r="AE1003" s="32" t="s">
        <v>31</v>
      </c>
      <c r="AF1003" s="32" t="s">
        <v>31</v>
      </c>
      <c r="AG1003" s="45" t="s">
        <v>30</v>
      </c>
      <c r="AH1003" s="46" t="s">
        <v>45</v>
      </c>
      <c r="AM1003" s="32" t="s">
        <v>56</v>
      </c>
      <c r="AR1003" s="23"/>
      <c r="AS1003" s="24" t="str">
        <f t="shared" si="3"/>
        <v>-:Q:-:-:-:-:-:-:-:immh::::immb:::-:-:-:-:-:-:Rn:::::Rd::::</v>
      </c>
      <c r="AT1003" s="23"/>
      <c r="AU1003" s="24" t="str">
        <f t="shared" si="4"/>
        <v>0x2F002400</v>
      </c>
      <c r="AV1003" s="25"/>
      <c r="AW1003" s="26" t="str">
        <f t="shared" si="5"/>
        <v>vurshrVector,                                           </v>
      </c>
      <c r="AX1003" s="26" t="str">
        <f t="shared" si="6"/>
        <v>//		vurshrVector,                                           	/* 0x2F002400	URSHR     	 */</v>
      </c>
      <c r="AY1003" s="26" t="str">
        <f t="shared" si="7"/>
        <v>//		0x2F002400,	/* URSHR     	vurshrVector	 */</v>
      </c>
    </row>
    <row r="1004" ht="12.75" customHeight="1">
      <c r="A1004" s="15" t="s">
        <v>1622</v>
      </c>
      <c r="B1004" s="33" t="s">
        <v>106</v>
      </c>
      <c r="C1004" s="16"/>
      <c r="D1004" s="17"/>
      <c r="E1004" s="28" t="s">
        <v>1143</v>
      </c>
      <c r="F1004" s="18" t="str">
        <f t="shared" si="8"/>
        <v>v</v>
      </c>
      <c r="G1004" s="18" t="str">
        <f t="shared" si="9"/>
        <v>Vector</v>
      </c>
      <c r="H1004" s="19"/>
      <c r="I1004" s="30" t="s">
        <v>1206</v>
      </c>
      <c r="J1004" s="30"/>
      <c r="K1004" s="84"/>
      <c r="L1004" s="45" t="s">
        <v>31</v>
      </c>
      <c r="M1004" s="32" t="s">
        <v>71</v>
      </c>
      <c r="N1004" s="32" t="s">
        <v>30</v>
      </c>
      <c r="O1004" s="45" t="s">
        <v>31</v>
      </c>
      <c r="P1004" s="45" t="s">
        <v>30</v>
      </c>
      <c r="Q1004" s="45" t="s">
        <v>30</v>
      </c>
      <c r="R1004" s="45" t="s">
        <v>30</v>
      </c>
      <c r="S1004" s="45" t="s">
        <v>30</v>
      </c>
      <c r="T1004" s="45" t="s">
        <v>31</v>
      </c>
      <c r="U1004" s="32" t="s">
        <v>69</v>
      </c>
      <c r="Y1004" s="32" t="s">
        <v>70</v>
      </c>
      <c r="AB1004" s="32" t="s">
        <v>31</v>
      </c>
      <c r="AC1004" s="32" t="s">
        <v>31</v>
      </c>
      <c r="AD1004" s="32" t="s">
        <v>30</v>
      </c>
      <c r="AE1004" s="32" t="s">
        <v>30</v>
      </c>
      <c r="AF1004" s="32" t="s">
        <v>31</v>
      </c>
      <c r="AG1004" s="45" t="s">
        <v>30</v>
      </c>
      <c r="AH1004" s="46" t="s">
        <v>45</v>
      </c>
      <c r="AM1004" s="32" t="s">
        <v>56</v>
      </c>
      <c r="AR1004" s="23"/>
      <c r="AS1004" s="24" t="str">
        <f t="shared" si="3"/>
        <v>-:Q:-:-:-:-:-:-:-:immh::::immb:::-:-:-:-:-:-:Rn:::::Rd::::</v>
      </c>
      <c r="AT1004" s="23"/>
      <c r="AU1004" s="24" t="str">
        <f t="shared" si="4"/>
        <v>0x2F003400</v>
      </c>
      <c r="AV1004" s="25"/>
      <c r="AW1004" s="26" t="str">
        <f t="shared" si="5"/>
        <v>vursraVector,                                           </v>
      </c>
      <c r="AX1004" s="26" t="str">
        <f t="shared" si="6"/>
        <v>//		vursraVector,                                           	/* 0x2F003400	URSRA     	 */</v>
      </c>
      <c r="AY1004" s="26" t="str">
        <f t="shared" si="7"/>
        <v>//		0x2F003400,	/* URSRA     	vursraVector	 */</v>
      </c>
    </row>
    <row r="1005" ht="12.75" customHeight="1">
      <c r="A1005" s="9" t="s">
        <v>1623</v>
      </c>
      <c r="B1005" s="33" t="s">
        <v>106</v>
      </c>
      <c r="C1005" s="16"/>
      <c r="D1005" s="17"/>
      <c r="E1005" s="28" t="s">
        <v>1145</v>
      </c>
      <c r="F1005" s="18" t="str">
        <f t="shared" si="8"/>
        <v>v</v>
      </c>
      <c r="G1005" s="18" t="str">
        <f t="shared" si="9"/>
        <v>Vector</v>
      </c>
      <c r="H1005" s="19"/>
      <c r="I1005" s="30" t="s">
        <v>1206</v>
      </c>
      <c r="J1005" s="30"/>
      <c r="K1005" s="84"/>
      <c r="L1005" s="45" t="s">
        <v>31</v>
      </c>
      <c r="M1005" s="32" t="s">
        <v>71</v>
      </c>
      <c r="N1005" s="32" t="s">
        <v>30</v>
      </c>
      <c r="O1005" s="45" t="s">
        <v>31</v>
      </c>
      <c r="P1005" s="45" t="s">
        <v>30</v>
      </c>
      <c r="Q1005" s="45" t="s">
        <v>30</v>
      </c>
      <c r="R1005" s="45" t="s">
        <v>30</v>
      </c>
      <c r="S1005" s="45" t="s">
        <v>30</v>
      </c>
      <c r="T1005" s="45" t="s">
        <v>31</v>
      </c>
      <c r="U1005" s="32" t="s">
        <v>69</v>
      </c>
      <c r="Y1005" s="32" t="s">
        <v>70</v>
      </c>
      <c r="AB1005" s="32" t="s">
        <v>31</v>
      </c>
      <c r="AC1005" s="32" t="s">
        <v>30</v>
      </c>
      <c r="AD1005" s="32" t="s">
        <v>31</v>
      </c>
      <c r="AE1005" s="32" t="s">
        <v>31</v>
      </c>
      <c r="AF1005" s="32" t="s">
        <v>31</v>
      </c>
      <c r="AG1005" s="45" t="s">
        <v>30</v>
      </c>
      <c r="AH1005" s="46" t="s">
        <v>45</v>
      </c>
      <c r="AM1005" s="32" t="s">
        <v>56</v>
      </c>
      <c r="AR1005" s="23"/>
      <c r="AS1005" s="24" t="str">
        <f t="shared" si="3"/>
        <v>-:Q:-:-:-:-:-:-:-:immh::::immb:::-:-:-:-:-:-:Rn:::::Rd::::</v>
      </c>
      <c r="AT1005" s="23"/>
      <c r="AU1005" s="24" t="str">
        <f t="shared" si="4"/>
        <v>0x2F004400</v>
      </c>
      <c r="AV1005" s="25"/>
      <c r="AW1005" s="26" t="str">
        <f t="shared" si="5"/>
        <v>vsriVector,                                             </v>
      </c>
      <c r="AX1005" s="26" t="str">
        <f t="shared" si="6"/>
        <v>//		vsriVector,                                             	/* 0x2F004400	SRI       	 */</v>
      </c>
      <c r="AY1005" s="26" t="str">
        <f t="shared" si="7"/>
        <v>//		0x2F004400,	/* SRI       	vsriVector	 */</v>
      </c>
    </row>
    <row r="1006" ht="12.75" customHeight="1">
      <c r="A1006" s="15" t="s">
        <v>1624</v>
      </c>
      <c r="B1006" s="33" t="s">
        <v>106</v>
      </c>
      <c r="C1006" s="16"/>
      <c r="D1006" s="17"/>
      <c r="E1006" s="28" t="s">
        <v>1147</v>
      </c>
      <c r="F1006" s="18" t="str">
        <f t="shared" si="8"/>
        <v>v</v>
      </c>
      <c r="G1006" s="18" t="str">
        <f t="shared" si="9"/>
        <v>Vector</v>
      </c>
      <c r="H1006" s="19"/>
      <c r="I1006" s="30" t="s">
        <v>1206</v>
      </c>
      <c r="J1006" s="30"/>
      <c r="K1006" s="84"/>
      <c r="L1006" s="45" t="s">
        <v>31</v>
      </c>
      <c r="M1006" s="32" t="s">
        <v>71</v>
      </c>
      <c r="N1006" s="32" t="s">
        <v>30</v>
      </c>
      <c r="O1006" s="45" t="s">
        <v>31</v>
      </c>
      <c r="P1006" s="45" t="s">
        <v>30</v>
      </c>
      <c r="Q1006" s="45" t="s">
        <v>30</v>
      </c>
      <c r="R1006" s="45" t="s">
        <v>30</v>
      </c>
      <c r="S1006" s="45" t="s">
        <v>30</v>
      </c>
      <c r="T1006" s="45" t="s">
        <v>31</v>
      </c>
      <c r="U1006" s="32" t="s">
        <v>69</v>
      </c>
      <c r="Y1006" s="32" t="s">
        <v>70</v>
      </c>
      <c r="AB1006" s="32" t="s">
        <v>31</v>
      </c>
      <c r="AC1006" s="32" t="s">
        <v>30</v>
      </c>
      <c r="AD1006" s="32" t="s">
        <v>31</v>
      </c>
      <c r="AE1006" s="32" t="s">
        <v>30</v>
      </c>
      <c r="AF1006" s="32" t="s">
        <v>31</v>
      </c>
      <c r="AG1006" s="45" t="s">
        <v>30</v>
      </c>
      <c r="AH1006" s="46" t="s">
        <v>45</v>
      </c>
      <c r="AM1006" s="32" t="s">
        <v>56</v>
      </c>
      <c r="AR1006" s="23"/>
      <c r="AS1006" s="24" t="str">
        <f t="shared" si="3"/>
        <v>-:Q:-:-:-:-:-:-:-:immh::::immb:::-:-:-:-:-:-:Rn:::::Rd::::</v>
      </c>
      <c r="AT1006" s="23"/>
      <c r="AU1006" s="24" t="str">
        <f t="shared" si="4"/>
        <v>0x2F005400</v>
      </c>
      <c r="AV1006" s="25"/>
      <c r="AW1006" s="26" t="str">
        <f t="shared" si="5"/>
        <v>vsliVector,                                             </v>
      </c>
      <c r="AX1006" s="26" t="str">
        <f t="shared" si="6"/>
        <v>//		vsliVector,                                             	/* 0x2F005400	SLI       	 */</v>
      </c>
      <c r="AY1006" s="26" t="str">
        <f t="shared" si="7"/>
        <v>//		0x2F005400,	/* SLI       	vsliVector	 */</v>
      </c>
    </row>
    <row r="1007" ht="12.75" customHeight="1">
      <c r="A1007" s="15" t="s">
        <v>1625</v>
      </c>
      <c r="B1007" s="33" t="s">
        <v>106</v>
      </c>
      <c r="C1007" s="16"/>
      <c r="D1007" s="17"/>
      <c r="E1007" s="28" t="s">
        <v>1149</v>
      </c>
      <c r="F1007" s="18" t="str">
        <f t="shared" si="8"/>
        <v>v</v>
      </c>
      <c r="G1007" s="18" t="str">
        <f t="shared" si="9"/>
        <v>Vector</v>
      </c>
      <c r="H1007" s="19"/>
      <c r="I1007" s="30" t="s">
        <v>1206</v>
      </c>
      <c r="J1007" s="30"/>
      <c r="K1007" s="84"/>
      <c r="L1007" s="45" t="s">
        <v>31</v>
      </c>
      <c r="M1007" s="32" t="s">
        <v>71</v>
      </c>
      <c r="N1007" s="32" t="s">
        <v>30</v>
      </c>
      <c r="O1007" s="45" t="s">
        <v>31</v>
      </c>
      <c r="P1007" s="45" t="s">
        <v>30</v>
      </c>
      <c r="Q1007" s="45" t="s">
        <v>30</v>
      </c>
      <c r="R1007" s="45" t="s">
        <v>30</v>
      </c>
      <c r="S1007" s="45" t="s">
        <v>30</v>
      </c>
      <c r="T1007" s="45" t="s">
        <v>31</v>
      </c>
      <c r="U1007" s="32" t="s">
        <v>69</v>
      </c>
      <c r="Y1007" s="32" t="s">
        <v>70</v>
      </c>
      <c r="AB1007" s="32" t="s">
        <v>31</v>
      </c>
      <c r="AC1007" s="32" t="s">
        <v>30</v>
      </c>
      <c r="AD1007" s="32" t="s">
        <v>30</v>
      </c>
      <c r="AE1007" s="32" t="s">
        <v>31</v>
      </c>
      <c r="AF1007" s="32" t="s">
        <v>31</v>
      </c>
      <c r="AG1007" s="45" t="s">
        <v>30</v>
      </c>
      <c r="AH1007" s="46" t="s">
        <v>45</v>
      </c>
      <c r="AM1007" s="32" t="s">
        <v>56</v>
      </c>
      <c r="AR1007" s="23"/>
      <c r="AS1007" s="24" t="str">
        <f t="shared" si="3"/>
        <v>-:Q:-:-:-:-:-:-:-:immh::::immb:::-:-:-:-:-:-:Rn:::::Rd::::</v>
      </c>
      <c r="AT1007" s="23"/>
      <c r="AU1007" s="24" t="str">
        <f t="shared" si="4"/>
        <v>0x2F006400</v>
      </c>
      <c r="AV1007" s="25"/>
      <c r="AW1007" s="26" t="str">
        <f t="shared" si="5"/>
        <v>vsqshluVector,                                          </v>
      </c>
      <c r="AX1007" s="26" t="str">
        <f t="shared" si="6"/>
        <v>//		vsqshluVector,                                          	/* 0x2F006400	SQSHLU    	 */</v>
      </c>
      <c r="AY1007" s="26" t="str">
        <f t="shared" si="7"/>
        <v>//		0x2F006400,	/* SQSHLU    	vsqshluVector	 */</v>
      </c>
    </row>
    <row r="1008" ht="12.75" customHeight="1">
      <c r="A1008" s="9" t="s">
        <v>1626</v>
      </c>
      <c r="B1008" s="33" t="s">
        <v>106</v>
      </c>
      <c r="C1008" s="16"/>
      <c r="D1008" s="17"/>
      <c r="E1008" s="28" t="s">
        <v>974</v>
      </c>
      <c r="F1008" s="18" t="str">
        <f t="shared" si="8"/>
        <v>v</v>
      </c>
      <c r="G1008" s="18" t="str">
        <f t="shared" si="9"/>
        <v>immediate_Vector</v>
      </c>
      <c r="H1008" s="18" t="s">
        <v>1124</v>
      </c>
      <c r="I1008" s="30" t="s">
        <v>1206</v>
      </c>
      <c r="J1008" s="30"/>
      <c r="K1008" s="84"/>
      <c r="L1008" s="45" t="s">
        <v>31</v>
      </c>
      <c r="M1008" s="32" t="s">
        <v>71</v>
      </c>
      <c r="N1008" s="32" t="s">
        <v>30</v>
      </c>
      <c r="O1008" s="45" t="s">
        <v>31</v>
      </c>
      <c r="P1008" s="45" t="s">
        <v>30</v>
      </c>
      <c r="Q1008" s="45" t="s">
        <v>30</v>
      </c>
      <c r="R1008" s="45" t="s">
        <v>30</v>
      </c>
      <c r="S1008" s="45" t="s">
        <v>30</v>
      </c>
      <c r="T1008" s="45" t="s">
        <v>31</v>
      </c>
      <c r="U1008" s="32" t="s">
        <v>69</v>
      </c>
      <c r="Y1008" s="32" t="s">
        <v>70</v>
      </c>
      <c r="AB1008" s="32" t="s">
        <v>31</v>
      </c>
      <c r="AC1008" s="32" t="s">
        <v>30</v>
      </c>
      <c r="AD1008" s="32" t="s">
        <v>30</v>
      </c>
      <c r="AE1008" s="32" t="s">
        <v>30</v>
      </c>
      <c r="AF1008" s="32" t="s">
        <v>31</v>
      </c>
      <c r="AG1008" s="45" t="s">
        <v>30</v>
      </c>
      <c r="AH1008" s="46" t="s">
        <v>45</v>
      </c>
      <c r="AM1008" s="32" t="s">
        <v>56</v>
      </c>
      <c r="AR1008" s="23"/>
      <c r="AS1008" s="24" t="str">
        <f t="shared" si="3"/>
        <v>-:Q:-:-:-:-:-:-:-:immh::::immb:::-:-:-:-:-:-:Rn:::::Rd::::</v>
      </c>
      <c r="AT1008" s="23"/>
      <c r="AU1008" s="24" t="str">
        <f t="shared" si="4"/>
        <v>0x2F007400</v>
      </c>
      <c r="AV1008" s="25"/>
      <c r="AW1008" s="26" t="str">
        <f t="shared" si="5"/>
        <v>vuqshlimmediate_Vector,                                 </v>
      </c>
      <c r="AX1008" s="26" t="str">
        <f t="shared" si="6"/>
        <v>//		vuqshlimmediate_Vector,                                 	/* 0x2F007400	UQSHL     	 */</v>
      </c>
      <c r="AY1008" s="26" t="str">
        <f t="shared" si="7"/>
        <v>//		0x2F007400,	/* UQSHL     	vuqshlimmediate_Vector	 */</v>
      </c>
    </row>
    <row r="1009" ht="12.75" customHeight="1">
      <c r="A1009" s="9" t="s">
        <v>1627</v>
      </c>
      <c r="B1009" s="33" t="s">
        <v>106</v>
      </c>
      <c r="C1009" s="16"/>
      <c r="D1009" s="17"/>
      <c r="E1009" s="28" t="s">
        <v>1152</v>
      </c>
      <c r="F1009" s="18" t="str">
        <f t="shared" si="8"/>
        <v>v</v>
      </c>
      <c r="G1009" s="18" t="str">
        <f t="shared" si="9"/>
        <v>Vector</v>
      </c>
      <c r="H1009" s="19"/>
      <c r="I1009" s="30" t="s">
        <v>1206</v>
      </c>
      <c r="J1009" s="30"/>
      <c r="K1009" s="84"/>
      <c r="L1009" s="45" t="s">
        <v>31</v>
      </c>
      <c r="M1009" s="32" t="s">
        <v>71</v>
      </c>
      <c r="N1009" s="32" t="s">
        <v>30</v>
      </c>
      <c r="O1009" s="45" t="s">
        <v>31</v>
      </c>
      <c r="P1009" s="45" t="s">
        <v>30</v>
      </c>
      <c r="Q1009" s="45" t="s">
        <v>30</v>
      </c>
      <c r="R1009" s="45" t="s">
        <v>30</v>
      </c>
      <c r="S1009" s="45" t="s">
        <v>30</v>
      </c>
      <c r="T1009" s="45" t="s">
        <v>31</v>
      </c>
      <c r="U1009" s="32" t="s">
        <v>69</v>
      </c>
      <c r="Y1009" s="32" t="s">
        <v>70</v>
      </c>
      <c r="AB1009" s="32" t="s">
        <v>30</v>
      </c>
      <c r="AC1009" s="32" t="s">
        <v>31</v>
      </c>
      <c r="AD1009" s="32" t="s">
        <v>31</v>
      </c>
      <c r="AE1009" s="32" t="s">
        <v>31</v>
      </c>
      <c r="AF1009" s="32" t="s">
        <v>31</v>
      </c>
      <c r="AG1009" s="45" t="s">
        <v>30</v>
      </c>
      <c r="AH1009" s="46" t="s">
        <v>45</v>
      </c>
      <c r="AM1009" s="32" t="s">
        <v>56</v>
      </c>
      <c r="AR1009" s="23"/>
      <c r="AS1009" s="24" t="str">
        <f t="shared" si="3"/>
        <v>-:Q:-:-:-:-:-:-:-:immh::::immb:::-:-:-:-:-:-:Rn:::::Rd::::</v>
      </c>
      <c r="AT1009" s="23"/>
      <c r="AU1009" s="24" t="str">
        <f t="shared" si="4"/>
        <v>0x2F008400</v>
      </c>
      <c r="AV1009" s="25"/>
      <c r="AW1009" s="26" t="str">
        <f t="shared" si="5"/>
        <v>vsqshrunVector,                                         </v>
      </c>
      <c r="AX1009" s="26" t="str">
        <f t="shared" si="6"/>
        <v>//		vsqshrunVector,                                         	/* 0x2F008400	SQSHRUN   	 */</v>
      </c>
      <c r="AY1009" s="26" t="str">
        <f t="shared" si="7"/>
        <v>//		0x2F008400,	/* SQSHRUN   	vsqshrunVector	 */</v>
      </c>
    </row>
    <row r="1010" ht="12.75" customHeight="1">
      <c r="A1010" s="15" t="s">
        <v>1628</v>
      </c>
      <c r="B1010" s="33" t="s">
        <v>106</v>
      </c>
      <c r="C1010" s="16"/>
      <c r="D1010" s="17"/>
      <c r="E1010" s="28" t="s">
        <v>1154</v>
      </c>
      <c r="F1010" s="18" t="str">
        <f t="shared" si="8"/>
        <v>v</v>
      </c>
      <c r="G1010" s="18" t="str">
        <f t="shared" si="9"/>
        <v>Vector</v>
      </c>
      <c r="H1010" s="19"/>
      <c r="I1010" s="30" t="s">
        <v>1206</v>
      </c>
      <c r="J1010" s="30"/>
      <c r="K1010" s="84"/>
      <c r="L1010" s="45" t="s">
        <v>31</v>
      </c>
      <c r="M1010" s="32" t="s">
        <v>71</v>
      </c>
      <c r="N1010" s="32" t="s">
        <v>30</v>
      </c>
      <c r="O1010" s="45" t="s">
        <v>31</v>
      </c>
      <c r="P1010" s="45" t="s">
        <v>30</v>
      </c>
      <c r="Q1010" s="45" t="s">
        <v>30</v>
      </c>
      <c r="R1010" s="45" t="s">
        <v>30</v>
      </c>
      <c r="S1010" s="45" t="s">
        <v>30</v>
      </c>
      <c r="T1010" s="45" t="s">
        <v>31</v>
      </c>
      <c r="U1010" s="32" t="s">
        <v>69</v>
      </c>
      <c r="Y1010" s="32" t="s">
        <v>70</v>
      </c>
      <c r="AB1010" s="32" t="s">
        <v>30</v>
      </c>
      <c r="AC1010" s="32" t="s">
        <v>31</v>
      </c>
      <c r="AD1010" s="32" t="s">
        <v>31</v>
      </c>
      <c r="AE1010" s="32" t="s">
        <v>31</v>
      </c>
      <c r="AF1010" s="32" t="s">
        <v>31</v>
      </c>
      <c r="AG1010" s="45" t="s">
        <v>30</v>
      </c>
      <c r="AH1010" s="46" t="s">
        <v>45</v>
      </c>
      <c r="AM1010" s="32" t="s">
        <v>56</v>
      </c>
      <c r="AR1010" s="23"/>
      <c r="AS1010" s="24" t="str">
        <f t="shared" si="3"/>
        <v>-:Q:-:-:-:-:-:-:-:immh::::immb:::-:-:-:-:-:-:Rn:::::Rd::::</v>
      </c>
      <c r="AT1010" s="23"/>
      <c r="AU1010" s="24" t="str">
        <f t="shared" si="4"/>
        <v>0x2F008400</v>
      </c>
      <c r="AV1010" s="25"/>
      <c r="AW1010" s="26" t="str">
        <f t="shared" si="5"/>
        <v>vsqshrun2Vector,                                        </v>
      </c>
      <c r="AX1010" s="26" t="str">
        <f t="shared" si="6"/>
        <v>//		vsqshrun2Vector,                                        	/* 0x2F008400	SQSHRUN2  	 */</v>
      </c>
      <c r="AY1010" s="26" t="str">
        <f t="shared" si="7"/>
        <v>//		0x2F008400,	/* SQSHRUN2  	vsqshrun2Vector	 */</v>
      </c>
    </row>
    <row r="1011" ht="12.75" customHeight="1">
      <c r="A1011" s="15" t="s">
        <v>1629</v>
      </c>
      <c r="B1011" s="33" t="s">
        <v>106</v>
      </c>
      <c r="C1011" s="16"/>
      <c r="D1011" s="17"/>
      <c r="E1011" s="28" t="s">
        <v>1156</v>
      </c>
      <c r="F1011" s="18" t="str">
        <f t="shared" si="8"/>
        <v>v</v>
      </c>
      <c r="G1011" s="18" t="str">
        <f t="shared" si="9"/>
        <v>Vector</v>
      </c>
      <c r="H1011" s="19"/>
      <c r="I1011" s="30" t="s">
        <v>1206</v>
      </c>
      <c r="J1011" s="30"/>
      <c r="K1011" s="84"/>
      <c r="L1011" s="45" t="s">
        <v>31</v>
      </c>
      <c r="M1011" s="32" t="s">
        <v>71</v>
      </c>
      <c r="N1011" s="32" t="s">
        <v>30</v>
      </c>
      <c r="O1011" s="45" t="s">
        <v>31</v>
      </c>
      <c r="P1011" s="45" t="s">
        <v>30</v>
      </c>
      <c r="Q1011" s="45" t="s">
        <v>30</v>
      </c>
      <c r="R1011" s="45" t="s">
        <v>30</v>
      </c>
      <c r="S1011" s="45" t="s">
        <v>30</v>
      </c>
      <c r="T1011" s="45" t="s">
        <v>31</v>
      </c>
      <c r="U1011" s="32" t="s">
        <v>69</v>
      </c>
      <c r="Y1011" s="32" t="s">
        <v>70</v>
      </c>
      <c r="AB1011" s="32" t="s">
        <v>30</v>
      </c>
      <c r="AC1011" s="32" t="s">
        <v>31</v>
      </c>
      <c r="AD1011" s="32" t="s">
        <v>31</v>
      </c>
      <c r="AE1011" s="32" t="s">
        <v>31</v>
      </c>
      <c r="AF1011" s="32" t="s">
        <v>30</v>
      </c>
      <c r="AG1011" s="45" t="s">
        <v>30</v>
      </c>
      <c r="AH1011" s="46" t="s">
        <v>45</v>
      </c>
      <c r="AM1011" s="32" t="s">
        <v>56</v>
      </c>
      <c r="AR1011" s="23"/>
      <c r="AS1011" s="24" t="str">
        <f t="shared" si="3"/>
        <v>-:Q:-:-:-:-:-:-:-:immh::::immb:::-:-:-:-:-:-:Rn:::::Rd::::</v>
      </c>
      <c r="AT1011" s="23"/>
      <c r="AU1011" s="24" t="str">
        <f t="shared" si="4"/>
        <v>0x2F008C00</v>
      </c>
      <c r="AV1011" s="25"/>
      <c r="AW1011" s="26" t="str">
        <f t="shared" si="5"/>
        <v>vsqrshrunVector,                                        </v>
      </c>
      <c r="AX1011" s="26" t="str">
        <f t="shared" si="6"/>
        <v>//		vsqrshrunVector,                                        	/* 0x2F008C00	SQRSHRUN  	 */</v>
      </c>
      <c r="AY1011" s="26" t="str">
        <f t="shared" si="7"/>
        <v>//		0x2F008C00,	/* SQRSHRUN  	vsqrshrunVector	 */</v>
      </c>
    </row>
    <row r="1012" ht="12.75" customHeight="1">
      <c r="A1012" s="9" t="s">
        <v>1630</v>
      </c>
      <c r="B1012" s="33" t="s">
        <v>106</v>
      </c>
      <c r="C1012" s="16"/>
      <c r="D1012" s="17"/>
      <c r="E1012" s="28" t="s">
        <v>1158</v>
      </c>
      <c r="F1012" s="18" t="str">
        <f t="shared" si="8"/>
        <v>v</v>
      </c>
      <c r="G1012" s="18" t="str">
        <f t="shared" si="9"/>
        <v>Vector</v>
      </c>
      <c r="H1012" s="19"/>
      <c r="I1012" s="30" t="s">
        <v>1206</v>
      </c>
      <c r="J1012" s="30"/>
      <c r="K1012" s="84"/>
      <c r="L1012" s="45" t="s">
        <v>31</v>
      </c>
      <c r="M1012" s="32" t="s">
        <v>71</v>
      </c>
      <c r="N1012" s="32" t="s">
        <v>30</v>
      </c>
      <c r="O1012" s="45" t="s">
        <v>31</v>
      </c>
      <c r="P1012" s="45" t="s">
        <v>30</v>
      </c>
      <c r="Q1012" s="45" t="s">
        <v>30</v>
      </c>
      <c r="R1012" s="45" t="s">
        <v>30</v>
      </c>
      <c r="S1012" s="45" t="s">
        <v>30</v>
      </c>
      <c r="T1012" s="45" t="s">
        <v>31</v>
      </c>
      <c r="U1012" s="32" t="s">
        <v>69</v>
      </c>
      <c r="Y1012" s="32" t="s">
        <v>70</v>
      </c>
      <c r="AB1012" s="32" t="s">
        <v>30</v>
      </c>
      <c r="AC1012" s="32" t="s">
        <v>31</v>
      </c>
      <c r="AD1012" s="32" t="s">
        <v>31</v>
      </c>
      <c r="AE1012" s="32" t="s">
        <v>31</v>
      </c>
      <c r="AF1012" s="32" t="s">
        <v>30</v>
      </c>
      <c r="AG1012" s="45" t="s">
        <v>30</v>
      </c>
      <c r="AH1012" s="46" t="s">
        <v>45</v>
      </c>
      <c r="AM1012" s="32" t="s">
        <v>56</v>
      </c>
      <c r="AR1012" s="23"/>
      <c r="AS1012" s="24" t="str">
        <f t="shared" si="3"/>
        <v>-:Q:-:-:-:-:-:-:-:immh::::immb:::-:-:-:-:-:-:Rn:::::Rd::::</v>
      </c>
      <c r="AT1012" s="23"/>
      <c r="AU1012" s="24" t="str">
        <f t="shared" si="4"/>
        <v>0x2F008C00</v>
      </c>
      <c r="AV1012" s="25"/>
      <c r="AW1012" s="26" t="str">
        <f t="shared" si="5"/>
        <v>vsqrshrun2Vector,                                       </v>
      </c>
      <c r="AX1012" s="26" t="str">
        <f t="shared" si="6"/>
        <v>//		vsqrshrun2Vector,                                       	/* 0x2F008C00	SQRSHRUN2 	 */</v>
      </c>
      <c r="AY1012" s="26" t="str">
        <f t="shared" si="7"/>
        <v>//		0x2F008C00,	/* SQRSHRUN2 	vsqrshrun2Vector	 */</v>
      </c>
    </row>
    <row r="1013" ht="12.75" customHeight="1">
      <c r="A1013" s="15" t="s">
        <v>1631</v>
      </c>
      <c r="B1013" s="33" t="s">
        <v>106</v>
      </c>
      <c r="C1013" s="16"/>
      <c r="D1013" s="17"/>
      <c r="E1013" s="28" t="s">
        <v>1160</v>
      </c>
      <c r="F1013" s="18" t="str">
        <f t="shared" si="8"/>
        <v>v</v>
      </c>
      <c r="G1013" s="18" t="str">
        <f t="shared" si="9"/>
        <v>Vector</v>
      </c>
      <c r="H1013" s="19"/>
      <c r="I1013" s="30" t="s">
        <v>1206</v>
      </c>
      <c r="J1013" s="30"/>
      <c r="K1013" s="84"/>
      <c r="L1013" s="45" t="s">
        <v>31</v>
      </c>
      <c r="M1013" s="32" t="s">
        <v>71</v>
      </c>
      <c r="N1013" s="32" t="s">
        <v>30</v>
      </c>
      <c r="O1013" s="45" t="s">
        <v>31</v>
      </c>
      <c r="P1013" s="45" t="s">
        <v>30</v>
      </c>
      <c r="Q1013" s="45" t="s">
        <v>30</v>
      </c>
      <c r="R1013" s="45" t="s">
        <v>30</v>
      </c>
      <c r="S1013" s="45" t="s">
        <v>30</v>
      </c>
      <c r="T1013" s="45" t="s">
        <v>31</v>
      </c>
      <c r="U1013" s="32" t="s">
        <v>69</v>
      </c>
      <c r="Y1013" s="32" t="s">
        <v>70</v>
      </c>
      <c r="AB1013" s="32" t="s">
        <v>30</v>
      </c>
      <c r="AC1013" s="32" t="s">
        <v>31</v>
      </c>
      <c r="AD1013" s="32" t="s">
        <v>31</v>
      </c>
      <c r="AE1013" s="32" t="s">
        <v>30</v>
      </c>
      <c r="AF1013" s="32" t="s">
        <v>31</v>
      </c>
      <c r="AG1013" s="45" t="s">
        <v>30</v>
      </c>
      <c r="AH1013" s="46" t="s">
        <v>45</v>
      </c>
      <c r="AM1013" s="32" t="s">
        <v>56</v>
      </c>
      <c r="AR1013" s="23"/>
      <c r="AS1013" s="24" t="str">
        <f t="shared" si="3"/>
        <v>-:Q:-:-:-:-:-:-:-:immh::::immb:::-:-:-:-:-:-:Rn:::::Rd::::</v>
      </c>
      <c r="AT1013" s="23"/>
      <c r="AU1013" s="24" t="str">
        <f t="shared" si="4"/>
        <v>0x2F009400</v>
      </c>
      <c r="AV1013" s="25"/>
      <c r="AW1013" s="26" t="str">
        <f t="shared" si="5"/>
        <v>vuqshrnVector,                                          </v>
      </c>
      <c r="AX1013" s="26" t="str">
        <f t="shared" si="6"/>
        <v>//		vuqshrnVector,                                          	/* 0x2F009400	UQSHRN    	 */</v>
      </c>
      <c r="AY1013" s="26" t="str">
        <f t="shared" si="7"/>
        <v>//		0x2F009400,	/* UQSHRN    	vuqshrnVector	 */</v>
      </c>
    </row>
    <row r="1014" ht="12.75" customHeight="1">
      <c r="A1014" s="15" t="s">
        <v>1632</v>
      </c>
      <c r="B1014" s="33" t="s">
        <v>106</v>
      </c>
      <c r="C1014" s="16"/>
      <c r="D1014" s="17"/>
      <c r="E1014" s="28" t="s">
        <v>1162</v>
      </c>
      <c r="F1014" s="18" t="str">
        <f t="shared" si="8"/>
        <v>v</v>
      </c>
      <c r="G1014" s="18" t="str">
        <f t="shared" si="9"/>
        <v>Vector</v>
      </c>
      <c r="H1014" s="19"/>
      <c r="I1014" s="30" t="s">
        <v>1206</v>
      </c>
      <c r="J1014" s="30"/>
      <c r="K1014" s="84"/>
      <c r="L1014" s="45" t="s">
        <v>31</v>
      </c>
      <c r="M1014" s="32" t="s">
        <v>71</v>
      </c>
      <c r="N1014" s="32" t="s">
        <v>30</v>
      </c>
      <c r="O1014" s="45" t="s">
        <v>31</v>
      </c>
      <c r="P1014" s="45" t="s">
        <v>30</v>
      </c>
      <c r="Q1014" s="45" t="s">
        <v>30</v>
      </c>
      <c r="R1014" s="45" t="s">
        <v>30</v>
      </c>
      <c r="S1014" s="45" t="s">
        <v>30</v>
      </c>
      <c r="T1014" s="45" t="s">
        <v>31</v>
      </c>
      <c r="U1014" s="32" t="s">
        <v>69</v>
      </c>
      <c r="Y1014" s="32" t="s">
        <v>70</v>
      </c>
      <c r="AB1014" s="32" t="s">
        <v>30</v>
      </c>
      <c r="AC1014" s="32" t="s">
        <v>31</v>
      </c>
      <c r="AD1014" s="32" t="s">
        <v>31</v>
      </c>
      <c r="AE1014" s="32" t="s">
        <v>30</v>
      </c>
      <c r="AF1014" s="32" t="s">
        <v>30</v>
      </c>
      <c r="AG1014" s="45" t="s">
        <v>30</v>
      </c>
      <c r="AH1014" s="46" t="s">
        <v>45</v>
      </c>
      <c r="AM1014" s="32" t="s">
        <v>56</v>
      </c>
      <c r="AR1014" s="23"/>
      <c r="AS1014" s="24" t="str">
        <f t="shared" si="3"/>
        <v>-:Q:-:-:-:-:-:-:-:immh::::immb:::-:-:-:-:-:-:Rn:::::Rd::::</v>
      </c>
      <c r="AT1014" s="23"/>
      <c r="AU1014" s="24" t="str">
        <f t="shared" si="4"/>
        <v>0x2F009C00</v>
      </c>
      <c r="AV1014" s="25"/>
      <c r="AW1014" s="26" t="str">
        <f t="shared" si="5"/>
        <v>vuqrshrnVector,                                         </v>
      </c>
      <c r="AX1014" s="26" t="str">
        <f t="shared" si="6"/>
        <v>//		vuqrshrnVector,                                         	/* 0x2F009C00	UQRSHRN   	 */</v>
      </c>
      <c r="AY1014" s="26" t="str">
        <f t="shared" si="7"/>
        <v>//		0x2F009C00,	/* UQRSHRN   	vuqrshrnVector	 */</v>
      </c>
    </row>
    <row r="1015" ht="12.75" customHeight="1">
      <c r="A1015" s="9" t="s">
        <v>1633</v>
      </c>
      <c r="B1015" s="33" t="s">
        <v>106</v>
      </c>
      <c r="C1015" s="16"/>
      <c r="D1015" s="17"/>
      <c r="E1015" s="28" t="s">
        <v>1164</v>
      </c>
      <c r="F1015" s="18" t="str">
        <f t="shared" si="8"/>
        <v>v</v>
      </c>
      <c r="G1015" s="18" t="str">
        <f t="shared" si="9"/>
        <v>Vector</v>
      </c>
      <c r="H1015" s="19"/>
      <c r="I1015" s="30" t="s">
        <v>1206</v>
      </c>
      <c r="J1015" s="30"/>
      <c r="K1015" s="84"/>
      <c r="L1015" s="45" t="s">
        <v>31</v>
      </c>
      <c r="M1015" s="32" t="s">
        <v>71</v>
      </c>
      <c r="N1015" s="32" t="s">
        <v>30</v>
      </c>
      <c r="O1015" s="45" t="s">
        <v>31</v>
      </c>
      <c r="P1015" s="45" t="s">
        <v>30</v>
      </c>
      <c r="Q1015" s="45" t="s">
        <v>30</v>
      </c>
      <c r="R1015" s="45" t="s">
        <v>30</v>
      </c>
      <c r="S1015" s="45" t="s">
        <v>30</v>
      </c>
      <c r="T1015" s="45" t="s">
        <v>31</v>
      </c>
      <c r="U1015" s="32" t="s">
        <v>69</v>
      </c>
      <c r="Y1015" s="32" t="s">
        <v>70</v>
      </c>
      <c r="AB1015" s="32" t="s">
        <v>30</v>
      </c>
      <c r="AC1015" s="32" t="s">
        <v>31</v>
      </c>
      <c r="AD1015" s="32" t="s">
        <v>31</v>
      </c>
      <c r="AE1015" s="32" t="s">
        <v>30</v>
      </c>
      <c r="AF1015" s="32" t="s">
        <v>30</v>
      </c>
      <c r="AG1015" s="45" t="s">
        <v>30</v>
      </c>
      <c r="AH1015" s="46" t="s">
        <v>45</v>
      </c>
      <c r="AM1015" s="32" t="s">
        <v>56</v>
      </c>
      <c r="AR1015" s="23"/>
      <c r="AS1015" s="24" t="str">
        <f t="shared" si="3"/>
        <v>-:Q:-:-:-:-:-:-:-:immh::::immb:::-:-:-:-:-:-:Rn:::::Rd::::</v>
      </c>
      <c r="AT1015" s="23"/>
      <c r="AU1015" s="24" t="str">
        <f t="shared" si="4"/>
        <v>0x2F009C00</v>
      </c>
      <c r="AV1015" s="25"/>
      <c r="AW1015" s="26" t="str">
        <f t="shared" si="5"/>
        <v>vuqrshrn2Vector,                                        </v>
      </c>
      <c r="AX1015" s="26" t="str">
        <f t="shared" si="6"/>
        <v>//		vuqrshrn2Vector,                                        	/* 0x2F009C00	UQRSHRN2  	 */</v>
      </c>
      <c r="AY1015" s="26" t="str">
        <f t="shared" si="7"/>
        <v>//		0x2F009C00,	/* UQRSHRN2  	vuqrshrn2Vector	 */</v>
      </c>
    </row>
    <row r="1016" ht="12.75" customHeight="1">
      <c r="A1016" s="9" t="s">
        <v>1634</v>
      </c>
      <c r="B1016" s="33" t="s">
        <v>106</v>
      </c>
      <c r="C1016" s="16"/>
      <c r="D1016" s="17"/>
      <c r="E1016" s="28" t="s">
        <v>1635</v>
      </c>
      <c r="F1016" s="18" t="str">
        <f t="shared" si="8"/>
        <v/>
      </c>
      <c r="G1016" s="18" t="str">
        <f t="shared" si="9"/>
        <v/>
      </c>
      <c r="H1016" s="19"/>
      <c r="I1016" s="29"/>
      <c r="J1016" s="29"/>
      <c r="K1016" s="84"/>
      <c r="L1016" s="45" t="s">
        <v>31</v>
      </c>
      <c r="M1016" s="32" t="s">
        <v>71</v>
      </c>
      <c r="N1016" s="32" t="s">
        <v>30</v>
      </c>
      <c r="O1016" s="45" t="s">
        <v>31</v>
      </c>
      <c r="P1016" s="45" t="s">
        <v>30</v>
      </c>
      <c r="Q1016" s="45" t="s">
        <v>30</v>
      </c>
      <c r="R1016" s="45" t="s">
        <v>30</v>
      </c>
      <c r="S1016" s="45" t="s">
        <v>30</v>
      </c>
      <c r="T1016" s="45" t="s">
        <v>31</v>
      </c>
      <c r="U1016" s="32" t="s">
        <v>69</v>
      </c>
      <c r="Y1016" s="32" t="s">
        <v>70</v>
      </c>
      <c r="AB1016" s="32" t="s">
        <v>30</v>
      </c>
      <c r="AC1016" s="32" t="s">
        <v>31</v>
      </c>
      <c r="AD1016" s="32" t="s">
        <v>30</v>
      </c>
      <c r="AE1016" s="32" t="s">
        <v>31</v>
      </c>
      <c r="AF1016" s="32" t="s">
        <v>31</v>
      </c>
      <c r="AG1016" s="45" t="s">
        <v>30</v>
      </c>
      <c r="AH1016" s="46" t="s">
        <v>45</v>
      </c>
      <c r="AM1016" s="32" t="s">
        <v>56</v>
      </c>
      <c r="AR1016" s="23"/>
      <c r="AS1016" s="24" t="str">
        <f t="shared" si="3"/>
        <v>-:Q:-:-:-:-:-:-:-:immh::::immb:::-:-:-:-:-:-:Rn:::::Rd::::</v>
      </c>
      <c r="AT1016" s="23"/>
      <c r="AU1016" s="24" t="str">
        <f t="shared" si="4"/>
        <v>0x2F00A400</v>
      </c>
      <c r="AV1016" s="25"/>
      <c r="AW1016" s="26" t="str">
        <f t="shared" si="5"/>
        <v>ushll,                                                  </v>
      </c>
      <c r="AX1016" s="26" t="str">
        <f t="shared" si="6"/>
        <v>//		ushll,                                                  	/* 0x2F00A400	USHLL     	 */</v>
      </c>
      <c r="AY1016" s="26" t="str">
        <f t="shared" si="7"/>
        <v>//		0x2F00A400,	/* USHLL     	ushll	 */</v>
      </c>
    </row>
    <row r="1017" ht="12.75" customHeight="1">
      <c r="A1017" s="15" t="s">
        <v>1636</v>
      </c>
      <c r="B1017" s="33" t="s">
        <v>106</v>
      </c>
      <c r="C1017" s="16"/>
      <c r="D1017" s="17"/>
      <c r="E1017" s="28" t="s">
        <v>1637</v>
      </c>
      <c r="F1017" s="18" t="str">
        <f t="shared" si="8"/>
        <v/>
      </c>
      <c r="G1017" s="18" t="str">
        <f t="shared" si="9"/>
        <v/>
      </c>
      <c r="H1017" s="19"/>
      <c r="I1017" s="29"/>
      <c r="J1017" s="29"/>
      <c r="K1017" s="84"/>
      <c r="L1017" s="45" t="s">
        <v>31</v>
      </c>
      <c r="M1017" s="32" t="s">
        <v>71</v>
      </c>
      <c r="N1017" s="32" t="s">
        <v>30</v>
      </c>
      <c r="O1017" s="45" t="s">
        <v>31</v>
      </c>
      <c r="P1017" s="45" t="s">
        <v>30</v>
      </c>
      <c r="Q1017" s="45" t="s">
        <v>30</v>
      </c>
      <c r="R1017" s="45" t="s">
        <v>30</v>
      </c>
      <c r="S1017" s="45" t="s">
        <v>30</v>
      </c>
      <c r="T1017" s="45" t="s">
        <v>31</v>
      </c>
      <c r="U1017" s="32" t="s">
        <v>69</v>
      </c>
      <c r="Y1017" s="32" t="s">
        <v>70</v>
      </c>
      <c r="AB1017" s="32" t="s">
        <v>30</v>
      </c>
      <c r="AC1017" s="32" t="s">
        <v>31</v>
      </c>
      <c r="AD1017" s="32" t="s">
        <v>30</v>
      </c>
      <c r="AE1017" s="32" t="s">
        <v>31</v>
      </c>
      <c r="AF1017" s="32" t="s">
        <v>31</v>
      </c>
      <c r="AG1017" s="45" t="s">
        <v>30</v>
      </c>
      <c r="AH1017" s="46" t="s">
        <v>45</v>
      </c>
      <c r="AM1017" s="32" t="s">
        <v>56</v>
      </c>
      <c r="AR1017" s="23"/>
      <c r="AS1017" s="24" t="str">
        <f t="shared" si="3"/>
        <v>-:Q:-:-:-:-:-:-:-:immh::::immb:::-:-:-:-:-:-:Rn:::::Rd::::</v>
      </c>
      <c r="AT1017" s="23"/>
      <c r="AU1017" s="24" t="str">
        <f t="shared" si="4"/>
        <v>0x2F00A400</v>
      </c>
      <c r="AV1017" s="25"/>
      <c r="AW1017" s="26" t="str">
        <f t="shared" si="5"/>
        <v>ushll2,                                                 </v>
      </c>
      <c r="AX1017" s="26" t="str">
        <f t="shared" si="6"/>
        <v>//		ushll2,                                                 	/* 0x2F00A400	USHLL2    	 */</v>
      </c>
      <c r="AY1017" s="26" t="str">
        <f t="shared" si="7"/>
        <v>//		0x2F00A400,	/* USHLL2    	ushll2	 */</v>
      </c>
    </row>
    <row r="1018" ht="12.75" customHeight="1">
      <c r="A1018" s="15" t="s">
        <v>1638</v>
      </c>
      <c r="B1018" s="33" t="s">
        <v>106</v>
      </c>
      <c r="C1018" s="16"/>
      <c r="D1018" s="17"/>
      <c r="E1018" s="28" t="s">
        <v>708</v>
      </c>
      <c r="F1018" s="18" t="str">
        <f t="shared" si="8"/>
        <v>v</v>
      </c>
      <c r="G1018" s="18" t="str">
        <f t="shared" si="9"/>
        <v>vector_fixed_point_Vector</v>
      </c>
      <c r="H1018" s="18" t="s">
        <v>1134</v>
      </c>
      <c r="I1018" s="30" t="s">
        <v>1206</v>
      </c>
      <c r="J1018" s="30"/>
      <c r="K1018" s="84"/>
      <c r="L1018" s="45" t="s">
        <v>31</v>
      </c>
      <c r="M1018" s="32" t="s">
        <v>71</v>
      </c>
      <c r="N1018" s="32" t="s">
        <v>30</v>
      </c>
      <c r="O1018" s="45" t="s">
        <v>31</v>
      </c>
      <c r="P1018" s="45" t="s">
        <v>30</v>
      </c>
      <c r="Q1018" s="45" t="s">
        <v>30</v>
      </c>
      <c r="R1018" s="45" t="s">
        <v>30</v>
      </c>
      <c r="S1018" s="45" t="s">
        <v>30</v>
      </c>
      <c r="T1018" s="45" t="s">
        <v>31</v>
      </c>
      <c r="U1018" s="32" t="s">
        <v>69</v>
      </c>
      <c r="Y1018" s="32" t="s">
        <v>70</v>
      </c>
      <c r="AB1018" s="32" t="s">
        <v>30</v>
      </c>
      <c r="AC1018" s="32" t="s">
        <v>30</v>
      </c>
      <c r="AD1018" s="32" t="s">
        <v>30</v>
      </c>
      <c r="AE1018" s="32" t="s">
        <v>31</v>
      </c>
      <c r="AF1018" s="32" t="s">
        <v>31</v>
      </c>
      <c r="AG1018" s="45" t="s">
        <v>30</v>
      </c>
      <c r="AH1018" s="46" t="s">
        <v>45</v>
      </c>
      <c r="AM1018" s="32" t="s">
        <v>56</v>
      </c>
      <c r="AR1018" s="23"/>
      <c r="AS1018" s="24" t="str">
        <f t="shared" si="3"/>
        <v>-:Q:-:-:-:-:-:-:-:immh::::immb:::-:-:-:-:-:-:Rn:::::Rd::::</v>
      </c>
      <c r="AT1018" s="23"/>
      <c r="AU1018" s="24" t="str">
        <f t="shared" si="4"/>
        <v>0x2F00E400</v>
      </c>
      <c r="AV1018" s="25"/>
      <c r="AW1018" s="26" t="str">
        <f t="shared" si="5"/>
        <v>vucvtfvector_fixed_point_Vector,                        </v>
      </c>
      <c r="AX1018" s="26" t="str">
        <f t="shared" si="6"/>
        <v>//		vucvtfvector_fixed_point_Vector,                        	/* 0x2F00E400	UCVTF     	 */</v>
      </c>
      <c r="AY1018" s="26" t="str">
        <f t="shared" si="7"/>
        <v>//		0x2F00E400,	/* UCVTF     	vucvtfvector_fixed_point_Vector	 */</v>
      </c>
    </row>
    <row r="1019" ht="12.75" customHeight="1">
      <c r="A1019" s="9" t="s">
        <v>1639</v>
      </c>
      <c r="B1019" s="33" t="s">
        <v>106</v>
      </c>
      <c r="C1019" s="16"/>
      <c r="D1019" s="17"/>
      <c r="E1019" s="28" t="s">
        <v>713</v>
      </c>
      <c r="F1019" s="18" t="str">
        <f t="shared" si="8"/>
        <v>v</v>
      </c>
      <c r="G1019" s="18" t="str">
        <f t="shared" si="9"/>
        <v>vector_fixed_point_Vector</v>
      </c>
      <c r="H1019" s="18" t="s">
        <v>1134</v>
      </c>
      <c r="I1019" s="30" t="s">
        <v>1206</v>
      </c>
      <c r="J1019" s="30"/>
      <c r="K1019" s="84"/>
      <c r="L1019" s="45" t="s">
        <v>31</v>
      </c>
      <c r="M1019" s="32" t="s">
        <v>71</v>
      </c>
      <c r="N1019" s="32" t="s">
        <v>30</v>
      </c>
      <c r="O1019" s="45" t="s">
        <v>31</v>
      </c>
      <c r="P1019" s="45" t="s">
        <v>30</v>
      </c>
      <c r="Q1019" s="45" t="s">
        <v>30</v>
      </c>
      <c r="R1019" s="45" t="s">
        <v>30</v>
      </c>
      <c r="S1019" s="45" t="s">
        <v>30</v>
      </c>
      <c r="T1019" s="45" t="s">
        <v>31</v>
      </c>
      <c r="U1019" s="32" t="s">
        <v>69</v>
      </c>
      <c r="Y1019" s="32" t="s">
        <v>70</v>
      </c>
      <c r="AB1019" s="32" t="s">
        <v>30</v>
      </c>
      <c r="AC1019" s="32" t="s">
        <v>30</v>
      </c>
      <c r="AD1019" s="32" t="s">
        <v>30</v>
      </c>
      <c r="AE1019" s="32" t="s">
        <v>30</v>
      </c>
      <c r="AF1019" s="32" t="s">
        <v>30</v>
      </c>
      <c r="AG1019" s="45" t="s">
        <v>30</v>
      </c>
      <c r="AH1019" s="46" t="s">
        <v>45</v>
      </c>
      <c r="AM1019" s="32" t="s">
        <v>56</v>
      </c>
      <c r="AR1019" s="23"/>
      <c r="AS1019" s="24" t="str">
        <f t="shared" si="3"/>
        <v>-:Q:-:-:-:-:-:-:-:immh::::immb:::-:-:-:-:-:-:Rn:::::Rd::::</v>
      </c>
      <c r="AT1019" s="23"/>
      <c r="AU1019" s="24" t="str">
        <f t="shared" si="4"/>
        <v>0x2F00FC00</v>
      </c>
      <c r="AV1019" s="25"/>
      <c r="AW1019" s="26" t="str">
        <f t="shared" si="5"/>
        <v>vfcvtzuvector_fixed_point_Vector,                       </v>
      </c>
      <c r="AX1019" s="26" t="str">
        <f t="shared" si="6"/>
        <v>//		vfcvtzuvector_fixed_point_Vector,                       	/* 0x2F00FC00	FCVTZU    	 */</v>
      </c>
      <c r="AY1019" s="26" t="str">
        <f t="shared" si="7"/>
        <v>//		0x2F00FC00,	/* FCVTZU    	vfcvtzuvector_fixed_point_Vector	 */</v>
      </c>
    </row>
    <row r="1020" ht="12.75" customHeight="1">
      <c r="A1020" s="15" t="s">
        <v>1640</v>
      </c>
      <c r="B1020" s="33" t="s">
        <v>106</v>
      </c>
      <c r="C1020" s="16"/>
      <c r="D1020" s="17" t="s">
        <v>1641</v>
      </c>
      <c r="F1020" s="18" t="str">
        <f t="shared" si="8"/>
        <v/>
      </c>
      <c r="G1020" s="18" t="str">
        <f t="shared" si="9"/>
        <v/>
      </c>
      <c r="H1020" s="19"/>
      <c r="I1020" s="20"/>
      <c r="J1020" s="20"/>
      <c r="K1020" s="21"/>
      <c r="L1020" s="22" t="s">
        <v>31</v>
      </c>
      <c r="M1020" s="38" t="s">
        <v>71</v>
      </c>
      <c r="N1020" s="22" t="s">
        <v>31</v>
      </c>
      <c r="O1020" s="22" t="s">
        <v>31</v>
      </c>
      <c r="P1020" s="39" t="s">
        <v>30</v>
      </c>
      <c r="Q1020" s="39" t="s">
        <v>30</v>
      </c>
      <c r="R1020" s="39" t="s">
        <v>30</v>
      </c>
      <c r="S1020" s="22" t="s">
        <v>31</v>
      </c>
      <c r="T1020" s="38" t="s">
        <v>43</v>
      </c>
      <c r="V1020" s="22" t="s">
        <v>31</v>
      </c>
      <c r="W1020" s="60" t="s">
        <v>51</v>
      </c>
      <c r="AB1020" s="22" t="s">
        <v>31</v>
      </c>
      <c r="AC1020" s="38" t="s">
        <v>1642</v>
      </c>
      <c r="AE1020" s="38" t="s">
        <v>459</v>
      </c>
      <c r="AF1020" s="22" t="s">
        <v>31</v>
      </c>
      <c r="AG1020" s="22" t="s">
        <v>31</v>
      </c>
      <c r="AH1020" s="40" t="s">
        <v>45</v>
      </c>
      <c r="AM1020" s="38" t="s">
        <v>56</v>
      </c>
      <c r="AR1020" s="23"/>
      <c r="AS1020" s="24" t="str">
        <f t="shared" si="3"/>
        <v/>
      </c>
      <c r="AT1020" s="23"/>
      <c r="AU1020" s="24" t="str">
        <f t="shared" si="4"/>
        <v/>
      </c>
      <c r="AV1020" s="25"/>
      <c r="AW1020" s="26" t="str">
        <f t="shared" si="5"/>
        <v/>
      </c>
      <c r="AX1020" s="26" t="str">
        <f t="shared" si="6"/>
        <v>	/* AdvSIMD TBL/TBX */</v>
      </c>
      <c r="AY1020" s="26" t="str">
        <f t="shared" si="7"/>
        <v>	/* AdvSIMD TBL/TBX */</v>
      </c>
    </row>
    <row r="1021" ht="12.75" customHeight="1">
      <c r="A1021" s="15" t="s">
        <v>1643</v>
      </c>
      <c r="B1021" s="33" t="s">
        <v>106</v>
      </c>
      <c r="C1021" s="16"/>
      <c r="D1021" s="17"/>
      <c r="E1021" s="28" t="s">
        <v>1644</v>
      </c>
      <c r="F1021" s="18" t="str">
        <f t="shared" si="8"/>
        <v>v</v>
      </c>
      <c r="G1021" s="18" t="str">
        <f t="shared" si="9"/>
        <v>Single_register_table</v>
      </c>
      <c r="H1021" s="19"/>
      <c r="I1021" s="30" t="s">
        <v>1645</v>
      </c>
      <c r="J1021" s="30"/>
      <c r="K1021" s="84"/>
      <c r="L1021" s="45" t="s">
        <v>31</v>
      </c>
      <c r="M1021" s="32" t="s">
        <v>71</v>
      </c>
      <c r="N1021" s="45" t="s">
        <v>31</v>
      </c>
      <c r="O1021" s="45" t="s">
        <v>31</v>
      </c>
      <c r="P1021" s="45" t="s">
        <v>30</v>
      </c>
      <c r="Q1021" s="45" t="s">
        <v>30</v>
      </c>
      <c r="R1021" s="45" t="s">
        <v>30</v>
      </c>
      <c r="S1021" s="45" t="s">
        <v>31</v>
      </c>
      <c r="T1021" s="32" t="s">
        <v>31</v>
      </c>
      <c r="U1021" s="32" t="s">
        <v>31</v>
      </c>
      <c r="V1021" s="45" t="s">
        <v>31</v>
      </c>
      <c r="W1021" s="62" t="s">
        <v>51</v>
      </c>
      <c r="AB1021" s="45" t="s">
        <v>31</v>
      </c>
      <c r="AC1021" s="32" t="s">
        <v>31</v>
      </c>
      <c r="AD1021" s="32" t="s">
        <v>31</v>
      </c>
      <c r="AE1021" s="32" t="s">
        <v>31</v>
      </c>
      <c r="AF1021" s="45" t="s">
        <v>31</v>
      </c>
      <c r="AG1021" s="45" t="s">
        <v>31</v>
      </c>
      <c r="AH1021" s="46" t="s">
        <v>45</v>
      </c>
      <c r="AM1021" s="32" t="s">
        <v>56</v>
      </c>
      <c r="AR1021" s="23"/>
      <c r="AS1021" s="24" t="str">
        <f t="shared" si="3"/>
        <v>-:Q:-:-:-:-:-:-:-:-:-:Rm:::::-:-:-:-:-:-:Rn:::::Rd::::</v>
      </c>
      <c r="AT1021" s="23"/>
      <c r="AU1021" s="24" t="str">
        <f t="shared" si="4"/>
        <v>0x0E000000</v>
      </c>
      <c r="AV1021" s="25"/>
      <c r="AW1021" s="26" t="str">
        <f t="shared" si="5"/>
        <v>vtblSingle_register_table,                              </v>
      </c>
      <c r="AX1021" s="26" t="str">
        <f t="shared" si="6"/>
        <v>//		vtblSingle_register_table,                              	/* 0x0E000000	TBL       	 */</v>
      </c>
      <c r="AY1021" s="26" t="str">
        <f t="shared" si="7"/>
        <v>//		0x0E000000,	/* TBL       	vtblSingle_register_table	 */</v>
      </c>
    </row>
    <row r="1022" ht="12.75" customHeight="1">
      <c r="A1022" s="9" t="s">
        <v>1646</v>
      </c>
      <c r="B1022" s="33" t="s">
        <v>106</v>
      </c>
      <c r="C1022" s="16"/>
      <c r="D1022" s="17"/>
      <c r="E1022" s="28" t="s">
        <v>1647</v>
      </c>
      <c r="F1022" s="18" t="str">
        <f t="shared" si="8"/>
        <v>v</v>
      </c>
      <c r="G1022" s="18" t="str">
        <f t="shared" si="9"/>
        <v>Single_register_table</v>
      </c>
      <c r="H1022" s="19"/>
      <c r="I1022" s="30" t="s">
        <v>1645</v>
      </c>
      <c r="J1022" s="30"/>
      <c r="K1022" s="84"/>
      <c r="L1022" s="45" t="s">
        <v>31</v>
      </c>
      <c r="M1022" s="32" t="s">
        <v>71</v>
      </c>
      <c r="N1022" s="45" t="s">
        <v>31</v>
      </c>
      <c r="O1022" s="45" t="s">
        <v>31</v>
      </c>
      <c r="P1022" s="45" t="s">
        <v>30</v>
      </c>
      <c r="Q1022" s="45" t="s">
        <v>30</v>
      </c>
      <c r="R1022" s="45" t="s">
        <v>30</v>
      </c>
      <c r="S1022" s="45" t="s">
        <v>31</v>
      </c>
      <c r="T1022" s="32" t="s">
        <v>31</v>
      </c>
      <c r="U1022" s="32" t="s">
        <v>31</v>
      </c>
      <c r="V1022" s="45" t="s">
        <v>31</v>
      </c>
      <c r="W1022" s="62" t="s">
        <v>51</v>
      </c>
      <c r="AB1022" s="45" t="s">
        <v>31</v>
      </c>
      <c r="AC1022" s="32" t="s">
        <v>31</v>
      </c>
      <c r="AD1022" s="32" t="s">
        <v>31</v>
      </c>
      <c r="AE1022" s="32" t="s">
        <v>30</v>
      </c>
      <c r="AF1022" s="45" t="s">
        <v>31</v>
      </c>
      <c r="AG1022" s="45" t="s">
        <v>31</v>
      </c>
      <c r="AH1022" s="46" t="s">
        <v>45</v>
      </c>
      <c r="AM1022" s="32" t="s">
        <v>56</v>
      </c>
      <c r="AR1022" s="23"/>
      <c r="AS1022" s="24" t="str">
        <f t="shared" si="3"/>
        <v>-:Q:-:-:-:-:-:-:-:-:-:Rm:::::-:-:-:-:-:-:Rn:::::Rd::::</v>
      </c>
      <c r="AT1022" s="23"/>
      <c r="AU1022" s="24" t="str">
        <f t="shared" si="4"/>
        <v>0x0E001000</v>
      </c>
      <c r="AV1022" s="25"/>
      <c r="AW1022" s="26" t="str">
        <f t="shared" si="5"/>
        <v>vtbxSingle_register_table,                              </v>
      </c>
      <c r="AX1022" s="26" t="str">
        <f t="shared" si="6"/>
        <v>//		vtbxSingle_register_table,                              	/* 0x0E001000	TBX       	 */</v>
      </c>
      <c r="AY1022" s="26" t="str">
        <f t="shared" si="7"/>
        <v>//		0x0E001000,	/* TBX       	vtbxSingle_register_table	 */</v>
      </c>
    </row>
    <row r="1023" ht="12.75" customHeight="1">
      <c r="A1023" s="9" t="s">
        <v>1648</v>
      </c>
      <c r="B1023" s="33" t="s">
        <v>106</v>
      </c>
      <c r="C1023" s="16"/>
      <c r="D1023" s="17"/>
      <c r="E1023" s="28" t="s">
        <v>1644</v>
      </c>
      <c r="F1023" s="18" t="str">
        <f t="shared" si="8"/>
        <v>v</v>
      </c>
      <c r="G1023" s="18" t="str">
        <f t="shared" si="9"/>
        <v>Two_register_table</v>
      </c>
      <c r="H1023" s="19"/>
      <c r="I1023" s="30" t="s">
        <v>1649</v>
      </c>
      <c r="J1023" s="30"/>
      <c r="K1023" s="84"/>
      <c r="L1023" s="45" t="s">
        <v>31</v>
      </c>
      <c r="M1023" s="32" t="s">
        <v>71</v>
      </c>
      <c r="N1023" s="45" t="s">
        <v>31</v>
      </c>
      <c r="O1023" s="45" t="s">
        <v>31</v>
      </c>
      <c r="P1023" s="45" t="s">
        <v>30</v>
      </c>
      <c r="Q1023" s="45" t="s">
        <v>30</v>
      </c>
      <c r="R1023" s="45" t="s">
        <v>30</v>
      </c>
      <c r="S1023" s="45" t="s">
        <v>31</v>
      </c>
      <c r="T1023" s="32" t="s">
        <v>31</v>
      </c>
      <c r="U1023" s="32" t="s">
        <v>31</v>
      </c>
      <c r="V1023" s="45" t="s">
        <v>31</v>
      </c>
      <c r="W1023" s="62" t="s">
        <v>51</v>
      </c>
      <c r="AB1023" s="45" t="s">
        <v>31</v>
      </c>
      <c r="AC1023" s="32" t="s">
        <v>31</v>
      </c>
      <c r="AD1023" s="32" t="s">
        <v>30</v>
      </c>
      <c r="AE1023" s="32" t="s">
        <v>31</v>
      </c>
      <c r="AF1023" s="45" t="s">
        <v>31</v>
      </c>
      <c r="AG1023" s="45" t="s">
        <v>31</v>
      </c>
      <c r="AH1023" s="46" t="s">
        <v>45</v>
      </c>
      <c r="AM1023" s="32" t="s">
        <v>56</v>
      </c>
      <c r="AR1023" s="23"/>
      <c r="AS1023" s="24" t="str">
        <f t="shared" si="3"/>
        <v>-:Q:-:-:-:-:-:-:-:-:-:Rm:::::-:-:-:-:-:-:Rn:::::Rd::::</v>
      </c>
      <c r="AT1023" s="23"/>
      <c r="AU1023" s="24" t="str">
        <f t="shared" si="4"/>
        <v>0x0E002000</v>
      </c>
      <c r="AV1023" s="25"/>
      <c r="AW1023" s="26" t="str">
        <f t="shared" si="5"/>
        <v>vtblTwo_register_table,                                 </v>
      </c>
      <c r="AX1023" s="26" t="str">
        <f t="shared" si="6"/>
        <v>//		vtblTwo_register_table,                                 	/* 0x0E002000	TBL       	 */</v>
      </c>
      <c r="AY1023" s="26" t="str">
        <f t="shared" si="7"/>
        <v>//		0x0E002000,	/* TBL       	vtblTwo_register_table	 */</v>
      </c>
    </row>
    <row r="1024" ht="12.75" customHeight="1">
      <c r="A1024" s="15" t="s">
        <v>1650</v>
      </c>
      <c r="B1024" s="33" t="s">
        <v>106</v>
      </c>
      <c r="C1024" s="16"/>
      <c r="D1024" s="17"/>
      <c r="E1024" s="28" t="s">
        <v>1647</v>
      </c>
      <c r="F1024" s="18" t="str">
        <f t="shared" si="8"/>
        <v>v</v>
      </c>
      <c r="G1024" s="18" t="str">
        <f t="shared" si="9"/>
        <v>Two_register_table</v>
      </c>
      <c r="H1024" s="19"/>
      <c r="I1024" s="30" t="s">
        <v>1649</v>
      </c>
      <c r="J1024" s="30"/>
      <c r="K1024" s="84"/>
      <c r="L1024" s="45" t="s">
        <v>31</v>
      </c>
      <c r="M1024" s="32" t="s">
        <v>71</v>
      </c>
      <c r="N1024" s="45" t="s">
        <v>31</v>
      </c>
      <c r="O1024" s="45" t="s">
        <v>31</v>
      </c>
      <c r="P1024" s="45" t="s">
        <v>30</v>
      </c>
      <c r="Q1024" s="45" t="s">
        <v>30</v>
      </c>
      <c r="R1024" s="45" t="s">
        <v>30</v>
      </c>
      <c r="S1024" s="45" t="s">
        <v>31</v>
      </c>
      <c r="T1024" s="32" t="s">
        <v>31</v>
      </c>
      <c r="U1024" s="32" t="s">
        <v>31</v>
      </c>
      <c r="V1024" s="45" t="s">
        <v>31</v>
      </c>
      <c r="W1024" s="62" t="s">
        <v>51</v>
      </c>
      <c r="AB1024" s="45" t="s">
        <v>31</v>
      </c>
      <c r="AC1024" s="32" t="s">
        <v>31</v>
      </c>
      <c r="AD1024" s="32" t="s">
        <v>30</v>
      </c>
      <c r="AE1024" s="32" t="s">
        <v>30</v>
      </c>
      <c r="AF1024" s="45" t="s">
        <v>31</v>
      </c>
      <c r="AG1024" s="45" t="s">
        <v>31</v>
      </c>
      <c r="AH1024" s="46" t="s">
        <v>45</v>
      </c>
      <c r="AM1024" s="32" t="s">
        <v>56</v>
      </c>
      <c r="AR1024" s="23"/>
      <c r="AS1024" s="24" t="str">
        <f t="shared" si="3"/>
        <v>-:Q:-:-:-:-:-:-:-:-:-:Rm:::::-:-:-:-:-:-:Rn:::::Rd::::</v>
      </c>
      <c r="AT1024" s="23"/>
      <c r="AU1024" s="24" t="str">
        <f t="shared" si="4"/>
        <v>0x0E003000</v>
      </c>
      <c r="AV1024" s="25"/>
      <c r="AW1024" s="26" t="str">
        <f t="shared" si="5"/>
        <v>vtbxTwo_register_table,                                 </v>
      </c>
      <c r="AX1024" s="26" t="str">
        <f t="shared" si="6"/>
        <v>//		vtbxTwo_register_table,                                 	/* 0x0E003000	TBX       	 */</v>
      </c>
      <c r="AY1024" s="26" t="str">
        <f t="shared" si="7"/>
        <v>//		0x0E003000,	/* TBX       	vtbxTwo_register_table	 */</v>
      </c>
    </row>
    <row r="1025" ht="12.75" customHeight="1">
      <c r="A1025" s="15" t="s">
        <v>1651</v>
      </c>
      <c r="B1025" s="33" t="s">
        <v>106</v>
      </c>
      <c r="C1025" s="16"/>
      <c r="D1025" s="17"/>
      <c r="E1025" s="28" t="s">
        <v>1644</v>
      </c>
      <c r="F1025" s="18" t="str">
        <f t="shared" si="8"/>
        <v>v</v>
      </c>
      <c r="G1025" s="18" t="str">
        <f t="shared" si="9"/>
        <v>Three_register_table</v>
      </c>
      <c r="H1025" s="19"/>
      <c r="I1025" s="30" t="s">
        <v>1652</v>
      </c>
      <c r="J1025" s="30"/>
      <c r="K1025" s="84"/>
      <c r="L1025" s="45" t="s">
        <v>31</v>
      </c>
      <c r="M1025" s="32" t="s">
        <v>71</v>
      </c>
      <c r="N1025" s="45" t="s">
        <v>31</v>
      </c>
      <c r="O1025" s="45" t="s">
        <v>31</v>
      </c>
      <c r="P1025" s="45" t="s">
        <v>30</v>
      </c>
      <c r="Q1025" s="45" t="s">
        <v>30</v>
      </c>
      <c r="R1025" s="45" t="s">
        <v>30</v>
      </c>
      <c r="S1025" s="45" t="s">
        <v>31</v>
      </c>
      <c r="T1025" s="32" t="s">
        <v>31</v>
      </c>
      <c r="U1025" s="32" t="s">
        <v>31</v>
      </c>
      <c r="V1025" s="45" t="s">
        <v>31</v>
      </c>
      <c r="W1025" s="62" t="s">
        <v>51</v>
      </c>
      <c r="AB1025" s="45" t="s">
        <v>31</v>
      </c>
      <c r="AC1025" s="32" t="s">
        <v>30</v>
      </c>
      <c r="AD1025" s="32" t="s">
        <v>31</v>
      </c>
      <c r="AE1025" s="32" t="s">
        <v>31</v>
      </c>
      <c r="AF1025" s="45" t="s">
        <v>31</v>
      </c>
      <c r="AG1025" s="45" t="s">
        <v>31</v>
      </c>
      <c r="AH1025" s="46" t="s">
        <v>45</v>
      </c>
      <c r="AM1025" s="32" t="s">
        <v>56</v>
      </c>
      <c r="AR1025" s="23"/>
      <c r="AS1025" s="24" t="str">
        <f t="shared" si="3"/>
        <v>-:Q:-:-:-:-:-:-:-:-:-:Rm:::::-:-:-:-:-:-:Rn:::::Rd::::</v>
      </c>
      <c r="AT1025" s="23"/>
      <c r="AU1025" s="24" t="str">
        <f t="shared" si="4"/>
        <v>0x0E004000</v>
      </c>
      <c r="AV1025" s="25"/>
      <c r="AW1025" s="26" t="str">
        <f t="shared" si="5"/>
        <v>vtblThree_register_table,                               </v>
      </c>
      <c r="AX1025" s="26" t="str">
        <f t="shared" si="6"/>
        <v>//		vtblThree_register_table,                               	/* 0x0E004000	TBL       	 */</v>
      </c>
      <c r="AY1025" s="26" t="str">
        <f t="shared" si="7"/>
        <v>//		0x0E004000,	/* TBL       	vtblThree_register_table	 */</v>
      </c>
    </row>
    <row r="1026" ht="12.75" customHeight="1">
      <c r="A1026" s="9" t="s">
        <v>1653</v>
      </c>
      <c r="B1026" s="33" t="s">
        <v>106</v>
      </c>
      <c r="C1026" s="16"/>
      <c r="D1026" s="17"/>
      <c r="E1026" s="28" t="s">
        <v>1647</v>
      </c>
      <c r="F1026" s="18" t="str">
        <f t="shared" si="8"/>
        <v>v</v>
      </c>
      <c r="G1026" s="18" t="str">
        <f t="shared" si="9"/>
        <v>Three_register_table</v>
      </c>
      <c r="H1026" s="19"/>
      <c r="I1026" s="30" t="s">
        <v>1652</v>
      </c>
      <c r="J1026" s="30"/>
      <c r="K1026" s="84"/>
      <c r="L1026" s="45" t="s">
        <v>31</v>
      </c>
      <c r="M1026" s="32" t="s">
        <v>71</v>
      </c>
      <c r="N1026" s="45" t="s">
        <v>31</v>
      </c>
      <c r="O1026" s="45" t="s">
        <v>31</v>
      </c>
      <c r="P1026" s="45" t="s">
        <v>30</v>
      </c>
      <c r="Q1026" s="45" t="s">
        <v>30</v>
      </c>
      <c r="R1026" s="45" t="s">
        <v>30</v>
      </c>
      <c r="S1026" s="45" t="s">
        <v>31</v>
      </c>
      <c r="T1026" s="32" t="s">
        <v>31</v>
      </c>
      <c r="U1026" s="32" t="s">
        <v>31</v>
      </c>
      <c r="V1026" s="45" t="s">
        <v>31</v>
      </c>
      <c r="W1026" s="62" t="s">
        <v>51</v>
      </c>
      <c r="AB1026" s="45" t="s">
        <v>31</v>
      </c>
      <c r="AC1026" s="32" t="s">
        <v>30</v>
      </c>
      <c r="AD1026" s="32" t="s">
        <v>31</v>
      </c>
      <c r="AE1026" s="32" t="s">
        <v>30</v>
      </c>
      <c r="AF1026" s="45" t="s">
        <v>31</v>
      </c>
      <c r="AG1026" s="45" t="s">
        <v>31</v>
      </c>
      <c r="AH1026" s="46" t="s">
        <v>45</v>
      </c>
      <c r="AM1026" s="32" t="s">
        <v>56</v>
      </c>
      <c r="AR1026" s="23"/>
      <c r="AS1026" s="24" t="str">
        <f t="shared" si="3"/>
        <v>-:Q:-:-:-:-:-:-:-:-:-:Rm:::::-:-:-:-:-:-:Rn:::::Rd::::</v>
      </c>
      <c r="AT1026" s="23"/>
      <c r="AU1026" s="24" t="str">
        <f t="shared" si="4"/>
        <v>0x0E005000</v>
      </c>
      <c r="AV1026" s="25"/>
      <c r="AW1026" s="26" t="str">
        <f t="shared" si="5"/>
        <v>vtbxThree_register_table,                               </v>
      </c>
      <c r="AX1026" s="26" t="str">
        <f t="shared" si="6"/>
        <v>//		vtbxThree_register_table,                               	/* 0x0E005000	TBX       	 */</v>
      </c>
      <c r="AY1026" s="26" t="str">
        <f t="shared" si="7"/>
        <v>//		0x0E005000,	/* TBX       	vtbxThree_register_table	 */</v>
      </c>
    </row>
    <row r="1027" ht="12.75" customHeight="1">
      <c r="A1027" s="15" t="s">
        <v>1654</v>
      </c>
      <c r="B1027" s="33" t="s">
        <v>106</v>
      </c>
      <c r="C1027" s="16"/>
      <c r="D1027" s="17"/>
      <c r="E1027" s="28" t="s">
        <v>1644</v>
      </c>
      <c r="F1027" s="18" t="str">
        <f t="shared" si="8"/>
        <v>v</v>
      </c>
      <c r="G1027" s="18" t="str">
        <f t="shared" si="9"/>
        <v>Four_register_table</v>
      </c>
      <c r="H1027" s="19"/>
      <c r="I1027" s="30" t="s">
        <v>1655</v>
      </c>
      <c r="J1027" s="30"/>
      <c r="K1027" s="84"/>
      <c r="L1027" s="45" t="s">
        <v>31</v>
      </c>
      <c r="M1027" s="32" t="s">
        <v>71</v>
      </c>
      <c r="N1027" s="45" t="s">
        <v>31</v>
      </c>
      <c r="O1027" s="45" t="s">
        <v>31</v>
      </c>
      <c r="P1027" s="45" t="s">
        <v>30</v>
      </c>
      <c r="Q1027" s="45" t="s">
        <v>30</v>
      </c>
      <c r="R1027" s="45" t="s">
        <v>30</v>
      </c>
      <c r="S1027" s="45" t="s">
        <v>31</v>
      </c>
      <c r="T1027" s="32" t="s">
        <v>31</v>
      </c>
      <c r="U1027" s="32" t="s">
        <v>31</v>
      </c>
      <c r="V1027" s="45" t="s">
        <v>31</v>
      </c>
      <c r="W1027" s="62" t="s">
        <v>51</v>
      </c>
      <c r="AB1027" s="45" t="s">
        <v>31</v>
      </c>
      <c r="AC1027" s="32" t="s">
        <v>30</v>
      </c>
      <c r="AD1027" s="32" t="s">
        <v>30</v>
      </c>
      <c r="AE1027" s="32" t="s">
        <v>31</v>
      </c>
      <c r="AF1027" s="45" t="s">
        <v>31</v>
      </c>
      <c r="AG1027" s="45" t="s">
        <v>31</v>
      </c>
      <c r="AH1027" s="46" t="s">
        <v>45</v>
      </c>
      <c r="AM1027" s="32" t="s">
        <v>56</v>
      </c>
      <c r="AR1027" s="23"/>
      <c r="AS1027" s="24" t="str">
        <f t="shared" si="3"/>
        <v>-:Q:-:-:-:-:-:-:-:-:-:Rm:::::-:-:-:-:-:-:Rn:::::Rd::::</v>
      </c>
      <c r="AT1027" s="23"/>
      <c r="AU1027" s="24" t="str">
        <f t="shared" si="4"/>
        <v>0x0E006000</v>
      </c>
      <c r="AV1027" s="25"/>
      <c r="AW1027" s="26" t="str">
        <f t="shared" si="5"/>
        <v>vtblFour_register_table,                                </v>
      </c>
      <c r="AX1027" s="26" t="str">
        <f t="shared" si="6"/>
        <v>//		vtblFour_register_table,                                	/* 0x0E006000	TBL       	 */</v>
      </c>
      <c r="AY1027" s="26" t="str">
        <f t="shared" si="7"/>
        <v>//		0x0E006000,	/* TBL       	vtblFour_register_table	 */</v>
      </c>
    </row>
    <row r="1028" ht="12.75" customHeight="1">
      <c r="A1028" s="15" t="s">
        <v>1656</v>
      </c>
      <c r="B1028" s="33" t="s">
        <v>106</v>
      </c>
      <c r="C1028" s="16"/>
      <c r="D1028" s="17"/>
      <c r="E1028" s="28" t="s">
        <v>1647</v>
      </c>
      <c r="F1028" s="18" t="str">
        <f t="shared" si="8"/>
        <v>v</v>
      </c>
      <c r="G1028" s="18" t="str">
        <f t="shared" si="9"/>
        <v>Four_register_table</v>
      </c>
      <c r="H1028" s="19"/>
      <c r="I1028" s="30" t="s">
        <v>1655</v>
      </c>
      <c r="J1028" s="30"/>
      <c r="K1028" s="84"/>
      <c r="L1028" s="45" t="s">
        <v>31</v>
      </c>
      <c r="M1028" s="32" t="s">
        <v>71</v>
      </c>
      <c r="N1028" s="45" t="s">
        <v>31</v>
      </c>
      <c r="O1028" s="45" t="s">
        <v>31</v>
      </c>
      <c r="P1028" s="45" t="s">
        <v>30</v>
      </c>
      <c r="Q1028" s="45" t="s">
        <v>30</v>
      </c>
      <c r="R1028" s="45" t="s">
        <v>30</v>
      </c>
      <c r="S1028" s="45" t="s">
        <v>31</v>
      </c>
      <c r="T1028" s="32" t="s">
        <v>31</v>
      </c>
      <c r="U1028" s="32" t="s">
        <v>31</v>
      </c>
      <c r="V1028" s="45" t="s">
        <v>31</v>
      </c>
      <c r="W1028" s="62" t="s">
        <v>51</v>
      </c>
      <c r="AB1028" s="45" t="s">
        <v>31</v>
      </c>
      <c r="AC1028" s="32" t="s">
        <v>30</v>
      </c>
      <c r="AD1028" s="32" t="s">
        <v>30</v>
      </c>
      <c r="AE1028" s="32" t="s">
        <v>30</v>
      </c>
      <c r="AF1028" s="45" t="s">
        <v>31</v>
      </c>
      <c r="AG1028" s="45" t="s">
        <v>31</v>
      </c>
      <c r="AH1028" s="46" t="s">
        <v>45</v>
      </c>
      <c r="AM1028" s="32" t="s">
        <v>56</v>
      </c>
      <c r="AR1028" s="23"/>
      <c r="AS1028" s="24" t="str">
        <f t="shared" si="3"/>
        <v>-:Q:-:-:-:-:-:-:-:-:-:Rm:::::-:-:-:-:-:-:Rn:::::Rd::::</v>
      </c>
      <c r="AT1028" s="23"/>
      <c r="AU1028" s="24" t="str">
        <f t="shared" si="4"/>
        <v>0x0E007000</v>
      </c>
      <c r="AV1028" s="25"/>
      <c r="AW1028" s="26" t="str">
        <f t="shared" si="5"/>
        <v>vtbxFour_register_table,                                </v>
      </c>
      <c r="AX1028" s="26" t="str">
        <f t="shared" si="6"/>
        <v>//		vtbxFour_register_table,                                	/* 0x0E007000	TBX       	 */</v>
      </c>
      <c r="AY1028" s="26" t="str">
        <f t="shared" si="7"/>
        <v>//		0x0E007000,	/* TBX       	vtbxFour_register_table	 */</v>
      </c>
    </row>
    <row r="1029" ht="12.75" customHeight="1">
      <c r="A1029" s="9" t="s">
        <v>1657</v>
      </c>
      <c r="B1029" s="33" t="s">
        <v>106</v>
      </c>
      <c r="C1029" s="16"/>
      <c r="D1029" s="17" t="s">
        <v>1658</v>
      </c>
      <c r="F1029" s="18" t="str">
        <f t="shared" si="8"/>
        <v/>
      </c>
      <c r="G1029" s="18" t="str">
        <f t="shared" si="9"/>
        <v/>
      </c>
      <c r="H1029" s="19"/>
      <c r="I1029" s="20"/>
      <c r="J1029" s="20"/>
      <c r="K1029" s="21"/>
      <c r="L1029" s="22" t="s">
        <v>31</v>
      </c>
      <c r="M1029" s="38" t="s">
        <v>71</v>
      </c>
      <c r="N1029" s="22" t="s">
        <v>31</v>
      </c>
      <c r="O1029" s="22" t="s">
        <v>31</v>
      </c>
      <c r="P1029" s="39" t="s">
        <v>30</v>
      </c>
      <c r="Q1029" s="39" t="s">
        <v>30</v>
      </c>
      <c r="R1029" s="39" t="s">
        <v>30</v>
      </c>
      <c r="S1029" s="22" t="s">
        <v>31</v>
      </c>
      <c r="T1029" s="38" t="s">
        <v>65</v>
      </c>
      <c r="V1029" s="22" t="s">
        <v>31</v>
      </c>
      <c r="W1029" s="60" t="s">
        <v>51</v>
      </c>
      <c r="AB1029" s="22" t="s">
        <v>31</v>
      </c>
      <c r="AC1029" s="38" t="s">
        <v>642</v>
      </c>
      <c r="AF1029" s="22" t="s">
        <v>30</v>
      </c>
      <c r="AG1029" s="22" t="s">
        <v>31</v>
      </c>
      <c r="AH1029" s="40" t="s">
        <v>45</v>
      </c>
      <c r="AM1029" s="38" t="s">
        <v>56</v>
      </c>
      <c r="AR1029" s="23"/>
      <c r="AS1029" s="24" t="str">
        <f t="shared" si="3"/>
        <v/>
      </c>
      <c r="AT1029" s="23"/>
      <c r="AU1029" s="24" t="str">
        <f t="shared" si="4"/>
        <v/>
      </c>
      <c r="AV1029" s="25"/>
      <c r="AW1029" s="26" t="str">
        <f t="shared" si="5"/>
        <v/>
      </c>
      <c r="AX1029" s="26" t="str">
        <f t="shared" si="6"/>
        <v>	/* AdvSIMD ZIP/UZP/TRN */</v>
      </c>
      <c r="AY1029" s="26" t="str">
        <f t="shared" si="7"/>
        <v>	/* AdvSIMD ZIP/UZP/TRN */</v>
      </c>
    </row>
    <row r="1030" ht="12.75" customHeight="1">
      <c r="A1030" s="9" t="s">
        <v>1659</v>
      </c>
      <c r="B1030" s="33" t="s">
        <v>106</v>
      </c>
      <c r="C1030" s="16"/>
      <c r="D1030" s="17"/>
      <c r="E1030" s="28" t="s">
        <v>1660</v>
      </c>
      <c r="F1030" s="18" t="str">
        <f t="shared" si="8"/>
        <v/>
      </c>
      <c r="G1030" s="18" t="str">
        <f t="shared" si="9"/>
        <v/>
      </c>
      <c r="H1030" s="19"/>
      <c r="I1030" s="77"/>
      <c r="J1030" s="77"/>
      <c r="K1030" s="93"/>
      <c r="L1030" s="61" t="s">
        <v>31</v>
      </c>
      <c r="M1030" s="32" t="s">
        <v>71</v>
      </c>
      <c r="N1030" s="61" t="s">
        <v>31</v>
      </c>
      <c r="O1030" s="61" t="s">
        <v>31</v>
      </c>
      <c r="P1030" s="45" t="s">
        <v>30</v>
      </c>
      <c r="Q1030" s="45" t="s">
        <v>30</v>
      </c>
      <c r="R1030" s="45" t="s">
        <v>30</v>
      </c>
      <c r="S1030" s="61" t="s">
        <v>31</v>
      </c>
      <c r="T1030" s="32" t="s">
        <v>65</v>
      </c>
      <c r="V1030" s="61" t="s">
        <v>31</v>
      </c>
      <c r="W1030" s="62" t="s">
        <v>51</v>
      </c>
      <c r="AB1030" s="61" t="s">
        <v>31</v>
      </c>
      <c r="AC1030" s="32" t="s">
        <v>31</v>
      </c>
      <c r="AD1030" s="32" t="s">
        <v>31</v>
      </c>
      <c r="AE1030" s="32" t="s">
        <v>30</v>
      </c>
      <c r="AF1030" s="61" t="s">
        <v>30</v>
      </c>
      <c r="AG1030" s="61" t="s">
        <v>31</v>
      </c>
      <c r="AH1030" s="46" t="s">
        <v>45</v>
      </c>
      <c r="AM1030" s="32" t="s">
        <v>56</v>
      </c>
      <c r="AR1030" s="23"/>
      <c r="AS1030" s="24" t="str">
        <f t="shared" si="3"/>
        <v>-:Q:-:-:-:-:-:-:size::-:Rm:::::-:-:-:-:-:-:Rn:::::Rd::::</v>
      </c>
      <c r="AT1030" s="23"/>
      <c r="AU1030" s="24" t="str">
        <f t="shared" si="4"/>
        <v>0x0E001800</v>
      </c>
      <c r="AV1030" s="25"/>
      <c r="AW1030" s="26" t="str">
        <f t="shared" si="5"/>
        <v>uzp1,                                                   </v>
      </c>
      <c r="AX1030" s="26" t="str">
        <f t="shared" si="6"/>
        <v>//		uzp1,                                                   	/* 0x0E001800	UZP1      	 */</v>
      </c>
      <c r="AY1030" s="26" t="str">
        <f t="shared" si="7"/>
        <v>//		0x0E001800,	/* UZP1      	uzp1	 */</v>
      </c>
    </row>
    <row r="1031" ht="12.75" customHeight="1">
      <c r="A1031" s="15" t="s">
        <v>1661</v>
      </c>
      <c r="B1031" s="33" t="s">
        <v>106</v>
      </c>
      <c r="C1031" s="16"/>
      <c r="D1031" s="17"/>
      <c r="E1031" s="28" t="s">
        <v>1662</v>
      </c>
      <c r="F1031" s="18" t="str">
        <f t="shared" si="8"/>
        <v/>
      </c>
      <c r="G1031" s="18" t="str">
        <f t="shared" si="9"/>
        <v/>
      </c>
      <c r="H1031" s="19"/>
      <c r="I1031" s="77"/>
      <c r="J1031" s="77"/>
      <c r="K1031" s="93"/>
      <c r="L1031" s="61" t="s">
        <v>31</v>
      </c>
      <c r="M1031" s="32" t="s">
        <v>71</v>
      </c>
      <c r="N1031" s="61" t="s">
        <v>31</v>
      </c>
      <c r="O1031" s="61" t="s">
        <v>31</v>
      </c>
      <c r="P1031" s="45" t="s">
        <v>30</v>
      </c>
      <c r="Q1031" s="45" t="s">
        <v>30</v>
      </c>
      <c r="R1031" s="45" t="s">
        <v>30</v>
      </c>
      <c r="S1031" s="61" t="s">
        <v>31</v>
      </c>
      <c r="T1031" s="32" t="s">
        <v>65</v>
      </c>
      <c r="V1031" s="61" t="s">
        <v>31</v>
      </c>
      <c r="W1031" s="62" t="s">
        <v>51</v>
      </c>
      <c r="AB1031" s="61" t="s">
        <v>31</v>
      </c>
      <c r="AC1031" s="32" t="s">
        <v>31</v>
      </c>
      <c r="AD1031" s="32" t="s">
        <v>30</v>
      </c>
      <c r="AE1031" s="32" t="s">
        <v>31</v>
      </c>
      <c r="AF1031" s="61" t="s">
        <v>30</v>
      </c>
      <c r="AG1031" s="61" t="s">
        <v>31</v>
      </c>
      <c r="AH1031" s="46" t="s">
        <v>45</v>
      </c>
      <c r="AM1031" s="32" t="s">
        <v>56</v>
      </c>
      <c r="AR1031" s="23"/>
      <c r="AS1031" s="24" t="str">
        <f t="shared" si="3"/>
        <v>-:Q:-:-:-:-:-:-:size::-:Rm:::::-:-:-:-:-:-:Rn:::::Rd::::</v>
      </c>
      <c r="AT1031" s="23"/>
      <c r="AU1031" s="24" t="str">
        <f t="shared" si="4"/>
        <v>0x0E002800</v>
      </c>
      <c r="AV1031" s="25"/>
      <c r="AW1031" s="26" t="str">
        <f t="shared" si="5"/>
        <v>trn1,                                                   </v>
      </c>
      <c r="AX1031" s="26" t="str">
        <f t="shared" si="6"/>
        <v>//		trn1,                                                   	/* 0x0E002800	TRN1      	 */</v>
      </c>
      <c r="AY1031" s="26" t="str">
        <f t="shared" si="7"/>
        <v>//		0x0E002800,	/* TRN1      	trn1	 */</v>
      </c>
    </row>
    <row r="1032" ht="12.75" customHeight="1">
      <c r="A1032" s="15" t="s">
        <v>1663</v>
      </c>
      <c r="B1032" s="33" t="s">
        <v>106</v>
      </c>
      <c r="C1032" s="16"/>
      <c r="D1032" s="17"/>
      <c r="E1032" s="28" t="s">
        <v>1664</v>
      </c>
      <c r="F1032" s="18" t="str">
        <f t="shared" si="8"/>
        <v/>
      </c>
      <c r="G1032" s="18" t="str">
        <f t="shared" si="9"/>
        <v/>
      </c>
      <c r="H1032" s="19"/>
      <c r="I1032" s="77"/>
      <c r="J1032" s="77"/>
      <c r="K1032" s="93"/>
      <c r="L1032" s="61" t="s">
        <v>31</v>
      </c>
      <c r="M1032" s="32" t="s">
        <v>71</v>
      </c>
      <c r="N1032" s="61" t="s">
        <v>31</v>
      </c>
      <c r="O1032" s="61" t="s">
        <v>31</v>
      </c>
      <c r="P1032" s="45" t="s">
        <v>30</v>
      </c>
      <c r="Q1032" s="45" t="s">
        <v>30</v>
      </c>
      <c r="R1032" s="45" t="s">
        <v>30</v>
      </c>
      <c r="S1032" s="61" t="s">
        <v>31</v>
      </c>
      <c r="T1032" s="32" t="s">
        <v>65</v>
      </c>
      <c r="V1032" s="61" t="s">
        <v>31</v>
      </c>
      <c r="W1032" s="62" t="s">
        <v>51</v>
      </c>
      <c r="AB1032" s="61" t="s">
        <v>31</v>
      </c>
      <c r="AC1032" s="32" t="s">
        <v>31</v>
      </c>
      <c r="AD1032" s="32" t="s">
        <v>30</v>
      </c>
      <c r="AE1032" s="32" t="s">
        <v>30</v>
      </c>
      <c r="AF1032" s="61" t="s">
        <v>30</v>
      </c>
      <c r="AG1032" s="61" t="s">
        <v>31</v>
      </c>
      <c r="AH1032" s="46" t="s">
        <v>45</v>
      </c>
      <c r="AM1032" s="32" t="s">
        <v>56</v>
      </c>
      <c r="AR1032" s="23"/>
      <c r="AS1032" s="24" t="str">
        <f t="shared" si="3"/>
        <v>-:Q:-:-:-:-:-:-:size::-:Rm:::::-:-:-:-:-:-:Rn:::::Rd::::</v>
      </c>
      <c r="AT1032" s="23"/>
      <c r="AU1032" s="24" t="str">
        <f t="shared" si="4"/>
        <v>0x0E003800</v>
      </c>
      <c r="AV1032" s="25"/>
      <c r="AW1032" s="26" t="str">
        <f t="shared" si="5"/>
        <v>zip1,                                                   </v>
      </c>
      <c r="AX1032" s="26" t="str">
        <f t="shared" si="6"/>
        <v>//		zip1,                                                   	/* 0x0E003800	ZIP1      	 */</v>
      </c>
      <c r="AY1032" s="26" t="str">
        <f t="shared" si="7"/>
        <v>//		0x0E003800,	/* ZIP1      	zip1	 */</v>
      </c>
    </row>
    <row r="1033" ht="12.75" customHeight="1">
      <c r="A1033" s="9" t="s">
        <v>1665</v>
      </c>
      <c r="B1033" s="33" t="s">
        <v>106</v>
      </c>
      <c r="C1033" s="16"/>
      <c r="D1033" s="17"/>
      <c r="E1033" s="28" t="s">
        <v>1666</v>
      </c>
      <c r="F1033" s="18" t="str">
        <f t="shared" si="8"/>
        <v/>
      </c>
      <c r="G1033" s="18" t="str">
        <f t="shared" si="9"/>
        <v/>
      </c>
      <c r="H1033" s="19"/>
      <c r="I1033" s="77"/>
      <c r="J1033" s="77"/>
      <c r="K1033" s="93"/>
      <c r="L1033" s="61" t="s">
        <v>31</v>
      </c>
      <c r="M1033" s="32" t="s">
        <v>71</v>
      </c>
      <c r="N1033" s="61" t="s">
        <v>31</v>
      </c>
      <c r="O1033" s="61" t="s">
        <v>31</v>
      </c>
      <c r="P1033" s="45" t="s">
        <v>30</v>
      </c>
      <c r="Q1033" s="45" t="s">
        <v>30</v>
      </c>
      <c r="R1033" s="45" t="s">
        <v>30</v>
      </c>
      <c r="S1033" s="61" t="s">
        <v>31</v>
      </c>
      <c r="T1033" s="32" t="s">
        <v>65</v>
      </c>
      <c r="V1033" s="61" t="s">
        <v>31</v>
      </c>
      <c r="W1033" s="62" t="s">
        <v>51</v>
      </c>
      <c r="AB1033" s="61" t="s">
        <v>31</v>
      </c>
      <c r="AC1033" s="32" t="s">
        <v>30</v>
      </c>
      <c r="AD1033" s="32" t="s">
        <v>31</v>
      </c>
      <c r="AE1033" s="32" t="s">
        <v>30</v>
      </c>
      <c r="AF1033" s="61" t="s">
        <v>30</v>
      </c>
      <c r="AG1033" s="61" t="s">
        <v>31</v>
      </c>
      <c r="AH1033" s="46" t="s">
        <v>45</v>
      </c>
      <c r="AM1033" s="32" t="s">
        <v>56</v>
      </c>
      <c r="AR1033" s="23"/>
      <c r="AS1033" s="24" t="str">
        <f t="shared" si="3"/>
        <v>-:Q:-:-:-:-:-:-:size::-:Rm:::::-:-:-:-:-:-:Rn:::::Rd::::</v>
      </c>
      <c r="AT1033" s="23"/>
      <c r="AU1033" s="24" t="str">
        <f t="shared" si="4"/>
        <v>0x0E005800</v>
      </c>
      <c r="AV1033" s="25"/>
      <c r="AW1033" s="26" t="str">
        <f t="shared" si="5"/>
        <v>uzp2,                                                   </v>
      </c>
      <c r="AX1033" s="26" t="str">
        <f t="shared" si="6"/>
        <v>//		uzp2,                                                   	/* 0x0E005800	UZP2      	 */</v>
      </c>
      <c r="AY1033" s="26" t="str">
        <f t="shared" si="7"/>
        <v>//		0x0E005800,	/* UZP2      	uzp2	 */</v>
      </c>
    </row>
    <row r="1034" ht="12.75" customHeight="1">
      <c r="A1034" s="15" t="s">
        <v>1667</v>
      </c>
      <c r="B1034" s="33" t="s">
        <v>106</v>
      </c>
      <c r="C1034" s="16"/>
      <c r="D1034" s="17"/>
      <c r="E1034" s="28" t="s">
        <v>1668</v>
      </c>
      <c r="F1034" s="18" t="str">
        <f t="shared" si="8"/>
        <v/>
      </c>
      <c r="G1034" s="18" t="str">
        <f t="shared" si="9"/>
        <v/>
      </c>
      <c r="H1034" s="19"/>
      <c r="I1034" s="77"/>
      <c r="J1034" s="77"/>
      <c r="K1034" s="93"/>
      <c r="L1034" s="61" t="s">
        <v>31</v>
      </c>
      <c r="M1034" s="32" t="s">
        <v>71</v>
      </c>
      <c r="N1034" s="61" t="s">
        <v>31</v>
      </c>
      <c r="O1034" s="61" t="s">
        <v>31</v>
      </c>
      <c r="P1034" s="45" t="s">
        <v>30</v>
      </c>
      <c r="Q1034" s="45" t="s">
        <v>30</v>
      </c>
      <c r="R1034" s="45" t="s">
        <v>30</v>
      </c>
      <c r="S1034" s="61" t="s">
        <v>31</v>
      </c>
      <c r="T1034" s="32" t="s">
        <v>65</v>
      </c>
      <c r="V1034" s="61" t="s">
        <v>31</v>
      </c>
      <c r="W1034" s="62" t="s">
        <v>51</v>
      </c>
      <c r="AB1034" s="61" t="s">
        <v>31</v>
      </c>
      <c r="AC1034" s="32" t="s">
        <v>30</v>
      </c>
      <c r="AD1034" s="32" t="s">
        <v>30</v>
      </c>
      <c r="AE1034" s="32" t="s">
        <v>31</v>
      </c>
      <c r="AF1034" s="61" t="s">
        <v>30</v>
      </c>
      <c r="AG1034" s="61" t="s">
        <v>31</v>
      </c>
      <c r="AH1034" s="46" t="s">
        <v>45</v>
      </c>
      <c r="AM1034" s="32" t="s">
        <v>56</v>
      </c>
      <c r="AR1034" s="23"/>
      <c r="AS1034" s="24" t="str">
        <f t="shared" si="3"/>
        <v>-:Q:-:-:-:-:-:-:size::-:Rm:::::-:-:-:-:-:-:Rn:::::Rd::::</v>
      </c>
      <c r="AT1034" s="23"/>
      <c r="AU1034" s="24" t="str">
        <f t="shared" si="4"/>
        <v>0x0E006800</v>
      </c>
      <c r="AV1034" s="25"/>
      <c r="AW1034" s="26" t="str">
        <f t="shared" si="5"/>
        <v>trn2,                                                   </v>
      </c>
      <c r="AX1034" s="26" t="str">
        <f t="shared" si="6"/>
        <v>//		trn2,                                                   	/* 0x0E006800	TRN2      	 */</v>
      </c>
      <c r="AY1034" s="26" t="str">
        <f t="shared" si="7"/>
        <v>//		0x0E006800,	/* TRN2      	trn2	 */</v>
      </c>
    </row>
    <row r="1035" ht="12.75" customHeight="1">
      <c r="A1035" s="15" t="s">
        <v>1669</v>
      </c>
      <c r="B1035" s="33" t="s">
        <v>106</v>
      </c>
      <c r="C1035" s="16"/>
      <c r="D1035" s="17"/>
      <c r="E1035" s="28" t="s">
        <v>1670</v>
      </c>
      <c r="F1035" s="18" t="str">
        <f t="shared" si="8"/>
        <v/>
      </c>
      <c r="G1035" s="18" t="str">
        <f t="shared" si="9"/>
        <v/>
      </c>
      <c r="H1035" s="19"/>
      <c r="I1035" s="77"/>
      <c r="J1035" s="77"/>
      <c r="K1035" s="93"/>
      <c r="L1035" s="61" t="s">
        <v>31</v>
      </c>
      <c r="M1035" s="32" t="s">
        <v>71</v>
      </c>
      <c r="N1035" s="61" t="s">
        <v>31</v>
      </c>
      <c r="O1035" s="61" t="s">
        <v>31</v>
      </c>
      <c r="P1035" s="45" t="s">
        <v>30</v>
      </c>
      <c r="Q1035" s="45" t="s">
        <v>30</v>
      </c>
      <c r="R1035" s="45" t="s">
        <v>30</v>
      </c>
      <c r="S1035" s="61" t="s">
        <v>31</v>
      </c>
      <c r="T1035" s="32" t="s">
        <v>65</v>
      </c>
      <c r="V1035" s="61" t="s">
        <v>31</v>
      </c>
      <c r="W1035" s="62" t="s">
        <v>51</v>
      </c>
      <c r="AB1035" s="61" t="s">
        <v>31</v>
      </c>
      <c r="AC1035" s="32" t="s">
        <v>30</v>
      </c>
      <c r="AD1035" s="32" t="s">
        <v>30</v>
      </c>
      <c r="AE1035" s="32" t="s">
        <v>30</v>
      </c>
      <c r="AF1035" s="61" t="s">
        <v>30</v>
      </c>
      <c r="AG1035" s="61" t="s">
        <v>31</v>
      </c>
      <c r="AH1035" s="46" t="s">
        <v>45</v>
      </c>
      <c r="AM1035" s="32" t="s">
        <v>56</v>
      </c>
      <c r="AR1035" s="23"/>
      <c r="AS1035" s="24" t="str">
        <f t="shared" si="3"/>
        <v>-:Q:-:-:-:-:-:-:size::-:Rm:::::-:-:-:-:-:-:Rn:::::Rd::::</v>
      </c>
      <c r="AT1035" s="23"/>
      <c r="AU1035" s="24" t="str">
        <f t="shared" si="4"/>
        <v>0x0E007800</v>
      </c>
      <c r="AV1035" s="25"/>
      <c r="AW1035" s="26" t="str">
        <f t="shared" si="5"/>
        <v>zip2,                                                   </v>
      </c>
      <c r="AX1035" s="26" t="str">
        <f t="shared" si="6"/>
        <v>//		zip2,                                                   	/* 0x0E007800	ZIP2      	 */</v>
      </c>
      <c r="AY1035" s="26" t="str">
        <f t="shared" si="7"/>
        <v>//		0x0E007800,	/* ZIP2      	zip2	 */</v>
      </c>
    </row>
    <row r="1036" ht="12.75" customHeight="1">
      <c r="A1036" s="9" t="s">
        <v>1671</v>
      </c>
      <c r="B1036" s="33" t="s">
        <v>106</v>
      </c>
      <c r="C1036" s="16"/>
      <c r="D1036" s="17" t="s">
        <v>1672</v>
      </c>
      <c r="F1036" s="18" t="str">
        <f t="shared" si="8"/>
        <v/>
      </c>
      <c r="G1036" s="18" t="str">
        <f t="shared" si="9"/>
        <v/>
      </c>
      <c r="H1036" s="19"/>
      <c r="I1036" s="20"/>
      <c r="J1036" s="20"/>
      <c r="K1036" s="21"/>
      <c r="L1036" s="22" t="s">
        <v>31</v>
      </c>
      <c r="M1036" s="38" t="s">
        <v>71</v>
      </c>
      <c r="N1036" s="22" t="s">
        <v>30</v>
      </c>
      <c r="O1036" s="22" t="s">
        <v>31</v>
      </c>
      <c r="P1036" s="39" t="s">
        <v>30</v>
      </c>
      <c r="Q1036" s="39" t="s">
        <v>30</v>
      </c>
      <c r="R1036" s="39" t="s">
        <v>30</v>
      </c>
      <c r="S1036" s="22" t="s">
        <v>31</v>
      </c>
      <c r="T1036" s="38" t="s">
        <v>43</v>
      </c>
      <c r="V1036" s="22" t="s">
        <v>31</v>
      </c>
      <c r="W1036" s="60" t="s">
        <v>51</v>
      </c>
      <c r="AB1036" s="22" t="s">
        <v>31</v>
      </c>
      <c r="AC1036" s="38" t="s">
        <v>80</v>
      </c>
      <c r="AG1036" s="22" t="s">
        <v>31</v>
      </c>
      <c r="AH1036" s="40" t="s">
        <v>45</v>
      </c>
      <c r="AM1036" s="38" t="s">
        <v>56</v>
      </c>
      <c r="AR1036" s="23"/>
      <c r="AS1036" s="24" t="str">
        <f t="shared" si="3"/>
        <v/>
      </c>
      <c r="AT1036" s="23"/>
      <c r="AU1036" s="24" t="str">
        <f t="shared" si="4"/>
        <v/>
      </c>
      <c r="AV1036" s="25"/>
      <c r="AW1036" s="26" t="str">
        <f t="shared" si="5"/>
        <v/>
      </c>
      <c r="AX1036" s="26" t="str">
        <f t="shared" si="6"/>
        <v>	/* AdvSIMD EXT */</v>
      </c>
      <c r="AY1036" s="26" t="str">
        <f t="shared" si="7"/>
        <v>	/* AdvSIMD EXT */</v>
      </c>
    </row>
    <row r="1037" ht="12.75" customHeight="1">
      <c r="A1037" s="9" t="s">
        <v>1673</v>
      </c>
      <c r="B1037" s="33" t="s">
        <v>106</v>
      </c>
      <c r="C1037" s="41"/>
      <c r="D1037" s="69"/>
      <c r="E1037" s="28" t="s">
        <v>1674</v>
      </c>
      <c r="F1037" s="18" t="str">
        <f t="shared" si="8"/>
        <v/>
      </c>
      <c r="G1037" s="18" t="str">
        <f t="shared" si="9"/>
        <v/>
      </c>
      <c r="H1037" s="19"/>
      <c r="I1037" s="42"/>
      <c r="J1037" s="42"/>
      <c r="K1037" s="93"/>
      <c r="L1037" s="61" t="s">
        <v>31</v>
      </c>
      <c r="M1037" s="32" t="s">
        <v>71</v>
      </c>
      <c r="N1037" s="61" t="s">
        <v>30</v>
      </c>
      <c r="O1037" s="61" t="s">
        <v>31</v>
      </c>
      <c r="P1037" s="45" t="s">
        <v>30</v>
      </c>
      <c r="Q1037" s="45" t="s">
        <v>30</v>
      </c>
      <c r="R1037" s="45" t="s">
        <v>30</v>
      </c>
      <c r="S1037" s="61" t="s">
        <v>31</v>
      </c>
      <c r="T1037" s="32" t="s">
        <v>31</v>
      </c>
      <c r="U1037" s="32" t="s">
        <v>31</v>
      </c>
      <c r="V1037" s="61" t="s">
        <v>31</v>
      </c>
      <c r="W1037" s="62" t="s">
        <v>51</v>
      </c>
      <c r="AB1037" s="61" t="s">
        <v>31</v>
      </c>
      <c r="AC1037" s="32" t="s">
        <v>80</v>
      </c>
      <c r="AG1037" s="61" t="s">
        <v>31</v>
      </c>
      <c r="AH1037" s="46" t="s">
        <v>45</v>
      </c>
      <c r="AM1037" s="32" t="s">
        <v>56</v>
      </c>
      <c r="AR1037" s="23"/>
      <c r="AS1037" s="24" t="str">
        <f t="shared" si="3"/>
        <v>-:Q:-:-:-:-:-:-:-:-:-:Rm:::::-:imm4::::-:Rn:::::Rd::::</v>
      </c>
      <c r="AT1037" s="23"/>
      <c r="AU1037" s="24" t="str">
        <f t="shared" si="4"/>
        <v>0x2E000000</v>
      </c>
      <c r="AV1037" s="25"/>
      <c r="AW1037" s="26" t="str">
        <f t="shared" si="5"/>
        <v>ext,                                                    </v>
      </c>
      <c r="AX1037" s="26" t="str">
        <f t="shared" si="6"/>
        <v>//		ext,                                                    	/* 0x2E000000	EXT       	 */</v>
      </c>
      <c r="AY1037" s="26" t="str">
        <f t="shared" si="7"/>
        <v>//		0x2E000000,	/* EXT       	ext	 */</v>
      </c>
    </row>
    <row r="1038" ht="12.75" customHeight="1">
      <c r="A1038" s="15" t="s">
        <v>1675</v>
      </c>
      <c r="B1038" s="33" t="s">
        <v>106</v>
      </c>
      <c r="C1038" s="16" t="s">
        <v>155</v>
      </c>
      <c r="D1038" s="17"/>
      <c r="F1038" s="18" t="str">
        <f t="shared" si="8"/>
        <v/>
      </c>
      <c r="G1038" s="18" t="str">
        <f t="shared" si="9"/>
        <v/>
      </c>
      <c r="H1038" s="19"/>
      <c r="I1038" s="20"/>
      <c r="J1038" s="20"/>
      <c r="K1038" s="21"/>
      <c r="L1038" s="22"/>
      <c r="M1038" s="22"/>
      <c r="N1038" s="22"/>
      <c r="O1038" s="22"/>
      <c r="P1038" s="22" t="s">
        <v>30</v>
      </c>
      <c r="Q1038" s="22"/>
      <c r="R1038" s="22" t="s">
        <v>31</v>
      </c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3"/>
      <c r="AS1038" s="24" t="str">
        <f t="shared" si="3"/>
        <v/>
      </c>
      <c r="AT1038" s="23"/>
      <c r="AU1038" s="24" t="str">
        <f t="shared" si="4"/>
        <v/>
      </c>
      <c r="AV1038" s="25"/>
      <c r="AW1038" s="26" t="str">
        <f t="shared" si="5"/>
        <v/>
      </c>
      <c r="AX1038" s="26" t="str">
        <f t="shared" si="6"/>
        <v>/* Loads and stores */</v>
      </c>
      <c r="AY1038" s="26" t="str">
        <f t="shared" si="7"/>
        <v>/* Loads and stores */</v>
      </c>
    </row>
    <row r="1039" ht="12.75" customHeight="1">
      <c r="A1039" s="15" t="s">
        <v>1676</v>
      </c>
      <c r="B1039" s="33" t="s">
        <v>106</v>
      </c>
      <c r="C1039" s="16"/>
      <c r="D1039" s="17" t="s">
        <v>1677</v>
      </c>
      <c r="F1039" s="18" t="str">
        <f t="shared" si="8"/>
        <v/>
      </c>
      <c r="G1039" s="18" t="str">
        <f t="shared" si="9"/>
        <v/>
      </c>
      <c r="H1039" s="19"/>
      <c r="I1039" s="20"/>
      <c r="J1039" s="20"/>
      <c r="K1039" s="21"/>
      <c r="L1039" s="22" t="s">
        <v>31</v>
      </c>
      <c r="M1039" s="38" t="s">
        <v>71</v>
      </c>
      <c r="N1039" s="22" t="s">
        <v>31</v>
      </c>
      <c r="O1039" s="22" t="s">
        <v>31</v>
      </c>
      <c r="P1039" s="39" t="s">
        <v>30</v>
      </c>
      <c r="Q1039" s="22" t="s">
        <v>30</v>
      </c>
      <c r="R1039" s="39" t="s">
        <v>31</v>
      </c>
      <c r="S1039" s="22" t="s">
        <v>31</v>
      </c>
      <c r="T1039" s="22" t="s">
        <v>31</v>
      </c>
      <c r="U1039" s="38" t="s">
        <v>66</v>
      </c>
      <c r="V1039" s="22" t="s">
        <v>31</v>
      </c>
      <c r="W1039" s="22" t="s">
        <v>31</v>
      </c>
      <c r="X1039" s="22" t="s">
        <v>31</v>
      </c>
      <c r="Y1039" s="22" t="s">
        <v>31</v>
      </c>
      <c r="Z1039" s="22" t="s">
        <v>31</v>
      </c>
      <c r="AA1039" s="22" t="s">
        <v>31</v>
      </c>
      <c r="AB1039" s="38" t="s">
        <v>642</v>
      </c>
      <c r="AF1039" s="38" t="s">
        <v>65</v>
      </c>
      <c r="AH1039" s="40" t="s">
        <v>45</v>
      </c>
      <c r="AM1039" s="38" t="s">
        <v>35</v>
      </c>
      <c r="AR1039" s="23"/>
      <c r="AS1039" s="24" t="str">
        <f t="shared" si="3"/>
        <v/>
      </c>
      <c r="AT1039" s="23"/>
      <c r="AU1039" s="24" t="str">
        <f t="shared" si="4"/>
        <v/>
      </c>
      <c r="AV1039" s="25"/>
      <c r="AW1039" s="26" t="str">
        <f t="shared" si="5"/>
        <v/>
      </c>
      <c r="AX1039" s="26" t="str">
        <f t="shared" si="6"/>
        <v>	/* AdvSIMD load/store multiple structures */</v>
      </c>
      <c r="AY1039" s="26" t="str">
        <f t="shared" si="7"/>
        <v>	/* AdvSIMD load/store multiple structures */</v>
      </c>
    </row>
    <row r="1040" ht="12.75" customHeight="1">
      <c r="A1040" s="9" t="s">
        <v>1678</v>
      </c>
      <c r="B1040" s="33" t="s">
        <v>106</v>
      </c>
      <c r="C1040" s="16"/>
      <c r="D1040" s="17"/>
      <c r="E1040" s="28" t="s">
        <v>1679</v>
      </c>
      <c r="F1040" s="18" t="str">
        <f t="shared" si="8"/>
        <v>v</v>
      </c>
      <c r="G1040" s="18" t="str">
        <f t="shared" si="9"/>
        <v>multiple_structures_No_offset</v>
      </c>
      <c r="H1040" s="18" t="s">
        <v>1680</v>
      </c>
      <c r="I1040" s="77" t="s">
        <v>1681</v>
      </c>
      <c r="J1040" s="77"/>
      <c r="K1040" s="84"/>
      <c r="L1040" s="45" t="s">
        <v>31</v>
      </c>
      <c r="M1040" s="45" t="s">
        <v>71</v>
      </c>
      <c r="N1040" s="45" t="s">
        <v>31</v>
      </c>
      <c r="O1040" s="45" t="s">
        <v>31</v>
      </c>
      <c r="P1040" s="45" t="s">
        <v>30</v>
      </c>
      <c r="Q1040" s="45" t="s">
        <v>30</v>
      </c>
      <c r="R1040" s="45" t="s">
        <v>31</v>
      </c>
      <c r="S1040" s="45" t="s">
        <v>31</v>
      </c>
      <c r="T1040" s="45" t="s">
        <v>31</v>
      </c>
      <c r="U1040" s="32" t="s">
        <v>31</v>
      </c>
      <c r="V1040" s="45" t="s">
        <v>31</v>
      </c>
      <c r="W1040" s="45" t="s">
        <v>31</v>
      </c>
      <c r="X1040" s="45" t="s">
        <v>31</v>
      </c>
      <c r="Y1040" s="45" t="s">
        <v>31</v>
      </c>
      <c r="Z1040" s="45" t="s">
        <v>31</v>
      </c>
      <c r="AA1040" s="45" t="s">
        <v>31</v>
      </c>
      <c r="AB1040" s="32" t="s">
        <v>31</v>
      </c>
      <c r="AC1040" s="32" t="s">
        <v>31</v>
      </c>
      <c r="AD1040" s="32" t="s">
        <v>31</v>
      </c>
      <c r="AE1040" s="32" t="s">
        <v>31</v>
      </c>
      <c r="AF1040" s="32" t="s">
        <v>65</v>
      </c>
      <c r="AH1040" s="46" t="s">
        <v>45</v>
      </c>
      <c r="AM1040" s="32" t="s">
        <v>35</v>
      </c>
      <c r="AR1040" s="23"/>
      <c r="AS1040" s="24" t="str">
        <f t="shared" si="3"/>
        <v>-:Q:-:-:-:-:-:-:-:-:-:-:-:-:-:-:-:-:-:-:size::Rn:::::Rt::::</v>
      </c>
      <c r="AT1040" s="23"/>
      <c r="AU1040" s="24" t="str">
        <f t="shared" si="4"/>
        <v>0x0C000000</v>
      </c>
      <c r="AV1040" s="25"/>
      <c r="AW1040" s="26" t="str">
        <f t="shared" si="5"/>
        <v>vst4multiple_structures_No_offset,                      </v>
      </c>
      <c r="AX1040" s="26" t="str">
        <f t="shared" si="6"/>
        <v>//		vst4multiple_structures_No_offset,                      	/* 0x0C000000	ST4       	 */</v>
      </c>
      <c r="AY1040" s="26" t="str">
        <f t="shared" si="7"/>
        <v>//		0x0C000000,	/* ST4       	vst4multiple_structures_No_offset	 */</v>
      </c>
    </row>
    <row r="1041" ht="12.75" customHeight="1">
      <c r="A1041" s="15" t="s">
        <v>1682</v>
      </c>
      <c r="B1041" s="33" t="s">
        <v>106</v>
      </c>
      <c r="C1041" s="16"/>
      <c r="D1041" s="17"/>
      <c r="E1041" s="28" t="s">
        <v>1683</v>
      </c>
      <c r="F1041" s="18" t="str">
        <f t="shared" si="8"/>
        <v>v</v>
      </c>
      <c r="G1041" s="18" t="str">
        <f t="shared" si="9"/>
        <v>multiple_structures_Four_registers</v>
      </c>
      <c r="H1041" s="18" t="s">
        <v>1680</v>
      </c>
      <c r="I1041" s="77" t="s">
        <v>1684</v>
      </c>
      <c r="J1041" s="77"/>
      <c r="K1041" s="84"/>
      <c r="L1041" s="45" t="s">
        <v>31</v>
      </c>
      <c r="M1041" s="45" t="s">
        <v>71</v>
      </c>
      <c r="N1041" s="45" t="s">
        <v>31</v>
      </c>
      <c r="O1041" s="45" t="s">
        <v>31</v>
      </c>
      <c r="P1041" s="45" t="s">
        <v>30</v>
      </c>
      <c r="Q1041" s="45" t="s">
        <v>30</v>
      </c>
      <c r="R1041" s="45" t="s">
        <v>31</v>
      </c>
      <c r="S1041" s="45" t="s">
        <v>31</v>
      </c>
      <c r="T1041" s="45" t="s">
        <v>31</v>
      </c>
      <c r="U1041" s="32" t="s">
        <v>31</v>
      </c>
      <c r="V1041" s="45" t="s">
        <v>31</v>
      </c>
      <c r="W1041" s="45" t="s">
        <v>31</v>
      </c>
      <c r="X1041" s="45" t="s">
        <v>31</v>
      </c>
      <c r="Y1041" s="45" t="s">
        <v>31</v>
      </c>
      <c r="Z1041" s="45" t="s">
        <v>31</v>
      </c>
      <c r="AA1041" s="45" t="s">
        <v>31</v>
      </c>
      <c r="AB1041" s="32" t="s">
        <v>31</v>
      </c>
      <c r="AC1041" s="32" t="s">
        <v>31</v>
      </c>
      <c r="AD1041" s="32" t="s">
        <v>30</v>
      </c>
      <c r="AE1041" s="32" t="s">
        <v>31</v>
      </c>
      <c r="AF1041" s="32" t="s">
        <v>65</v>
      </c>
      <c r="AH1041" s="46" t="s">
        <v>45</v>
      </c>
      <c r="AM1041" s="32" t="s">
        <v>35</v>
      </c>
      <c r="AR1041" s="23"/>
      <c r="AS1041" s="24" t="str">
        <f t="shared" si="3"/>
        <v>-:Q:-:-:-:-:-:-:-:-:-:-:-:-:-:-:-:-:-:-:size::Rn:::::Rt::::</v>
      </c>
      <c r="AT1041" s="23"/>
      <c r="AU1041" s="24" t="str">
        <f t="shared" si="4"/>
        <v>0x0C002000</v>
      </c>
      <c r="AV1041" s="25"/>
      <c r="AW1041" s="26" t="str">
        <f t="shared" si="5"/>
        <v>vst1multiple_structures_Four_registers,                 </v>
      </c>
      <c r="AX1041" s="26" t="str">
        <f t="shared" si="6"/>
        <v>//		vst1multiple_structures_Four_registers,                 	/* 0x0C002000	ST1       	 */</v>
      </c>
      <c r="AY1041" s="26" t="str">
        <f t="shared" si="7"/>
        <v>//		0x0C002000,	/* ST1       	vst1multiple_structures_Four_registers	 */</v>
      </c>
    </row>
    <row r="1042" ht="12.75" customHeight="1">
      <c r="A1042" s="15" t="s">
        <v>1685</v>
      </c>
      <c r="B1042" s="33" t="s">
        <v>106</v>
      </c>
      <c r="C1042" s="16"/>
      <c r="D1042" s="17"/>
      <c r="E1042" s="28" t="s">
        <v>1686</v>
      </c>
      <c r="F1042" s="18" t="str">
        <f t="shared" si="8"/>
        <v>v</v>
      </c>
      <c r="G1042" s="18" t="str">
        <f t="shared" si="9"/>
        <v>multiple_structures_No_offset</v>
      </c>
      <c r="H1042" s="18" t="s">
        <v>1680</v>
      </c>
      <c r="I1042" s="77" t="s">
        <v>1681</v>
      </c>
      <c r="J1042" s="77"/>
      <c r="K1042" s="84"/>
      <c r="L1042" s="45" t="s">
        <v>31</v>
      </c>
      <c r="M1042" s="45" t="s">
        <v>71</v>
      </c>
      <c r="N1042" s="45" t="s">
        <v>31</v>
      </c>
      <c r="O1042" s="45" t="s">
        <v>31</v>
      </c>
      <c r="P1042" s="45" t="s">
        <v>30</v>
      </c>
      <c r="Q1042" s="45" t="s">
        <v>30</v>
      </c>
      <c r="R1042" s="45" t="s">
        <v>31</v>
      </c>
      <c r="S1042" s="45" t="s">
        <v>31</v>
      </c>
      <c r="T1042" s="45" t="s">
        <v>31</v>
      </c>
      <c r="U1042" s="32" t="s">
        <v>31</v>
      </c>
      <c r="V1042" s="45" t="s">
        <v>31</v>
      </c>
      <c r="W1042" s="45" t="s">
        <v>31</v>
      </c>
      <c r="X1042" s="45" t="s">
        <v>31</v>
      </c>
      <c r="Y1042" s="45" t="s">
        <v>31</v>
      </c>
      <c r="Z1042" s="45" t="s">
        <v>31</v>
      </c>
      <c r="AA1042" s="45" t="s">
        <v>31</v>
      </c>
      <c r="AB1042" s="32" t="s">
        <v>31</v>
      </c>
      <c r="AC1042" s="32" t="s">
        <v>30</v>
      </c>
      <c r="AD1042" s="32" t="s">
        <v>31</v>
      </c>
      <c r="AE1042" s="32" t="s">
        <v>31</v>
      </c>
      <c r="AF1042" s="32" t="s">
        <v>65</v>
      </c>
      <c r="AH1042" s="46" t="s">
        <v>45</v>
      </c>
      <c r="AM1042" s="32" t="s">
        <v>35</v>
      </c>
      <c r="AR1042" s="23"/>
      <c r="AS1042" s="24" t="str">
        <f t="shared" si="3"/>
        <v>-:Q:-:-:-:-:-:-:-:-:-:-:-:-:-:-:-:-:-:-:size::Rn:::::Rt::::</v>
      </c>
      <c r="AT1042" s="23"/>
      <c r="AU1042" s="24" t="str">
        <f t="shared" si="4"/>
        <v>0x0C004000</v>
      </c>
      <c r="AV1042" s="25"/>
      <c r="AW1042" s="26" t="str">
        <f t="shared" si="5"/>
        <v>vst3multiple_structures_No_offset,                      </v>
      </c>
      <c r="AX1042" s="26" t="str">
        <f t="shared" si="6"/>
        <v>//		vst3multiple_structures_No_offset,                      	/* 0x0C004000	ST3       	 */</v>
      </c>
      <c r="AY1042" s="26" t="str">
        <f t="shared" si="7"/>
        <v>//		0x0C004000,	/* ST3       	vst3multiple_structures_No_offset	 */</v>
      </c>
    </row>
    <row r="1043" ht="12.75" customHeight="1">
      <c r="A1043" s="9" t="s">
        <v>1687</v>
      </c>
      <c r="B1043" s="33" t="s">
        <v>106</v>
      </c>
      <c r="C1043" s="16"/>
      <c r="D1043" s="17"/>
      <c r="E1043" s="28" t="s">
        <v>1683</v>
      </c>
      <c r="F1043" s="18" t="str">
        <f t="shared" si="8"/>
        <v>v</v>
      </c>
      <c r="G1043" s="18" t="str">
        <f t="shared" si="9"/>
        <v>multiple_structures_Three_registers</v>
      </c>
      <c r="H1043" s="18" t="s">
        <v>1680</v>
      </c>
      <c r="I1043" s="77" t="s">
        <v>1688</v>
      </c>
      <c r="J1043" s="77"/>
      <c r="K1043" s="84"/>
      <c r="L1043" s="45" t="s">
        <v>31</v>
      </c>
      <c r="M1043" s="45" t="s">
        <v>71</v>
      </c>
      <c r="N1043" s="45" t="s">
        <v>31</v>
      </c>
      <c r="O1043" s="45" t="s">
        <v>31</v>
      </c>
      <c r="P1043" s="45" t="s">
        <v>30</v>
      </c>
      <c r="Q1043" s="45" t="s">
        <v>30</v>
      </c>
      <c r="R1043" s="45" t="s">
        <v>31</v>
      </c>
      <c r="S1043" s="45" t="s">
        <v>31</v>
      </c>
      <c r="T1043" s="45" t="s">
        <v>31</v>
      </c>
      <c r="U1043" s="32" t="s">
        <v>31</v>
      </c>
      <c r="V1043" s="45" t="s">
        <v>31</v>
      </c>
      <c r="W1043" s="45" t="s">
        <v>31</v>
      </c>
      <c r="X1043" s="45" t="s">
        <v>31</v>
      </c>
      <c r="Y1043" s="45" t="s">
        <v>31</v>
      </c>
      <c r="Z1043" s="45" t="s">
        <v>31</v>
      </c>
      <c r="AA1043" s="45" t="s">
        <v>31</v>
      </c>
      <c r="AB1043" s="32" t="s">
        <v>31</v>
      </c>
      <c r="AC1043" s="32" t="s">
        <v>30</v>
      </c>
      <c r="AD1043" s="32" t="s">
        <v>30</v>
      </c>
      <c r="AE1043" s="32" t="s">
        <v>31</v>
      </c>
      <c r="AF1043" s="32" t="s">
        <v>65</v>
      </c>
      <c r="AH1043" s="46" t="s">
        <v>45</v>
      </c>
      <c r="AM1043" s="32" t="s">
        <v>35</v>
      </c>
      <c r="AR1043" s="23"/>
      <c r="AS1043" s="24" t="str">
        <f t="shared" si="3"/>
        <v>-:Q:-:-:-:-:-:-:-:-:-:-:-:-:-:-:-:-:-:-:size::Rn:::::Rt::::</v>
      </c>
      <c r="AT1043" s="23"/>
      <c r="AU1043" s="24" t="str">
        <f t="shared" si="4"/>
        <v>0x0C006000</v>
      </c>
      <c r="AV1043" s="25"/>
      <c r="AW1043" s="26" t="str">
        <f t="shared" si="5"/>
        <v>vst1multiple_structures_Three_registers,                </v>
      </c>
      <c r="AX1043" s="26" t="str">
        <f t="shared" si="6"/>
        <v>//		vst1multiple_structures_Three_registers,                	/* 0x0C006000	ST1       	 */</v>
      </c>
      <c r="AY1043" s="26" t="str">
        <f t="shared" si="7"/>
        <v>//		0x0C006000,	/* ST1       	vst1multiple_structures_Three_registers	 */</v>
      </c>
    </row>
    <row r="1044" ht="12.75" customHeight="1">
      <c r="A1044" s="9" t="s">
        <v>1689</v>
      </c>
      <c r="B1044" s="33" t="s">
        <v>106</v>
      </c>
      <c r="C1044" s="16"/>
      <c r="D1044" s="17"/>
      <c r="E1044" s="28" t="s">
        <v>1683</v>
      </c>
      <c r="F1044" s="18" t="str">
        <f t="shared" si="8"/>
        <v>v</v>
      </c>
      <c r="G1044" s="18" t="str">
        <f t="shared" si="9"/>
        <v>multiple_structures_One_register</v>
      </c>
      <c r="H1044" s="18" t="s">
        <v>1680</v>
      </c>
      <c r="I1044" s="77" t="s">
        <v>1690</v>
      </c>
      <c r="J1044" s="77"/>
      <c r="K1044" s="84"/>
      <c r="L1044" s="45" t="s">
        <v>31</v>
      </c>
      <c r="M1044" s="45" t="s">
        <v>71</v>
      </c>
      <c r="N1044" s="45" t="s">
        <v>31</v>
      </c>
      <c r="O1044" s="45" t="s">
        <v>31</v>
      </c>
      <c r="P1044" s="45" t="s">
        <v>30</v>
      </c>
      <c r="Q1044" s="45" t="s">
        <v>30</v>
      </c>
      <c r="R1044" s="45" t="s">
        <v>31</v>
      </c>
      <c r="S1044" s="45" t="s">
        <v>31</v>
      </c>
      <c r="T1044" s="45" t="s">
        <v>31</v>
      </c>
      <c r="U1044" s="32" t="s">
        <v>31</v>
      </c>
      <c r="V1044" s="45" t="s">
        <v>31</v>
      </c>
      <c r="W1044" s="45" t="s">
        <v>31</v>
      </c>
      <c r="X1044" s="45" t="s">
        <v>31</v>
      </c>
      <c r="Y1044" s="45" t="s">
        <v>31</v>
      </c>
      <c r="Z1044" s="45" t="s">
        <v>31</v>
      </c>
      <c r="AA1044" s="45" t="s">
        <v>31</v>
      </c>
      <c r="AB1044" s="32" t="s">
        <v>31</v>
      </c>
      <c r="AC1044" s="32" t="s">
        <v>30</v>
      </c>
      <c r="AD1044" s="32" t="s">
        <v>30</v>
      </c>
      <c r="AE1044" s="32" t="s">
        <v>30</v>
      </c>
      <c r="AF1044" s="32" t="s">
        <v>65</v>
      </c>
      <c r="AH1044" s="46" t="s">
        <v>45</v>
      </c>
      <c r="AM1044" s="32" t="s">
        <v>35</v>
      </c>
      <c r="AR1044" s="23"/>
      <c r="AS1044" s="24" t="str">
        <f t="shared" si="3"/>
        <v>-:Q:-:-:-:-:-:-:-:-:-:-:-:-:-:-:-:-:-:-:size::Rn:::::Rt::::</v>
      </c>
      <c r="AT1044" s="23"/>
      <c r="AU1044" s="24" t="str">
        <f t="shared" si="4"/>
        <v>0x0C007000</v>
      </c>
      <c r="AV1044" s="25"/>
      <c r="AW1044" s="26" t="str">
        <f t="shared" si="5"/>
        <v>vst1multiple_structures_One_register,                   </v>
      </c>
      <c r="AX1044" s="26" t="str">
        <f t="shared" si="6"/>
        <v>//		vst1multiple_structures_One_register,                   	/* 0x0C007000	ST1       	 */</v>
      </c>
      <c r="AY1044" s="26" t="str">
        <f t="shared" si="7"/>
        <v>//		0x0C007000,	/* ST1       	vst1multiple_structures_One_register	 */</v>
      </c>
    </row>
    <row r="1045" ht="12.75" customHeight="1">
      <c r="A1045" s="15" t="s">
        <v>1691</v>
      </c>
      <c r="B1045" s="33" t="s">
        <v>106</v>
      </c>
      <c r="C1045" s="16"/>
      <c r="D1045" s="17"/>
      <c r="E1045" s="28" t="s">
        <v>1692</v>
      </c>
      <c r="F1045" s="18" t="str">
        <f t="shared" si="8"/>
        <v>v</v>
      </c>
      <c r="G1045" s="18" t="str">
        <f t="shared" si="9"/>
        <v>multiple_structures_No_offset</v>
      </c>
      <c r="H1045" s="18" t="s">
        <v>1680</v>
      </c>
      <c r="I1045" s="77" t="s">
        <v>1681</v>
      </c>
      <c r="J1045" s="77"/>
      <c r="K1045" s="84"/>
      <c r="L1045" s="45" t="s">
        <v>31</v>
      </c>
      <c r="M1045" s="45" t="s">
        <v>71</v>
      </c>
      <c r="N1045" s="45" t="s">
        <v>31</v>
      </c>
      <c r="O1045" s="45" t="s">
        <v>31</v>
      </c>
      <c r="P1045" s="45" t="s">
        <v>30</v>
      </c>
      <c r="Q1045" s="45" t="s">
        <v>30</v>
      </c>
      <c r="R1045" s="45" t="s">
        <v>31</v>
      </c>
      <c r="S1045" s="45" t="s">
        <v>31</v>
      </c>
      <c r="T1045" s="45" t="s">
        <v>31</v>
      </c>
      <c r="U1045" s="32" t="s">
        <v>31</v>
      </c>
      <c r="V1045" s="45" t="s">
        <v>31</v>
      </c>
      <c r="W1045" s="45" t="s">
        <v>31</v>
      </c>
      <c r="X1045" s="45" t="s">
        <v>31</v>
      </c>
      <c r="Y1045" s="45" t="s">
        <v>31</v>
      </c>
      <c r="Z1045" s="45" t="s">
        <v>31</v>
      </c>
      <c r="AA1045" s="45" t="s">
        <v>31</v>
      </c>
      <c r="AB1045" s="32" t="s">
        <v>30</v>
      </c>
      <c r="AC1045" s="32" t="s">
        <v>31</v>
      </c>
      <c r="AD1045" s="32" t="s">
        <v>31</v>
      </c>
      <c r="AE1045" s="32" t="s">
        <v>31</v>
      </c>
      <c r="AF1045" s="32" t="s">
        <v>65</v>
      </c>
      <c r="AH1045" s="46" t="s">
        <v>45</v>
      </c>
      <c r="AM1045" s="32" t="s">
        <v>35</v>
      </c>
      <c r="AR1045" s="23"/>
      <c r="AS1045" s="24" t="str">
        <f t="shared" si="3"/>
        <v>-:Q:-:-:-:-:-:-:-:-:-:-:-:-:-:-:-:-:-:-:size::Rn:::::Rt::::</v>
      </c>
      <c r="AT1045" s="23"/>
      <c r="AU1045" s="24" t="str">
        <f t="shared" si="4"/>
        <v>0x0C008000</v>
      </c>
      <c r="AV1045" s="25"/>
      <c r="AW1045" s="26" t="str">
        <f t="shared" si="5"/>
        <v>vst2multiple_structures_No_offset,                      </v>
      </c>
      <c r="AX1045" s="26" t="str">
        <f t="shared" si="6"/>
        <v>//		vst2multiple_structures_No_offset,                      	/* 0x0C008000	ST2       	 */</v>
      </c>
      <c r="AY1045" s="26" t="str">
        <f t="shared" si="7"/>
        <v>//		0x0C008000,	/* ST2       	vst2multiple_structures_No_offset	 */</v>
      </c>
    </row>
    <row r="1046" ht="12.75" customHeight="1">
      <c r="A1046" s="15" t="s">
        <v>1693</v>
      </c>
      <c r="B1046" s="33" t="s">
        <v>106</v>
      </c>
      <c r="C1046" s="16"/>
      <c r="D1046" s="17"/>
      <c r="E1046" s="28" t="s">
        <v>1683</v>
      </c>
      <c r="F1046" s="18" t="str">
        <f t="shared" si="8"/>
        <v>v</v>
      </c>
      <c r="G1046" s="18" t="str">
        <f t="shared" si="9"/>
        <v>multiple_structures_Two_registers</v>
      </c>
      <c r="H1046" s="18" t="s">
        <v>1680</v>
      </c>
      <c r="I1046" s="77" t="s">
        <v>1694</v>
      </c>
      <c r="J1046" s="77"/>
      <c r="K1046" s="84"/>
      <c r="L1046" s="45" t="s">
        <v>31</v>
      </c>
      <c r="M1046" s="45" t="s">
        <v>71</v>
      </c>
      <c r="N1046" s="45" t="s">
        <v>31</v>
      </c>
      <c r="O1046" s="45" t="s">
        <v>31</v>
      </c>
      <c r="P1046" s="45" t="s">
        <v>30</v>
      </c>
      <c r="Q1046" s="45" t="s">
        <v>30</v>
      </c>
      <c r="R1046" s="45" t="s">
        <v>31</v>
      </c>
      <c r="S1046" s="45" t="s">
        <v>31</v>
      </c>
      <c r="T1046" s="45" t="s">
        <v>31</v>
      </c>
      <c r="U1046" s="32" t="s">
        <v>31</v>
      </c>
      <c r="V1046" s="45" t="s">
        <v>31</v>
      </c>
      <c r="W1046" s="45" t="s">
        <v>31</v>
      </c>
      <c r="X1046" s="45" t="s">
        <v>31</v>
      </c>
      <c r="Y1046" s="45" t="s">
        <v>31</v>
      </c>
      <c r="Z1046" s="45" t="s">
        <v>31</v>
      </c>
      <c r="AA1046" s="45" t="s">
        <v>31</v>
      </c>
      <c r="AB1046" s="32" t="s">
        <v>30</v>
      </c>
      <c r="AC1046" s="32" t="s">
        <v>31</v>
      </c>
      <c r="AD1046" s="32" t="s">
        <v>30</v>
      </c>
      <c r="AE1046" s="32" t="s">
        <v>31</v>
      </c>
      <c r="AF1046" s="32" t="s">
        <v>65</v>
      </c>
      <c r="AH1046" s="46" t="s">
        <v>45</v>
      </c>
      <c r="AM1046" s="32" t="s">
        <v>35</v>
      </c>
      <c r="AR1046" s="23"/>
      <c r="AS1046" s="24" t="str">
        <f t="shared" si="3"/>
        <v>-:Q:-:-:-:-:-:-:-:-:-:-:-:-:-:-:-:-:-:-:size::Rn:::::Rt::::</v>
      </c>
      <c r="AT1046" s="23"/>
      <c r="AU1046" s="24" t="str">
        <f t="shared" si="4"/>
        <v>0x0C00A000</v>
      </c>
      <c r="AV1046" s="25"/>
      <c r="AW1046" s="26" t="str">
        <f t="shared" si="5"/>
        <v>vst1multiple_structures_Two_registers,                  </v>
      </c>
      <c r="AX1046" s="26" t="str">
        <f t="shared" si="6"/>
        <v>//		vst1multiple_structures_Two_registers,                  	/* 0x0C00A000	ST1       	 */</v>
      </c>
      <c r="AY1046" s="26" t="str">
        <f t="shared" si="7"/>
        <v>//		0x0C00A000,	/* ST1       	vst1multiple_structures_Two_registers	 */</v>
      </c>
    </row>
    <row r="1047" ht="12.75" customHeight="1">
      <c r="A1047" s="9" t="s">
        <v>1695</v>
      </c>
      <c r="B1047" s="33" t="s">
        <v>106</v>
      </c>
      <c r="C1047" s="16"/>
      <c r="D1047" s="17"/>
      <c r="E1047" s="28" t="s">
        <v>1696</v>
      </c>
      <c r="F1047" s="18" t="str">
        <f t="shared" si="8"/>
        <v>v</v>
      </c>
      <c r="G1047" s="18" t="str">
        <f t="shared" si="9"/>
        <v>multiple_structures_No_offset</v>
      </c>
      <c r="H1047" s="18" t="s">
        <v>1680</v>
      </c>
      <c r="I1047" s="77" t="s">
        <v>1681</v>
      </c>
      <c r="J1047" s="77"/>
      <c r="K1047" s="84"/>
      <c r="L1047" s="45" t="s">
        <v>31</v>
      </c>
      <c r="M1047" s="45" t="s">
        <v>71</v>
      </c>
      <c r="N1047" s="45" t="s">
        <v>31</v>
      </c>
      <c r="O1047" s="45" t="s">
        <v>31</v>
      </c>
      <c r="P1047" s="45" t="s">
        <v>30</v>
      </c>
      <c r="Q1047" s="45" t="s">
        <v>30</v>
      </c>
      <c r="R1047" s="45" t="s">
        <v>31</v>
      </c>
      <c r="S1047" s="45" t="s">
        <v>31</v>
      </c>
      <c r="T1047" s="45" t="s">
        <v>31</v>
      </c>
      <c r="U1047" s="32" t="s">
        <v>30</v>
      </c>
      <c r="V1047" s="45" t="s">
        <v>31</v>
      </c>
      <c r="W1047" s="45" t="s">
        <v>31</v>
      </c>
      <c r="X1047" s="45" t="s">
        <v>31</v>
      </c>
      <c r="Y1047" s="45" t="s">
        <v>31</v>
      </c>
      <c r="Z1047" s="45" t="s">
        <v>31</v>
      </c>
      <c r="AA1047" s="45" t="s">
        <v>31</v>
      </c>
      <c r="AB1047" s="32" t="s">
        <v>31</v>
      </c>
      <c r="AC1047" s="32" t="s">
        <v>31</v>
      </c>
      <c r="AD1047" s="32" t="s">
        <v>31</v>
      </c>
      <c r="AE1047" s="32" t="s">
        <v>31</v>
      </c>
      <c r="AF1047" s="32" t="s">
        <v>65</v>
      </c>
      <c r="AH1047" s="46" t="s">
        <v>45</v>
      </c>
      <c r="AM1047" s="32" t="s">
        <v>35</v>
      </c>
      <c r="AR1047" s="23"/>
      <c r="AS1047" s="24" t="str">
        <f t="shared" si="3"/>
        <v>-:Q:-:-:-:-:-:-:-:-:-:-:-:-:-:-:-:-:-:-:size::Rn:::::Rt::::</v>
      </c>
      <c r="AT1047" s="23"/>
      <c r="AU1047" s="24" t="str">
        <f t="shared" si="4"/>
        <v>0x0C400000</v>
      </c>
      <c r="AV1047" s="25"/>
      <c r="AW1047" s="26" t="str">
        <f t="shared" si="5"/>
        <v>vld4multiple_structures_No_offset,                      </v>
      </c>
      <c r="AX1047" s="26" t="str">
        <f t="shared" si="6"/>
        <v>//		vld4multiple_structures_No_offset,                      	/* 0x0C400000	LD4       	 */</v>
      </c>
      <c r="AY1047" s="26" t="str">
        <f t="shared" si="7"/>
        <v>//		0x0C400000,	/* LD4       	vld4multiple_structures_No_offset	 */</v>
      </c>
    </row>
    <row r="1048" ht="12.75" customHeight="1">
      <c r="A1048" s="15" t="s">
        <v>1697</v>
      </c>
      <c r="B1048" s="33" t="s">
        <v>106</v>
      </c>
      <c r="C1048" s="16"/>
      <c r="D1048" s="17"/>
      <c r="E1048" s="28" t="s">
        <v>1698</v>
      </c>
      <c r="F1048" s="18" t="str">
        <f t="shared" si="8"/>
        <v>v</v>
      </c>
      <c r="G1048" s="18" t="str">
        <f t="shared" si="9"/>
        <v>multiple_structures_Four_registers</v>
      </c>
      <c r="H1048" s="18" t="s">
        <v>1680</v>
      </c>
      <c r="I1048" s="77" t="s">
        <v>1684</v>
      </c>
      <c r="J1048" s="77"/>
      <c r="K1048" s="84"/>
      <c r="L1048" s="45" t="s">
        <v>31</v>
      </c>
      <c r="M1048" s="45" t="s">
        <v>71</v>
      </c>
      <c r="N1048" s="45" t="s">
        <v>31</v>
      </c>
      <c r="O1048" s="45" t="s">
        <v>31</v>
      </c>
      <c r="P1048" s="45" t="s">
        <v>30</v>
      </c>
      <c r="Q1048" s="45" t="s">
        <v>30</v>
      </c>
      <c r="R1048" s="45" t="s">
        <v>31</v>
      </c>
      <c r="S1048" s="45" t="s">
        <v>31</v>
      </c>
      <c r="T1048" s="45" t="s">
        <v>31</v>
      </c>
      <c r="U1048" s="32" t="s">
        <v>30</v>
      </c>
      <c r="V1048" s="45" t="s">
        <v>31</v>
      </c>
      <c r="W1048" s="45" t="s">
        <v>31</v>
      </c>
      <c r="X1048" s="45" t="s">
        <v>31</v>
      </c>
      <c r="Y1048" s="45" t="s">
        <v>31</v>
      </c>
      <c r="Z1048" s="45" t="s">
        <v>31</v>
      </c>
      <c r="AA1048" s="45" t="s">
        <v>31</v>
      </c>
      <c r="AB1048" s="32" t="s">
        <v>31</v>
      </c>
      <c r="AC1048" s="32" t="s">
        <v>31</v>
      </c>
      <c r="AD1048" s="32" t="s">
        <v>30</v>
      </c>
      <c r="AE1048" s="32" t="s">
        <v>31</v>
      </c>
      <c r="AF1048" s="32" t="s">
        <v>65</v>
      </c>
      <c r="AH1048" s="46" t="s">
        <v>45</v>
      </c>
      <c r="AM1048" s="32" t="s">
        <v>35</v>
      </c>
      <c r="AR1048" s="23"/>
      <c r="AS1048" s="24" t="str">
        <f t="shared" si="3"/>
        <v>-:Q:-:-:-:-:-:-:-:-:-:-:-:-:-:-:-:-:-:-:size::Rn:::::Rt::::</v>
      </c>
      <c r="AT1048" s="23"/>
      <c r="AU1048" s="24" t="str">
        <f t="shared" si="4"/>
        <v>0x0C402000</v>
      </c>
      <c r="AV1048" s="25"/>
      <c r="AW1048" s="26" t="str">
        <f t="shared" si="5"/>
        <v>vld1multiple_structures_Four_registers,                 </v>
      </c>
      <c r="AX1048" s="26" t="str">
        <f t="shared" si="6"/>
        <v>//		vld1multiple_structures_Four_registers,                 	/* 0x0C402000	LD1       	 */</v>
      </c>
      <c r="AY1048" s="26" t="str">
        <f t="shared" si="7"/>
        <v>//		0x0C402000,	/* LD1       	vld1multiple_structures_Four_registers	 */</v>
      </c>
    </row>
    <row r="1049" ht="12.75" customHeight="1">
      <c r="A1049" s="15" t="s">
        <v>1699</v>
      </c>
      <c r="B1049" s="33" t="s">
        <v>106</v>
      </c>
      <c r="C1049" s="16"/>
      <c r="D1049" s="17"/>
      <c r="E1049" s="28" t="s">
        <v>1700</v>
      </c>
      <c r="F1049" s="18" t="str">
        <f t="shared" si="8"/>
        <v>v</v>
      </c>
      <c r="G1049" s="18" t="str">
        <f t="shared" si="9"/>
        <v>multiple_structures_No_offset</v>
      </c>
      <c r="H1049" s="18" t="s">
        <v>1680</v>
      </c>
      <c r="I1049" s="77" t="s">
        <v>1681</v>
      </c>
      <c r="J1049" s="77"/>
      <c r="K1049" s="84"/>
      <c r="L1049" s="45" t="s">
        <v>31</v>
      </c>
      <c r="M1049" s="45" t="s">
        <v>71</v>
      </c>
      <c r="N1049" s="45" t="s">
        <v>31</v>
      </c>
      <c r="O1049" s="45" t="s">
        <v>31</v>
      </c>
      <c r="P1049" s="45" t="s">
        <v>30</v>
      </c>
      <c r="Q1049" s="45" t="s">
        <v>30</v>
      </c>
      <c r="R1049" s="45" t="s">
        <v>31</v>
      </c>
      <c r="S1049" s="45" t="s">
        <v>31</v>
      </c>
      <c r="T1049" s="45" t="s">
        <v>31</v>
      </c>
      <c r="U1049" s="32" t="s">
        <v>30</v>
      </c>
      <c r="V1049" s="45" t="s">
        <v>31</v>
      </c>
      <c r="W1049" s="45" t="s">
        <v>31</v>
      </c>
      <c r="X1049" s="45" t="s">
        <v>31</v>
      </c>
      <c r="Y1049" s="45" t="s">
        <v>31</v>
      </c>
      <c r="Z1049" s="45" t="s">
        <v>31</v>
      </c>
      <c r="AA1049" s="45" t="s">
        <v>31</v>
      </c>
      <c r="AB1049" s="32" t="s">
        <v>31</v>
      </c>
      <c r="AC1049" s="32" t="s">
        <v>30</v>
      </c>
      <c r="AD1049" s="32" t="s">
        <v>31</v>
      </c>
      <c r="AE1049" s="32" t="s">
        <v>31</v>
      </c>
      <c r="AF1049" s="32" t="s">
        <v>65</v>
      </c>
      <c r="AH1049" s="46" t="s">
        <v>45</v>
      </c>
      <c r="AM1049" s="32" t="s">
        <v>35</v>
      </c>
      <c r="AR1049" s="23"/>
      <c r="AS1049" s="24" t="str">
        <f t="shared" si="3"/>
        <v>-:Q:-:-:-:-:-:-:-:-:-:-:-:-:-:-:-:-:-:-:size::Rn:::::Rt::::</v>
      </c>
      <c r="AT1049" s="23"/>
      <c r="AU1049" s="24" t="str">
        <f t="shared" si="4"/>
        <v>0x0C404000</v>
      </c>
      <c r="AV1049" s="25"/>
      <c r="AW1049" s="26" t="str">
        <f t="shared" si="5"/>
        <v>vld3multiple_structures_No_offset,                      </v>
      </c>
      <c r="AX1049" s="26" t="str">
        <f t="shared" si="6"/>
        <v>//		vld3multiple_structures_No_offset,                      	/* 0x0C404000	LD3       	 */</v>
      </c>
      <c r="AY1049" s="26" t="str">
        <f t="shared" si="7"/>
        <v>//		0x0C404000,	/* LD3       	vld3multiple_structures_No_offset	 */</v>
      </c>
    </row>
    <row r="1050" ht="12.75" customHeight="1">
      <c r="A1050" s="9" t="s">
        <v>1701</v>
      </c>
      <c r="B1050" s="33" t="s">
        <v>106</v>
      </c>
      <c r="C1050" s="16"/>
      <c r="D1050" s="17"/>
      <c r="E1050" s="28" t="s">
        <v>1698</v>
      </c>
      <c r="F1050" s="18" t="str">
        <f t="shared" si="8"/>
        <v>v</v>
      </c>
      <c r="G1050" s="18" t="str">
        <f t="shared" si="9"/>
        <v>multiple_structures_Three_registers</v>
      </c>
      <c r="H1050" s="18" t="s">
        <v>1680</v>
      </c>
      <c r="I1050" s="77" t="s">
        <v>1688</v>
      </c>
      <c r="J1050" s="77"/>
      <c r="K1050" s="84"/>
      <c r="L1050" s="45" t="s">
        <v>31</v>
      </c>
      <c r="M1050" s="45" t="s">
        <v>71</v>
      </c>
      <c r="N1050" s="45" t="s">
        <v>31</v>
      </c>
      <c r="O1050" s="45" t="s">
        <v>31</v>
      </c>
      <c r="P1050" s="45" t="s">
        <v>30</v>
      </c>
      <c r="Q1050" s="45" t="s">
        <v>30</v>
      </c>
      <c r="R1050" s="45" t="s">
        <v>31</v>
      </c>
      <c r="S1050" s="45" t="s">
        <v>31</v>
      </c>
      <c r="T1050" s="45" t="s">
        <v>31</v>
      </c>
      <c r="U1050" s="32" t="s">
        <v>30</v>
      </c>
      <c r="V1050" s="45" t="s">
        <v>31</v>
      </c>
      <c r="W1050" s="45" t="s">
        <v>31</v>
      </c>
      <c r="X1050" s="45" t="s">
        <v>31</v>
      </c>
      <c r="Y1050" s="45" t="s">
        <v>31</v>
      </c>
      <c r="Z1050" s="45" t="s">
        <v>31</v>
      </c>
      <c r="AA1050" s="45" t="s">
        <v>31</v>
      </c>
      <c r="AB1050" s="32" t="s">
        <v>31</v>
      </c>
      <c r="AC1050" s="32" t="s">
        <v>30</v>
      </c>
      <c r="AD1050" s="32" t="s">
        <v>30</v>
      </c>
      <c r="AE1050" s="32" t="s">
        <v>31</v>
      </c>
      <c r="AF1050" s="32" t="s">
        <v>65</v>
      </c>
      <c r="AH1050" s="46" t="s">
        <v>45</v>
      </c>
      <c r="AM1050" s="32" t="s">
        <v>35</v>
      </c>
      <c r="AR1050" s="23"/>
      <c r="AS1050" s="24" t="str">
        <f t="shared" si="3"/>
        <v>-:Q:-:-:-:-:-:-:-:-:-:-:-:-:-:-:-:-:-:-:size::Rn:::::Rt::::</v>
      </c>
      <c r="AT1050" s="23"/>
      <c r="AU1050" s="24" t="str">
        <f t="shared" si="4"/>
        <v>0x0C406000</v>
      </c>
      <c r="AV1050" s="25"/>
      <c r="AW1050" s="26" t="str">
        <f t="shared" si="5"/>
        <v>vld1multiple_structures_Three_registers,                </v>
      </c>
      <c r="AX1050" s="26" t="str">
        <f t="shared" si="6"/>
        <v>//		vld1multiple_structures_Three_registers,                	/* 0x0C406000	LD1       	 */</v>
      </c>
      <c r="AY1050" s="26" t="str">
        <f t="shared" si="7"/>
        <v>//		0x0C406000,	/* LD1       	vld1multiple_structures_Three_registers	 */</v>
      </c>
    </row>
    <row r="1051" ht="12.75" customHeight="1">
      <c r="A1051" s="9" t="s">
        <v>1702</v>
      </c>
      <c r="B1051" s="33" t="s">
        <v>106</v>
      </c>
      <c r="C1051" s="16"/>
      <c r="D1051" s="17"/>
      <c r="E1051" s="28" t="s">
        <v>1698</v>
      </c>
      <c r="F1051" s="18" t="str">
        <f t="shared" si="8"/>
        <v>v</v>
      </c>
      <c r="G1051" s="18" t="str">
        <f t="shared" si="9"/>
        <v>multiple_structures_One_register</v>
      </c>
      <c r="H1051" s="18" t="s">
        <v>1680</v>
      </c>
      <c r="I1051" s="77" t="s">
        <v>1690</v>
      </c>
      <c r="J1051" s="77"/>
      <c r="K1051" s="84"/>
      <c r="L1051" s="45" t="s">
        <v>31</v>
      </c>
      <c r="M1051" s="45" t="s">
        <v>71</v>
      </c>
      <c r="N1051" s="45" t="s">
        <v>31</v>
      </c>
      <c r="O1051" s="45" t="s">
        <v>31</v>
      </c>
      <c r="P1051" s="45" t="s">
        <v>30</v>
      </c>
      <c r="Q1051" s="45" t="s">
        <v>30</v>
      </c>
      <c r="R1051" s="45" t="s">
        <v>31</v>
      </c>
      <c r="S1051" s="45" t="s">
        <v>31</v>
      </c>
      <c r="T1051" s="45" t="s">
        <v>31</v>
      </c>
      <c r="U1051" s="32" t="s">
        <v>30</v>
      </c>
      <c r="V1051" s="45" t="s">
        <v>31</v>
      </c>
      <c r="W1051" s="45" t="s">
        <v>31</v>
      </c>
      <c r="X1051" s="45" t="s">
        <v>31</v>
      </c>
      <c r="Y1051" s="45" t="s">
        <v>31</v>
      </c>
      <c r="Z1051" s="45" t="s">
        <v>31</v>
      </c>
      <c r="AA1051" s="45" t="s">
        <v>31</v>
      </c>
      <c r="AB1051" s="32" t="s">
        <v>31</v>
      </c>
      <c r="AC1051" s="32" t="s">
        <v>30</v>
      </c>
      <c r="AD1051" s="32" t="s">
        <v>30</v>
      </c>
      <c r="AE1051" s="32" t="s">
        <v>30</v>
      </c>
      <c r="AF1051" s="32" t="s">
        <v>65</v>
      </c>
      <c r="AH1051" s="46" t="s">
        <v>45</v>
      </c>
      <c r="AM1051" s="32" t="s">
        <v>35</v>
      </c>
      <c r="AR1051" s="23"/>
      <c r="AS1051" s="24" t="str">
        <f t="shared" si="3"/>
        <v>-:Q:-:-:-:-:-:-:-:-:-:-:-:-:-:-:-:-:-:-:size::Rn:::::Rt::::</v>
      </c>
      <c r="AT1051" s="23"/>
      <c r="AU1051" s="24" t="str">
        <f t="shared" si="4"/>
        <v>0x0C407000</v>
      </c>
      <c r="AV1051" s="25"/>
      <c r="AW1051" s="26" t="str">
        <f t="shared" si="5"/>
        <v>vld1multiple_structures_One_register,                   </v>
      </c>
      <c r="AX1051" s="26" t="str">
        <f t="shared" si="6"/>
        <v>//		vld1multiple_structures_One_register,                   	/* 0x0C407000	LD1       	 */</v>
      </c>
      <c r="AY1051" s="26" t="str">
        <f t="shared" si="7"/>
        <v>//		0x0C407000,	/* LD1       	vld1multiple_structures_One_register	 */</v>
      </c>
    </row>
    <row r="1052" ht="12.75" customHeight="1">
      <c r="A1052" s="15" t="s">
        <v>1703</v>
      </c>
      <c r="B1052" s="33" t="s">
        <v>106</v>
      </c>
      <c r="C1052" s="16"/>
      <c r="D1052" s="17"/>
      <c r="E1052" s="28" t="s">
        <v>1704</v>
      </c>
      <c r="F1052" s="18" t="str">
        <f t="shared" si="8"/>
        <v>v</v>
      </c>
      <c r="G1052" s="18" t="str">
        <f t="shared" si="9"/>
        <v>multiple_structures_No_offset</v>
      </c>
      <c r="H1052" s="18" t="s">
        <v>1680</v>
      </c>
      <c r="I1052" s="77" t="s">
        <v>1681</v>
      </c>
      <c r="J1052" s="77"/>
      <c r="K1052" s="84"/>
      <c r="L1052" s="45" t="s">
        <v>31</v>
      </c>
      <c r="M1052" s="45" t="s">
        <v>71</v>
      </c>
      <c r="N1052" s="45" t="s">
        <v>31</v>
      </c>
      <c r="O1052" s="45" t="s">
        <v>31</v>
      </c>
      <c r="P1052" s="45" t="s">
        <v>30</v>
      </c>
      <c r="Q1052" s="45" t="s">
        <v>30</v>
      </c>
      <c r="R1052" s="45" t="s">
        <v>31</v>
      </c>
      <c r="S1052" s="45" t="s">
        <v>31</v>
      </c>
      <c r="T1052" s="45" t="s">
        <v>31</v>
      </c>
      <c r="U1052" s="32" t="s">
        <v>30</v>
      </c>
      <c r="V1052" s="45" t="s">
        <v>31</v>
      </c>
      <c r="W1052" s="45" t="s">
        <v>31</v>
      </c>
      <c r="X1052" s="45" t="s">
        <v>31</v>
      </c>
      <c r="Y1052" s="45" t="s">
        <v>31</v>
      </c>
      <c r="Z1052" s="45" t="s">
        <v>31</v>
      </c>
      <c r="AA1052" s="45" t="s">
        <v>31</v>
      </c>
      <c r="AB1052" s="32" t="s">
        <v>30</v>
      </c>
      <c r="AC1052" s="32" t="s">
        <v>31</v>
      </c>
      <c r="AD1052" s="32" t="s">
        <v>31</v>
      </c>
      <c r="AE1052" s="32" t="s">
        <v>31</v>
      </c>
      <c r="AF1052" s="32" t="s">
        <v>65</v>
      </c>
      <c r="AH1052" s="46" t="s">
        <v>45</v>
      </c>
      <c r="AM1052" s="32" t="s">
        <v>35</v>
      </c>
      <c r="AR1052" s="23"/>
      <c r="AS1052" s="24" t="str">
        <f t="shared" si="3"/>
        <v>-:Q:-:-:-:-:-:-:-:-:-:-:-:-:-:-:-:-:-:-:size::Rn:::::Rt::::</v>
      </c>
      <c r="AT1052" s="23"/>
      <c r="AU1052" s="24" t="str">
        <f t="shared" si="4"/>
        <v>0x0C408000</v>
      </c>
      <c r="AV1052" s="25"/>
      <c r="AW1052" s="26" t="str">
        <f t="shared" si="5"/>
        <v>vld2multiple_structures_No_offset,                      </v>
      </c>
      <c r="AX1052" s="26" t="str">
        <f t="shared" si="6"/>
        <v>//		vld2multiple_structures_No_offset,                      	/* 0x0C408000	LD2       	 */</v>
      </c>
      <c r="AY1052" s="26" t="str">
        <f t="shared" si="7"/>
        <v>//		0x0C408000,	/* LD2       	vld2multiple_structures_No_offset	 */</v>
      </c>
    </row>
    <row r="1053" ht="12.75" customHeight="1">
      <c r="A1053" s="15" t="s">
        <v>1705</v>
      </c>
      <c r="B1053" s="33" t="s">
        <v>106</v>
      </c>
      <c r="C1053" s="16"/>
      <c r="D1053" s="17"/>
      <c r="E1053" s="28" t="s">
        <v>1698</v>
      </c>
      <c r="F1053" s="18" t="str">
        <f t="shared" si="8"/>
        <v>v</v>
      </c>
      <c r="G1053" s="18" t="str">
        <f t="shared" si="9"/>
        <v>multiple_structures_Two_registers</v>
      </c>
      <c r="H1053" s="18" t="s">
        <v>1680</v>
      </c>
      <c r="I1053" s="77" t="s">
        <v>1694</v>
      </c>
      <c r="J1053" s="77"/>
      <c r="K1053" s="84"/>
      <c r="L1053" s="45" t="s">
        <v>31</v>
      </c>
      <c r="M1053" s="45" t="s">
        <v>71</v>
      </c>
      <c r="N1053" s="45" t="s">
        <v>31</v>
      </c>
      <c r="O1053" s="45" t="s">
        <v>31</v>
      </c>
      <c r="P1053" s="45" t="s">
        <v>30</v>
      </c>
      <c r="Q1053" s="45" t="s">
        <v>30</v>
      </c>
      <c r="R1053" s="45" t="s">
        <v>31</v>
      </c>
      <c r="S1053" s="45" t="s">
        <v>31</v>
      </c>
      <c r="T1053" s="45" t="s">
        <v>31</v>
      </c>
      <c r="U1053" s="32" t="s">
        <v>30</v>
      </c>
      <c r="V1053" s="45" t="s">
        <v>31</v>
      </c>
      <c r="W1053" s="45" t="s">
        <v>31</v>
      </c>
      <c r="X1053" s="45" t="s">
        <v>31</v>
      </c>
      <c r="Y1053" s="45" t="s">
        <v>31</v>
      </c>
      <c r="Z1053" s="45" t="s">
        <v>31</v>
      </c>
      <c r="AA1053" s="45" t="s">
        <v>31</v>
      </c>
      <c r="AB1053" s="32" t="s">
        <v>30</v>
      </c>
      <c r="AC1053" s="32" t="s">
        <v>31</v>
      </c>
      <c r="AD1053" s="32" t="s">
        <v>30</v>
      </c>
      <c r="AE1053" s="32" t="s">
        <v>31</v>
      </c>
      <c r="AF1053" s="32" t="s">
        <v>65</v>
      </c>
      <c r="AH1053" s="46" t="s">
        <v>45</v>
      </c>
      <c r="AM1053" s="32" t="s">
        <v>35</v>
      </c>
      <c r="AR1053" s="23"/>
      <c r="AS1053" s="24" t="str">
        <f t="shared" si="3"/>
        <v>-:Q:-:-:-:-:-:-:-:-:-:-:-:-:-:-:-:-:-:-:size::Rn:::::Rt::::</v>
      </c>
      <c r="AT1053" s="23"/>
      <c r="AU1053" s="24" t="str">
        <f t="shared" si="4"/>
        <v>0x0C40A000</v>
      </c>
      <c r="AV1053" s="25"/>
      <c r="AW1053" s="26" t="str">
        <f t="shared" si="5"/>
        <v>vld1multiple_structures_Two_registers,                  </v>
      </c>
      <c r="AX1053" s="26" t="str">
        <f t="shared" si="6"/>
        <v>//		vld1multiple_structures_Two_registers,                  	/* 0x0C40A000	LD1       	 */</v>
      </c>
      <c r="AY1053" s="26" t="str">
        <f t="shared" si="7"/>
        <v>//		0x0C40A000,	/* LD1       	vld1multiple_structures_Two_registers	 */</v>
      </c>
    </row>
    <row r="1054" ht="12.75" customHeight="1">
      <c r="A1054" s="9" t="s">
        <v>1706</v>
      </c>
      <c r="B1054" s="33" t="s">
        <v>106</v>
      </c>
      <c r="C1054" s="16"/>
      <c r="D1054" s="17" t="s">
        <v>1707</v>
      </c>
      <c r="F1054" s="18" t="str">
        <f t="shared" si="8"/>
        <v/>
      </c>
      <c r="G1054" s="18" t="str">
        <f t="shared" si="9"/>
        <v/>
      </c>
      <c r="H1054" s="19"/>
      <c r="I1054" s="20"/>
      <c r="J1054" s="20"/>
      <c r="K1054" s="21"/>
      <c r="L1054" s="22" t="s">
        <v>31</v>
      </c>
      <c r="M1054" s="38" t="s">
        <v>71</v>
      </c>
      <c r="N1054" s="22" t="s">
        <v>31</v>
      </c>
      <c r="O1054" s="22" t="s">
        <v>31</v>
      </c>
      <c r="P1054" s="39" t="s">
        <v>30</v>
      </c>
      <c r="Q1054" s="22" t="s">
        <v>30</v>
      </c>
      <c r="R1054" s="39" t="s">
        <v>31</v>
      </c>
      <c r="S1054" s="22" t="s">
        <v>31</v>
      </c>
      <c r="T1054" s="22" t="s">
        <v>30</v>
      </c>
      <c r="U1054" s="38" t="s">
        <v>66</v>
      </c>
      <c r="V1054" s="22" t="s">
        <v>31</v>
      </c>
      <c r="W1054" s="60" t="s">
        <v>51</v>
      </c>
      <c r="AB1054" s="38" t="s">
        <v>642</v>
      </c>
      <c r="AF1054" s="38" t="s">
        <v>65</v>
      </c>
      <c r="AH1054" s="40" t="s">
        <v>45</v>
      </c>
      <c r="AM1054" s="38" t="s">
        <v>35</v>
      </c>
      <c r="AR1054" s="23"/>
      <c r="AS1054" s="24" t="str">
        <f t="shared" si="3"/>
        <v/>
      </c>
      <c r="AT1054" s="23"/>
      <c r="AU1054" s="24" t="str">
        <f t="shared" si="4"/>
        <v/>
      </c>
      <c r="AV1054" s="25"/>
      <c r="AW1054" s="26" t="str">
        <f t="shared" si="5"/>
        <v/>
      </c>
      <c r="AX1054" s="26" t="str">
        <f t="shared" si="6"/>
        <v>	/* AdvSIMD load/store multiple structures (post-indexed) */</v>
      </c>
      <c r="AY1054" s="26" t="str">
        <f t="shared" si="7"/>
        <v>	/* AdvSIMD load/store multiple structures (post-indexed) */</v>
      </c>
    </row>
    <row r="1055" ht="12.75" customHeight="1">
      <c r="A1055" s="15" t="s">
        <v>1708</v>
      </c>
      <c r="B1055" s="33" t="s">
        <v>106</v>
      </c>
      <c r="C1055" s="16"/>
      <c r="D1055" s="17"/>
      <c r="E1055" s="28" t="s">
        <v>1679</v>
      </c>
      <c r="F1055" s="18" t="str">
        <f t="shared" si="8"/>
        <v>v</v>
      </c>
      <c r="G1055" s="18" t="str">
        <f t="shared" si="9"/>
        <v>multiple_structures_Register_offset</v>
      </c>
      <c r="H1055" s="18" t="s">
        <v>1680</v>
      </c>
      <c r="I1055" s="30" t="s">
        <v>1709</v>
      </c>
      <c r="J1055" s="30" t="s">
        <v>1710</v>
      </c>
      <c r="K1055" s="84"/>
      <c r="L1055" s="45" t="s">
        <v>31</v>
      </c>
      <c r="M1055" s="92" t="s">
        <v>71</v>
      </c>
      <c r="N1055" s="45" t="s">
        <v>31</v>
      </c>
      <c r="O1055" s="45" t="s">
        <v>31</v>
      </c>
      <c r="P1055" s="45" t="s">
        <v>30</v>
      </c>
      <c r="Q1055" s="45" t="s">
        <v>30</v>
      </c>
      <c r="R1055" s="45" t="s">
        <v>31</v>
      </c>
      <c r="S1055" s="45" t="s">
        <v>31</v>
      </c>
      <c r="T1055" s="45" t="s">
        <v>30</v>
      </c>
      <c r="U1055" s="32" t="s">
        <v>31</v>
      </c>
      <c r="V1055" s="45" t="s">
        <v>31</v>
      </c>
      <c r="W1055" s="62" t="s">
        <v>51</v>
      </c>
      <c r="AB1055" s="32" t="s">
        <v>31</v>
      </c>
      <c r="AC1055" s="32" t="s">
        <v>31</v>
      </c>
      <c r="AD1055" s="32" t="s">
        <v>31</v>
      </c>
      <c r="AE1055" s="32" t="s">
        <v>31</v>
      </c>
      <c r="AF1055" s="32" t="s">
        <v>65</v>
      </c>
      <c r="AH1055" s="46" t="s">
        <v>45</v>
      </c>
      <c r="AM1055" s="32" t="s">
        <v>35</v>
      </c>
      <c r="AR1055" s="23"/>
      <c r="AS1055" s="24" t="str">
        <f t="shared" si="3"/>
        <v>-:Q:-:-:-:-:-:-:-:-:-:Rm:::::-:-:-:-:size::Rn:::::Rt::::</v>
      </c>
      <c r="AT1055" s="23"/>
      <c r="AU1055" s="24" t="str">
        <f t="shared" si="4"/>
        <v>0x0C800000</v>
      </c>
      <c r="AV1055" s="25"/>
      <c r="AW1055" s="26" t="str">
        <f t="shared" si="5"/>
        <v>vst4multiple_structures_Register_offset,                </v>
      </c>
      <c r="AX1055" s="26" t="str">
        <f t="shared" si="6"/>
        <v>//		vst4multiple_structures_Register_offset,                	/* 0x0C800000	ST4       	Rm != 11111 */</v>
      </c>
      <c r="AY1055" s="26" t="str">
        <f t="shared" si="7"/>
        <v>//		0x0C800000,	/* ST4       	vst4multiple_structures_Register_offset	Rm != 11111 */</v>
      </c>
    </row>
    <row r="1056" ht="12.75" customHeight="1">
      <c r="A1056" s="15" t="s">
        <v>1711</v>
      </c>
      <c r="B1056" s="33" t="s">
        <v>106</v>
      </c>
      <c r="C1056" s="16"/>
      <c r="D1056" s="17"/>
      <c r="E1056" s="28" t="s">
        <v>1683</v>
      </c>
      <c r="F1056" s="18" t="str">
        <f t="shared" si="8"/>
        <v>v</v>
      </c>
      <c r="G1056" s="18" t="str">
        <f t="shared" si="9"/>
        <v>multiple_structures_Four_registers_register_offset</v>
      </c>
      <c r="H1056" s="18" t="s">
        <v>1680</v>
      </c>
      <c r="I1056" s="30" t="s">
        <v>1712</v>
      </c>
      <c r="J1056" s="30" t="s">
        <v>1710</v>
      </c>
      <c r="K1056" s="84"/>
      <c r="L1056" s="45" t="s">
        <v>31</v>
      </c>
      <c r="M1056" s="92" t="s">
        <v>71</v>
      </c>
      <c r="N1056" s="45" t="s">
        <v>31</v>
      </c>
      <c r="O1056" s="45" t="s">
        <v>31</v>
      </c>
      <c r="P1056" s="45" t="s">
        <v>30</v>
      </c>
      <c r="Q1056" s="45" t="s">
        <v>30</v>
      </c>
      <c r="R1056" s="45" t="s">
        <v>31</v>
      </c>
      <c r="S1056" s="45" t="s">
        <v>31</v>
      </c>
      <c r="T1056" s="45" t="s">
        <v>30</v>
      </c>
      <c r="U1056" s="32" t="s">
        <v>31</v>
      </c>
      <c r="V1056" s="45" t="s">
        <v>31</v>
      </c>
      <c r="W1056" s="62" t="s">
        <v>51</v>
      </c>
      <c r="AB1056" s="32" t="s">
        <v>31</v>
      </c>
      <c r="AC1056" s="32" t="s">
        <v>31</v>
      </c>
      <c r="AD1056" s="32" t="s">
        <v>30</v>
      </c>
      <c r="AE1056" s="32" t="s">
        <v>31</v>
      </c>
      <c r="AF1056" s="32" t="s">
        <v>65</v>
      </c>
      <c r="AH1056" s="46" t="s">
        <v>45</v>
      </c>
      <c r="AM1056" s="32" t="s">
        <v>35</v>
      </c>
      <c r="AR1056" s="23"/>
      <c r="AS1056" s="24" t="str">
        <f t="shared" si="3"/>
        <v>-:Q:-:-:-:-:-:-:-:-:-:Rm:::::-:-:-:-:size::Rn:::::Rt::::</v>
      </c>
      <c r="AT1056" s="23"/>
      <c r="AU1056" s="24" t="str">
        <f t="shared" si="4"/>
        <v>0x0C802000</v>
      </c>
      <c r="AV1056" s="25"/>
      <c r="AW1056" s="26" t="str">
        <f t="shared" si="5"/>
        <v>vst1multiple_structures_Four_registers_register_offset, </v>
      </c>
      <c r="AX1056" s="26" t="str">
        <f t="shared" si="6"/>
        <v>//		vst1multiple_structures_Four_registers_register_offset, 	/* 0x0C802000	ST1       	Rm != 11111 */</v>
      </c>
      <c r="AY1056" s="26" t="str">
        <f t="shared" si="7"/>
        <v>//		0x0C802000,	/* ST1       	vst1multiple_structures_Four_registers_register_offset	Rm != 11111 */</v>
      </c>
    </row>
    <row r="1057" ht="12.75" customHeight="1">
      <c r="A1057" s="9" t="s">
        <v>1713</v>
      </c>
      <c r="B1057" s="33" t="s">
        <v>106</v>
      </c>
      <c r="C1057" s="16"/>
      <c r="D1057" s="17"/>
      <c r="E1057" s="28" t="s">
        <v>1686</v>
      </c>
      <c r="F1057" s="18" t="str">
        <f t="shared" si="8"/>
        <v>v</v>
      </c>
      <c r="G1057" s="18" t="str">
        <f t="shared" si="9"/>
        <v>multiple_structures_Register_offset</v>
      </c>
      <c r="H1057" s="18" t="s">
        <v>1680</v>
      </c>
      <c r="I1057" s="30" t="s">
        <v>1709</v>
      </c>
      <c r="J1057" s="30" t="s">
        <v>1710</v>
      </c>
      <c r="K1057" s="84"/>
      <c r="L1057" s="45" t="s">
        <v>31</v>
      </c>
      <c r="M1057" s="92" t="s">
        <v>71</v>
      </c>
      <c r="N1057" s="45" t="s">
        <v>31</v>
      </c>
      <c r="O1057" s="45" t="s">
        <v>31</v>
      </c>
      <c r="P1057" s="45" t="s">
        <v>30</v>
      </c>
      <c r="Q1057" s="45" t="s">
        <v>30</v>
      </c>
      <c r="R1057" s="45" t="s">
        <v>31</v>
      </c>
      <c r="S1057" s="45" t="s">
        <v>31</v>
      </c>
      <c r="T1057" s="45" t="s">
        <v>30</v>
      </c>
      <c r="U1057" s="32" t="s">
        <v>31</v>
      </c>
      <c r="V1057" s="45" t="s">
        <v>31</v>
      </c>
      <c r="W1057" s="62" t="s">
        <v>51</v>
      </c>
      <c r="AB1057" s="32" t="s">
        <v>31</v>
      </c>
      <c r="AC1057" s="32" t="s">
        <v>30</v>
      </c>
      <c r="AD1057" s="32" t="s">
        <v>31</v>
      </c>
      <c r="AE1057" s="32" t="s">
        <v>31</v>
      </c>
      <c r="AF1057" s="32" t="s">
        <v>65</v>
      </c>
      <c r="AH1057" s="46" t="s">
        <v>45</v>
      </c>
      <c r="AM1057" s="32" t="s">
        <v>35</v>
      </c>
      <c r="AR1057" s="23"/>
      <c r="AS1057" s="24" t="str">
        <f t="shared" si="3"/>
        <v>-:Q:-:-:-:-:-:-:-:-:-:Rm:::::-:-:-:-:size::Rn:::::Rt::::</v>
      </c>
      <c r="AT1057" s="23"/>
      <c r="AU1057" s="24" t="str">
        <f t="shared" si="4"/>
        <v>0x0C804000</v>
      </c>
      <c r="AV1057" s="25"/>
      <c r="AW1057" s="26" t="str">
        <f t="shared" si="5"/>
        <v>vst3multiple_structures_Register_offset,                </v>
      </c>
      <c r="AX1057" s="26" t="str">
        <f t="shared" si="6"/>
        <v>//		vst3multiple_structures_Register_offset,                	/* 0x0C804000	ST3       	Rm != 11111 */</v>
      </c>
      <c r="AY1057" s="26" t="str">
        <f t="shared" si="7"/>
        <v>//		0x0C804000,	/* ST3       	vst3multiple_structures_Register_offset	Rm != 11111 */</v>
      </c>
    </row>
    <row r="1058" ht="12.75" customHeight="1">
      <c r="A1058" s="9" t="s">
        <v>1714</v>
      </c>
      <c r="B1058" s="33" t="s">
        <v>106</v>
      </c>
      <c r="C1058" s="16"/>
      <c r="D1058" s="17"/>
      <c r="E1058" s="28" t="s">
        <v>1683</v>
      </c>
      <c r="F1058" s="18" t="str">
        <f t="shared" si="8"/>
        <v>v</v>
      </c>
      <c r="G1058" s="18" t="str">
        <f t="shared" si="9"/>
        <v>multiple_structures_Three_registers_register_offset</v>
      </c>
      <c r="H1058" s="18" t="s">
        <v>1680</v>
      </c>
      <c r="I1058" s="30" t="s">
        <v>1715</v>
      </c>
      <c r="J1058" s="30" t="s">
        <v>1710</v>
      </c>
      <c r="K1058" s="84"/>
      <c r="L1058" s="45" t="s">
        <v>31</v>
      </c>
      <c r="M1058" s="92" t="s">
        <v>71</v>
      </c>
      <c r="N1058" s="45" t="s">
        <v>31</v>
      </c>
      <c r="O1058" s="45" t="s">
        <v>31</v>
      </c>
      <c r="P1058" s="45" t="s">
        <v>30</v>
      </c>
      <c r="Q1058" s="45" t="s">
        <v>30</v>
      </c>
      <c r="R1058" s="45" t="s">
        <v>31</v>
      </c>
      <c r="S1058" s="45" t="s">
        <v>31</v>
      </c>
      <c r="T1058" s="45" t="s">
        <v>30</v>
      </c>
      <c r="U1058" s="32" t="s">
        <v>31</v>
      </c>
      <c r="V1058" s="45" t="s">
        <v>31</v>
      </c>
      <c r="W1058" s="62" t="s">
        <v>51</v>
      </c>
      <c r="AB1058" s="32" t="s">
        <v>31</v>
      </c>
      <c r="AC1058" s="32" t="s">
        <v>30</v>
      </c>
      <c r="AD1058" s="32" t="s">
        <v>30</v>
      </c>
      <c r="AE1058" s="32" t="s">
        <v>31</v>
      </c>
      <c r="AF1058" s="32" t="s">
        <v>65</v>
      </c>
      <c r="AH1058" s="46" t="s">
        <v>45</v>
      </c>
      <c r="AM1058" s="32" t="s">
        <v>35</v>
      </c>
      <c r="AR1058" s="23"/>
      <c r="AS1058" s="24" t="str">
        <f t="shared" si="3"/>
        <v>-:Q:-:-:-:-:-:-:-:-:-:Rm:::::-:-:-:-:size::Rn:::::Rt::::</v>
      </c>
      <c r="AT1058" s="23"/>
      <c r="AU1058" s="24" t="str">
        <f t="shared" si="4"/>
        <v>0x0C806000</v>
      </c>
      <c r="AV1058" s="25"/>
      <c r="AW1058" s="26" t="str">
        <f t="shared" si="5"/>
        <v>vst1multiple_structures_Three_registers_register_offset,</v>
      </c>
      <c r="AX1058" s="26" t="str">
        <f t="shared" si="6"/>
        <v>//		vst1multiple_structures_Three_registers_register_offset,	/* 0x0C806000	ST1       	Rm != 11111 */</v>
      </c>
      <c r="AY1058" s="26" t="str">
        <f t="shared" si="7"/>
        <v>//		0x0C806000,	/* ST1       	vst1multiple_structures_Three_registers_register_offset	Rm != 11111 */</v>
      </c>
    </row>
    <row r="1059" ht="12.75" customHeight="1">
      <c r="A1059" s="15" t="s">
        <v>1716</v>
      </c>
      <c r="B1059" s="33" t="s">
        <v>106</v>
      </c>
      <c r="C1059" s="16"/>
      <c r="D1059" s="17"/>
      <c r="E1059" s="28" t="s">
        <v>1683</v>
      </c>
      <c r="F1059" s="18" t="str">
        <f t="shared" si="8"/>
        <v>v</v>
      </c>
      <c r="G1059" s="18" t="str">
        <f t="shared" si="9"/>
        <v>multiple_structures_One_register_register_offset</v>
      </c>
      <c r="H1059" s="18" t="s">
        <v>1680</v>
      </c>
      <c r="I1059" s="30" t="s">
        <v>1717</v>
      </c>
      <c r="J1059" s="30" t="s">
        <v>1710</v>
      </c>
      <c r="K1059" s="84"/>
      <c r="L1059" s="45" t="s">
        <v>31</v>
      </c>
      <c r="M1059" s="92" t="s">
        <v>71</v>
      </c>
      <c r="N1059" s="45" t="s">
        <v>31</v>
      </c>
      <c r="O1059" s="45" t="s">
        <v>31</v>
      </c>
      <c r="P1059" s="45" t="s">
        <v>30</v>
      </c>
      <c r="Q1059" s="45" t="s">
        <v>30</v>
      </c>
      <c r="R1059" s="45" t="s">
        <v>31</v>
      </c>
      <c r="S1059" s="45" t="s">
        <v>31</v>
      </c>
      <c r="T1059" s="45" t="s">
        <v>30</v>
      </c>
      <c r="U1059" s="32" t="s">
        <v>31</v>
      </c>
      <c r="V1059" s="45" t="s">
        <v>31</v>
      </c>
      <c r="W1059" s="62" t="s">
        <v>51</v>
      </c>
      <c r="AB1059" s="32" t="s">
        <v>31</v>
      </c>
      <c r="AC1059" s="32" t="s">
        <v>30</v>
      </c>
      <c r="AD1059" s="32" t="s">
        <v>30</v>
      </c>
      <c r="AE1059" s="32" t="s">
        <v>30</v>
      </c>
      <c r="AF1059" s="32" t="s">
        <v>65</v>
      </c>
      <c r="AH1059" s="46" t="s">
        <v>45</v>
      </c>
      <c r="AM1059" s="32" t="s">
        <v>35</v>
      </c>
      <c r="AR1059" s="23"/>
      <c r="AS1059" s="24" t="str">
        <f t="shared" si="3"/>
        <v>-:Q:-:-:-:-:-:-:-:-:-:Rm:::::-:-:-:-:size::Rn:::::Rt::::</v>
      </c>
      <c r="AT1059" s="23"/>
      <c r="AU1059" s="24" t="str">
        <f t="shared" si="4"/>
        <v>0x0C807000</v>
      </c>
      <c r="AV1059" s="25"/>
      <c r="AW1059" s="26" t="str">
        <f t="shared" si="5"/>
        <v>vst1multiple_structures_One_register_register_offset,   </v>
      </c>
      <c r="AX1059" s="26" t="str">
        <f t="shared" si="6"/>
        <v>//		vst1multiple_structures_One_register_register_offset,   	/* 0x0C807000	ST1       	Rm != 11111 */</v>
      </c>
      <c r="AY1059" s="26" t="str">
        <f t="shared" si="7"/>
        <v>//		0x0C807000,	/* ST1       	vst1multiple_structures_One_register_register_offset	Rm != 11111 */</v>
      </c>
    </row>
    <row r="1060" ht="12.75" customHeight="1">
      <c r="A1060" s="15" t="s">
        <v>1718</v>
      </c>
      <c r="B1060" s="33" t="s">
        <v>106</v>
      </c>
      <c r="C1060" s="16"/>
      <c r="D1060" s="17"/>
      <c r="E1060" s="28" t="s">
        <v>1692</v>
      </c>
      <c r="F1060" s="18" t="str">
        <f t="shared" si="8"/>
        <v>v</v>
      </c>
      <c r="G1060" s="18" t="str">
        <f t="shared" si="9"/>
        <v>multiple_structures_Register_offset</v>
      </c>
      <c r="H1060" s="18" t="s">
        <v>1680</v>
      </c>
      <c r="I1060" s="30" t="s">
        <v>1709</v>
      </c>
      <c r="J1060" s="30" t="s">
        <v>1710</v>
      </c>
      <c r="K1060" s="84"/>
      <c r="L1060" s="45" t="s">
        <v>31</v>
      </c>
      <c r="M1060" s="92" t="s">
        <v>71</v>
      </c>
      <c r="N1060" s="45" t="s">
        <v>31</v>
      </c>
      <c r="O1060" s="45" t="s">
        <v>31</v>
      </c>
      <c r="P1060" s="45" t="s">
        <v>30</v>
      </c>
      <c r="Q1060" s="45" t="s">
        <v>30</v>
      </c>
      <c r="R1060" s="45" t="s">
        <v>31</v>
      </c>
      <c r="S1060" s="45" t="s">
        <v>31</v>
      </c>
      <c r="T1060" s="45" t="s">
        <v>30</v>
      </c>
      <c r="U1060" s="32" t="s">
        <v>31</v>
      </c>
      <c r="V1060" s="45" t="s">
        <v>31</v>
      </c>
      <c r="W1060" s="62" t="s">
        <v>51</v>
      </c>
      <c r="AB1060" s="32" t="s">
        <v>30</v>
      </c>
      <c r="AC1060" s="32" t="s">
        <v>31</v>
      </c>
      <c r="AD1060" s="32" t="s">
        <v>31</v>
      </c>
      <c r="AE1060" s="32" t="s">
        <v>31</v>
      </c>
      <c r="AF1060" s="32" t="s">
        <v>65</v>
      </c>
      <c r="AH1060" s="46" t="s">
        <v>45</v>
      </c>
      <c r="AM1060" s="32" t="s">
        <v>35</v>
      </c>
      <c r="AR1060" s="23"/>
      <c r="AS1060" s="24" t="str">
        <f t="shared" si="3"/>
        <v>-:Q:-:-:-:-:-:-:-:-:-:Rm:::::-:-:-:-:size::Rn:::::Rt::::</v>
      </c>
      <c r="AT1060" s="23"/>
      <c r="AU1060" s="24" t="str">
        <f t="shared" si="4"/>
        <v>0x0C808000</v>
      </c>
      <c r="AV1060" s="25"/>
      <c r="AW1060" s="26" t="str">
        <f t="shared" si="5"/>
        <v>vst2multiple_structures_Register_offset,                </v>
      </c>
      <c r="AX1060" s="26" t="str">
        <f t="shared" si="6"/>
        <v>//		vst2multiple_structures_Register_offset,                	/* 0x0C808000	ST2       	Rm != 11111 */</v>
      </c>
      <c r="AY1060" s="26" t="str">
        <f t="shared" si="7"/>
        <v>//		0x0C808000,	/* ST2       	vst2multiple_structures_Register_offset	Rm != 11111 */</v>
      </c>
    </row>
    <row r="1061" ht="12.75" customHeight="1">
      <c r="A1061" s="9" t="s">
        <v>1719</v>
      </c>
      <c r="B1061" s="33" t="s">
        <v>106</v>
      </c>
      <c r="C1061" s="16"/>
      <c r="D1061" s="17"/>
      <c r="E1061" s="28" t="s">
        <v>1683</v>
      </c>
      <c r="F1061" s="18" t="str">
        <f t="shared" si="8"/>
        <v>v</v>
      </c>
      <c r="G1061" s="18" t="str">
        <f t="shared" si="9"/>
        <v>multiple_structures_Two_registers_register_offset</v>
      </c>
      <c r="H1061" s="18" t="s">
        <v>1680</v>
      </c>
      <c r="I1061" s="30" t="s">
        <v>1720</v>
      </c>
      <c r="J1061" s="30" t="s">
        <v>1710</v>
      </c>
      <c r="K1061" s="84"/>
      <c r="L1061" s="45" t="s">
        <v>31</v>
      </c>
      <c r="M1061" s="92" t="s">
        <v>71</v>
      </c>
      <c r="N1061" s="45" t="s">
        <v>31</v>
      </c>
      <c r="O1061" s="45" t="s">
        <v>31</v>
      </c>
      <c r="P1061" s="45" t="s">
        <v>30</v>
      </c>
      <c r="Q1061" s="45" t="s">
        <v>30</v>
      </c>
      <c r="R1061" s="45" t="s">
        <v>31</v>
      </c>
      <c r="S1061" s="45" t="s">
        <v>31</v>
      </c>
      <c r="T1061" s="45" t="s">
        <v>30</v>
      </c>
      <c r="U1061" s="32" t="s">
        <v>31</v>
      </c>
      <c r="V1061" s="45" t="s">
        <v>31</v>
      </c>
      <c r="W1061" s="62" t="s">
        <v>51</v>
      </c>
      <c r="AB1061" s="32" t="s">
        <v>30</v>
      </c>
      <c r="AC1061" s="32" t="s">
        <v>31</v>
      </c>
      <c r="AD1061" s="32" t="s">
        <v>30</v>
      </c>
      <c r="AE1061" s="32" t="s">
        <v>31</v>
      </c>
      <c r="AF1061" s="32" t="s">
        <v>65</v>
      </c>
      <c r="AH1061" s="46" t="s">
        <v>45</v>
      </c>
      <c r="AM1061" s="32" t="s">
        <v>35</v>
      </c>
      <c r="AR1061" s="23"/>
      <c r="AS1061" s="24" t="str">
        <f t="shared" si="3"/>
        <v>-:Q:-:-:-:-:-:-:-:-:-:Rm:::::-:-:-:-:size::Rn:::::Rt::::</v>
      </c>
      <c r="AT1061" s="23"/>
      <c r="AU1061" s="24" t="str">
        <f t="shared" si="4"/>
        <v>0x0C80A000</v>
      </c>
      <c r="AV1061" s="25"/>
      <c r="AW1061" s="26" t="str">
        <f t="shared" si="5"/>
        <v>vst1multiple_structures_Two_registers_register_offset,  </v>
      </c>
      <c r="AX1061" s="26" t="str">
        <f t="shared" si="6"/>
        <v>//		vst1multiple_structures_Two_registers_register_offset,  	/* 0x0C80A000	ST1       	Rm != 11111 */</v>
      </c>
      <c r="AY1061" s="26" t="str">
        <f t="shared" si="7"/>
        <v>//		0x0C80A000,	/* ST1       	vst1multiple_structures_Two_registers_register_offset	Rm != 11111 */</v>
      </c>
    </row>
    <row r="1062" ht="12.75" customHeight="1">
      <c r="A1062" s="15" t="s">
        <v>1721</v>
      </c>
      <c r="B1062" s="33" t="s">
        <v>106</v>
      </c>
      <c r="C1062" s="16"/>
      <c r="D1062" s="17"/>
      <c r="E1062" s="28" t="s">
        <v>1679</v>
      </c>
      <c r="F1062" s="18" t="str">
        <f t="shared" si="8"/>
        <v>v</v>
      </c>
      <c r="G1062" s="18" t="str">
        <f t="shared" si="9"/>
        <v>multiple_structures_Immediate_offset</v>
      </c>
      <c r="H1062" s="18" t="s">
        <v>1680</v>
      </c>
      <c r="I1062" s="30" t="s">
        <v>1722</v>
      </c>
      <c r="J1062" s="30"/>
      <c r="K1062" s="84"/>
      <c r="L1062" s="45" t="s">
        <v>31</v>
      </c>
      <c r="M1062" s="92" t="s">
        <v>71</v>
      </c>
      <c r="N1062" s="45" t="s">
        <v>31</v>
      </c>
      <c r="O1062" s="45" t="s">
        <v>31</v>
      </c>
      <c r="P1062" s="45" t="s">
        <v>30</v>
      </c>
      <c r="Q1062" s="45" t="s">
        <v>30</v>
      </c>
      <c r="R1062" s="45" t="s">
        <v>31</v>
      </c>
      <c r="S1062" s="45" t="s">
        <v>31</v>
      </c>
      <c r="T1062" s="45" t="s">
        <v>30</v>
      </c>
      <c r="U1062" s="32" t="s">
        <v>31</v>
      </c>
      <c r="V1062" s="45" t="s">
        <v>31</v>
      </c>
      <c r="W1062" s="62" t="s">
        <v>30</v>
      </c>
      <c r="X1062" s="62" t="s">
        <v>30</v>
      </c>
      <c r="Y1062" s="62" t="s">
        <v>30</v>
      </c>
      <c r="Z1062" s="62" t="s">
        <v>30</v>
      </c>
      <c r="AA1062" s="62" t="s">
        <v>30</v>
      </c>
      <c r="AB1062" s="32" t="s">
        <v>31</v>
      </c>
      <c r="AC1062" s="32" t="s">
        <v>31</v>
      </c>
      <c r="AD1062" s="32" t="s">
        <v>31</v>
      </c>
      <c r="AE1062" s="32" t="s">
        <v>31</v>
      </c>
      <c r="AF1062" s="32" t="s">
        <v>65</v>
      </c>
      <c r="AH1062" s="46" t="s">
        <v>45</v>
      </c>
      <c r="AM1062" s="32" t="s">
        <v>35</v>
      </c>
      <c r="AR1062" s="23"/>
      <c r="AS1062" s="24" t="str">
        <f t="shared" si="3"/>
        <v>-:Q:-:-:-:-:-:-:-:-:-:-:-:-:-:-:-:-:-:-:size::Rn:::::Rt::::</v>
      </c>
      <c r="AT1062" s="23"/>
      <c r="AU1062" s="24" t="str">
        <f t="shared" si="4"/>
        <v>0x0C9F0000</v>
      </c>
      <c r="AV1062" s="25"/>
      <c r="AW1062" s="26" t="str">
        <f t="shared" si="5"/>
        <v>vst4multiple_structures_Immediate_offset,               </v>
      </c>
      <c r="AX1062" s="26" t="str">
        <f t="shared" si="6"/>
        <v>//		vst4multiple_structures_Immediate_offset,               	/* 0x0C9F0000	ST4       	 */</v>
      </c>
      <c r="AY1062" s="26" t="str">
        <f t="shared" si="7"/>
        <v>//		0x0C9F0000,	/* ST4       	vst4multiple_structures_Immediate_offset	 */</v>
      </c>
    </row>
    <row r="1063" ht="12.75" customHeight="1">
      <c r="A1063" s="15" t="s">
        <v>1723</v>
      </c>
      <c r="B1063" s="33" t="s">
        <v>106</v>
      </c>
      <c r="C1063" s="16"/>
      <c r="D1063" s="17"/>
      <c r="E1063" s="28" t="s">
        <v>1683</v>
      </c>
      <c r="F1063" s="18" t="str">
        <f t="shared" si="8"/>
        <v>v</v>
      </c>
      <c r="G1063" s="18" t="str">
        <f t="shared" si="9"/>
        <v>multiple_structures_Four_registers_immediate_offset</v>
      </c>
      <c r="H1063" s="18" t="s">
        <v>1680</v>
      </c>
      <c r="I1063" s="30" t="s">
        <v>1724</v>
      </c>
      <c r="J1063" s="30"/>
      <c r="K1063" s="84"/>
      <c r="L1063" s="45" t="s">
        <v>31</v>
      </c>
      <c r="M1063" s="92" t="s">
        <v>71</v>
      </c>
      <c r="N1063" s="45" t="s">
        <v>31</v>
      </c>
      <c r="O1063" s="45" t="s">
        <v>31</v>
      </c>
      <c r="P1063" s="45" t="s">
        <v>30</v>
      </c>
      <c r="Q1063" s="45" t="s">
        <v>30</v>
      </c>
      <c r="R1063" s="45" t="s">
        <v>31</v>
      </c>
      <c r="S1063" s="45" t="s">
        <v>31</v>
      </c>
      <c r="T1063" s="45" t="s">
        <v>30</v>
      </c>
      <c r="U1063" s="32" t="s">
        <v>31</v>
      </c>
      <c r="V1063" s="45" t="s">
        <v>31</v>
      </c>
      <c r="W1063" s="62" t="s">
        <v>30</v>
      </c>
      <c r="X1063" s="62" t="s">
        <v>30</v>
      </c>
      <c r="Y1063" s="62" t="s">
        <v>30</v>
      </c>
      <c r="Z1063" s="62" t="s">
        <v>30</v>
      </c>
      <c r="AA1063" s="62" t="s">
        <v>30</v>
      </c>
      <c r="AB1063" s="32" t="s">
        <v>31</v>
      </c>
      <c r="AC1063" s="32" t="s">
        <v>31</v>
      </c>
      <c r="AD1063" s="32" t="s">
        <v>30</v>
      </c>
      <c r="AE1063" s="32" t="s">
        <v>31</v>
      </c>
      <c r="AF1063" s="32" t="s">
        <v>65</v>
      </c>
      <c r="AH1063" s="46" t="s">
        <v>45</v>
      </c>
      <c r="AM1063" s="32" t="s">
        <v>35</v>
      </c>
      <c r="AR1063" s="23"/>
      <c r="AS1063" s="24" t="str">
        <f t="shared" si="3"/>
        <v>-:Q:-:-:-:-:-:-:-:-:-:-:-:-:-:-:-:-:-:-:size::Rn:::::Rt::::</v>
      </c>
      <c r="AT1063" s="23"/>
      <c r="AU1063" s="24" t="str">
        <f t="shared" si="4"/>
        <v>0x0C9F2000</v>
      </c>
      <c r="AV1063" s="25"/>
      <c r="AW1063" s="26" t="str">
        <f t="shared" si="5"/>
        <v>vst1multiple_structures_Four_registers_immediate_offset,</v>
      </c>
      <c r="AX1063" s="26" t="str">
        <f t="shared" si="6"/>
        <v>//		vst1multiple_structures_Four_registers_immediate_offset,	/* 0x0C9F2000	ST1       	 */</v>
      </c>
      <c r="AY1063" s="26" t="str">
        <f t="shared" si="7"/>
        <v>//		0x0C9F2000,	/* ST1       	vst1multiple_structures_Four_registers_immediate_offset	 */</v>
      </c>
    </row>
    <row r="1064" ht="12.75" customHeight="1">
      <c r="A1064" s="9" t="s">
        <v>1725</v>
      </c>
      <c r="B1064" s="33" t="s">
        <v>106</v>
      </c>
      <c r="C1064" s="16"/>
      <c r="D1064" s="17"/>
      <c r="E1064" s="28" t="s">
        <v>1686</v>
      </c>
      <c r="F1064" s="18" t="str">
        <f t="shared" si="8"/>
        <v>v</v>
      </c>
      <c r="G1064" s="18" t="str">
        <f t="shared" si="9"/>
        <v>multiple_structures_Immediate_offset</v>
      </c>
      <c r="H1064" s="18" t="s">
        <v>1680</v>
      </c>
      <c r="I1064" s="30" t="s">
        <v>1722</v>
      </c>
      <c r="J1064" s="30"/>
      <c r="K1064" s="84"/>
      <c r="L1064" s="45" t="s">
        <v>31</v>
      </c>
      <c r="M1064" s="92" t="s">
        <v>71</v>
      </c>
      <c r="N1064" s="45" t="s">
        <v>31</v>
      </c>
      <c r="O1064" s="45" t="s">
        <v>31</v>
      </c>
      <c r="P1064" s="45" t="s">
        <v>30</v>
      </c>
      <c r="Q1064" s="45" t="s">
        <v>30</v>
      </c>
      <c r="R1064" s="45" t="s">
        <v>31</v>
      </c>
      <c r="S1064" s="45" t="s">
        <v>31</v>
      </c>
      <c r="T1064" s="45" t="s">
        <v>30</v>
      </c>
      <c r="U1064" s="32" t="s">
        <v>31</v>
      </c>
      <c r="V1064" s="45" t="s">
        <v>31</v>
      </c>
      <c r="W1064" s="62" t="s">
        <v>30</v>
      </c>
      <c r="X1064" s="62" t="s">
        <v>30</v>
      </c>
      <c r="Y1064" s="62" t="s">
        <v>30</v>
      </c>
      <c r="Z1064" s="62" t="s">
        <v>30</v>
      </c>
      <c r="AA1064" s="62" t="s">
        <v>30</v>
      </c>
      <c r="AB1064" s="32" t="s">
        <v>31</v>
      </c>
      <c r="AC1064" s="32" t="s">
        <v>30</v>
      </c>
      <c r="AD1064" s="32" t="s">
        <v>31</v>
      </c>
      <c r="AE1064" s="32" t="s">
        <v>31</v>
      </c>
      <c r="AF1064" s="32" t="s">
        <v>65</v>
      </c>
      <c r="AH1064" s="46" t="s">
        <v>45</v>
      </c>
      <c r="AM1064" s="32" t="s">
        <v>35</v>
      </c>
      <c r="AR1064" s="23"/>
      <c r="AS1064" s="24" t="str">
        <f t="shared" si="3"/>
        <v>-:Q:-:-:-:-:-:-:-:-:-:-:-:-:-:-:-:-:-:-:size::Rn:::::Rt::::</v>
      </c>
      <c r="AT1064" s="23"/>
      <c r="AU1064" s="24" t="str">
        <f t="shared" si="4"/>
        <v>0x0C9F4000</v>
      </c>
      <c r="AV1064" s="25"/>
      <c r="AW1064" s="26" t="str">
        <f t="shared" si="5"/>
        <v>vst3multiple_structures_Immediate_offset,               </v>
      </c>
      <c r="AX1064" s="26" t="str">
        <f t="shared" si="6"/>
        <v>//		vst3multiple_structures_Immediate_offset,               	/* 0x0C9F4000	ST3       	 */</v>
      </c>
      <c r="AY1064" s="26" t="str">
        <f t="shared" si="7"/>
        <v>//		0x0C9F4000,	/* ST3       	vst3multiple_structures_Immediate_offset	 */</v>
      </c>
    </row>
    <row r="1065" ht="12.75" customHeight="1">
      <c r="A1065" s="9" t="s">
        <v>1726</v>
      </c>
      <c r="B1065" s="33" t="s">
        <v>106</v>
      </c>
      <c r="C1065" s="16"/>
      <c r="D1065" s="17"/>
      <c r="E1065" s="28" t="s">
        <v>1683</v>
      </c>
      <c r="F1065" s="18" t="str">
        <f t="shared" si="8"/>
        <v>v</v>
      </c>
      <c r="G1065" s="18" t="str">
        <f t="shared" si="9"/>
        <v>multiple_structures_Three_registers_immediate_offset</v>
      </c>
      <c r="H1065" s="18" t="s">
        <v>1680</v>
      </c>
      <c r="I1065" s="30" t="s">
        <v>1727</v>
      </c>
      <c r="J1065" s="30"/>
      <c r="K1065" s="84"/>
      <c r="L1065" s="45" t="s">
        <v>31</v>
      </c>
      <c r="M1065" s="92" t="s">
        <v>71</v>
      </c>
      <c r="N1065" s="45" t="s">
        <v>31</v>
      </c>
      <c r="O1065" s="45" t="s">
        <v>31</v>
      </c>
      <c r="P1065" s="45" t="s">
        <v>30</v>
      </c>
      <c r="Q1065" s="45" t="s">
        <v>30</v>
      </c>
      <c r="R1065" s="45" t="s">
        <v>31</v>
      </c>
      <c r="S1065" s="45" t="s">
        <v>31</v>
      </c>
      <c r="T1065" s="45" t="s">
        <v>30</v>
      </c>
      <c r="U1065" s="32" t="s">
        <v>31</v>
      </c>
      <c r="V1065" s="45" t="s">
        <v>31</v>
      </c>
      <c r="W1065" s="62" t="s">
        <v>30</v>
      </c>
      <c r="X1065" s="62" t="s">
        <v>30</v>
      </c>
      <c r="Y1065" s="62" t="s">
        <v>30</v>
      </c>
      <c r="Z1065" s="62" t="s">
        <v>30</v>
      </c>
      <c r="AA1065" s="62" t="s">
        <v>30</v>
      </c>
      <c r="AB1065" s="32" t="s">
        <v>31</v>
      </c>
      <c r="AC1065" s="32" t="s">
        <v>30</v>
      </c>
      <c r="AD1065" s="32" t="s">
        <v>30</v>
      </c>
      <c r="AE1065" s="32" t="s">
        <v>31</v>
      </c>
      <c r="AF1065" s="32" t="s">
        <v>65</v>
      </c>
      <c r="AH1065" s="46" t="s">
        <v>45</v>
      </c>
      <c r="AM1065" s="32" t="s">
        <v>35</v>
      </c>
      <c r="AR1065" s="23"/>
      <c r="AS1065" s="24" t="str">
        <f t="shared" si="3"/>
        <v>-:Q:-:-:-:-:-:-:-:-:-:-:-:-:-:-:-:-:-:-:size::Rn:::::Rt::::</v>
      </c>
      <c r="AT1065" s="23"/>
      <c r="AU1065" s="24" t="str">
        <f t="shared" si="4"/>
        <v>0x0C9F6000</v>
      </c>
      <c r="AV1065" s="25"/>
      <c r="AW1065" s="26" t="str">
        <f t="shared" si="5"/>
        <v>vst1multiple_structures_Three_registers_immediate_offset</v>
      </c>
      <c r="AX1065" s="26" t="str">
        <f t="shared" si="6"/>
        <v>//		vst1multiple_structures_Three_registers_immediate_offset	/* 0x0C9F6000	ST1       	 */</v>
      </c>
      <c r="AY1065" s="26" t="str">
        <f t="shared" si="7"/>
        <v>//		0x0C9F6000,	/* ST1       	vst1multiple_structures_Three_registers_immediate_offset	 */</v>
      </c>
    </row>
    <row r="1066" ht="12.75" customHeight="1">
      <c r="A1066" s="15" t="s">
        <v>1728</v>
      </c>
      <c r="B1066" s="33" t="s">
        <v>106</v>
      </c>
      <c r="C1066" s="16"/>
      <c r="D1066" s="17"/>
      <c r="E1066" s="28" t="s">
        <v>1683</v>
      </c>
      <c r="F1066" s="18" t="str">
        <f t="shared" si="8"/>
        <v>v</v>
      </c>
      <c r="G1066" s="18" t="str">
        <f t="shared" si="9"/>
        <v>multiple_structures_One_register_immediate_offset</v>
      </c>
      <c r="H1066" s="18" t="s">
        <v>1680</v>
      </c>
      <c r="I1066" s="30" t="s">
        <v>1729</v>
      </c>
      <c r="J1066" s="30"/>
      <c r="K1066" s="84"/>
      <c r="L1066" s="45" t="s">
        <v>31</v>
      </c>
      <c r="M1066" s="92" t="s">
        <v>71</v>
      </c>
      <c r="N1066" s="45" t="s">
        <v>31</v>
      </c>
      <c r="O1066" s="45" t="s">
        <v>31</v>
      </c>
      <c r="P1066" s="45" t="s">
        <v>30</v>
      </c>
      <c r="Q1066" s="45" t="s">
        <v>30</v>
      </c>
      <c r="R1066" s="45" t="s">
        <v>31</v>
      </c>
      <c r="S1066" s="45" t="s">
        <v>31</v>
      </c>
      <c r="T1066" s="45" t="s">
        <v>30</v>
      </c>
      <c r="U1066" s="32" t="s">
        <v>31</v>
      </c>
      <c r="V1066" s="45" t="s">
        <v>31</v>
      </c>
      <c r="W1066" s="62" t="s">
        <v>30</v>
      </c>
      <c r="X1066" s="62" t="s">
        <v>30</v>
      </c>
      <c r="Y1066" s="62" t="s">
        <v>30</v>
      </c>
      <c r="Z1066" s="62" t="s">
        <v>30</v>
      </c>
      <c r="AA1066" s="62" t="s">
        <v>30</v>
      </c>
      <c r="AB1066" s="32" t="s">
        <v>31</v>
      </c>
      <c r="AC1066" s="32" t="s">
        <v>30</v>
      </c>
      <c r="AD1066" s="32" t="s">
        <v>30</v>
      </c>
      <c r="AE1066" s="32" t="s">
        <v>30</v>
      </c>
      <c r="AF1066" s="32" t="s">
        <v>65</v>
      </c>
      <c r="AH1066" s="46" t="s">
        <v>45</v>
      </c>
      <c r="AM1066" s="32" t="s">
        <v>35</v>
      </c>
      <c r="AR1066" s="23"/>
      <c r="AS1066" s="24" t="str">
        <f t="shared" si="3"/>
        <v>-:Q:-:-:-:-:-:-:-:-:-:-:-:-:-:-:-:-:-:-:size::Rn:::::Rt::::</v>
      </c>
      <c r="AT1066" s="23"/>
      <c r="AU1066" s="24" t="str">
        <f t="shared" si="4"/>
        <v>0x0C9F7000</v>
      </c>
      <c r="AV1066" s="25"/>
      <c r="AW1066" s="26" t="str">
        <f t="shared" si="5"/>
        <v>vst1multiple_structures_One_register_immediate_offset,  </v>
      </c>
      <c r="AX1066" s="26" t="str">
        <f t="shared" si="6"/>
        <v>//		vst1multiple_structures_One_register_immediate_offset,  	/* 0x0C9F7000	ST1       	 */</v>
      </c>
      <c r="AY1066" s="26" t="str">
        <f t="shared" si="7"/>
        <v>//		0x0C9F7000,	/* ST1       	vst1multiple_structures_One_register_immediate_offset	 */</v>
      </c>
    </row>
    <row r="1067" ht="12.75" customHeight="1">
      <c r="A1067" s="15" t="s">
        <v>1730</v>
      </c>
      <c r="B1067" s="33" t="s">
        <v>106</v>
      </c>
      <c r="C1067" s="16"/>
      <c r="D1067" s="17"/>
      <c r="E1067" s="28" t="s">
        <v>1692</v>
      </c>
      <c r="F1067" s="18" t="str">
        <f t="shared" si="8"/>
        <v>v</v>
      </c>
      <c r="G1067" s="18" t="str">
        <f t="shared" si="9"/>
        <v>multiple_structures_Immediate_offset</v>
      </c>
      <c r="H1067" s="18" t="s">
        <v>1680</v>
      </c>
      <c r="I1067" s="30" t="s">
        <v>1722</v>
      </c>
      <c r="J1067" s="30"/>
      <c r="K1067" s="84"/>
      <c r="L1067" s="45" t="s">
        <v>31</v>
      </c>
      <c r="M1067" s="92" t="s">
        <v>71</v>
      </c>
      <c r="N1067" s="45" t="s">
        <v>31</v>
      </c>
      <c r="O1067" s="45" t="s">
        <v>31</v>
      </c>
      <c r="P1067" s="45" t="s">
        <v>30</v>
      </c>
      <c r="Q1067" s="45" t="s">
        <v>30</v>
      </c>
      <c r="R1067" s="45" t="s">
        <v>31</v>
      </c>
      <c r="S1067" s="45" t="s">
        <v>31</v>
      </c>
      <c r="T1067" s="45" t="s">
        <v>30</v>
      </c>
      <c r="U1067" s="32" t="s">
        <v>31</v>
      </c>
      <c r="V1067" s="45" t="s">
        <v>31</v>
      </c>
      <c r="W1067" s="62" t="s">
        <v>30</v>
      </c>
      <c r="X1067" s="62" t="s">
        <v>30</v>
      </c>
      <c r="Y1067" s="62" t="s">
        <v>30</v>
      </c>
      <c r="Z1067" s="62" t="s">
        <v>30</v>
      </c>
      <c r="AA1067" s="62" t="s">
        <v>30</v>
      </c>
      <c r="AB1067" s="32" t="s">
        <v>30</v>
      </c>
      <c r="AC1067" s="32" t="s">
        <v>31</v>
      </c>
      <c r="AD1067" s="32" t="s">
        <v>31</v>
      </c>
      <c r="AE1067" s="32" t="s">
        <v>31</v>
      </c>
      <c r="AF1067" s="32" t="s">
        <v>65</v>
      </c>
      <c r="AH1067" s="46" t="s">
        <v>45</v>
      </c>
      <c r="AM1067" s="32" t="s">
        <v>35</v>
      </c>
      <c r="AR1067" s="23"/>
      <c r="AS1067" s="24" t="str">
        <f t="shared" si="3"/>
        <v>-:Q:-:-:-:-:-:-:-:-:-:-:-:-:-:-:-:-:-:-:size::Rn:::::Rt::::</v>
      </c>
      <c r="AT1067" s="23"/>
      <c r="AU1067" s="24" t="str">
        <f t="shared" si="4"/>
        <v>0x0C9F8000</v>
      </c>
      <c r="AV1067" s="25"/>
      <c r="AW1067" s="26" t="str">
        <f t="shared" si="5"/>
        <v>vst2multiple_structures_Immediate_offset,               </v>
      </c>
      <c r="AX1067" s="26" t="str">
        <f t="shared" si="6"/>
        <v>//		vst2multiple_structures_Immediate_offset,               	/* 0x0C9F8000	ST2       	 */</v>
      </c>
      <c r="AY1067" s="26" t="str">
        <f t="shared" si="7"/>
        <v>//		0x0C9F8000,	/* ST2       	vst2multiple_structures_Immediate_offset	 */</v>
      </c>
    </row>
    <row r="1068" ht="12.75" customHeight="1">
      <c r="A1068" s="9" t="s">
        <v>1731</v>
      </c>
      <c r="B1068" s="33" t="s">
        <v>106</v>
      </c>
      <c r="C1068" s="16"/>
      <c r="D1068" s="17"/>
      <c r="E1068" s="28" t="s">
        <v>1683</v>
      </c>
      <c r="F1068" s="18" t="str">
        <f t="shared" si="8"/>
        <v>v</v>
      </c>
      <c r="G1068" s="18" t="str">
        <f t="shared" si="9"/>
        <v>multiple_structures_Two_registers_immediate_offset</v>
      </c>
      <c r="H1068" s="18" t="s">
        <v>1680</v>
      </c>
      <c r="I1068" s="30" t="s">
        <v>1732</v>
      </c>
      <c r="J1068" s="30"/>
      <c r="K1068" s="84"/>
      <c r="L1068" s="45" t="s">
        <v>31</v>
      </c>
      <c r="M1068" s="92" t="s">
        <v>71</v>
      </c>
      <c r="N1068" s="45" t="s">
        <v>31</v>
      </c>
      <c r="O1068" s="45" t="s">
        <v>31</v>
      </c>
      <c r="P1068" s="45" t="s">
        <v>30</v>
      </c>
      <c r="Q1068" s="45" t="s">
        <v>30</v>
      </c>
      <c r="R1068" s="45" t="s">
        <v>31</v>
      </c>
      <c r="S1068" s="45" t="s">
        <v>31</v>
      </c>
      <c r="T1068" s="45" t="s">
        <v>30</v>
      </c>
      <c r="U1068" s="32" t="s">
        <v>31</v>
      </c>
      <c r="V1068" s="45" t="s">
        <v>31</v>
      </c>
      <c r="W1068" s="62" t="s">
        <v>30</v>
      </c>
      <c r="X1068" s="62" t="s">
        <v>30</v>
      </c>
      <c r="Y1068" s="62" t="s">
        <v>30</v>
      </c>
      <c r="Z1068" s="62" t="s">
        <v>30</v>
      </c>
      <c r="AA1068" s="62" t="s">
        <v>30</v>
      </c>
      <c r="AB1068" s="32" t="s">
        <v>30</v>
      </c>
      <c r="AC1068" s="32" t="s">
        <v>31</v>
      </c>
      <c r="AD1068" s="32" t="s">
        <v>30</v>
      </c>
      <c r="AE1068" s="32" t="s">
        <v>31</v>
      </c>
      <c r="AF1068" s="32" t="s">
        <v>65</v>
      </c>
      <c r="AH1068" s="46" t="s">
        <v>45</v>
      </c>
      <c r="AM1068" s="32" t="s">
        <v>35</v>
      </c>
      <c r="AR1068" s="23"/>
      <c r="AS1068" s="24" t="str">
        <f t="shared" si="3"/>
        <v>-:Q:-:-:-:-:-:-:-:-:-:-:-:-:-:-:-:-:-:-:size::Rn:::::Rt::::</v>
      </c>
      <c r="AT1068" s="23"/>
      <c r="AU1068" s="24" t="str">
        <f t="shared" si="4"/>
        <v>0x0C9FA000</v>
      </c>
      <c r="AV1068" s="25"/>
      <c r="AW1068" s="26" t="str">
        <f t="shared" si="5"/>
        <v>vst1multiple_structures_Two_registers_immediate_offset, </v>
      </c>
      <c r="AX1068" s="26" t="str">
        <f t="shared" si="6"/>
        <v>//		vst1multiple_structures_Two_registers_immediate_offset, 	/* 0x0C9FA000	ST1       	 */</v>
      </c>
      <c r="AY1068" s="26" t="str">
        <f t="shared" si="7"/>
        <v>//		0x0C9FA000,	/* ST1       	vst1multiple_structures_Two_registers_immediate_offset	 */</v>
      </c>
    </row>
    <row r="1069" ht="12.75" customHeight="1">
      <c r="A1069" s="15" t="s">
        <v>1733</v>
      </c>
      <c r="B1069" s="33" t="s">
        <v>106</v>
      </c>
      <c r="C1069" s="16"/>
      <c r="D1069" s="17"/>
      <c r="E1069" s="28" t="s">
        <v>1696</v>
      </c>
      <c r="F1069" s="18" t="str">
        <f t="shared" si="8"/>
        <v>v</v>
      </c>
      <c r="G1069" s="18" t="str">
        <f t="shared" si="9"/>
        <v>multiple_structures_Register_offset</v>
      </c>
      <c r="H1069" s="18" t="s">
        <v>1680</v>
      </c>
      <c r="I1069" s="30" t="s">
        <v>1709</v>
      </c>
      <c r="J1069" s="30" t="s">
        <v>1710</v>
      </c>
      <c r="K1069" s="84"/>
      <c r="L1069" s="45" t="s">
        <v>31</v>
      </c>
      <c r="M1069" s="92" t="s">
        <v>71</v>
      </c>
      <c r="N1069" s="45" t="s">
        <v>31</v>
      </c>
      <c r="O1069" s="45" t="s">
        <v>31</v>
      </c>
      <c r="P1069" s="45" t="s">
        <v>30</v>
      </c>
      <c r="Q1069" s="45" t="s">
        <v>30</v>
      </c>
      <c r="R1069" s="45" t="s">
        <v>31</v>
      </c>
      <c r="S1069" s="45" t="s">
        <v>31</v>
      </c>
      <c r="T1069" s="45" t="s">
        <v>30</v>
      </c>
      <c r="U1069" s="32" t="s">
        <v>30</v>
      </c>
      <c r="V1069" s="45" t="s">
        <v>31</v>
      </c>
      <c r="W1069" s="62" t="s">
        <v>51</v>
      </c>
      <c r="AB1069" s="32" t="s">
        <v>31</v>
      </c>
      <c r="AC1069" s="32" t="s">
        <v>31</v>
      </c>
      <c r="AD1069" s="32" t="s">
        <v>31</v>
      </c>
      <c r="AE1069" s="32" t="s">
        <v>31</v>
      </c>
      <c r="AF1069" s="32" t="s">
        <v>65</v>
      </c>
      <c r="AH1069" s="46" t="s">
        <v>45</v>
      </c>
      <c r="AM1069" s="32" t="s">
        <v>35</v>
      </c>
      <c r="AR1069" s="23"/>
      <c r="AS1069" s="24" t="str">
        <f t="shared" si="3"/>
        <v>-:Q:-:-:-:-:-:-:-:-:-:Rm:::::-:-:-:-:size::Rn:::::Rt::::</v>
      </c>
      <c r="AT1069" s="23"/>
      <c r="AU1069" s="24" t="str">
        <f t="shared" si="4"/>
        <v>0x0CC00000</v>
      </c>
      <c r="AV1069" s="25"/>
      <c r="AW1069" s="26" t="str">
        <f t="shared" si="5"/>
        <v>vld4multiple_structures_Register_offset,                </v>
      </c>
      <c r="AX1069" s="26" t="str">
        <f t="shared" si="6"/>
        <v>//		vld4multiple_structures_Register_offset,                	/* 0x0CC00000	LD4       	Rm != 11111 */</v>
      </c>
      <c r="AY1069" s="26" t="str">
        <f t="shared" si="7"/>
        <v>//		0x0CC00000,	/* LD4       	vld4multiple_structures_Register_offset	Rm != 11111 */</v>
      </c>
    </row>
    <row r="1070" ht="12.75" customHeight="1">
      <c r="A1070" s="15" t="s">
        <v>1734</v>
      </c>
      <c r="B1070" s="33" t="s">
        <v>106</v>
      </c>
      <c r="C1070" s="16"/>
      <c r="D1070" s="17"/>
      <c r="E1070" s="28" t="s">
        <v>1698</v>
      </c>
      <c r="F1070" s="18" t="str">
        <f t="shared" si="8"/>
        <v>v</v>
      </c>
      <c r="G1070" s="18" t="str">
        <f t="shared" si="9"/>
        <v>multiple_structures_Four_registers_register_offset</v>
      </c>
      <c r="H1070" s="18" t="s">
        <v>1680</v>
      </c>
      <c r="I1070" s="30" t="s">
        <v>1712</v>
      </c>
      <c r="J1070" s="30" t="s">
        <v>1710</v>
      </c>
      <c r="K1070" s="84"/>
      <c r="L1070" s="45" t="s">
        <v>31</v>
      </c>
      <c r="M1070" s="92" t="s">
        <v>71</v>
      </c>
      <c r="N1070" s="45" t="s">
        <v>31</v>
      </c>
      <c r="O1070" s="45" t="s">
        <v>31</v>
      </c>
      <c r="P1070" s="45" t="s">
        <v>30</v>
      </c>
      <c r="Q1070" s="45" t="s">
        <v>30</v>
      </c>
      <c r="R1070" s="45" t="s">
        <v>31</v>
      </c>
      <c r="S1070" s="45" t="s">
        <v>31</v>
      </c>
      <c r="T1070" s="45" t="s">
        <v>30</v>
      </c>
      <c r="U1070" s="32" t="s">
        <v>30</v>
      </c>
      <c r="V1070" s="45" t="s">
        <v>31</v>
      </c>
      <c r="W1070" s="62" t="s">
        <v>51</v>
      </c>
      <c r="AB1070" s="32" t="s">
        <v>31</v>
      </c>
      <c r="AC1070" s="32" t="s">
        <v>31</v>
      </c>
      <c r="AD1070" s="32" t="s">
        <v>30</v>
      </c>
      <c r="AE1070" s="32" t="s">
        <v>31</v>
      </c>
      <c r="AF1070" s="32" t="s">
        <v>65</v>
      </c>
      <c r="AH1070" s="46" t="s">
        <v>45</v>
      </c>
      <c r="AM1070" s="32" t="s">
        <v>35</v>
      </c>
      <c r="AR1070" s="23"/>
      <c r="AS1070" s="24" t="str">
        <f t="shared" si="3"/>
        <v>-:Q:-:-:-:-:-:-:-:-:-:Rm:::::-:-:-:-:size::Rn:::::Rt::::</v>
      </c>
      <c r="AT1070" s="23"/>
      <c r="AU1070" s="24" t="str">
        <f t="shared" si="4"/>
        <v>0x0CC02000</v>
      </c>
      <c r="AV1070" s="25"/>
      <c r="AW1070" s="26" t="str">
        <f t="shared" si="5"/>
        <v>vld1multiple_structures_Four_registers_register_offset, </v>
      </c>
      <c r="AX1070" s="26" t="str">
        <f t="shared" si="6"/>
        <v>//		vld1multiple_structures_Four_registers_register_offset, 	/* 0x0CC02000	LD1       	Rm != 11111 */</v>
      </c>
      <c r="AY1070" s="26" t="str">
        <f t="shared" si="7"/>
        <v>//		0x0CC02000,	/* LD1       	vld1multiple_structures_Four_registers_register_offset	Rm != 11111 */</v>
      </c>
    </row>
    <row r="1071" ht="12.75" customHeight="1">
      <c r="A1071" s="9" t="s">
        <v>1735</v>
      </c>
      <c r="B1071" s="33" t="s">
        <v>106</v>
      </c>
      <c r="C1071" s="16"/>
      <c r="D1071" s="17"/>
      <c r="E1071" s="28" t="s">
        <v>1700</v>
      </c>
      <c r="F1071" s="18" t="str">
        <f t="shared" si="8"/>
        <v>v</v>
      </c>
      <c r="G1071" s="18" t="str">
        <f t="shared" si="9"/>
        <v>multiple_structures_Register_offset</v>
      </c>
      <c r="H1071" s="18" t="s">
        <v>1680</v>
      </c>
      <c r="I1071" s="30" t="s">
        <v>1709</v>
      </c>
      <c r="J1071" s="30" t="s">
        <v>1710</v>
      </c>
      <c r="K1071" s="84"/>
      <c r="L1071" s="45" t="s">
        <v>31</v>
      </c>
      <c r="M1071" s="92" t="s">
        <v>71</v>
      </c>
      <c r="N1071" s="45" t="s">
        <v>31</v>
      </c>
      <c r="O1071" s="45" t="s">
        <v>31</v>
      </c>
      <c r="P1071" s="45" t="s">
        <v>30</v>
      </c>
      <c r="Q1071" s="45" t="s">
        <v>30</v>
      </c>
      <c r="R1071" s="45" t="s">
        <v>31</v>
      </c>
      <c r="S1071" s="45" t="s">
        <v>31</v>
      </c>
      <c r="T1071" s="45" t="s">
        <v>30</v>
      </c>
      <c r="U1071" s="32" t="s">
        <v>30</v>
      </c>
      <c r="V1071" s="45" t="s">
        <v>31</v>
      </c>
      <c r="W1071" s="62" t="s">
        <v>51</v>
      </c>
      <c r="AB1071" s="32" t="s">
        <v>31</v>
      </c>
      <c r="AC1071" s="32" t="s">
        <v>30</v>
      </c>
      <c r="AD1071" s="32" t="s">
        <v>31</v>
      </c>
      <c r="AE1071" s="32" t="s">
        <v>31</v>
      </c>
      <c r="AF1071" s="32" t="s">
        <v>65</v>
      </c>
      <c r="AH1071" s="46" t="s">
        <v>45</v>
      </c>
      <c r="AM1071" s="32" t="s">
        <v>35</v>
      </c>
      <c r="AR1071" s="23"/>
      <c r="AS1071" s="24" t="str">
        <f t="shared" si="3"/>
        <v>-:Q:-:-:-:-:-:-:-:-:-:Rm:::::-:-:-:-:size::Rn:::::Rt::::</v>
      </c>
      <c r="AT1071" s="23"/>
      <c r="AU1071" s="24" t="str">
        <f t="shared" si="4"/>
        <v>0x0CC04000</v>
      </c>
      <c r="AV1071" s="25"/>
      <c r="AW1071" s="26" t="str">
        <f t="shared" si="5"/>
        <v>vld3multiple_structures_Register_offset,                </v>
      </c>
      <c r="AX1071" s="26" t="str">
        <f t="shared" si="6"/>
        <v>//		vld3multiple_structures_Register_offset,                	/* 0x0CC04000	LD3       	Rm != 11111 */</v>
      </c>
      <c r="AY1071" s="26" t="str">
        <f t="shared" si="7"/>
        <v>//		0x0CC04000,	/* LD3       	vld3multiple_structures_Register_offset	Rm != 11111 */</v>
      </c>
    </row>
    <row r="1072" ht="12.75" customHeight="1">
      <c r="A1072" s="9" t="s">
        <v>1736</v>
      </c>
      <c r="B1072" s="33" t="s">
        <v>106</v>
      </c>
      <c r="C1072" s="16"/>
      <c r="D1072" s="17"/>
      <c r="E1072" s="28" t="s">
        <v>1698</v>
      </c>
      <c r="F1072" s="18" t="str">
        <f t="shared" si="8"/>
        <v>v</v>
      </c>
      <c r="G1072" s="18" t="str">
        <f t="shared" si="9"/>
        <v>multiple_structures_Three_registers_register_offset</v>
      </c>
      <c r="H1072" s="18" t="s">
        <v>1680</v>
      </c>
      <c r="I1072" s="30" t="s">
        <v>1715</v>
      </c>
      <c r="J1072" s="30" t="s">
        <v>1710</v>
      </c>
      <c r="K1072" s="84"/>
      <c r="L1072" s="45" t="s">
        <v>31</v>
      </c>
      <c r="M1072" s="92" t="s">
        <v>71</v>
      </c>
      <c r="N1072" s="45" t="s">
        <v>31</v>
      </c>
      <c r="O1072" s="45" t="s">
        <v>31</v>
      </c>
      <c r="P1072" s="45" t="s">
        <v>30</v>
      </c>
      <c r="Q1072" s="45" t="s">
        <v>30</v>
      </c>
      <c r="R1072" s="45" t="s">
        <v>31</v>
      </c>
      <c r="S1072" s="45" t="s">
        <v>31</v>
      </c>
      <c r="T1072" s="45" t="s">
        <v>30</v>
      </c>
      <c r="U1072" s="32" t="s">
        <v>30</v>
      </c>
      <c r="V1072" s="45" t="s">
        <v>31</v>
      </c>
      <c r="W1072" s="62" t="s">
        <v>51</v>
      </c>
      <c r="AB1072" s="32" t="s">
        <v>31</v>
      </c>
      <c r="AC1072" s="32" t="s">
        <v>30</v>
      </c>
      <c r="AD1072" s="32" t="s">
        <v>30</v>
      </c>
      <c r="AE1072" s="32" t="s">
        <v>31</v>
      </c>
      <c r="AF1072" s="32" t="s">
        <v>65</v>
      </c>
      <c r="AH1072" s="46" t="s">
        <v>45</v>
      </c>
      <c r="AM1072" s="32" t="s">
        <v>35</v>
      </c>
      <c r="AR1072" s="23"/>
      <c r="AS1072" s="24" t="str">
        <f t="shared" si="3"/>
        <v>-:Q:-:-:-:-:-:-:-:-:-:Rm:::::-:-:-:-:size::Rn:::::Rt::::</v>
      </c>
      <c r="AT1072" s="23"/>
      <c r="AU1072" s="24" t="str">
        <f t="shared" si="4"/>
        <v>0x0CC06000</v>
      </c>
      <c r="AV1072" s="25"/>
      <c r="AW1072" s="26" t="str">
        <f t="shared" si="5"/>
        <v>vld1multiple_structures_Three_registers_register_offset,</v>
      </c>
      <c r="AX1072" s="26" t="str">
        <f t="shared" si="6"/>
        <v>//		vld1multiple_structures_Three_registers_register_offset,	/* 0x0CC06000	LD1       	Rm != 11111 */</v>
      </c>
      <c r="AY1072" s="26" t="str">
        <f t="shared" si="7"/>
        <v>//		0x0CC06000,	/* LD1       	vld1multiple_structures_Three_registers_register_offset	Rm != 11111 */</v>
      </c>
    </row>
    <row r="1073" ht="12.75" customHeight="1">
      <c r="A1073" s="15" t="s">
        <v>1737</v>
      </c>
      <c r="B1073" s="33" t="s">
        <v>106</v>
      </c>
      <c r="C1073" s="16"/>
      <c r="D1073" s="17"/>
      <c r="E1073" s="28" t="s">
        <v>1698</v>
      </c>
      <c r="F1073" s="18" t="str">
        <f t="shared" si="8"/>
        <v>v</v>
      </c>
      <c r="G1073" s="18" t="str">
        <f t="shared" si="9"/>
        <v>multiple_structures_One_register_register_offset</v>
      </c>
      <c r="H1073" s="18" t="s">
        <v>1680</v>
      </c>
      <c r="I1073" s="30" t="s">
        <v>1717</v>
      </c>
      <c r="J1073" s="30" t="s">
        <v>1710</v>
      </c>
      <c r="K1073" s="84"/>
      <c r="L1073" s="45" t="s">
        <v>31</v>
      </c>
      <c r="M1073" s="92" t="s">
        <v>71</v>
      </c>
      <c r="N1073" s="45" t="s">
        <v>31</v>
      </c>
      <c r="O1073" s="45" t="s">
        <v>31</v>
      </c>
      <c r="P1073" s="45" t="s">
        <v>30</v>
      </c>
      <c r="Q1073" s="45" t="s">
        <v>30</v>
      </c>
      <c r="R1073" s="45" t="s">
        <v>31</v>
      </c>
      <c r="S1073" s="45" t="s">
        <v>31</v>
      </c>
      <c r="T1073" s="45" t="s">
        <v>30</v>
      </c>
      <c r="U1073" s="32" t="s">
        <v>30</v>
      </c>
      <c r="V1073" s="45" t="s">
        <v>31</v>
      </c>
      <c r="W1073" s="62" t="s">
        <v>51</v>
      </c>
      <c r="AB1073" s="32" t="s">
        <v>31</v>
      </c>
      <c r="AC1073" s="32" t="s">
        <v>30</v>
      </c>
      <c r="AD1073" s="32" t="s">
        <v>30</v>
      </c>
      <c r="AE1073" s="32" t="s">
        <v>30</v>
      </c>
      <c r="AF1073" s="32" t="s">
        <v>65</v>
      </c>
      <c r="AH1073" s="46" t="s">
        <v>45</v>
      </c>
      <c r="AM1073" s="32" t="s">
        <v>35</v>
      </c>
      <c r="AR1073" s="23"/>
      <c r="AS1073" s="24" t="str">
        <f t="shared" si="3"/>
        <v>-:Q:-:-:-:-:-:-:-:-:-:Rm:::::-:-:-:-:size::Rn:::::Rt::::</v>
      </c>
      <c r="AT1073" s="23"/>
      <c r="AU1073" s="24" t="str">
        <f t="shared" si="4"/>
        <v>0x0CC07000</v>
      </c>
      <c r="AV1073" s="25"/>
      <c r="AW1073" s="26" t="str">
        <f t="shared" si="5"/>
        <v>vld1multiple_structures_One_register_register_offset,   </v>
      </c>
      <c r="AX1073" s="26" t="str">
        <f t="shared" si="6"/>
        <v>//		vld1multiple_structures_One_register_register_offset,   	/* 0x0CC07000	LD1       	Rm != 11111 */</v>
      </c>
      <c r="AY1073" s="26" t="str">
        <f t="shared" si="7"/>
        <v>//		0x0CC07000,	/* LD1       	vld1multiple_structures_One_register_register_offset	Rm != 11111 */</v>
      </c>
    </row>
    <row r="1074" ht="12.75" customHeight="1">
      <c r="A1074" s="15" t="s">
        <v>1738</v>
      </c>
      <c r="B1074" s="33" t="s">
        <v>106</v>
      </c>
      <c r="C1074" s="16"/>
      <c r="D1074" s="17"/>
      <c r="E1074" s="28" t="s">
        <v>1704</v>
      </c>
      <c r="F1074" s="18" t="str">
        <f t="shared" si="8"/>
        <v>v</v>
      </c>
      <c r="G1074" s="18" t="str">
        <f t="shared" si="9"/>
        <v>multiple_structures_Register_offset</v>
      </c>
      <c r="H1074" s="18" t="s">
        <v>1680</v>
      </c>
      <c r="I1074" s="30" t="s">
        <v>1709</v>
      </c>
      <c r="J1074" s="30" t="s">
        <v>1710</v>
      </c>
      <c r="K1074" s="84"/>
      <c r="L1074" s="45" t="s">
        <v>31</v>
      </c>
      <c r="M1074" s="92" t="s">
        <v>71</v>
      </c>
      <c r="N1074" s="45" t="s">
        <v>31</v>
      </c>
      <c r="O1074" s="45" t="s">
        <v>31</v>
      </c>
      <c r="P1074" s="45" t="s">
        <v>30</v>
      </c>
      <c r="Q1074" s="45" t="s">
        <v>30</v>
      </c>
      <c r="R1074" s="45" t="s">
        <v>31</v>
      </c>
      <c r="S1074" s="45" t="s">
        <v>31</v>
      </c>
      <c r="T1074" s="45" t="s">
        <v>30</v>
      </c>
      <c r="U1074" s="32" t="s">
        <v>30</v>
      </c>
      <c r="V1074" s="45" t="s">
        <v>31</v>
      </c>
      <c r="W1074" s="62" t="s">
        <v>51</v>
      </c>
      <c r="AB1074" s="32" t="s">
        <v>30</v>
      </c>
      <c r="AC1074" s="32" t="s">
        <v>31</v>
      </c>
      <c r="AD1074" s="32" t="s">
        <v>31</v>
      </c>
      <c r="AE1074" s="32" t="s">
        <v>31</v>
      </c>
      <c r="AF1074" s="32" t="s">
        <v>65</v>
      </c>
      <c r="AH1074" s="46" t="s">
        <v>45</v>
      </c>
      <c r="AM1074" s="32" t="s">
        <v>35</v>
      </c>
      <c r="AR1074" s="23"/>
      <c r="AS1074" s="24" t="str">
        <f t="shared" si="3"/>
        <v>-:Q:-:-:-:-:-:-:-:-:-:Rm:::::-:-:-:-:size::Rn:::::Rt::::</v>
      </c>
      <c r="AT1074" s="23"/>
      <c r="AU1074" s="24" t="str">
        <f t="shared" si="4"/>
        <v>0x0CC08000</v>
      </c>
      <c r="AV1074" s="25"/>
      <c r="AW1074" s="26" t="str">
        <f t="shared" si="5"/>
        <v>vld2multiple_structures_Register_offset,                </v>
      </c>
      <c r="AX1074" s="26" t="str">
        <f t="shared" si="6"/>
        <v>//		vld2multiple_structures_Register_offset,                	/* 0x0CC08000	LD2       	Rm != 11111 */</v>
      </c>
      <c r="AY1074" s="26" t="str">
        <f t="shared" si="7"/>
        <v>//		0x0CC08000,	/* LD2       	vld2multiple_structures_Register_offset	Rm != 11111 */</v>
      </c>
    </row>
    <row r="1075" ht="12.75" customHeight="1">
      <c r="A1075" s="9" t="s">
        <v>1739</v>
      </c>
      <c r="B1075" s="33" t="s">
        <v>106</v>
      </c>
      <c r="C1075" s="16"/>
      <c r="D1075" s="17"/>
      <c r="E1075" s="28" t="s">
        <v>1698</v>
      </c>
      <c r="F1075" s="18" t="str">
        <f t="shared" si="8"/>
        <v>v</v>
      </c>
      <c r="G1075" s="18" t="str">
        <f t="shared" si="9"/>
        <v>multiple_structures_Two_registers_register_offset</v>
      </c>
      <c r="H1075" s="18" t="s">
        <v>1680</v>
      </c>
      <c r="I1075" s="30" t="s">
        <v>1720</v>
      </c>
      <c r="J1075" s="30" t="s">
        <v>1710</v>
      </c>
      <c r="K1075" s="84"/>
      <c r="L1075" s="45" t="s">
        <v>31</v>
      </c>
      <c r="M1075" s="92" t="s">
        <v>71</v>
      </c>
      <c r="N1075" s="45" t="s">
        <v>31</v>
      </c>
      <c r="O1075" s="45" t="s">
        <v>31</v>
      </c>
      <c r="P1075" s="45" t="s">
        <v>30</v>
      </c>
      <c r="Q1075" s="45" t="s">
        <v>30</v>
      </c>
      <c r="R1075" s="45" t="s">
        <v>31</v>
      </c>
      <c r="S1075" s="45" t="s">
        <v>31</v>
      </c>
      <c r="T1075" s="45" t="s">
        <v>30</v>
      </c>
      <c r="U1075" s="32" t="s">
        <v>30</v>
      </c>
      <c r="V1075" s="45" t="s">
        <v>31</v>
      </c>
      <c r="W1075" s="62" t="s">
        <v>51</v>
      </c>
      <c r="AB1075" s="32" t="s">
        <v>30</v>
      </c>
      <c r="AC1075" s="32" t="s">
        <v>31</v>
      </c>
      <c r="AD1075" s="32" t="s">
        <v>30</v>
      </c>
      <c r="AE1075" s="32" t="s">
        <v>31</v>
      </c>
      <c r="AF1075" s="32" t="s">
        <v>65</v>
      </c>
      <c r="AH1075" s="46" t="s">
        <v>45</v>
      </c>
      <c r="AM1075" s="32" t="s">
        <v>35</v>
      </c>
      <c r="AR1075" s="23"/>
      <c r="AS1075" s="24" t="str">
        <f t="shared" si="3"/>
        <v>-:Q:-:-:-:-:-:-:-:-:-:Rm:::::-:-:-:-:size::Rn:::::Rt::::</v>
      </c>
      <c r="AT1075" s="23"/>
      <c r="AU1075" s="24" t="str">
        <f t="shared" si="4"/>
        <v>0x0CC0A000</v>
      </c>
      <c r="AV1075" s="25"/>
      <c r="AW1075" s="26" t="str">
        <f t="shared" si="5"/>
        <v>vld1multiple_structures_Two_registers_register_offset,  </v>
      </c>
      <c r="AX1075" s="26" t="str">
        <f t="shared" si="6"/>
        <v>//		vld1multiple_structures_Two_registers_register_offset,  	/* 0x0CC0A000	LD1       	Rm != 11111 */</v>
      </c>
      <c r="AY1075" s="26" t="str">
        <f t="shared" si="7"/>
        <v>//		0x0CC0A000,	/* LD1       	vld1multiple_structures_Two_registers_register_offset	Rm != 11111 */</v>
      </c>
    </row>
    <row r="1076" ht="12.75" customHeight="1">
      <c r="A1076" s="15" t="s">
        <v>1740</v>
      </c>
      <c r="B1076" s="33" t="s">
        <v>106</v>
      </c>
      <c r="C1076" s="16"/>
      <c r="D1076" s="17"/>
      <c r="E1076" s="28" t="s">
        <v>1696</v>
      </c>
      <c r="F1076" s="18" t="str">
        <f t="shared" si="8"/>
        <v>v</v>
      </c>
      <c r="G1076" s="18" t="str">
        <f t="shared" si="9"/>
        <v>multiple_structures_Immediate_offset</v>
      </c>
      <c r="H1076" s="18" t="s">
        <v>1680</v>
      </c>
      <c r="I1076" s="30" t="s">
        <v>1722</v>
      </c>
      <c r="J1076" s="30"/>
      <c r="K1076" s="84"/>
      <c r="L1076" s="45" t="s">
        <v>31</v>
      </c>
      <c r="M1076" s="92" t="s">
        <v>71</v>
      </c>
      <c r="N1076" s="45" t="s">
        <v>31</v>
      </c>
      <c r="O1076" s="45" t="s">
        <v>31</v>
      </c>
      <c r="P1076" s="45" t="s">
        <v>30</v>
      </c>
      <c r="Q1076" s="45" t="s">
        <v>30</v>
      </c>
      <c r="R1076" s="45" t="s">
        <v>31</v>
      </c>
      <c r="S1076" s="45" t="s">
        <v>31</v>
      </c>
      <c r="T1076" s="45" t="s">
        <v>30</v>
      </c>
      <c r="U1076" s="32" t="s">
        <v>30</v>
      </c>
      <c r="V1076" s="45" t="s">
        <v>31</v>
      </c>
      <c r="W1076" s="62" t="s">
        <v>30</v>
      </c>
      <c r="X1076" s="62" t="s">
        <v>30</v>
      </c>
      <c r="Y1076" s="62" t="s">
        <v>30</v>
      </c>
      <c r="Z1076" s="62" t="s">
        <v>30</v>
      </c>
      <c r="AA1076" s="62" t="s">
        <v>30</v>
      </c>
      <c r="AB1076" s="32" t="s">
        <v>31</v>
      </c>
      <c r="AC1076" s="32" t="s">
        <v>31</v>
      </c>
      <c r="AD1076" s="32" t="s">
        <v>31</v>
      </c>
      <c r="AE1076" s="32" t="s">
        <v>31</v>
      </c>
      <c r="AF1076" s="32" t="s">
        <v>65</v>
      </c>
      <c r="AH1076" s="46" t="s">
        <v>45</v>
      </c>
      <c r="AM1076" s="32" t="s">
        <v>35</v>
      </c>
      <c r="AR1076" s="23"/>
      <c r="AS1076" s="24" t="str">
        <f t="shared" si="3"/>
        <v>-:Q:-:-:-:-:-:-:-:-:-:-:-:-:-:-:-:-:-:-:size::Rn:::::Rt::::</v>
      </c>
      <c r="AT1076" s="23"/>
      <c r="AU1076" s="24" t="str">
        <f t="shared" si="4"/>
        <v>0x0CDF0000</v>
      </c>
      <c r="AV1076" s="25"/>
      <c r="AW1076" s="26" t="str">
        <f t="shared" si="5"/>
        <v>vld4multiple_structures_Immediate_offset,               </v>
      </c>
      <c r="AX1076" s="26" t="str">
        <f t="shared" si="6"/>
        <v>//		vld4multiple_structures_Immediate_offset,               	/* 0x0CDF0000	LD4       	 */</v>
      </c>
      <c r="AY1076" s="26" t="str">
        <f t="shared" si="7"/>
        <v>//		0x0CDF0000,	/* LD4       	vld4multiple_structures_Immediate_offset	 */</v>
      </c>
    </row>
    <row r="1077" ht="12.75" customHeight="1">
      <c r="A1077" s="15" t="s">
        <v>1741</v>
      </c>
      <c r="B1077" s="33" t="s">
        <v>106</v>
      </c>
      <c r="C1077" s="16"/>
      <c r="D1077" s="17"/>
      <c r="E1077" s="28" t="s">
        <v>1698</v>
      </c>
      <c r="F1077" s="18" t="str">
        <f t="shared" si="8"/>
        <v>v</v>
      </c>
      <c r="G1077" s="18" t="str">
        <f t="shared" si="9"/>
        <v>multiple_structures_Four_registers_immediate_offset</v>
      </c>
      <c r="H1077" s="18" t="s">
        <v>1680</v>
      </c>
      <c r="I1077" s="30" t="s">
        <v>1724</v>
      </c>
      <c r="J1077" s="30"/>
      <c r="K1077" s="84"/>
      <c r="L1077" s="45" t="s">
        <v>31</v>
      </c>
      <c r="M1077" s="92" t="s">
        <v>71</v>
      </c>
      <c r="N1077" s="45" t="s">
        <v>31</v>
      </c>
      <c r="O1077" s="45" t="s">
        <v>31</v>
      </c>
      <c r="P1077" s="45" t="s">
        <v>30</v>
      </c>
      <c r="Q1077" s="45" t="s">
        <v>30</v>
      </c>
      <c r="R1077" s="45" t="s">
        <v>31</v>
      </c>
      <c r="S1077" s="45" t="s">
        <v>31</v>
      </c>
      <c r="T1077" s="45" t="s">
        <v>30</v>
      </c>
      <c r="U1077" s="32" t="s">
        <v>30</v>
      </c>
      <c r="V1077" s="45" t="s">
        <v>31</v>
      </c>
      <c r="W1077" s="62" t="s">
        <v>30</v>
      </c>
      <c r="X1077" s="62" t="s">
        <v>30</v>
      </c>
      <c r="Y1077" s="62" t="s">
        <v>30</v>
      </c>
      <c r="Z1077" s="62" t="s">
        <v>30</v>
      </c>
      <c r="AA1077" s="62" t="s">
        <v>30</v>
      </c>
      <c r="AB1077" s="32" t="s">
        <v>31</v>
      </c>
      <c r="AC1077" s="32" t="s">
        <v>31</v>
      </c>
      <c r="AD1077" s="32" t="s">
        <v>30</v>
      </c>
      <c r="AE1077" s="32" t="s">
        <v>31</v>
      </c>
      <c r="AF1077" s="32" t="s">
        <v>65</v>
      </c>
      <c r="AH1077" s="46" t="s">
        <v>45</v>
      </c>
      <c r="AM1077" s="32" t="s">
        <v>35</v>
      </c>
      <c r="AR1077" s="23"/>
      <c r="AS1077" s="24" t="str">
        <f t="shared" si="3"/>
        <v>-:Q:-:-:-:-:-:-:-:-:-:-:-:-:-:-:-:-:-:-:size::Rn:::::Rt::::</v>
      </c>
      <c r="AT1077" s="23"/>
      <c r="AU1077" s="24" t="str">
        <f t="shared" si="4"/>
        <v>0x0CDF2000</v>
      </c>
      <c r="AV1077" s="25"/>
      <c r="AW1077" s="26" t="str">
        <f t="shared" si="5"/>
        <v>vld1multiple_structures_Four_registers_immediate_offset,</v>
      </c>
      <c r="AX1077" s="26" t="str">
        <f t="shared" si="6"/>
        <v>//		vld1multiple_structures_Four_registers_immediate_offset,	/* 0x0CDF2000	LD1       	 */</v>
      </c>
      <c r="AY1077" s="26" t="str">
        <f t="shared" si="7"/>
        <v>//		0x0CDF2000,	/* LD1       	vld1multiple_structures_Four_registers_immediate_offset	 */</v>
      </c>
    </row>
    <row r="1078" ht="12.75" customHeight="1">
      <c r="A1078" s="9" t="s">
        <v>1742</v>
      </c>
      <c r="B1078" s="33" t="s">
        <v>106</v>
      </c>
      <c r="C1078" s="16"/>
      <c r="D1078" s="17"/>
      <c r="E1078" s="28" t="s">
        <v>1700</v>
      </c>
      <c r="F1078" s="18" t="str">
        <f t="shared" si="8"/>
        <v>v</v>
      </c>
      <c r="G1078" s="18" t="str">
        <f t="shared" si="9"/>
        <v>multiple_structures_Immediate_offset</v>
      </c>
      <c r="H1078" s="18" t="s">
        <v>1680</v>
      </c>
      <c r="I1078" s="30" t="s">
        <v>1722</v>
      </c>
      <c r="J1078" s="30"/>
      <c r="K1078" s="84"/>
      <c r="L1078" s="45" t="s">
        <v>31</v>
      </c>
      <c r="M1078" s="92" t="s">
        <v>71</v>
      </c>
      <c r="N1078" s="45" t="s">
        <v>31</v>
      </c>
      <c r="O1078" s="45" t="s">
        <v>31</v>
      </c>
      <c r="P1078" s="45" t="s">
        <v>30</v>
      </c>
      <c r="Q1078" s="45" t="s">
        <v>30</v>
      </c>
      <c r="R1078" s="45" t="s">
        <v>31</v>
      </c>
      <c r="S1078" s="45" t="s">
        <v>31</v>
      </c>
      <c r="T1078" s="45" t="s">
        <v>30</v>
      </c>
      <c r="U1078" s="32" t="s">
        <v>30</v>
      </c>
      <c r="V1078" s="45" t="s">
        <v>31</v>
      </c>
      <c r="W1078" s="62" t="s">
        <v>30</v>
      </c>
      <c r="X1078" s="62" t="s">
        <v>30</v>
      </c>
      <c r="Y1078" s="62" t="s">
        <v>30</v>
      </c>
      <c r="Z1078" s="62" t="s">
        <v>30</v>
      </c>
      <c r="AA1078" s="62" t="s">
        <v>30</v>
      </c>
      <c r="AB1078" s="32" t="s">
        <v>31</v>
      </c>
      <c r="AC1078" s="32" t="s">
        <v>30</v>
      </c>
      <c r="AD1078" s="32" t="s">
        <v>31</v>
      </c>
      <c r="AE1078" s="32" t="s">
        <v>31</v>
      </c>
      <c r="AF1078" s="32" t="s">
        <v>65</v>
      </c>
      <c r="AH1078" s="46" t="s">
        <v>45</v>
      </c>
      <c r="AM1078" s="32" t="s">
        <v>35</v>
      </c>
      <c r="AR1078" s="23"/>
      <c r="AS1078" s="24" t="str">
        <f t="shared" si="3"/>
        <v>-:Q:-:-:-:-:-:-:-:-:-:-:-:-:-:-:-:-:-:-:size::Rn:::::Rt::::</v>
      </c>
      <c r="AT1078" s="23"/>
      <c r="AU1078" s="24" t="str">
        <f t="shared" si="4"/>
        <v>0x0CDF4000</v>
      </c>
      <c r="AV1078" s="25"/>
      <c r="AW1078" s="26" t="str">
        <f t="shared" si="5"/>
        <v>vld3multiple_structures_Immediate_offset,               </v>
      </c>
      <c r="AX1078" s="26" t="str">
        <f t="shared" si="6"/>
        <v>//		vld3multiple_structures_Immediate_offset,               	/* 0x0CDF4000	LD3       	 */</v>
      </c>
      <c r="AY1078" s="26" t="str">
        <f t="shared" si="7"/>
        <v>//		0x0CDF4000,	/* LD3       	vld3multiple_structures_Immediate_offset	 */</v>
      </c>
    </row>
    <row r="1079" ht="12.75" customHeight="1">
      <c r="A1079" s="9" t="s">
        <v>1743</v>
      </c>
      <c r="B1079" s="33" t="s">
        <v>106</v>
      </c>
      <c r="C1079" s="16"/>
      <c r="D1079" s="17"/>
      <c r="E1079" s="28" t="s">
        <v>1698</v>
      </c>
      <c r="F1079" s="18" t="str">
        <f t="shared" si="8"/>
        <v>v</v>
      </c>
      <c r="G1079" s="18" t="str">
        <f t="shared" si="9"/>
        <v>multiple_structures_Three_registers_immediate_offset</v>
      </c>
      <c r="H1079" s="18" t="s">
        <v>1680</v>
      </c>
      <c r="I1079" s="30" t="s">
        <v>1727</v>
      </c>
      <c r="J1079" s="30"/>
      <c r="K1079" s="84"/>
      <c r="L1079" s="45" t="s">
        <v>31</v>
      </c>
      <c r="M1079" s="92" t="s">
        <v>71</v>
      </c>
      <c r="N1079" s="45" t="s">
        <v>31</v>
      </c>
      <c r="O1079" s="45" t="s">
        <v>31</v>
      </c>
      <c r="P1079" s="45" t="s">
        <v>30</v>
      </c>
      <c r="Q1079" s="45" t="s">
        <v>30</v>
      </c>
      <c r="R1079" s="45" t="s">
        <v>31</v>
      </c>
      <c r="S1079" s="45" t="s">
        <v>31</v>
      </c>
      <c r="T1079" s="45" t="s">
        <v>30</v>
      </c>
      <c r="U1079" s="32" t="s">
        <v>30</v>
      </c>
      <c r="V1079" s="45" t="s">
        <v>31</v>
      </c>
      <c r="W1079" s="62" t="s">
        <v>30</v>
      </c>
      <c r="X1079" s="62" t="s">
        <v>30</v>
      </c>
      <c r="Y1079" s="62" t="s">
        <v>30</v>
      </c>
      <c r="Z1079" s="62" t="s">
        <v>30</v>
      </c>
      <c r="AA1079" s="62" t="s">
        <v>30</v>
      </c>
      <c r="AB1079" s="32" t="s">
        <v>31</v>
      </c>
      <c r="AC1079" s="32" t="s">
        <v>30</v>
      </c>
      <c r="AD1079" s="32" t="s">
        <v>30</v>
      </c>
      <c r="AE1079" s="32" t="s">
        <v>31</v>
      </c>
      <c r="AF1079" s="32" t="s">
        <v>65</v>
      </c>
      <c r="AH1079" s="46" t="s">
        <v>45</v>
      </c>
      <c r="AM1079" s="32" t="s">
        <v>35</v>
      </c>
      <c r="AR1079" s="23"/>
      <c r="AS1079" s="24" t="str">
        <f t="shared" si="3"/>
        <v>-:Q:-:-:-:-:-:-:-:-:-:-:-:-:-:-:-:-:-:-:size::Rn:::::Rt::::</v>
      </c>
      <c r="AT1079" s="23"/>
      <c r="AU1079" s="24" t="str">
        <f t="shared" si="4"/>
        <v>0x0CDF6000</v>
      </c>
      <c r="AV1079" s="25"/>
      <c r="AW1079" s="26" t="str">
        <f t="shared" si="5"/>
        <v>vld1multiple_structures_Three_registers_immediate_offset</v>
      </c>
      <c r="AX1079" s="26" t="str">
        <f t="shared" si="6"/>
        <v>//		vld1multiple_structures_Three_registers_immediate_offset	/* 0x0CDF6000	LD1       	 */</v>
      </c>
      <c r="AY1079" s="26" t="str">
        <f t="shared" si="7"/>
        <v>//		0x0CDF6000,	/* LD1       	vld1multiple_structures_Three_registers_immediate_offset	 */</v>
      </c>
    </row>
    <row r="1080" ht="12.75" customHeight="1">
      <c r="A1080" s="15" t="s">
        <v>1744</v>
      </c>
      <c r="B1080" s="33" t="s">
        <v>106</v>
      </c>
      <c r="C1080" s="16"/>
      <c r="D1080" s="17"/>
      <c r="E1080" s="28" t="s">
        <v>1698</v>
      </c>
      <c r="F1080" s="18" t="str">
        <f t="shared" si="8"/>
        <v>v</v>
      </c>
      <c r="G1080" s="18" t="str">
        <f t="shared" si="9"/>
        <v>multiple_structures_One_register_immediate_offset</v>
      </c>
      <c r="H1080" s="18" t="s">
        <v>1680</v>
      </c>
      <c r="I1080" s="30" t="s">
        <v>1729</v>
      </c>
      <c r="J1080" s="30"/>
      <c r="K1080" s="84"/>
      <c r="L1080" s="45" t="s">
        <v>31</v>
      </c>
      <c r="M1080" s="92" t="s">
        <v>71</v>
      </c>
      <c r="N1080" s="45" t="s">
        <v>31</v>
      </c>
      <c r="O1080" s="45" t="s">
        <v>31</v>
      </c>
      <c r="P1080" s="45" t="s">
        <v>30</v>
      </c>
      <c r="Q1080" s="45" t="s">
        <v>30</v>
      </c>
      <c r="R1080" s="45" t="s">
        <v>31</v>
      </c>
      <c r="S1080" s="45" t="s">
        <v>31</v>
      </c>
      <c r="T1080" s="45" t="s">
        <v>30</v>
      </c>
      <c r="U1080" s="32" t="s">
        <v>30</v>
      </c>
      <c r="V1080" s="45" t="s">
        <v>31</v>
      </c>
      <c r="W1080" s="62" t="s">
        <v>30</v>
      </c>
      <c r="X1080" s="62" t="s">
        <v>30</v>
      </c>
      <c r="Y1080" s="62" t="s">
        <v>30</v>
      </c>
      <c r="Z1080" s="62" t="s">
        <v>30</v>
      </c>
      <c r="AA1080" s="62" t="s">
        <v>30</v>
      </c>
      <c r="AB1080" s="32" t="s">
        <v>31</v>
      </c>
      <c r="AC1080" s="32" t="s">
        <v>30</v>
      </c>
      <c r="AD1080" s="32" t="s">
        <v>30</v>
      </c>
      <c r="AE1080" s="32" t="s">
        <v>30</v>
      </c>
      <c r="AF1080" s="32" t="s">
        <v>65</v>
      </c>
      <c r="AH1080" s="46" t="s">
        <v>45</v>
      </c>
      <c r="AM1080" s="32" t="s">
        <v>35</v>
      </c>
      <c r="AR1080" s="23"/>
      <c r="AS1080" s="24" t="str">
        <f t="shared" si="3"/>
        <v>-:Q:-:-:-:-:-:-:-:-:-:-:-:-:-:-:-:-:-:-:size::Rn:::::Rt::::</v>
      </c>
      <c r="AT1080" s="23"/>
      <c r="AU1080" s="24" t="str">
        <f t="shared" si="4"/>
        <v>0x0CDF7000</v>
      </c>
      <c r="AV1080" s="25"/>
      <c r="AW1080" s="26" t="str">
        <f t="shared" si="5"/>
        <v>vld1multiple_structures_One_register_immediate_offset,  </v>
      </c>
      <c r="AX1080" s="26" t="str">
        <f t="shared" si="6"/>
        <v>//		vld1multiple_structures_One_register_immediate_offset,  	/* 0x0CDF7000	LD1       	 */</v>
      </c>
      <c r="AY1080" s="26" t="str">
        <f t="shared" si="7"/>
        <v>//		0x0CDF7000,	/* LD1       	vld1multiple_structures_One_register_immediate_offset	 */</v>
      </c>
    </row>
    <row r="1081" ht="12.75" customHeight="1">
      <c r="A1081" s="15" t="s">
        <v>1745</v>
      </c>
      <c r="B1081" s="33" t="s">
        <v>106</v>
      </c>
      <c r="C1081" s="16"/>
      <c r="D1081" s="17"/>
      <c r="E1081" s="28" t="s">
        <v>1704</v>
      </c>
      <c r="F1081" s="18" t="str">
        <f t="shared" si="8"/>
        <v>v</v>
      </c>
      <c r="G1081" s="18" t="str">
        <f t="shared" si="9"/>
        <v>multiple_structures_Immediate_offset</v>
      </c>
      <c r="H1081" s="18" t="s">
        <v>1680</v>
      </c>
      <c r="I1081" s="30" t="s">
        <v>1722</v>
      </c>
      <c r="J1081" s="30"/>
      <c r="K1081" s="84"/>
      <c r="L1081" s="45" t="s">
        <v>31</v>
      </c>
      <c r="M1081" s="92" t="s">
        <v>71</v>
      </c>
      <c r="N1081" s="45" t="s">
        <v>31</v>
      </c>
      <c r="O1081" s="45" t="s">
        <v>31</v>
      </c>
      <c r="P1081" s="45" t="s">
        <v>30</v>
      </c>
      <c r="Q1081" s="45" t="s">
        <v>30</v>
      </c>
      <c r="R1081" s="45" t="s">
        <v>31</v>
      </c>
      <c r="S1081" s="45" t="s">
        <v>31</v>
      </c>
      <c r="T1081" s="45" t="s">
        <v>30</v>
      </c>
      <c r="U1081" s="32" t="s">
        <v>30</v>
      </c>
      <c r="V1081" s="45" t="s">
        <v>31</v>
      </c>
      <c r="W1081" s="62" t="s">
        <v>30</v>
      </c>
      <c r="X1081" s="62" t="s">
        <v>30</v>
      </c>
      <c r="Y1081" s="62" t="s">
        <v>30</v>
      </c>
      <c r="Z1081" s="62" t="s">
        <v>30</v>
      </c>
      <c r="AA1081" s="62" t="s">
        <v>30</v>
      </c>
      <c r="AB1081" s="32" t="s">
        <v>30</v>
      </c>
      <c r="AC1081" s="32" t="s">
        <v>31</v>
      </c>
      <c r="AD1081" s="32" t="s">
        <v>31</v>
      </c>
      <c r="AE1081" s="32" t="s">
        <v>31</v>
      </c>
      <c r="AF1081" s="32" t="s">
        <v>65</v>
      </c>
      <c r="AH1081" s="46" t="s">
        <v>45</v>
      </c>
      <c r="AM1081" s="32" t="s">
        <v>35</v>
      </c>
      <c r="AR1081" s="23"/>
      <c r="AS1081" s="24" t="str">
        <f t="shared" si="3"/>
        <v>-:Q:-:-:-:-:-:-:-:-:-:-:-:-:-:-:-:-:-:-:size::Rn:::::Rt::::</v>
      </c>
      <c r="AT1081" s="23"/>
      <c r="AU1081" s="24" t="str">
        <f t="shared" si="4"/>
        <v>0x0CDF8000</v>
      </c>
      <c r="AV1081" s="25"/>
      <c r="AW1081" s="26" t="str">
        <f t="shared" si="5"/>
        <v>vld2multiple_structures_Immediate_offset,               </v>
      </c>
      <c r="AX1081" s="26" t="str">
        <f t="shared" si="6"/>
        <v>//		vld2multiple_structures_Immediate_offset,               	/* 0x0CDF8000	LD2       	 */</v>
      </c>
      <c r="AY1081" s="26" t="str">
        <f t="shared" si="7"/>
        <v>//		0x0CDF8000,	/* LD2       	vld2multiple_structures_Immediate_offset	 */</v>
      </c>
    </row>
    <row r="1082" ht="12.75" customHeight="1">
      <c r="A1082" s="9" t="s">
        <v>1746</v>
      </c>
      <c r="B1082" s="33" t="s">
        <v>106</v>
      </c>
      <c r="C1082" s="16"/>
      <c r="D1082" s="17"/>
      <c r="E1082" s="28" t="s">
        <v>1698</v>
      </c>
      <c r="F1082" s="18" t="str">
        <f t="shared" si="8"/>
        <v>v</v>
      </c>
      <c r="G1082" s="18" t="str">
        <f t="shared" si="9"/>
        <v>multiple_structures_Two_registers_immediate_offset</v>
      </c>
      <c r="H1082" s="18" t="s">
        <v>1680</v>
      </c>
      <c r="I1082" s="30" t="s">
        <v>1732</v>
      </c>
      <c r="J1082" s="30"/>
      <c r="K1082" s="84"/>
      <c r="L1082" s="45" t="s">
        <v>31</v>
      </c>
      <c r="M1082" s="92" t="s">
        <v>71</v>
      </c>
      <c r="N1082" s="45" t="s">
        <v>31</v>
      </c>
      <c r="O1082" s="45" t="s">
        <v>31</v>
      </c>
      <c r="P1082" s="45" t="s">
        <v>30</v>
      </c>
      <c r="Q1082" s="45" t="s">
        <v>30</v>
      </c>
      <c r="R1082" s="45" t="s">
        <v>31</v>
      </c>
      <c r="S1082" s="45" t="s">
        <v>31</v>
      </c>
      <c r="T1082" s="45" t="s">
        <v>30</v>
      </c>
      <c r="U1082" s="32" t="s">
        <v>30</v>
      </c>
      <c r="V1082" s="45" t="s">
        <v>31</v>
      </c>
      <c r="W1082" s="62" t="s">
        <v>30</v>
      </c>
      <c r="X1082" s="62" t="s">
        <v>30</v>
      </c>
      <c r="Y1082" s="62" t="s">
        <v>30</v>
      </c>
      <c r="Z1082" s="62" t="s">
        <v>30</v>
      </c>
      <c r="AA1082" s="62" t="s">
        <v>30</v>
      </c>
      <c r="AB1082" s="32" t="s">
        <v>30</v>
      </c>
      <c r="AC1082" s="32" t="s">
        <v>31</v>
      </c>
      <c r="AD1082" s="32" t="s">
        <v>30</v>
      </c>
      <c r="AE1082" s="32" t="s">
        <v>31</v>
      </c>
      <c r="AF1082" s="32" t="s">
        <v>65</v>
      </c>
      <c r="AH1082" s="46" t="s">
        <v>45</v>
      </c>
      <c r="AM1082" s="32" t="s">
        <v>35</v>
      </c>
      <c r="AR1082" s="23"/>
      <c r="AS1082" s="24" t="str">
        <f t="shared" si="3"/>
        <v>-:Q:-:-:-:-:-:-:-:-:-:-:-:-:-:-:-:-:-:-:size::Rn:::::Rt::::</v>
      </c>
      <c r="AT1082" s="23"/>
      <c r="AU1082" s="24" t="str">
        <f t="shared" si="4"/>
        <v>0x0CDFA000</v>
      </c>
      <c r="AV1082" s="25"/>
      <c r="AW1082" s="26" t="str">
        <f t="shared" si="5"/>
        <v>vld1multiple_structures_Two_registers_immediate_offset, </v>
      </c>
      <c r="AX1082" s="26" t="str">
        <f t="shared" si="6"/>
        <v>//		vld1multiple_structures_Two_registers_immediate_offset, 	/* 0x0CDFA000	LD1       	 */</v>
      </c>
      <c r="AY1082" s="26" t="str">
        <f t="shared" si="7"/>
        <v>//		0x0CDFA000,	/* LD1       	vld1multiple_structures_Two_registers_immediate_offset	 */</v>
      </c>
    </row>
    <row r="1083" ht="12.75" customHeight="1">
      <c r="A1083" s="15" t="s">
        <v>1747</v>
      </c>
      <c r="B1083" s="33" t="s">
        <v>106</v>
      </c>
      <c r="C1083" s="16"/>
      <c r="D1083" s="17" t="s">
        <v>1748</v>
      </c>
      <c r="F1083" s="18" t="str">
        <f t="shared" si="8"/>
        <v/>
      </c>
      <c r="G1083" s="18" t="str">
        <f t="shared" si="9"/>
        <v/>
      </c>
      <c r="H1083" s="19"/>
      <c r="I1083" s="20"/>
      <c r="J1083" s="20"/>
      <c r="K1083" s="21"/>
      <c r="L1083" s="22" t="s">
        <v>31</v>
      </c>
      <c r="M1083" s="38" t="s">
        <v>71</v>
      </c>
      <c r="N1083" s="22" t="s">
        <v>31</v>
      </c>
      <c r="O1083" s="22" t="s">
        <v>31</v>
      </c>
      <c r="P1083" s="39" t="s">
        <v>30</v>
      </c>
      <c r="Q1083" s="22" t="s">
        <v>30</v>
      </c>
      <c r="R1083" s="39" t="s">
        <v>31</v>
      </c>
      <c r="S1083" s="22" t="s">
        <v>30</v>
      </c>
      <c r="T1083" s="22" t="s">
        <v>31</v>
      </c>
      <c r="U1083" s="38" t="s">
        <v>66</v>
      </c>
      <c r="V1083" s="38" t="s">
        <v>1749</v>
      </c>
      <c r="W1083" s="22" t="s">
        <v>31</v>
      </c>
      <c r="X1083" s="22" t="s">
        <v>31</v>
      </c>
      <c r="Y1083" s="22" t="s">
        <v>31</v>
      </c>
      <c r="Z1083" s="22" t="s">
        <v>31</v>
      </c>
      <c r="AA1083" s="22" t="s">
        <v>31</v>
      </c>
      <c r="AB1083" s="38" t="s">
        <v>642</v>
      </c>
      <c r="AE1083" s="38" t="s">
        <v>52</v>
      </c>
      <c r="AF1083" s="38" t="s">
        <v>65</v>
      </c>
      <c r="AH1083" s="40" t="s">
        <v>45</v>
      </c>
      <c r="AM1083" s="38" t="s">
        <v>35</v>
      </c>
      <c r="AR1083" s="23"/>
      <c r="AS1083" s="24" t="str">
        <f t="shared" si="3"/>
        <v/>
      </c>
      <c r="AT1083" s="23"/>
      <c r="AU1083" s="24" t="str">
        <f t="shared" si="4"/>
        <v/>
      </c>
      <c r="AV1083" s="25"/>
      <c r="AW1083" s="26" t="str">
        <f t="shared" si="5"/>
        <v/>
      </c>
      <c r="AX1083" s="26" t="str">
        <f t="shared" si="6"/>
        <v>	/* AdvSIMD load/store single structure */</v>
      </c>
      <c r="AY1083" s="26" t="str">
        <f t="shared" si="7"/>
        <v>	/* AdvSIMD load/store single structure */</v>
      </c>
    </row>
    <row r="1084" ht="12.75" customHeight="1">
      <c r="A1084" s="15" t="s">
        <v>1750</v>
      </c>
      <c r="B1084" s="33" t="s">
        <v>106</v>
      </c>
      <c r="C1084" s="16"/>
      <c r="D1084" s="17"/>
      <c r="E1084" s="28" t="s">
        <v>1683</v>
      </c>
      <c r="F1084" s="18" t="str">
        <f t="shared" si="8"/>
        <v>v</v>
      </c>
      <c r="G1084" s="18" t="str">
        <f t="shared" si="9"/>
        <v>single_structure_8_bit</v>
      </c>
      <c r="H1084" s="18" t="s">
        <v>1751</v>
      </c>
      <c r="I1084" s="30" t="s">
        <v>1580</v>
      </c>
      <c r="J1084" s="30"/>
      <c r="K1084" s="84"/>
      <c r="L1084" s="45" t="s">
        <v>31</v>
      </c>
      <c r="M1084" s="32" t="s">
        <v>71</v>
      </c>
      <c r="N1084" s="45" t="s">
        <v>31</v>
      </c>
      <c r="O1084" s="45" t="s">
        <v>31</v>
      </c>
      <c r="P1084" s="45" t="s">
        <v>30</v>
      </c>
      <c r="Q1084" s="45" t="s">
        <v>30</v>
      </c>
      <c r="R1084" s="45" t="s">
        <v>31</v>
      </c>
      <c r="S1084" s="45" t="s">
        <v>30</v>
      </c>
      <c r="T1084" s="45" t="s">
        <v>31</v>
      </c>
      <c r="U1084" s="32" t="s">
        <v>31</v>
      </c>
      <c r="V1084" s="32" t="s">
        <v>31</v>
      </c>
      <c r="W1084" s="45" t="s">
        <v>31</v>
      </c>
      <c r="X1084" s="45" t="s">
        <v>31</v>
      </c>
      <c r="Y1084" s="45" t="s">
        <v>31</v>
      </c>
      <c r="Z1084" s="45" t="s">
        <v>31</v>
      </c>
      <c r="AA1084" s="45" t="s">
        <v>31</v>
      </c>
      <c r="AB1084" s="32" t="s">
        <v>31</v>
      </c>
      <c r="AC1084" s="32" t="s">
        <v>31</v>
      </c>
      <c r="AD1084" s="32" t="s">
        <v>31</v>
      </c>
      <c r="AE1084" s="32" t="s">
        <v>33</v>
      </c>
      <c r="AF1084" s="32" t="s">
        <v>33</v>
      </c>
      <c r="AG1084" s="32" t="s">
        <v>33</v>
      </c>
      <c r="AH1084" s="46" t="s">
        <v>45</v>
      </c>
      <c r="AM1084" s="32" t="s">
        <v>35</v>
      </c>
      <c r="AR1084" s="23"/>
      <c r="AS1084" s="24" t="str">
        <f t="shared" si="3"/>
        <v>-:Q:-:-:-:-:-:-:-:-:-:-:-:-:-:-:-:-:-:-:-:-:Rn:::::Rt::::</v>
      </c>
      <c r="AT1084" s="23"/>
      <c r="AU1084" s="24" t="str">
        <f t="shared" si="4"/>
        <v>0x0D000000</v>
      </c>
      <c r="AV1084" s="25"/>
      <c r="AW1084" s="26" t="str">
        <f t="shared" si="5"/>
        <v>vst1single_structure_8_bit,                             </v>
      </c>
      <c r="AX1084" s="26" t="str">
        <f t="shared" si="6"/>
        <v>//		vst1single_structure_8_bit,                             	/* 0x0D000000	ST1       	 */</v>
      </c>
      <c r="AY1084" s="26" t="str">
        <f t="shared" si="7"/>
        <v>//		0x0D000000,	/* ST1       	vst1single_structure_8_bit	 */</v>
      </c>
    </row>
    <row r="1085" ht="12.75" customHeight="1">
      <c r="A1085" s="9" t="s">
        <v>1752</v>
      </c>
      <c r="B1085" s="33" t="s">
        <v>106</v>
      </c>
      <c r="C1085" s="16"/>
      <c r="D1085" s="17"/>
      <c r="E1085" s="28" t="s">
        <v>1686</v>
      </c>
      <c r="F1085" s="18" t="str">
        <f t="shared" si="8"/>
        <v>v</v>
      </c>
      <c r="G1085" s="18" t="str">
        <f t="shared" si="9"/>
        <v>single_structure_8_bit</v>
      </c>
      <c r="H1085" s="18" t="s">
        <v>1751</v>
      </c>
      <c r="I1085" s="30" t="s">
        <v>1580</v>
      </c>
      <c r="J1085" s="30"/>
      <c r="K1085" s="84"/>
      <c r="L1085" s="45" t="s">
        <v>31</v>
      </c>
      <c r="M1085" s="32" t="s">
        <v>71</v>
      </c>
      <c r="N1085" s="45" t="s">
        <v>31</v>
      </c>
      <c r="O1085" s="45" t="s">
        <v>31</v>
      </c>
      <c r="P1085" s="45" t="s">
        <v>30</v>
      </c>
      <c r="Q1085" s="45" t="s">
        <v>30</v>
      </c>
      <c r="R1085" s="45" t="s">
        <v>31</v>
      </c>
      <c r="S1085" s="45" t="s">
        <v>30</v>
      </c>
      <c r="T1085" s="45" t="s">
        <v>31</v>
      </c>
      <c r="U1085" s="32" t="s">
        <v>31</v>
      </c>
      <c r="V1085" s="32" t="s">
        <v>31</v>
      </c>
      <c r="W1085" s="45" t="s">
        <v>31</v>
      </c>
      <c r="X1085" s="45" t="s">
        <v>31</v>
      </c>
      <c r="Y1085" s="45" t="s">
        <v>31</v>
      </c>
      <c r="Z1085" s="45" t="s">
        <v>31</v>
      </c>
      <c r="AA1085" s="45" t="s">
        <v>31</v>
      </c>
      <c r="AB1085" s="32" t="s">
        <v>31</v>
      </c>
      <c r="AC1085" s="32" t="s">
        <v>31</v>
      </c>
      <c r="AD1085" s="32" t="s">
        <v>30</v>
      </c>
      <c r="AE1085" s="32" t="s">
        <v>33</v>
      </c>
      <c r="AF1085" s="32" t="s">
        <v>33</v>
      </c>
      <c r="AG1085" s="32" t="s">
        <v>33</v>
      </c>
      <c r="AH1085" s="46" t="s">
        <v>45</v>
      </c>
      <c r="AM1085" s="32" t="s">
        <v>35</v>
      </c>
      <c r="AR1085" s="23"/>
      <c r="AS1085" s="24" t="str">
        <f t="shared" si="3"/>
        <v>-:Q:-:-:-:-:-:-:-:-:-:-:-:-:-:-:-:-:-:-:-:-:Rn:::::Rt::::</v>
      </c>
      <c r="AT1085" s="23"/>
      <c r="AU1085" s="24" t="str">
        <f t="shared" si="4"/>
        <v>0x0D002000</v>
      </c>
      <c r="AV1085" s="25"/>
      <c r="AW1085" s="26" t="str">
        <f t="shared" si="5"/>
        <v>vst3single_structure_8_bit,                             </v>
      </c>
      <c r="AX1085" s="26" t="str">
        <f t="shared" si="6"/>
        <v>//		vst3single_structure_8_bit,                             	/* 0x0D002000	ST3       	 */</v>
      </c>
      <c r="AY1085" s="26" t="str">
        <f t="shared" si="7"/>
        <v>//		0x0D002000,	/* ST3       	vst3single_structure_8_bit	 */</v>
      </c>
    </row>
    <row r="1086" ht="12.75" customHeight="1">
      <c r="A1086" s="9" t="s">
        <v>1753</v>
      </c>
      <c r="B1086" s="33" t="s">
        <v>106</v>
      </c>
      <c r="C1086" s="16"/>
      <c r="D1086" s="17"/>
      <c r="E1086" s="28" t="s">
        <v>1683</v>
      </c>
      <c r="F1086" s="18" t="str">
        <f t="shared" si="8"/>
        <v>v</v>
      </c>
      <c r="G1086" s="18" t="str">
        <f t="shared" si="9"/>
        <v>single_structure_16_bit</v>
      </c>
      <c r="H1086" s="18" t="s">
        <v>1751</v>
      </c>
      <c r="I1086" s="30" t="s">
        <v>1576</v>
      </c>
      <c r="J1086" s="30"/>
      <c r="K1086" s="84"/>
      <c r="L1086" s="45" t="s">
        <v>31</v>
      </c>
      <c r="M1086" s="32" t="s">
        <v>71</v>
      </c>
      <c r="N1086" s="45" t="s">
        <v>31</v>
      </c>
      <c r="O1086" s="45" t="s">
        <v>31</v>
      </c>
      <c r="P1086" s="45" t="s">
        <v>30</v>
      </c>
      <c r="Q1086" s="45" t="s">
        <v>30</v>
      </c>
      <c r="R1086" s="45" t="s">
        <v>31</v>
      </c>
      <c r="S1086" s="45" t="s">
        <v>30</v>
      </c>
      <c r="T1086" s="45" t="s">
        <v>31</v>
      </c>
      <c r="U1086" s="32" t="s">
        <v>31</v>
      </c>
      <c r="V1086" s="32" t="s">
        <v>31</v>
      </c>
      <c r="W1086" s="45" t="s">
        <v>31</v>
      </c>
      <c r="X1086" s="45" t="s">
        <v>31</v>
      </c>
      <c r="Y1086" s="45" t="s">
        <v>31</v>
      </c>
      <c r="Z1086" s="45" t="s">
        <v>31</v>
      </c>
      <c r="AA1086" s="45" t="s">
        <v>31</v>
      </c>
      <c r="AB1086" s="32" t="s">
        <v>31</v>
      </c>
      <c r="AC1086" s="32" t="s">
        <v>30</v>
      </c>
      <c r="AD1086" s="32" t="s">
        <v>31</v>
      </c>
      <c r="AE1086" s="32" t="s">
        <v>33</v>
      </c>
      <c r="AF1086" s="32" t="s">
        <v>33</v>
      </c>
      <c r="AG1086" s="32" t="s">
        <v>31</v>
      </c>
      <c r="AH1086" s="46" t="s">
        <v>45</v>
      </c>
      <c r="AM1086" s="32" t="s">
        <v>35</v>
      </c>
      <c r="AR1086" s="23"/>
      <c r="AS1086" s="24" t="str">
        <f t="shared" si="3"/>
        <v>-:Q:-:-:-:-:-:-:-:-:-:-:-:-:-:-:-:-:-:-:-:-:Rn:::::Rt::::</v>
      </c>
      <c r="AT1086" s="23"/>
      <c r="AU1086" s="24" t="str">
        <f t="shared" si="4"/>
        <v>0x0D004000</v>
      </c>
      <c r="AV1086" s="25"/>
      <c r="AW1086" s="26" t="str">
        <f t="shared" si="5"/>
        <v>vst1single_structure_16_bit,                            </v>
      </c>
      <c r="AX1086" s="26" t="str">
        <f t="shared" si="6"/>
        <v>//		vst1single_structure_16_bit,                            	/* 0x0D004000	ST1       	 */</v>
      </c>
      <c r="AY1086" s="26" t="str">
        <f t="shared" si="7"/>
        <v>//		0x0D004000,	/* ST1       	vst1single_structure_16_bit	 */</v>
      </c>
    </row>
    <row r="1087" ht="12.75" customHeight="1">
      <c r="A1087" s="15" t="s">
        <v>1754</v>
      </c>
      <c r="B1087" s="33" t="s">
        <v>106</v>
      </c>
      <c r="C1087" s="16"/>
      <c r="D1087" s="17"/>
      <c r="E1087" s="28" t="s">
        <v>1686</v>
      </c>
      <c r="F1087" s="18" t="str">
        <f t="shared" si="8"/>
        <v>v</v>
      </c>
      <c r="G1087" s="18" t="str">
        <f t="shared" si="9"/>
        <v>single_structure_16_bit</v>
      </c>
      <c r="H1087" s="18" t="s">
        <v>1751</v>
      </c>
      <c r="I1087" s="30" t="s">
        <v>1576</v>
      </c>
      <c r="J1087" s="30"/>
      <c r="K1087" s="84"/>
      <c r="L1087" s="45" t="s">
        <v>31</v>
      </c>
      <c r="M1087" s="32" t="s">
        <v>71</v>
      </c>
      <c r="N1087" s="45" t="s">
        <v>31</v>
      </c>
      <c r="O1087" s="45" t="s">
        <v>31</v>
      </c>
      <c r="P1087" s="45" t="s">
        <v>30</v>
      </c>
      <c r="Q1087" s="45" t="s">
        <v>30</v>
      </c>
      <c r="R1087" s="45" t="s">
        <v>31</v>
      </c>
      <c r="S1087" s="45" t="s">
        <v>30</v>
      </c>
      <c r="T1087" s="45" t="s">
        <v>31</v>
      </c>
      <c r="U1087" s="32" t="s">
        <v>31</v>
      </c>
      <c r="V1087" s="32" t="s">
        <v>31</v>
      </c>
      <c r="W1087" s="45" t="s">
        <v>31</v>
      </c>
      <c r="X1087" s="45" t="s">
        <v>31</v>
      </c>
      <c r="Y1087" s="45" t="s">
        <v>31</v>
      </c>
      <c r="Z1087" s="45" t="s">
        <v>31</v>
      </c>
      <c r="AA1087" s="45" t="s">
        <v>31</v>
      </c>
      <c r="AB1087" s="32" t="s">
        <v>31</v>
      </c>
      <c r="AC1087" s="32" t="s">
        <v>30</v>
      </c>
      <c r="AD1087" s="32" t="s">
        <v>30</v>
      </c>
      <c r="AE1087" s="32" t="s">
        <v>33</v>
      </c>
      <c r="AF1087" s="32" t="s">
        <v>33</v>
      </c>
      <c r="AG1087" s="32" t="s">
        <v>31</v>
      </c>
      <c r="AH1087" s="46" t="s">
        <v>45</v>
      </c>
      <c r="AM1087" s="32" t="s">
        <v>35</v>
      </c>
      <c r="AR1087" s="23"/>
      <c r="AS1087" s="24" t="str">
        <f t="shared" si="3"/>
        <v>-:Q:-:-:-:-:-:-:-:-:-:-:-:-:-:-:-:-:-:-:-:-:Rn:::::Rt::::</v>
      </c>
      <c r="AT1087" s="23"/>
      <c r="AU1087" s="24" t="str">
        <f t="shared" si="4"/>
        <v>0x0D006000</v>
      </c>
      <c r="AV1087" s="25"/>
      <c r="AW1087" s="26" t="str">
        <f t="shared" si="5"/>
        <v>vst3single_structure_16_bit,                            </v>
      </c>
      <c r="AX1087" s="26" t="str">
        <f t="shared" si="6"/>
        <v>//		vst3single_structure_16_bit,                            	/* 0x0D006000	ST3       	 */</v>
      </c>
      <c r="AY1087" s="26" t="str">
        <f t="shared" si="7"/>
        <v>//		0x0D006000,	/* ST3       	vst3single_structure_16_bit	 */</v>
      </c>
    </row>
    <row r="1088" ht="12.75" customHeight="1">
      <c r="A1088" s="15" t="s">
        <v>1755</v>
      </c>
      <c r="B1088" s="33" t="s">
        <v>106</v>
      </c>
      <c r="C1088" s="16"/>
      <c r="D1088" s="17"/>
      <c r="E1088" s="28" t="s">
        <v>1683</v>
      </c>
      <c r="F1088" s="18" t="str">
        <f t="shared" si="8"/>
        <v>v</v>
      </c>
      <c r="G1088" s="18" t="str">
        <f t="shared" si="9"/>
        <v>single_structure_32_bit</v>
      </c>
      <c r="H1088" s="18" t="s">
        <v>1751</v>
      </c>
      <c r="I1088" s="30" t="s">
        <v>1527</v>
      </c>
      <c r="J1088" s="30"/>
      <c r="K1088" s="84"/>
      <c r="L1088" s="45" t="s">
        <v>31</v>
      </c>
      <c r="M1088" s="32" t="s">
        <v>71</v>
      </c>
      <c r="N1088" s="45" t="s">
        <v>31</v>
      </c>
      <c r="O1088" s="45" t="s">
        <v>31</v>
      </c>
      <c r="P1088" s="45" t="s">
        <v>30</v>
      </c>
      <c r="Q1088" s="45" t="s">
        <v>30</v>
      </c>
      <c r="R1088" s="45" t="s">
        <v>31</v>
      </c>
      <c r="S1088" s="45" t="s">
        <v>30</v>
      </c>
      <c r="T1088" s="45" t="s">
        <v>31</v>
      </c>
      <c r="U1088" s="32" t="s">
        <v>31</v>
      </c>
      <c r="V1088" s="32" t="s">
        <v>31</v>
      </c>
      <c r="W1088" s="45" t="s">
        <v>31</v>
      </c>
      <c r="X1088" s="45" t="s">
        <v>31</v>
      </c>
      <c r="Y1088" s="45" t="s">
        <v>31</v>
      </c>
      <c r="Z1088" s="45" t="s">
        <v>31</v>
      </c>
      <c r="AA1088" s="45" t="s">
        <v>31</v>
      </c>
      <c r="AB1088" s="32" t="s">
        <v>30</v>
      </c>
      <c r="AC1088" s="32" t="s">
        <v>31</v>
      </c>
      <c r="AD1088" s="32" t="s">
        <v>31</v>
      </c>
      <c r="AE1088" s="32" t="s">
        <v>33</v>
      </c>
      <c r="AF1088" s="32" t="s">
        <v>31</v>
      </c>
      <c r="AG1088" s="32" t="s">
        <v>31</v>
      </c>
      <c r="AH1088" s="46" t="s">
        <v>45</v>
      </c>
      <c r="AM1088" s="32" t="s">
        <v>35</v>
      </c>
      <c r="AR1088" s="23"/>
      <c r="AS1088" s="24" t="str">
        <f t="shared" si="3"/>
        <v>-:Q:-:-:-:-:-:-:-:-:-:-:-:-:-:-:-:-:-:-:-:-:Rn:::::Rt::::</v>
      </c>
      <c r="AT1088" s="23"/>
      <c r="AU1088" s="24" t="str">
        <f t="shared" si="4"/>
        <v>0x0D008000</v>
      </c>
      <c r="AV1088" s="25"/>
      <c r="AW1088" s="26" t="str">
        <f t="shared" si="5"/>
        <v>vst1single_structure_32_bit,                            </v>
      </c>
      <c r="AX1088" s="26" t="str">
        <f t="shared" si="6"/>
        <v>//		vst1single_structure_32_bit,                            	/* 0x0D008000	ST1       	 */</v>
      </c>
      <c r="AY1088" s="26" t="str">
        <f t="shared" si="7"/>
        <v>//		0x0D008000,	/* ST1       	vst1single_structure_32_bit	 */</v>
      </c>
    </row>
    <row r="1089" ht="12.75" customHeight="1">
      <c r="A1089" s="9" t="s">
        <v>1756</v>
      </c>
      <c r="B1089" s="33" t="s">
        <v>106</v>
      </c>
      <c r="C1089" s="16"/>
      <c r="D1089" s="17"/>
      <c r="E1089" s="28" t="s">
        <v>1683</v>
      </c>
      <c r="F1089" s="18" t="str">
        <f t="shared" si="8"/>
        <v>v</v>
      </c>
      <c r="G1089" s="18" t="str">
        <f t="shared" si="9"/>
        <v>single_structure_64_bit</v>
      </c>
      <c r="H1089" s="18" t="s">
        <v>1751</v>
      </c>
      <c r="I1089" s="30" t="s">
        <v>1533</v>
      </c>
      <c r="J1089" s="30"/>
      <c r="K1089" s="84"/>
      <c r="L1089" s="45" t="s">
        <v>31</v>
      </c>
      <c r="M1089" s="32" t="s">
        <v>71</v>
      </c>
      <c r="N1089" s="45" t="s">
        <v>31</v>
      </c>
      <c r="O1089" s="45" t="s">
        <v>31</v>
      </c>
      <c r="P1089" s="45" t="s">
        <v>30</v>
      </c>
      <c r="Q1089" s="45" t="s">
        <v>30</v>
      </c>
      <c r="R1089" s="45" t="s">
        <v>31</v>
      </c>
      <c r="S1089" s="45" t="s">
        <v>30</v>
      </c>
      <c r="T1089" s="45" t="s">
        <v>31</v>
      </c>
      <c r="U1089" s="32" t="s">
        <v>31</v>
      </c>
      <c r="V1089" s="32" t="s">
        <v>31</v>
      </c>
      <c r="W1089" s="45" t="s">
        <v>31</v>
      </c>
      <c r="X1089" s="45" t="s">
        <v>31</v>
      </c>
      <c r="Y1089" s="45" t="s">
        <v>31</v>
      </c>
      <c r="Z1089" s="45" t="s">
        <v>31</v>
      </c>
      <c r="AA1089" s="45" t="s">
        <v>31</v>
      </c>
      <c r="AB1089" s="32" t="s">
        <v>30</v>
      </c>
      <c r="AC1089" s="32" t="s">
        <v>31</v>
      </c>
      <c r="AD1089" s="32" t="s">
        <v>31</v>
      </c>
      <c r="AE1089" s="32" t="s">
        <v>31</v>
      </c>
      <c r="AF1089" s="32" t="s">
        <v>31</v>
      </c>
      <c r="AG1089" s="32" t="s">
        <v>30</v>
      </c>
      <c r="AH1089" s="46" t="s">
        <v>45</v>
      </c>
      <c r="AM1089" s="32" t="s">
        <v>35</v>
      </c>
      <c r="AR1089" s="23"/>
      <c r="AS1089" s="24" t="str">
        <f t="shared" si="3"/>
        <v>-:Q:-:-:-:-:-:-:-:-:-:-:-:-:-:-:-:-:-:-:-:-:Rn:::::Rt::::</v>
      </c>
      <c r="AT1089" s="23"/>
      <c r="AU1089" s="24" t="str">
        <f t="shared" si="4"/>
        <v>0x0D008400</v>
      </c>
      <c r="AV1089" s="25"/>
      <c r="AW1089" s="26" t="str">
        <f t="shared" si="5"/>
        <v>vst1single_structure_64_bit,                            </v>
      </c>
      <c r="AX1089" s="26" t="str">
        <f t="shared" si="6"/>
        <v>//		vst1single_structure_64_bit,                            	/* 0x0D008400	ST1       	 */</v>
      </c>
      <c r="AY1089" s="26" t="str">
        <f t="shared" si="7"/>
        <v>//		0x0D008400,	/* ST1       	vst1single_structure_64_bit	 */</v>
      </c>
    </row>
    <row r="1090" ht="12.75" customHeight="1">
      <c r="A1090" s="15" t="s">
        <v>1757</v>
      </c>
      <c r="B1090" s="33" t="s">
        <v>106</v>
      </c>
      <c r="C1090" s="16"/>
      <c r="D1090" s="17"/>
      <c r="E1090" s="28" t="s">
        <v>1686</v>
      </c>
      <c r="F1090" s="18" t="str">
        <f t="shared" si="8"/>
        <v>v</v>
      </c>
      <c r="G1090" s="18" t="str">
        <f t="shared" si="9"/>
        <v>single_structure_32_bit</v>
      </c>
      <c r="H1090" s="18" t="s">
        <v>1751</v>
      </c>
      <c r="I1090" s="30" t="s">
        <v>1527</v>
      </c>
      <c r="J1090" s="30"/>
      <c r="K1090" s="84"/>
      <c r="L1090" s="45" t="s">
        <v>31</v>
      </c>
      <c r="M1090" s="32" t="s">
        <v>71</v>
      </c>
      <c r="N1090" s="45" t="s">
        <v>31</v>
      </c>
      <c r="O1090" s="45" t="s">
        <v>31</v>
      </c>
      <c r="P1090" s="45" t="s">
        <v>30</v>
      </c>
      <c r="Q1090" s="45" t="s">
        <v>30</v>
      </c>
      <c r="R1090" s="45" t="s">
        <v>31</v>
      </c>
      <c r="S1090" s="45" t="s">
        <v>30</v>
      </c>
      <c r="T1090" s="45" t="s">
        <v>31</v>
      </c>
      <c r="U1090" s="32" t="s">
        <v>31</v>
      </c>
      <c r="V1090" s="32" t="s">
        <v>31</v>
      </c>
      <c r="W1090" s="45" t="s">
        <v>31</v>
      </c>
      <c r="X1090" s="45" t="s">
        <v>31</v>
      </c>
      <c r="Y1090" s="45" t="s">
        <v>31</v>
      </c>
      <c r="Z1090" s="45" t="s">
        <v>31</v>
      </c>
      <c r="AA1090" s="45" t="s">
        <v>31</v>
      </c>
      <c r="AB1090" s="32" t="s">
        <v>30</v>
      </c>
      <c r="AC1090" s="32" t="s">
        <v>31</v>
      </c>
      <c r="AD1090" s="32" t="s">
        <v>30</v>
      </c>
      <c r="AE1090" s="32" t="s">
        <v>33</v>
      </c>
      <c r="AF1090" s="32" t="s">
        <v>31</v>
      </c>
      <c r="AG1090" s="32" t="s">
        <v>31</v>
      </c>
      <c r="AH1090" s="46" t="s">
        <v>45</v>
      </c>
      <c r="AM1090" s="32" t="s">
        <v>35</v>
      </c>
      <c r="AR1090" s="23"/>
      <c r="AS1090" s="24" t="str">
        <f t="shared" si="3"/>
        <v>-:Q:-:-:-:-:-:-:-:-:-:-:-:-:-:-:-:-:-:-:-:-:Rn:::::Rt::::</v>
      </c>
      <c r="AT1090" s="23"/>
      <c r="AU1090" s="24" t="str">
        <f t="shared" si="4"/>
        <v>0x0D00A000</v>
      </c>
      <c r="AV1090" s="25"/>
      <c r="AW1090" s="26" t="str">
        <f t="shared" si="5"/>
        <v>vst3single_structure_32_bit,                            </v>
      </c>
      <c r="AX1090" s="26" t="str">
        <f t="shared" si="6"/>
        <v>//		vst3single_structure_32_bit,                            	/* 0x0D00A000	ST3       	 */</v>
      </c>
      <c r="AY1090" s="26" t="str">
        <f t="shared" si="7"/>
        <v>//		0x0D00A000,	/* ST3       	vst3single_structure_32_bit	 */</v>
      </c>
    </row>
    <row r="1091" ht="12.75" customHeight="1">
      <c r="A1091" s="15" t="s">
        <v>1758</v>
      </c>
      <c r="B1091" s="33" t="s">
        <v>106</v>
      </c>
      <c r="C1091" s="16"/>
      <c r="D1091" s="17"/>
      <c r="E1091" s="28" t="s">
        <v>1686</v>
      </c>
      <c r="F1091" s="18" t="str">
        <f t="shared" si="8"/>
        <v>v</v>
      </c>
      <c r="G1091" s="18" t="str">
        <f t="shared" si="9"/>
        <v>single_structure_64_bit</v>
      </c>
      <c r="H1091" s="18" t="s">
        <v>1751</v>
      </c>
      <c r="I1091" s="30" t="s">
        <v>1533</v>
      </c>
      <c r="J1091" s="30"/>
      <c r="K1091" s="84"/>
      <c r="L1091" s="45" t="s">
        <v>31</v>
      </c>
      <c r="M1091" s="32" t="s">
        <v>71</v>
      </c>
      <c r="N1091" s="45" t="s">
        <v>31</v>
      </c>
      <c r="O1091" s="45" t="s">
        <v>31</v>
      </c>
      <c r="P1091" s="45" t="s">
        <v>30</v>
      </c>
      <c r="Q1091" s="45" t="s">
        <v>30</v>
      </c>
      <c r="R1091" s="45" t="s">
        <v>31</v>
      </c>
      <c r="S1091" s="45" t="s">
        <v>30</v>
      </c>
      <c r="T1091" s="45" t="s">
        <v>31</v>
      </c>
      <c r="U1091" s="32" t="s">
        <v>31</v>
      </c>
      <c r="V1091" s="32" t="s">
        <v>31</v>
      </c>
      <c r="W1091" s="45" t="s">
        <v>31</v>
      </c>
      <c r="X1091" s="45" t="s">
        <v>31</v>
      </c>
      <c r="Y1091" s="45" t="s">
        <v>31</v>
      </c>
      <c r="Z1091" s="45" t="s">
        <v>31</v>
      </c>
      <c r="AA1091" s="45" t="s">
        <v>31</v>
      </c>
      <c r="AB1091" s="32" t="s">
        <v>30</v>
      </c>
      <c r="AC1091" s="32" t="s">
        <v>31</v>
      </c>
      <c r="AD1091" s="32" t="s">
        <v>30</v>
      </c>
      <c r="AE1091" s="32" t="s">
        <v>31</v>
      </c>
      <c r="AF1091" s="32" t="s">
        <v>31</v>
      </c>
      <c r="AG1091" s="32" t="s">
        <v>30</v>
      </c>
      <c r="AH1091" s="46" t="s">
        <v>45</v>
      </c>
      <c r="AM1091" s="32" t="s">
        <v>35</v>
      </c>
      <c r="AR1091" s="23"/>
      <c r="AS1091" s="24" t="str">
        <f t="shared" si="3"/>
        <v>-:Q:-:-:-:-:-:-:-:-:-:-:-:-:-:-:-:-:-:-:-:-:Rn:::::Rt::::</v>
      </c>
      <c r="AT1091" s="23"/>
      <c r="AU1091" s="24" t="str">
        <f t="shared" si="4"/>
        <v>0x0D00A400</v>
      </c>
      <c r="AV1091" s="25"/>
      <c r="AW1091" s="26" t="str">
        <f t="shared" si="5"/>
        <v>vst3single_structure_64_bit,                            </v>
      </c>
      <c r="AX1091" s="26" t="str">
        <f t="shared" si="6"/>
        <v>//		vst3single_structure_64_bit,                            	/* 0x0D00A400	ST3       	 */</v>
      </c>
      <c r="AY1091" s="26" t="str">
        <f t="shared" si="7"/>
        <v>//		0x0D00A400,	/* ST3       	vst3single_structure_64_bit	 */</v>
      </c>
    </row>
    <row r="1092" ht="12.75" customHeight="1">
      <c r="A1092" s="9" t="s">
        <v>1759</v>
      </c>
      <c r="B1092" s="33" t="s">
        <v>106</v>
      </c>
      <c r="C1092" s="16"/>
      <c r="D1092" s="17"/>
      <c r="E1092" s="28" t="s">
        <v>1692</v>
      </c>
      <c r="F1092" s="18" t="str">
        <f t="shared" si="8"/>
        <v>v</v>
      </c>
      <c r="G1092" s="18" t="str">
        <f t="shared" si="9"/>
        <v>single_structure_8_bit</v>
      </c>
      <c r="H1092" s="18" t="s">
        <v>1751</v>
      </c>
      <c r="I1092" s="30" t="s">
        <v>1580</v>
      </c>
      <c r="J1092" s="30"/>
      <c r="K1092" s="84"/>
      <c r="L1092" s="45" t="s">
        <v>31</v>
      </c>
      <c r="M1092" s="32" t="s">
        <v>71</v>
      </c>
      <c r="N1092" s="45" t="s">
        <v>31</v>
      </c>
      <c r="O1092" s="45" t="s">
        <v>31</v>
      </c>
      <c r="P1092" s="45" t="s">
        <v>30</v>
      </c>
      <c r="Q1092" s="45" t="s">
        <v>30</v>
      </c>
      <c r="R1092" s="45" t="s">
        <v>31</v>
      </c>
      <c r="S1092" s="45" t="s">
        <v>30</v>
      </c>
      <c r="T1092" s="45" t="s">
        <v>31</v>
      </c>
      <c r="U1092" s="32" t="s">
        <v>31</v>
      </c>
      <c r="V1092" s="32" t="s">
        <v>30</v>
      </c>
      <c r="W1092" s="45" t="s">
        <v>31</v>
      </c>
      <c r="X1092" s="45" t="s">
        <v>31</v>
      </c>
      <c r="Y1092" s="45" t="s">
        <v>31</v>
      </c>
      <c r="Z1092" s="45" t="s">
        <v>31</v>
      </c>
      <c r="AA1092" s="45" t="s">
        <v>31</v>
      </c>
      <c r="AB1092" s="32" t="s">
        <v>31</v>
      </c>
      <c r="AC1092" s="32" t="s">
        <v>31</v>
      </c>
      <c r="AD1092" s="32" t="s">
        <v>31</v>
      </c>
      <c r="AE1092" s="32" t="s">
        <v>33</v>
      </c>
      <c r="AF1092" s="32" t="s">
        <v>33</v>
      </c>
      <c r="AG1092" s="32" t="s">
        <v>33</v>
      </c>
      <c r="AH1092" s="46" t="s">
        <v>45</v>
      </c>
      <c r="AM1092" s="32" t="s">
        <v>35</v>
      </c>
      <c r="AR1092" s="23"/>
      <c r="AS1092" s="24" t="str">
        <f t="shared" si="3"/>
        <v>-:Q:-:-:-:-:-:-:-:-:-:-:-:-:-:-:-:-:-:-:-:-:Rn:::::Rt::::</v>
      </c>
      <c r="AT1092" s="23"/>
      <c r="AU1092" s="24" t="str">
        <f t="shared" si="4"/>
        <v>0x0D200000</v>
      </c>
      <c r="AV1092" s="25"/>
      <c r="AW1092" s="26" t="str">
        <f t="shared" si="5"/>
        <v>vst2single_structure_8_bit,                             </v>
      </c>
      <c r="AX1092" s="26" t="str">
        <f t="shared" si="6"/>
        <v>//		vst2single_structure_8_bit,                             	/* 0x0D200000	ST2       	 */</v>
      </c>
      <c r="AY1092" s="26" t="str">
        <f t="shared" si="7"/>
        <v>//		0x0D200000,	/* ST2       	vst2single_structure_8_bit	 */</v>
      </c>
    </row>
    <row r="1093" ht="12.75" customHeight="1">
      <c r="A1093" s="9" t="s">
        <v>1760</v>
      </c>
      <c r="B1093" s="33" t="s">
        <v>106</v>
      </c>
      <c r="C1093" s="16"/>
      <c r="D1093" s="17"/>
      <c r="E1093" s="28" t="s">
        <v>1679</v>
      </c>
      <c r="F1093" s="18" t="str">
        <f t="shared" si="8"/>
        <v>v</v>
      </c>
      <c r="G1093" s="18" t="str">
        <f t="shared" si="9"/>
        <v>single_structure_8_bit</v>
      </c>
      <c r="H1093" s="18" t="s">
        <v>1751</v>
      </c>
      <c r="I1093" s="30" t="s">
        <v>1580</v>
      </c>
      <c r="J1093" s="30"/>
      <c r="K1093" s="84"/>
      <c r="L1093" s="45" t="s">
        <v>31</v>
      </c>
      <c r="M1093" s="32" t="s">
        <v>71</v>
      </c>
      <c r="N1093" s="45" t="s">
        <v>31</v>
      </c>
      <c r="O1093" s="45" t="s">
        <v>31</v>
      </c>
      <c r="P1093" s="45" t="s">
        <v>30</v>
      </c>
      <c r="Q1093" s="45" t="s">
        <v>30</v>
      </c>
      <c r="R1093" s="45" t="s">
        <v>31</v>
      </c>
      <c r="S1093" s="45" t="s">
        <v>30</v>
      </c>
      <c r="T1093" s="45" t="s">
        <v>31</v>
      </c>
      <c r="U1093" s="32" t="s">
        <v>31</v>
      </c>
      <c r="V1093" s="32" t="s">
        <v>30</v>
      </c>
      <c r="W1093" s="45" t="s">
        <v>31</v>
      </c>
      <c r="X1093" s="45" t="s">
        <v>31</v>
      </c>
      <c r="Y1093" s="45" t="s">
        <v>31</v>
      </c>
      <c r="Z1093" s="45" t="s">
        <v>31</v>
      </c>
      <c r="AA1093" s="45" t="s">
        <v>31</v>
      </c>
      <c r="AB1093" s="32" t="s">
        <v>31</v>
      </c>
      <c r="AC1093" s="32" t="s">
        <v>31</v>
      </c>
      <c r="AD1093" s="32" t="s">
        <v>30</v>
      </c>
      <c r="AE1093" s="32" t="s">
        <v>33</v>
      </c>
      <c r="AF1093" s="32" t="s">
        <v>33</v>
      </c>
      <c r="AG1093" s="32" t="s">
        <v>33</v>
      </c>
      <c r="AH1093" s="46" t="s">
        <v>45</v>
      </c>
      <c r="AM1093" s="32" t="s">
        <v>35</v>
      </c>
      <c r="AR1093" s="23"/>
      <c r="AS1093" s="24" t="str">
        <f t="shared" si="3"/>
        <v>-:Q:-:-:-:-:-:-:-:-:-:-:-:-:-:-:-:-:-:-:-:-:Rn:::::Rt::::</v>
      </c>
      <c r="AT1093" s="23"/>
      <c r="AU1093" s="24" t="str">
        <f t="shared" si="4"/>
        <v>0x0D202000</v>
      </c>
      <c r="AV1093" s="25"/>
      <c r="AW1093" s="26" t="str">
        <f t="shared" si="5"/>
        <v>vst4single_structure_8_bit,                             </v>
      </c>
      <c r="AX1093" s="26" t="str">
        <f t="shared" si="6"/>
        <v>//		vst4single_structure_8_bit,                             	/* 0x0D202000	ST4       	 */</v>
      </c>
      <c r="AY1093" s="26" t="str">
        <f t="shared" si="7"/>
        <v>//		0x0D202000,	/* ST4       	vst4single_structure_8_bit	 */</v>
      </c>
    </row>
    <row r="1094" ht="12.75" customHeight="1">
      <c r="A1094" s="15" t="s">
        <v>1761</v>
      </c>
      <c r="B1094" s="33" t="s">
        <v>106</v>
      </c>
      <c r="C1094" s="16"/>
      <c r="D1094" s="17"/>
      <c r="E1094" s="28" t="s">
        <v>1692</v>
      </c>
      <c r="F1094" s="18" t="str">
        <f t="shared" si="8"/>
        <v>v</v>
      </c>
      <c r="G1094" s="18" t="str">
        <f t="shared" si="9"/>
        <v>single_structure_16_bit</v>
      </c>
      <c r="H1094" s="18" t="s">
        <v>1751</v>
      </c>
      <c r="I1094" s="30" t="s">
        <v>1576</v>
      </c>
      <c r="J1094" s="30"/>
      <c r="K1094" s="84"/>
      <c r="L1094" s="45" t="s">
        <v>31</v>
      </c>
      <c r="M1094" s="32" t="s">
        <v>71</v>
      </c>
      <c r="N1094" s="45" t="s">
        <v>31</v>
      </c>
      <c r="O1094" s="45" t="s">
        <v>31</v>
      </c>
      <c r="P1094" s="45" t="s">
        <v>30</v>
      </c>
      <c r="Q1094" s="45" t="s">
        <v>30</v>
      </c>
      <c r="R1094" s="45" t="s">
        <v>31</v>
      </c>
      <c r="S1094" s="45" t="s">
        <v>30</v>
      </c>
      <c r="T1094" s="45" t="s">
        <v>31</v>
      </c>
      <c r="U1094" s="32" t="s">
        <v>31</v>
      </c>
      <c r="V1094" s="32" t="s">
        <v>30</v>
      </c>
      <c r="W1094" s="45" t="s">
        <v>31</v>
      </c>
      <c r="X1094" s="45" t="s">
        <v>31</v>
      </c>
      <c r="Y1094" s="45" t="s">
        <v>31</v>
      </c>
      <c r="Z1094" s="45" t="s">
        <v>31</v>
      </c>
      <c r="AA1094" s="45" t="s">
        <v>31</v>
      </c>
      <c r="AB1094" s="32" t="s">
        <v>31</v>
      </c>
      <c r="AC1094" s="32" t="s">
        <v>30</v>
      </c>
      <c r="AD1094" s="32" t="s">
        <v>31</v>
      </c>
      <c r="AE1094" s="32" t="s">
        <v>33</v>
      </c>
      <c r="AF1094" s="32" t="s">
        <v>33</v>
      </c>
      <c r="AG1094" s="32" t="s">
        <v>31</v>
      </c>
      <c r="AH1094" s="46" t="s">
        <v>45</v>
      </c>
      <c r="AM1094" s="32" t="s">
        <v>35</v>
      </c>
      <c r="AR1094" s="23"/>
      <c r="AS1094" s="24" t="str">
        <f t="shared" si="3"/>
        <v>-:Q:-:-:-:-:-:-:-:-:-:-:-:-:-:-:-:-:-:-:-:-:Rn:::::Rt::::</v>
      </c>
      <c r="AT1094" s="23"/>
      <c r="AU1094" s="24" t="str">
        <f t="shared" si="4"/>
        <v>0x0D204000</v>
      </c>
      <c r="AV1094" s="25"/>
      <c r="AW1094" s="26" t="str">
        <f t="shared" si="5"/>
        <v>vst2single_structure_16_bit,                            </v>
      </c>
      <c r="AX1094" s="26" t="str">
        <f t="shared" si="6"/>
        <v>//		vst2single_structure_16_bit,                            	/* 0x0D204000	ST2       	 */</v>
      </c>
      <c r="AY1094" s="26" t="str">
        <f t="shared" si="7"/>
        <v>//		0x0D204000,	/* ST2       	vst2single_structure_16_bit	 */</v>
      </c>
    </row>
    <row r="1095" ht="12.75" customHeight="1">
      <c r="A1095" s="15" t="s">
        <v>1762</v>
      </c>
      <c r="B1095" s="33" t="s">
        <v>106</v>
      </c>
      <c r="C1095" s="16"/>
      <c r="D1095" s="17"/>
      <c r="E1095" s="28" t="s">
        <v>1679</v>
      </c>
      <c r="F1095" s="18" t="str">
        <f t="shared" si="8"/>
        <v>v</v>
      </c>
      <c r="G1095" s="18" t="str">
        <f t="shared" si="9"/>
        <v>single_structure_16_bit</v>
      </c>
      <c r="H1095" s="18" t="s">
        <v>1751</v>
      </c>
      <c r="I1095" s="30" t="s">
        <v>1576</v>
      </c>
      <c r="J1095" s="30"/>
      <c r="K1095" s="84"/>
      <c r="L1095" s="45" t="s">
        <v>31</v>
      </c>
      <c r="M1095" s="32" t="s">
        <v>71</v>
      </c>
      <c r="N1095" s="45" t="s">
        <v>31</v>
      </c>
      <c r="O1095" s="45" t="s">
        <v>31</v>
      </c>
      <c r="P1095" s="45" t="s">
        <v>30</v>
      </c>
      <c r="Q1095" s="45" t="s">
        <v>30</v>
      </c>
      <c r="R1095" s="45" t="s">
        <v>31</v>
      </c>
      <c r="S1095" s="45" t="s">
        <v>30</v>
      </c>
      <c r="T1095" s="45" t="s">
        <v>31</v>
      </c>
      <c r="U1095" s="32" t="s">
        <v>31</v>
      </c>
      <c r="V1095" s="32" t="s">
        <v>30</v>
      </c>
      <c r="W1095" s="45" t="s">
        <v>31</v>
      </c>
      <c r="X1095" s="45" t="s">
        <v>31</v>
      </c>
      <c r="Y1095" s="45" t="s">
        <v>31</v>
      </c>
      <c r="Z1095" s="45" t="s">
        <v>31</v>
      </c>
      <c r="AA1095" s="45" t="s">
        <v>31</v>
      </c>
      <c r="AB1095" s="32" t="s">
        <v>31</v>
      </c>
      <c r="AC1095" s="32" t="s">
        <v>30</v>
      </c>
      <c r="AD1095" s="32" t="s">
        <v>30</v>
      </c>
      <c r="AE1095" s="32" t="s">
        <v>33</v>
      </c>
      <c r="AF1095" s="32" t="s">
        <v>33</v>
      </c>
      <c r="AG1095" s="32" t="s">
        <v>31</v>
      </c>
      <c r="AH1095" s="46" t="s">
        <v>45</v>
      </c>
      <c r="AM1095" s="32" t="s">
        <v>35</v>
      </c>
      <c r="AR1095" s="23"/>
      <c r="AS1095" s="24" t="str">
        <f t="shared" si="3"/>
        <v>-:Q:-:-:-:-:-:-:-:-:-:-:-:-:-:-:-:-:-:-:-:-:Rn:::::Rt::::</v>
      </c>
      <c r="AT1095" s="23"/>
      <c r="AU1095" s="24" t="str">
        <f t="shared" si="4"/>
        <v>0x0D206000</v>
      </c>
      <c r="AV1095" s="25"/>
      <c r="AW1095" s="26" t="str">
        <f t="shared" si="5"/>
        <v>vst4single_structure_16_bit,                            </v>
      </c>
      <c r="AX1095" s="26" t="str">
        <f t="shared" si="6"/>
        <v>//		vst4single_structure_16_bit,                            	/* 0x0D206000	ST4       	 */</v>
      </c>
      <c r="AY1095" s="26" t="str">
        <f t="shared" si="7"/>
        <v>//		0x0D206000,	/* ST4       	vst4single_structure_16_bit	 */</v>
      </c>
    </row>
    <row r="1096" ht="12.75" customHeight="1">
      <c r="A1096" s="9" t="s">
        <v>1763</v>
      </c>
      <c r="B1096" s="33" t="s">
        <v>106</v>
      </c>
      <c r="C1096" s="16"/>
      <c r="D1096" s="17"/>
      <c r="E1096" s="28" t="s">
        <v>1692</v>
      </c>
      <c r="F1096" s="18" t="str">
        <f t="shared" si="8"/>
        <v>v</v>
      </c>
      <c r="G1096" s="18" t="str">
        <f t="shared" si="9"/>
        <v>single_structure_32_bit</v>
      </c>
      <c r="H1096" s="18" t="s">
        <v>1751</v>
      </c>
      <c r="I1096" s="30" t="s">
        <v>1527</v>
      </c>
      <c r="J1096" s="30"/>
      <c r="K1096" s="84"/>
      <c r="L1096" s="45" t="s">
        <v>31</v>
      </c>
      <c r="M1096" s="32" t="s">
        <v>71</v>
      </c>
      <c r="N1096" s="45" t="s">
        <v>31</v>
      </c>
      <c r="O1096" s="45" t="s">
        <v>31</v>
      </c>
      <c r="P1096" s="45" t="s">
        <v>30</v>
      </c>
      <c r="Q1096" s="45" t="s">
        <v>30</v>
      </c>
      <c r="R1096" s="45" t="s">
        <v>31</v>
      </c>
      <c r="S1096" s="45" t="s">
        <v>30</v>
      </c>
      <c r="T1096" s="45" t="s">
        <v>31</v>
      </c>
      <c r="U1096" s="32" t="s">
        <v>31</v>
      </c>
      <c r="V1096" s="32" t="s">
        <v>30</v>
      </c>
      <c r="W1096" s="45" t="s">
        <v>31</v>
      </c>
      <c r="X1096" s="45" t="s">
        <v>31</v>
      </c>
      <c r="Y1096" s="45" t="s">
        <v>31</v>
      </c>
      <c r="Z1096" s="45" t="s">
        <v>31</v>
      </c>
      <c r="AA1096" s="45" t="s">
        <v>31</v>
      </c>
      <c r="AB1096" s="32" t="s">
        <v>30</v>
      </c>
      <c r="AC1096" s="32" t="s">
        <v>31</v>
      </c>
      <c r="AD1096" s="32" t="s">
        <v>31</v>
      </c>
      <c r="AE1096" s="32" t="s">
        <v>33</v>
      </c>
      <c r="AF1096" s="32" t="s">
        <v>31</v>
      </c>
      <c r="AG1096" s="32" t="s">
        <v>31</v>
      </c>
      <c r="AH1096" s="46" t="s">
        <v>45</v>
      </c>
      <c r="AM1096" s="32" t="s">
        <v>35</v>
      </c>
      <c r="AR1096" s="23"/>
      <c r="AS1096" s="24" t="str">
        <f t="shared" si="3"/>
        <v>-:Q:-:-:-:-:-:-:-:-:-:-:-:-:-:-:-:-:-:-:-:-:Rn:::::Rt::::</v>
      </c>
      <c r="AT1096" s="23"/>
      <c r="AU1096" s="24" t="str">
        <f t="shared" si="4"/>
        <v>0x0D208000</v>
      </c>
      <c r="AV1096" s="25"/>
      <c r="AW1096" s="26" t="str">
        <f t="shared" si="5"/>
        <v>vst2single_structure_32_bit,                            </v>
      </c>
      <c r="AX1096" s="26" t="str">
        <f t="shared" si="6"/>
        <v>//		vst2single_structure_32_bit,                            	/* 0x0D208000	ST2       	 */</v>
      </c>
      <c r="AY1096" s="26" t="str">
        <f t="shared" si="7"/>
        <v>//		0x0D208000,	/* ST2       	vst2single_structure_32_bit	 */</v>
      </c>
    </row>
    <row r="1097" ht="12.75" customHeight="1">
      <c r="A1097" s="15" t="s">
        <v>1764</v>
      </c>
      <c r="B1097" s="33" t="s">
        <v>106</v>
      </c>
      <c r="C1097" s="16"/>
      <c r="D1097" s="17"/>
      <c r="E1097" s="28" t="s">
        <v>1692</v>
      </c>
      <c r="F1097" s="18" t="str">
        <f t="shared" si="8"/>
        <v>v</v>
      </c>
      <c r="G1097" s="18" t="str">
        <f t="shared" si="9"/>
        <v>single_structure_64_bit</v>
      </c>
      <c r="H1097" s="18" t="s">
        <v>1751</v>
      </c>
      <c r="I1097" s="30" t="s">
        <v>1533</v>
      </c>
      <c r="J1097" s="30"/>
      <c r="K1097" s="84"/>
      <c r="L1097" s="45" t="s">
        <v>31</v>
      </c>
      <c r="M1097" s="32" t="s">
        <v>71</v>
      </c>
      <c r="N1097" s="45" t="s">
        <v>31</v>
      </c>
      <c r="O1097" s="45" t="s">
        <v>31</v>
      </c>
      <c r="P1097" s="45" t="s">
        <v>30</v>
      </c>
      <c r="Q1097" s="45" t="s">
        <v>30</v>
      </c>
      <c r="R1097" s="45" t="s">
        <v>31</v>
      </c>
      <c r="S1097" s="45" t="s">
        <v>30</v>
      </c>
      <c r="T1097" s="45" t="s">
        <v>31</v>
      </c>
      <c r="U1097" s="32" t="s">
        <v>31</v>
      </c>
      <c r="V1097" s="32" t="s">
        <v>30</v>
      </c>
      <c r="W1097" s="45" t="s">
        <v>31</v>
      </c>
      <c r="X1097" s="45" t="s">
        <v>31</v>
      </c>
      <c r="Y1097" s="45" t="s">
        <v>31</v>
      </c>
      <c r="Z1097" s="45" t="s">
        <v>31</v>
      </c>
      <c r="AA1097" s="45" t="s">
        <v>31</v>
      </c>
      <c r="AB1097" s="32" t="s">
        <v>30</v>
      </c>
      <c r="AC1097" s="32" t="s">
        <v>31</v>
      </c>
      <c r="AD1097" s="32" t="s">
        <v>31</v>
      </c>
      <c r="AE1097" s="32" t="s">
        <v>31</v>
      </c>
      <c r="AF1097" s="32" t="s">
        <v>31</v>
      </c>
      <c r="AG1097" s="32" t="s">
        <v>30</v>
      </c>
      <c r="AH1097" s="46" t="s">
        <v>45</v>
      </c>
      <c r="AM1097" s="32" t="s">
        <v>35</v>
      </c>
      <c r="AR1097" s="23"/>
      <c r="AS1097" s="24" t="str">
        <f t="shared" si="3"/>
        <v>-:Q:-:-:-:-:-:-:-:-:-:-:-:-:-:-:-:-:-:-:-:-:Rn:::::Rt::::</v>
      </c>
      <c r="AT1097" s="23"/>
      <c r="AU1097" s="24" t="str">
        <f t="shared" si="4"/>
        <v>0x0D208400</v>
      </c>
      <c r="AV1097" s="25"/>
      <c r="AW1097" s="26" t="str">
        <f t="shared" si="5"/>
        <v>vst2single_structure_64_bit,                            </v>
      </c>
      <c r="AX1097" s="26" t="str">
        <f t="shared" si="6"/>
        <v>//		vst2single_structure_64_bit,                            	/* 0x0D208400	ST2       	 */</v>
      </c>
      <c r="AY1097" s="26" t="str">
        <f t="shared" si="7"/>
        <v>//		0x0D208400,	/* ST2       	vst2single_structure_64_bit	 */</v>
      </c>
    </row>
    <row r="1098" ht="12.75" customHeight="1">
      <c r="A1098" s="15" t="s">
        <v>1765</v>
      </c>
      <c r="B1098" s="33" t="s">
        <v>106</v>
      </c>
      <c r="C1098" s="16"/>
      <c r="D1098" s="17"/>
      <c r="E1098" s="28" t="s">
        <v>1679</v>
      </c>
      <c r="F1098" s="18" t="str">
        <f t="shared" si="8"/>
        <v>v</v>
      </c>
      <c r="G1098" s="18" t="str">
        <f t="shared" si="9"/>
        <v>single_structure_32_bit</v>
      </c>
      <c r="H1098" s="18" t="s">
        <v>1751</v>
      </c>
      <c r="I1098" s="30" t="s">
        <v>1527</v>
      </c>
      <c r="J1098" s="30"/>
      <c r="K1098" s="84"/>
      <c r="L1098" s="45" t="s">
        <v>31</v>
      </c>
      <c r="M1098" s="32" t="s">
        <v>71</v>
      </c>
      <c r="N1098" s="45" t="s">
        <v>31</v>
      </c>
      <c r="O1098" s="45" t="s">
        <v>31</v>
      </c>
      <c r="P1098" s="45" t="s">
        <v>30</v>
      </c>
      <c r="Q1098" s="45" t="s">
        <v>30</v>
      </c>
      <c r="R1098" s="45" t="s">
        <v>31</v>
      </c>
      <c r="S1098" s="45" t="s">
        <v>30</v>
      </c>
      <c r="T1098" s="45" t="s">
        <v>31</v>
      </c>
      <c r="U1098" s="32" t="s">
        <v>31</v>
      </c>
      <c r="V1098" s="32" t="s">
        <v>30</v>
      </c>
      <c r="W1098" s="45" t="s">
        <v>31</v>
      </c>
      <c r="X1098" s="45" t="s">
        <v>31</v>
      </c>
      <c r="Y1098" s="45" t="s">
        <v>31</v>
      </c>
      <c r="Z1098" s="45" t="s">
        <v>31</v>
      </c>
      <c r="AA1098" s="45" t="s">
        <v>31</v>
      </c>
      <c r="AB1098" s="32" t="s">
        <v>30</v>
      </c>
      <c r="AC1098" s="32" t="s">
        <v>31</v>
      </c>
      <c r="AD1098" s="32" t="s">
        <v>30</v>
      </c>
      <c r="AE1098" s="32" t="s">
        <v>33</v>
      </c>
      <c r="AF1098" s="32" t="s">
        <v>31</v>
      </c>
      <c r="AG1098" s="32" t="s">
        <v>31</v>
      </c>
      <c r="AH1098" s="46" t="s">
        <v>45</v>
      </c>
      <c r="AM1098" s="32" t="s">
        <v>35</v>
      </c>
      <c r="AR1098" s="23"/>
      <c r="AS1098" s="24" t="str">
        <f t="shared" si="3"/>
        <v>-:Q:-:-:-:-:-:-:-:-:-:-:-:-:-:-:-:-:-:-:-:-:Rn:::::Rt::::</v>
      </c>
      <c r="AT1098" s="23"/>
      <c r="AU1098" s="24" t="str">
        <f t="shared" si="4"/>
        <v>0x0D20A000</v>
      </c>
      <c r="AV1098" s="25"/>
      <c r="AW1098" s="26" t="str">
        <f t="shared" si="5"/>
        <v>vst4single_structure_32_bit,                            </v>
      </c>
      <c r="AX1098" s="26" t="str">
        <f t="shared" si="6"/>
        <v>//		vst4single_structure_32_bit,                            	/* 0x0D20A000	ST4       	 */</v>
      </c>
      <c r="AY1098" s="26" t="str">
        <f t="shared" si="7"/>
        <v>//		0x0D20A000,	/* ST4       	vst4single_structure_32_bit	 */</v>
      </c>
    </row>
    <row r="1099" ht="12.75" customHeight="1">
      <c r="A1099" s="9" t="s">
        <v>1766</v>
      </c>
      <c r="B1099" s="33" t="s">
        <v>106</v>
      </c>
      <c r="C1099" s="16"/>
      <c r="D1099" s="17"/>
      <c r="E1099" s="28" t="s">
        <v>1679</v>
      </c>
      <c r="F1099" s="18" t="str">
        <f t="shared" si="8"/>
        <v>v</v>
      </c>
      <c r="G1099" s="18" t="str">
        <f t="shared" si="9"/>
        <v>single_structure_64_bit</v>
      </c>
      <c r="H1099" s="18" t="s">
        <v>1751</v>
      </c>
      <c r="I1099" s="30" t="s">
        <v>1533</v>
      </c>
      <c r="J1099" s="30"/>
      <c r="K1099" s="84"/>
      <c r="L1099" s="45" t="s">
        <v>31</v>
      </c>
      <c r="M1099" s="32" t="s">
        <v>71</v>
      </c>
      <c r="N1099" s="45" t="s">
        <v>31</v>
      </c>
      <c r="O1099" s="45" t="s">
        <v>31</v>
      </c>
      <c r="P1099" s="45" t="s">
        <v>30</v>
      </c>
      <c r="Q1099" s="45" t="s">
        <v>30</v>
      </c>
      <c r="R1099" s="45" t="s">
        <v>31</v>
      </c>
      <c r="S1099" s="45" t="s">
        <v>30</v>
      </c>
      <c r="T1099" s="45" t="s">
        <v>31</v>
      </c>
      <c r="U1099" s="32" t="s">
        <v>31</v>
      </c>
      <c r="V1099" s="32" t="s">
        <v>30</v>
      </c>
      <c r="W1099" s="45" t="s">
        <v>31</v>
      </c>
      <c r="X1099" s="45" t="s">
        <v>31</v>
      </c>
      <c r="Y1099" s="45" t="s">
        <v>31</v>
      </c>
      <c r="Z1099" s="45" t="s">
        <v>31</v>
      </c>
      <c r="AA1099" s="45" t="s">
        <v>31</v>
      </c>
      <c r="AB1099" s="32" t="s">
        <v>30</v>
      </c>
      <c r="AC1099" s="32" t="s">
        <v>31</v>
      </c>
      <c r="AD1099" s="32" t="s">
        <v>30</v>
      </c>
      <c r="AE1099" s="32" t="s">
        <v>31</v>
      </c>
      <c r="AF1099" s="32" t="s">
        <v>31</v>
      </c>
      <c r="AG1099" s="32" t="s">
        <v>30</v>
      </c>
      <c r="AH1099" s="46" t="s">
        <v>45</v>
      </c>
      <c r="AM1099" s="32" t="s">
        <v>35</v>
      </c>
      <c r="AR1099" s="23"/>
      <c r="AS1099" s="24" t="str">
        <f t="shared" si="3"/>
        <v>-:Q:-:-:-:-:-:-:-:-:-:-:-:-:-:-:-:-:-:-:-:-:Rn:::::Rt::::</v>
      </c>
      <c r="AT1099" s="23"/>
      <c r="AU1099" s="24" t="str">
        <f t="shared" si="4"/>
        <v>0x0D20A400</v>
      </c>
      <c r="AV1099" s="25"/>
      <c r="AW1099" s="26" t="str">
        <f t="shared" si="5"/>
        <v>vst4single_structure_64_bit,                            </v>
      </c>
      <c r="AX1099" s="26" t="str">
        <f t="shared" si="6"/>
        <v>//		vst4single_structure_64_bit,                            	/* 0x0D20A400	ST4       	 */</v>
      </c>
      <c r="AY1099" s="26" t="str">
        <f t="shared" si="7"/>
        <v>//		0x0D20A400,	/* ST4       	vst4single_structure_64_bit	 */</v>
      </c>
    </row>
    <row r="1100" ht="12.75" customHeight="1">
      <c r="A1100" s="9" t="s">
        <v>1767</v>
      </c>
      <c r="B1100" s="33" t="s">
        <v>106</v>
      </c>
      <c r="C1100" s="16"/>
      <c r="D1100" s="17"/>
      <c r="E1100" s="28" t="s">
        <v>1698</v>
      </c>
      <c r="F1100" s="18" t="str">
        <f t="shared" si="8"/>
        <v>v</v>
      </c>
      <c r="G1100" s="18" t="str">
        <f t="shared" si="9"/>
        <v>single_structure_8_bit</v>
      </c>
      <c r="H1100" s="18" t="s">
        <v>1751</v>
      </c>
      <c r="I1100" s="30" t="s">
        <v>1580</v>
      </c>
      <c r="J1100" s="30"/>
      <c r="K1100" s="84"/>
      <c r="L1100" s="45" t="s">
        <v>31</v>
      </c>
      <c r="M1100" s="32" t="s">
        <v>71</v>
      </c>
      <c r="N1100" s="45" t="s">
        <v>31</v>
      </c>
      <c r="O1100" s="45" t="s">
        <v>31</v>
      </c>
      <c r="P1100" s="45" t="s">
        <v>30</v>
      </c>
      <c r="Q1100" s="45" t="s">
        <v>30</v>
      </c>
      <c r="R1100" s="45" t="s">
        <v>31</v>
      </c>
      <c r="S1100" s="45" t="s">
        <v>30</v>
      </c>
      <c r="T1100" s="45" t="s">
        <v>31</v>
      </c>
      <c r="U1100" s="32" t="s">
        <v>30</v>
      </c>
      <c r="V1100" s="32" t="s">
        <v>31</v>
      </c>
      <c r="W1100" s="45" t="s">
        <v>31</v>
      </c>
      <c r="X1100" s="45" t="s">
        <v>31</v>
      </c>
      <c r="Y1100" s="45" t="s">
        <v>31</v>
      </c>
      <c r="Z1100" s="45" t="s">
        <v>31</v>
      </c>
      <c r="AA1100" s="45" t="s">
        <v>31</v>
      </c>
      <c r="AB1100" s="32" t="s">
        <v>31</v>
      </c>
      <c r="AC1100" s="32" t="s">
        <v>31</v>
      </c>
      <c r="AD1100" s="32" t="s">
        <v>31</v>
      </c>
      <c r="AE1100" s="32" t="s">
        <v>33</v>
      </c>
      <c r="AF1100" s="32" t="s">
        <v>33</v>
      </c>
      <c r="AG1100" s="32" t="s">
        <v>33</v>
      </c>
      <c r="AH1100" s="46" t="s">
        <v>45</v>
      </c>
      <c r="AM1100" s="32" t="s">
        <v>35</v>
      </c>
      <c r="AR1100" s="23"/>
      <c r="AS1100" s="24" t="str">
        <f t="shared" si="3"/>
        <v>-:Q:-:-:-:-:-:-:-:-:-:-:-:-:-:-:-:-:-:-:-:-:Rn:::::Rt::::</v>
      </c>
      <c r="AT1100" s="23"/>
      <c r="AU1100" s="24" t="str">
        <f t="shared" si="4"/>
        <v>0x0D400000</v>
      </c>
      <c r="AV1100" s="25"/>
      <c r="AW1100" s="26" t="str">
        <f t="shared" si="5"/>
        <v>vld1single_structure_8_bit,                             </v>
      </c>
      <c r="AX1100" s="26" t="str">
        <f t="shared" si="6"/>
        <v>//		vld1single_structure_8_bit,                             	/* 0x0D400000	LD1       	 */</v>
      </c>
      <c r="AY1100" s="26" t="str">
        <f t="shared" si="7"/>
        <v>//		0x0D400000,	/* LD1       	vld1single_structure_8_bit	 */</v>
      </c>
    </row>
    <row r="1101" ht="12.75" customHeight="1">
      <c r="A1101" s="15" t="s">
        <v>1768</v>
      </c>
      <c r="B1101" s="33" t="s">
        <v>106</v>
      </c>
      <c r="C1101" s="16"/>
      <c r="D1101" s="17"/>
      <c r="E1101" s="28" t="s">
        <v>1700</v>
      </c>
      <c r="F1101" s="18" t="str">
        <f t="shared" si="8"/>
        <v>v</v>
      </c>
      <c r="G1101" s="18" t="str">
        <f t="shared" si="9"/>
        <v>single_structure_8_bit</v>
      </c>
      <c r="H1101" s="18" t="s">
        <v>1751</v>
      </c>
      <c r="I1101" s="30" t="s">
        <v>1580</v>
      </c>
      <c r="J1101" s="30"/>
      <c r="K1101" s="84"/>
      <c r="L1101" s="45" t="s">
        <v>31</v>
      </c>
      <c r="M1101" s="32" t="s">
        <v>71</v>
      </c>
      <c r="N1101" s="45" t="s">
        <v>31</v>
      </c>
      <c r="O1101" s="45" t="s">
        <v>31</v>
      </c>
      <c r="P1101" s="45" t="s">
        <v>30</v>
      </c>
      <c r="Q1101" s="45" t="s">
        <v>30</v>
      </c>
      <c r="R1101" s="45" t="s">
        <v>31</v>
      </c>
      <c r="S1101" s="45" t="s">
        <v>30</v>
      </c>
      <c r="T1101" s="45" t="s">
        <v>31</v>
      </c>
      <c r="U1101" s="32" t="s">
        <v>30</v>
      </c>
      <c r="V1101" s="32" t="s">
        <v>31</v>
      </c>
      <c r="W1101" s="45" t="s">
        <v>31</v>
      </c>
      <c r="X1101" s="45" t="s">
        <v>31</v>
      </c>
      <c r="Y1101" s="45" t="s">
        <v>31</v>
      </c>
      <c r="Z1101" s="45" t="s">
        <v>31</v>
      </c>
      <c r="AA1101" s="45" t="s">
        <v>31</v>
      </c>
      <c r="AB1101" s="32" t="s">
        <v>31</v>
      </c>
      <c r="AC1101" s="32" t="s">
        <v>31</v>
      </c>
      <c r="AD1101" s="32" t="s">
        <v>30</v>
      </c>
      <c r="AE1101" s="32" t="s">
        <v>33</v>
      </c>
      <c r="AF1101" s="32" t="s">
        <v>33</v>
      </c>
      <c r="AG1101" s="32" t="s">
        <v>33</v>
      </c>
      <c r="AH1101" s="46" t="s">
        <v>45</v>
      </c>
      <c r="AM1101" s="32" t="s">
        <v>35</v>
      </c>
      <c r="AR1101" s="23"/>
      <c r="AS1101" s="24" t="str">
        <f t="shared" si="3"/>
        <v>-:Q:-:-:-:-:-:-:-:-:-:-:-:-:-:-:-:-:-:-:-:-:Rn:::::Rt::::</v>
      </c>
      <c r="AT1101" s="23"/>
      <c r="AU1101" s="24" t="str">
        <f t="shared" si="4"/>
        <v>0x0D402000</v>
      </c>
      <c r="AV1101" s="25"/>
      <c r="AW1101" s="26" t="str">
        <f t="shared" si="5"/>
        <v>vld3single_structure_8_bit,                             </v>
      </c>
      <c r="AX1101" s="26" t="str">
        <f t="shared" si="6"/>
        <v>//		vld3single_structure_8_bit,                             	/* 0x0D402000	LD3       	 */</v>
      </c>
      <c r="AY1101" s="26" t="str">
        <f t="shared" si="7"/>
        <v>//		0x0D402000,	/* LD3       	vld3single_structure_8_bit	 */</v>
      </c>
    </row>
    <row r="1102" ht="12.75" customHeight="1">
      <c r="A1102" s="15" t="s">
        <v>1769</v>
      </c>
      <c r="B1102" s="33" t="s">
        <v>106</v>
      </c>
      <c r="C1102" s="16"/>
      <c r="D1102" s="17"/>
      <c r="E1102" s="28" t="s">
        <v>1698</v>
      </c>
      <c r="F1102" s="18" t="str">
        <f t="shared" si="8"/>
        <v>v</v>
      </c>
      <c r="G1102" s="18" t="str">
        <f t="shared" si="9"/>
        <v>single_structure_16_bit</v>
      </c>
      <c r="H1102" s="18" t="s">
        <v>1751</v>
      </c>
      <c r="I1102" s="30" t="s">
        <v>1576</v>
      </c>
      <c r="J1102" s="30"/>
      <c r="K1102" s="84"/>
      <c r="L1102" s="45" t="s">
        <v>31</v>
      </c>
      <c r="M1102" s="32" t="s">
        <v>71</v>
      </c>
      <c r="N1102" s="45" t="s">
        <v>31</v>
      </c>
      <c r="O1102" s="45" t="s">
        <v>31</v>
      </c>
      <c r="P1102" s="45" t="s">
        <v>30</v>
      </c>
      <c r="Q1102" s="45" t="s">
        <v>30</v>
      </c>
      <c r="R1102" s="45" t="s">
        <v>31</v>
      </c>
      <c r="S1102" s="45" t="s">
        <v>30</v>
      </c>
      <c r="T1102" s="45" t="s">
        <v>31</v>
      </c>
      <c r="U1102" s="32" t="s">
        <v>30</v>
      </c>
      <c r="V1102" s="32" t="s">
        <v>31</v>
      </c>
      <c r="W1102" s="45" t="s">
        <v>31</v>
      </c>
      <c r="X1102" s="45" t="s">
        <v>31</v>
      </c>
      <c r="Y1102" s="45" t="s">
        <v>31</v>
      </c>
      <c r="Z1102" s="45" t="s">
        <v>31</v>
      </c>
      <c r="AA1102" s="45" t="s">
        <v>31</v>
      </c>
      <c r="AB1102" s="32" t="s">
        <v>31</v>
      </c>
      <c r="AC1102" s="32" t="s">
        <v>30</v>
      </c>
      <c r="AD1102" s="32" t="s">
        <v>31</v>
      </c>
      <c r="AE1102" s="32" t="s">
        <v>33</v>
      </c>
      <c r="AF1102" s="32" t="s">
        <v>33</v>
      </c>
      <c r="AG1102" s="32" t="s">
        <v>31</v>
      </c>
      <c r="AH1102" s="46" t="s">
        <v>45</v>
      </c>
      <c r="AM1102" s="32" t="s">
        <v>35</v>
      </c>
      <c r="AR1102" s="23"/>
      <c r="AS1102" s="24" t="str">
        <f t="shared" si="3"/>
        <v>-:Q:-:-:-:-:-:-:-:-:-:-:-:-:-:-:-:-:-:-:-:-:Rn:::::Rt::::</v>
      </c>
      <c r="AT1102" s="23"/>
      <c r="AU1102" s="24" t="str">
        <f t="shared" si="4"/>
        <v>0x0D404000</v>
      </c>
      <c r="AV1102" s="25"/>
      <c r="AW1102" s="26" t="str">
        <f t="shared" si="5"/>
        <v>vld1single_structure_16_bit,                            </v>
      </c>
      <c r="AX1102" s="26" t="str">
        <f t="shared" si="6"/>
        <v>//		vld1single_structure_16_bit,                            	/* 0x0D404000	LD1       	 */</v>
      </c>
      <c r="AY1102" s="26" t="str">
        <f t="shared" si="7"/>
        <v>//		0x0D404000,	/* LD1       	vld1single_structure_16_bit	 */</v>
      </c>
    </row>
    <row r="1103" ht="12.75" customHeight="1">
      <c r="A1103" s="9" t="s">
        <v>1770</v>
      </c>
      <c r="B1103" s="33" t="s">
        <v>106</v>
      </c>
      <c r="C1103" s="16"/>
      <c r="D1103" s="17"/>
      <c r="E1103" s="28" t="s">
        <v>1700</v>
      </c>
      <c r="F1103" s="18" t="str">
        <f t="shared" si="8"/>
        <v>v</v>
      </c>
      <c r="G1103" s="18" t="str">
        <f t="shared" si="9"/>
        <v>single_structure_16_bit</v>
      </c>
      <c r="H1103" s="18" t="s">
        <v>1751</v>
      </c>
      <c r="I1103" s="30" t="s">
        <v>1576</v>
      </c>
      <c r="J1103" s="30"/>
      <c r="K1103" s="84"/>
      <c r="L1103" s="45" t="s">
        <v>31</v>
      </c>
      <c r="M1103" s="32" t="s">
        <v>71</v>
      </c>
      <c r="N1103" s="45" t="s">
        <v>31</v>
      </c>
      <c r="O1103" s="45" t="s">
        <v>31</v>
      </c>
      <c r="P1103" s="45" t="s">
        <v>30</v>
      </c>
      <c r="Q1103" s="45" t="s">
        <v>30</v>
      </c>
      <c r="R1103" s="45" t="s">
        <v>31</v>
      </c>
      <c r="S1103" s="45" t="s">
        <v>30</v>
      </c>
      <c r="T1103" s="45" t="s">
        <v>31</v>
      </c>
      <c r="U1103" s="32" t="s">
        <v>30</v>
      </c>
      <c r="V1103" s="32" t="s">
        <v>31</v>
      </c>
      <c r="W1103" s="45" t="s">
        <v>31</v>
      </c>
      <c r="X1103" s="45" t="s">
        <v>31</v>
      </c>
      <c r="Y1103" s="45" t="s">
        <v>31</v>
      </c>
      <c r="Z1103" s="45" t="s">
        <v>31</v>
      </c>
      <c r="AA1103" s="45" t="s">
        <v>31</v>
      </c>
      <c r="AB1103" s="32" t="s">
        <v>31</v>
      </c>
      <c r="AC1103" s="32" t="s">
        <v>30</v>
      </c>
      <c r="AD1103" s="32" t="s">
        <v>30</v>
      </c>
      <c r="AE1103" s="32" t="s">
        <v>33</v>
      </c>
      <c r="AF1103" s="32" t="s">
        <v>33</v>
      </c>
      <c r="AG1103" s="32" t="s">
        <v>31</v>
      </c>
      <c r="AH1103" s="46" t="s">
        <v>45</v>
      </c>
      <c r="AM1103" s="32" t="s">
        <v>35</v>
      </c>
      <c r="AR1103" s="23"/>
      <c r="AS1103" s="24" t="str">
        <f t="shared" si="3"/>
        <v>-:Q:-:-:-:-:-:-:-:-:-:-:-:-:-:-:-:-:-:-:-:-:Rn:::::Rt::::</v>
      </c>
      <c r="AT1103" s="23"/>
      <c r="AU1103" s="24" t="str">
        <f t="shared" si="4"/>
        <v>0x0D406000</v>
      </c>
      <c r="AV1103" s="25"/>
      <c r="AW1103" s="26" t="str">
        <f t="shared" si="5"/>
        <v>vld3single_structure_16_bit,                            </v>
      </c>
      <c r="AX1103" s="26" t="str">
        <f t="shared" si="6"/>
        <v>//		vld3single_structure_16_bit,                            	/* 0x0D406000	LD3       	 */</v>
      </c>
      <c r="AY1103" s="26" t="str">
        <f t="shared" si="7"/>
        <v>//		0x0D406000,	/* LD3       	vld3single_structure_16_bit	 */</v>
      </c>
    </row>
    <row r="1104" ht="12.75" customHeight="1">
      <c r="A1104" s="15" t="s">
        <v>1771</v>
      </c>
      <c r="B1104" s="33" t="s">
        <v>106</v>
      </c>
      <c r="C1104" s="16"/>
      <c r="D1104" s="17"/>
      <c r="E1104" s="28" t="s">
        <v>1698</v>
      </c>
      <c r="F1104" s="18" t="str">
        <f t="shared" si="8"/>
        <v>v</v>
      </c>
      <c r="G1104" s="18" t="str">
        <f t="shared" si="9"/>
        <v>single_structure_32_bit</v>
      </c>
      <c r="H1104" s="18" t="s">
        <v>1751</v>
      </c>
      <c r="I1104" s="30" t="s">
        <v>1527</v>
      </c>
      <c r="J1104" s="30"/>
      <c r="K1104" s="84"/>
      <c r="L1104" s="45" t="s">
        <v>31</v>
      </c>
      <c r="M1104" s="32" t="s">
        <v>71</v>
      </c>
      <c r="N1104" s="45" t="s">
        <v>31</v>
      </c>
      <c r="O1104" s="45" t="s">
        <v>31</v>
      </c>
      <c r="P1104" s="45" t="s">
        <v>30</v>
      </c>
      <c r="Q1104" s="45" t="s">
        <v>30</v>
      </c>
      <c r="R1104" s="45" t="s">
        <v>31</v>
      </c>
      <c r="S1104" s="45" t="s">
        <v>30</v>
      </c>
      <c r="T1104" s="45" t="s">
        <v>31</v>
      </c>
      <c r="U1104" s="32" t="s">
        <v>30</v>
      </c>
      <c r="V1104" s="32" t="s">
        <v>31</v>
      </c>
      <c r="W1104" s="45" t="s">
        <v>31</v>
      </c>
      <c r="X1104" s="45" t="s">
        <v>31</v>
      </c>
      <c r="Y1104" s="45" t="s">
        <v>31</v>
      </c>
      <c r="Z1104" s="45" t="s">
        <v>31</v>
      </c>
      <c r="AA1104" s="45" t="s">
        <v>31</v>
      </c>
      <c r="AB1104" s="32" t="s">
        <v>30</v>
      </c>
      <c r="AC1104" s="32" t="s">
        <v>31</v>
      </c>
      <c r="AD1104" s="32" t="s">
        <v>31</v>
      </c>
      <c r="AE1104" s="32" t="s">
        <v>33</v>
      </c>
      <c r="AF1104" s="32" t="s">
        <v>31</v>
      </c>
      <c r="AG1104" s="32" t="s">
        <v>31</v>
      </c>
      <c r="AH1104" s="46" t="s">
        <v>45</v>
      </c>
      <c r="AM1104" s="32" t="s">
        <v>35</v>
      </c>
      <c r="AR1104" s="23"/>
      <c r="AS1104" s="24" t="str">
        <f t="shared" si="3"/>
        <v>-:Q:-:-:-:-:-:-:-:-:-:-:-:-:-:-:-:-:-:-:-:-:Rn:::::Rt::::</v>
      </c>
      <c r="AT1104" s="23"/>
      <c r="AU1104" s="24" t="str">
        <f t="shared" si="4"/>
        <v>0x0D408000</v>
      </c>
      <c r="AV1104" s="25"/>
      <c r="AW1104" s="26" t="str">
        <f t="shared" si="5"/>
        <v>vld1single_structure_32_bit,                            </v>
      </c>
      <c r="AX1104" s="26" t="str">
        <f t="shared" si="6"/>
        <v>//		vld1single_structure_32_bit,                            	/* 0x0D408000	LD1       	 */</v>
      </c>
      <c r="AY1104" s="26" t="str">
        <f t="shared" si="7"/>
        <v>//		0x0D408000,	/* LD1       	vld1single_structure_32_bit	 */</v>
      </c>
    </row>
    <row r="1105" ht="12.75" customHeight="1">
      <c r="A1105" s="15" t="s">
        <v>1772</v>
      </c>
      <c r="B1105" s="33" t="s">
        <v>106</v>
      </c>
      <c r="C1105" s="16"/>
      <c r="D1105" s="17"/>
      <c r="E1105" s="28" t="s">
        <v>1698</v>
      </c>
      <c r="F1105" s="18" t="str">
        <f t="shared" si="8"/>
        <v>v</v>
      </c>
      <c r="G1105" s="18" t="str">
        <f t="shared" si="9"/>
        <v>single_structure_64_bit</v>
      </c>
      <c r="H1105" s="18" t="s">
        <v>1751</v>
      </c>
      <c r="I1105" s="30" t="s">
        <v>1533</v>
      </c>
      <c r="J1105" s="30"/>
      <c r="K1105" s="84"/>
      <c r="L1105" s="45" t="s">
        <v>31</v>
      </c>
      <c r="M1105" s="32" t="s">
        <v>71</v>
      </c>
      <c r="N1105" s="45" t="s">
        <v>31</v>
      </c>
      <c r="O1105" s="45" t="s">
        <v>31</v>
      </c>
      <c r="P1105" s="45" t="s">
        <v>30</v>
      </c>
      <c r="Q1105" s="45" t="s">
        <v>30</v>
      </c>
      <c r="R1105" s="45" t="s">
        <v>31</v>
      </c>
      <c r="S1105" s="45" t="s">
        <v>30</v>
      </c>
      <c r="T1105" s="45" t="s">
        <v>31</v>
      </c>
      <c r="U1105" s="32" t="s">
        <v>30</v>
      </c>
      <c r="V1105" s="32" t="s">
        <v>31</v>
      </c>
      <c r="W1105" s="45" t="s">
        <v>31</v>
      </c>
      <c r="X1105" s="45" t="s">
        <v>31</v>
      </c>
      <c r="Y1105" s="45" t="s">
        <v>31</v>
      </c>
      <c r="Z1105" s="45" t="s">
        <v>31</v>
      </c>
      <c r="AA1105" s="45" t="s">
        <v>31</v>
      </c>
      <c r="AB1105" s="32" t="s">
        <v>30</v>
      </c>
      <c r="AC1105" s="32" t="s">
        <v>31</v>
      </c>
      <c r="AD1105" s="32" t="s">
        <v>31</v>
      </c>
      <c r="AE1105" s="32" t="s">
        <v>31</v>
      </c>
      <c r="AF1105" s="32" t="s">
        <v>31</v>
      </c>
      <c r="AG1105" s="32" t="s">
        <v>30</v>
      </c>
      <c r="AH1105" s="46" t="s">
        <v>45</v>
      </c>
      <c r="AM1105" s="32" t="s">
        <v>35</v>
      </c>
      <c r="AR1105" s="23"/>
      <c r="AS1105" s="24" t="str">
        <f t="shared" si="3"/>
        <v>-:Q:-:-:-:-:-:-:-:-:-:-:-:-:-:-:-:-:-:-:-:-:Rn:::::Rt::::</v>
      </c>
      <c r="AT1105" s="23"/>
      <c r="AU1105" s="24" t="str">
        <f t="shared" si="4"/>
        <v>0x0D408400</v>
      </c>
      <c r="AV1105" s="25"/>
      <c r="AW1105" s="26" t="str">
        <f t="shared" si="5"/>
        <v>vld1single_structure_64_bit,                            </v>
      </c>
      <c r="AX1105" s="26" t="str">
        <f t="shared" si="6"/>
        <v>//		vld1single_structure_64_bit,                            	/* 0x0D408400	LD1       	 */</v>
      </c>
      <c r="AY1105" s="26" t="str">
        <f t="shared" si="7"/>
        <v>//		0x0D408400,	/* LD1       	vld1single_structure_64_bit	 */</v>
      </c>
    </row>
    <row r="1106" ht="12.75" customHeight="1">
      <c r="A1106" s="9" t="s">
        <v>1773</v>
      </c>
      <c r="B1106" s="33" t="s">
        <v>106</v>
      </c>
      <c r="C1106" s="16"/>
      <c r="D1106" s="17"/>
      <c r="E1106" s="28" t="s">
        <v>1700</v>
      </c>
      <c r="F1106" s="18" t="str">
        <f t="shared" si="8"/>
        <v>v</v>
      </c>
      <c r="G1106" s="18" t="str">
        <f t="shared" si="9"/>
        <v>single_structure_32_bit</v>
      </c>
      <c r="H1106" s="18" t="s">
        <v>1751</v>
      </c>
      <c r="I1106" s="30" t="s">
        <v>1527</v>
      </c>
      <c r="J1106" s="30"/>
      <c r="K1106" s="84"/>
      <c r="L1106" s="45" t="s">
        <v>31</v>
      </c>
      <c r="M1106" s="32" t="s">
        <v>71</v>
      </c>
      <c r="N1106" s="45" t="s">
        <v>31</v>
      </c>
      <c r="O1106" s="45" t="s">
        <v>31</v>
      </c>
      <c r="P1106" s="45" t="s">
        <v>30</v>
      </c>
      <c r="Q1106" s="45" t="s">
        <v>30</v>
      </c>
      <c r="R1106" s="45" t="s">
        <v>31</v>
      </c>
      <c r="S1106" s="45" t="s">
        <v>30</v>
      </c>
      <c r="T1106" s="45" t="s">
        <v>31</v>
      </c>
      <c r="U1106" s="32" t="s">
        <v>30</v>
      </c>
      <c r="V1106" s="32" t="s">
        <v>31</v>
      </c>
      <c r="W1106" s="45" t="s">
        <v>31</v>
      </c>
      <c r="X1106" s="45" t="s">
        <v>31</v>
      </c>
      <c r="Y1106" s="45" t="s">
        <v>31</v>
      </c>
      <c r="Z1106" s="45" t="s">
        <v>31</v>
      </c>
      <c r="AA1106" s="45" t="s">
        <v>31</v>
      </c>
      <c r="AB1106" s="32" t="s">
        <v>30</v>
      </c>
      <c r="AC1106" s="32" t="s">
        <v>31</v>
      </c>
      <c r="AD1106" s="32" t="s">
        <v>30</v>
      </c>
      <c r="AE1106" s="32" t="s">
        <v>33</v>
      </c>
      <c r="AF1106" s="32" t="s">
        <v>31</v>
      </c>
      <c r="AG1106" s="32" t="s">
        <v>31</v>
      </c>
      <c r="AH1106" s="46" t="s">
        <v>45</v>
      </c>
      <c r="AM1106" s="32" t="s">
        <v>35</v>
      </c>
      <c r="AR1106" s="23"/>
      <c r="AS1106" s="24" t="str">
        <f t="shared" si="3"/>
        <v>-:Q:-:-:-:-:-:-:-:-:-:-:-:-:-:-:-:-:-:-:-:-:Rn:::::Rt::::</v>
      </c>
      <c r="AT1106" s="23"/>
      <c r="AU1106" s="24" t="str">
        <f t="shared" si="4"/>
        <v>0x0D40A000</v>
      </c>
      <c r="AV1106" s="25"/>
      <c r="AW1106" s="26" t="str">
        <f t="shared" si="5"/>
        <v>vld3single_structure_32_bit,                            </v>
      </c>
      <c r="AX1106" s="26" t="str">
        <f t="shared" si="6"/>
        <v>//		vld3single_structure_32_bit,                            	/* 0x0D40A000	LD3       	 */</v>
      </c>
      <c r="AY1106" s="26" t="str">
        <f t="shared" si="7"/>
        <v>//		0x0D40A000,	/* LD3       	vld3single_structure_32_bit	 */</v>
      </c>
    </row>
    <row r="1107" ht="12.75" customHeight="1">
      <c r="A1107" s="9" t="s">
        <v>1774</v>
      </c>
      <c r="B1107" s="33" t="s">
        <v>106</v>
      </c>
      <c r="C1107" s="16"/>
      <c r="D1107" s="17"/>
      <c r="E1107" s="28" t="s">
        <v>1700</v>
      </c>
      <c r="F1107" s="18" t="str">
        <f t="shared" si="8"/>
        <v>v</v>
      </c>
      <c r="G1107" s="18" t="str">
        <f t="shared" si="9"/>
        <v>single_structure_64_bit</v>
      </c>
      <c r="H1107" s="18" t="s">
        <v>1751</v>
      </c>
      <c r="I1107" s="30" t="s">
        <v>1533</v>
      </c>
      <c r="J1107" s="30"/>
      <c r="K1107" s="84"/>
      <c r="L1107" s="45" t="s">
        <v>31</v>
      </c>
      <c r="M1107" s="32" t="s">
        <v>71</v>
      </c>
      <c r="N1107" s="45" t="s">
        <v>31</v>
      </c>
      <c r="O1107" s="45" t="s">
        <v>31</v>
      </c>
      <c r="P1107" s="45" t="s">
        <v>30</v>
      </c>
      <c r="Q1107" s="45" t="s">
        <v>30</v>
      </c>
      <c r="R1107" s="45" t="s">
        <v>31</v>
      </c>
      <c r="S1107" s="45" t="s">
        <v>30</v>
      </c>
      <c r="T1107" s="45" t="s">
        <v>31</v>
      </c>
      <c r="U1107" s="32" t="s">
        <v>30</v>
      </c>
      <c r="V1107" s="32" t="s">
        <v>31</v>
      </c>
      <c r="W1107" s="45" t="s">
        <v>31</v>
      </c>
      <c r="X1107" s="45" t="s">
        <v>31</v>
      </c>
      <c r="Y1107" s="45" t="s">
        <v>31</v>
      </c>
      <c r="Z1107" s="45" t="s">
        <v>31</v>
      </c>
      <c r="AA1107" s="45" t="s">
        <v>31</v>
      </c>
      <c r="AB1107" s="32" t="s">
        <v>30</v>
      </c>
      <c r="AC1107" s="32" t="s">
        <v>31</v>
      </c>
      <c r="AD1107" s="32" t="s">
        <v>30</v>
      </c>
      <c r="AE1107" s="32" t="s">
        <v>31</v>
      </c>
      <c r="AF1107" s="32" t="s">
        <v>31</v>
      </c>
      <c r="AG1107" s="32" t="s">
        <v>30</v>
      </c>
      <c r="AH1107" s="46" t="s">
        <v>45</v>
      </c>
      <c r="AM1107" s="32" t="s">
        <v>35</v>
      </c>
      <c r="AR1107" s="23"/>
      <c r="AS1107" s="24" t="str">
        <f t="shared" si="3"/>
        <v>-:Q:-:-:-:-:-:-:-:-:-:-:-:-:-:-:-:-:-:-:-:-:Rn:::::Rt::::</v>
      </c>
      <c r="AT1107" s="23"/>
      <c r="AU1107" s="24" t="str">
        <f t="shared" si="4"/>
        <v>0x0D40A400</v>
      </c>
      <c r="AV1107" s="25"/>
      <c r="AW1107" s="26" t="str">
        <f t="shared" si="5"/>
        <v>vld3single_structure_64_bit,                            </v>
      </c>
      <c r="AX1107" s="26" t="str">
        <f t="shared" si="6"/>
        <v>//		vld3single_structure_64_bit,                            	/* 0x0D40A400	LD3       	 */</v>
      </c>
      <c r="AY1107" s="26" t="str">
        <f t="shared" si="7"/>
        <v>//		0x0D40A400,	/* LD3       	vld3single_structure_64_bit	 */</v>
      </c>
    </row>
    <row r="1108" ht="12.75" customHeight="1">
      <c r="A1108" s="15" t="s">
        <v>1775</v>
      </c>
      <c r="B1108" s="33" t="s">
        <v>106</v>
      </c>
      <c r="C1108" s="16"/>
      <c r="D1108" s="17"/>
      <c r="E1108" s="28" t="s">
        <v>1776</v>
      </c>
      <c r="F1108" s="18" t="str">
        <f t="shared" si="8"/>
        <v>v</v>
      </c>
      <c r="G1108" s="18" t="str">
        <f t="shared" si="9"/>
        <v>No_offset</v>
      </c>
      <c r="H1108" s="19"/>
      <c r="I1108" s="30" t="s">
        <v>1681</v>
      </c>
      <c r="J1108" s="30"/>
      <c r="K1108" s="84"/>
      <c r="L1108" s="45" t="s">
        <v>31</v>
      </c>
      <c r="M1108" s="32" t="s">
        <v>71</v>
      </c>
      <c r="N1108" s="45" t="s">
        <v>31</v>
      </c>
      <c r="O1108" s="45" t="s">
        <v>31</v>
      </c>
      <c r="P1108" s="45" t="s">
        <v>30</v>
      </c>
      <c r="Q1108" s="45" t="s">
        <v>30</v>
      </c>
      <c r="R1108" s="45" t="s">
        <v>31</v>
      </c>
      <c r="S1108" s="45" t="s">
        <v>30</v>
      </c>
      <c r="T1108" s="45" t="s">
        <v>31</v>
      </c>
      <c r="U1108" s="32" t="s">
        <v>30</v>
      </c>
      <c r="V1108" s="32" t="s">
        <v>31</v>
      </c>
      <c r="W1108" s="45" t="s">
        <v>31</v>
      </c>
      <c r="X1108" s="45" t="s">
        <v>31</v>
      </c>
      <c r="Y1108" s="45" t="s">
        <v>31</v>
      </c>
      <c r="Z1108" s="45" t="s">
        <v>31</v>
      </c>
      <c r="AA1108" s="45" t="s">
        <v>31</v>
      </c>
      <c r="AB1108" s="32" t="s">
        <v>30</v>
      </c>
      <c r="AC1108" s="32" t="s">
        <v>30</v>
      </c>
      <c r="AD1108" s="32" t="s">
        <v>31</v>
      </c>
      <c r="AE1108" s="32" t="s">
        <v>31</v>
      </c>
      <c r="AF1108" s="32" t="s">
        <v>33</v>
      </c>
      <c r="AG1108" s="32" t="s">
        <v>33</v>
      </c>
      <c r="AH1108" s="46" t="s">
        <v>45</v>
      </c>
      <c r="AM1108" s="32" t="s">
        <v>35</v>
      </c>
      <c r="AR1108" s="23"/>
      <c r="AS1108" s="24" t="str">
        <f t="shared" si="3"/>
        <v>-:Q:-:-:-:-:-:-:-:-:-:-:-:-:-:-:-:-:-:-:-:-:Rn:::::Rt::::</v>
      </c>
      <c r="AT1108" s="23"/>
      <c r="AU1108" s="24" t="str">
        <f t="shared" si="4"/>
        <v>0x0D40C000</v>
      </c>
      <c r="AV1108" s="25"/>
      <c r="AW1108" s="26" t="str">
        <f t="shared" si="5"/>
        <v>vld1rNo_offset,                                         </v>
      </c>
      <c r="AX1108" s="26" t="str">
        <f t="shared" si="6"/>
        <v>//		vld1rNo_offset,                                         	/* 0x0D40C000	LD1R      	 */</v>
      </c>
      <c r="AY1108" s="26" t="str">
        <f t="shared" si="7"/>
        <v>//		0x0D40C000,	/* LD1R      	vld1rNo_offset	 */</v>
      </c>
    </row>
    <row r="1109" ht="12.75" customHeight="1">
      <c r="A1109" s="15" t="s">
        <v>1777</v>
      </c>
      <c r="B1109" s="33" t="s">
        <v>106</v>
      </c>
      <c r="C1109" s="16"/>
      <c r="D1109" s="17"/>
      <c r="E1109" s="28" t="s">
        <v>1778</v>
      </c>
      <c r="F1109" s="18" t="str">
        <f t="shared" si="8"/>
        <v>v</v>
      </c>
      <c r="G1109" s="18" t="str">
        <f t="shared" si="9"/>
        <v>No_offset</v>
      </c>
      <c r="H1109" s="19"/>
      <c r="I1109" s="30" t="s">
        <v>1681</v>
      </c>
      <c r="J1109" s="30"/>
      <c r="K1109" s="84"/>
      <c r="L1109" s="45" t="s">
        <v>31</v>
      </c>
      <c r="M1109" s="32" t="s">
        <v>71</v>
      </c>
      <c r="N1109" s="45" t="s">
        <v>31</v>
      </c>
      <c r="O1109" s="45" t="s">
        <v>31</v>
      </c>
      <c r="P1109" s="45" t="s">
        <v>30</v>
      </c>
      <c r="Q1109" s="45" t="s">
        <v>30</v>
      </c>
      <c r="R1109" s="45" t="s">
        <v>31</v>
      </c>
      <c r="S1109" s="45" t="s">
        <v>30</v>
      </c>
      <c r="T1109" s="45" t="s">
        <v>31</v>
      </c>
      <c r="U1109" s="32" t="s">
        <v>30</v>
      </c>
      <c r="V1109" s="32" t="s">
        <v>31</v>
      </c>
      <c r="W1109" s="45" t="s">
        <v>31</v>
      </c>
      <c r="X1109" s="45" t="s">
        <v>31</v>
      </c>
      <c r="Y1109" s="45" t="s">
        <v>31</v>
      </c>
      <c r="Z1109" s="45" t="s">
        <v>31</v>
      </c>
      <c r="AA1109" s="45" t="s">
        <v>31</v>
      </c>
      <c r="AB1109" s="32" t="s">
        <v>30</v>
      </c>
      <c r="AC1109" s="32" t="s">
        <v>30</v>
      </c>
      <c r="AD1109" s="32" t="s">
        <v>30</v>
      </c>
      <c r="AE1109" s="32" t="s">
        <v>31</v>
      </c>
      <c r="AF1109" s="32" t="s">
        <v>33</v>
      </c>
      <c r="AG1109" s="32" t="s">
        <v>33</v>
      </c>
      <c r="AH1109" s="46" t="s">
        <v>45</v>
      </c>
      <c r="AM1109" s="32" t="s">
        <v>35</v>
      </c>
      <c r="AR1109" s="23"/>
      <c r="AS1109" s="24" t="str">
        <f t="shared" si="3"/>
        <v>-:Q:-:-:-:-:-:-:-:-:-:-:-:-:-:-:-:-:-:-:-:-:Rn:::::Rt::::</v>
      </c>
      <c r="AT1109" s="23"/>
      <c r="AU1109" s="24" t="str">
        <f t="shared" si="4"/>
        <v>0x0D40E000</v>
      </c>
      <c r="AV1109" s="25"/>
      <c r="AW1109" s="26" t="str">
        <f t="shared" si="5"/>
        <v>vld3rNo_offset,                                         </v>
      </c>
      <c r="AX1109" s="26" t="str">
        <f t="shared" si="6"/>
        <v>//		vld3rNo_offset,                                         	/* 0x0D40E000	LD3R      	 */</v>
      </c>
      <c r="AY1109" s="26" t="str">
        <f t="shared" si="7"/>
        <v>//		0x0D40E000,	/* LD3R      	vld3rNo_offset	 */</v>
      </c>
    </row>
    <row r="1110" ht="12.75" customHeight="1">
      <c r="A1110" s="9" t="s">
        <v>1779</v>
      </c>
      <c r="B1110" s="33" t="s">
        <v>106</v>
      </c>
      <c r="C1110" s="16"/>
      <c r="D1110" s="17"/>
      <c r="E1110" s="28" t="s">
        <v>1704</v>
      </c>
      <c r="F1110" s="18" t="str">
        <f t="shared" si="8"/>
        <v>v</v>
      </c>
      <c r="G1110" s="18" t="str">
        <f t="shared" si="9"/>
        <v>single_structure_8_bit</v>
      </c>
      <c r="H1110" s="18" t="s">
        <v>1751</v>
      </c>
      <c r="I1110" s="30" t="s">
        <v>1580</v>
      </c>
      <c r="J1110" s="30"/>
      <c r="K1110" s="84"/>
      <c r="L1110" s="45" t="s">
        <v>31</v>
      </c>
      <c r="M1110" s="32" t="s">
        <v>71</v>
      </c>
      <c r="N1110" s="45" t="s">
        <v>31</v>
      </c>
      <c r="O1110" s="45" t="s">
        <v>31</v>
      </c>
      <c r="P1110" s="45" t="s">
        <v>30</v>
      </c>
      <c r="Q1110" s="45" t="s">
        <v>30</v>
      </c>
      <c r="R1110" s="45" t="s">
        <v>31</v>
      </c>
      <c r="S1110" s="45" t="s">
        <v>30</v>
      </c>
      <c r="T1110" s="45" t="s">
        <v>31</v>
      </c>
      <c r="U1110" s="32" t="s">
        <v>30</v>
      </c>
      <c r="V1110" s="32" t="s">
        <v>30</v>
      </c>
      <c r="W1110" s="45" t="s">
        <v>31</v>
      </c>
      <c r="X1110" s="45" t="s">
        <v>31</v>
      </c>
      <c r="Y1110" s="45" t="s">
        <v>31</v>
      </c>
      <c r="Z1110" s="45" t="s">
        <v>31</v>
      </c>
      <c r="AA1110" s="45" t="s">
        <v>31</v>
      </c>
      <c r="AB1110" s="32" t="s">
        <v>31</v>
      </c>
      <c r="AC1110" s="32" t="s">
        <v>31</v>
      </c>
      <c r="AD1110" s="32" t="s">
        <v>31</v>
      </c>
      <c r="AE1110" s="32" t="s">
        <v>33</v>
      </c>
      <c r="AF1110" s="32" t="s">
        <v>33</v>
      </c>
      <c r="AG1110" s="32" t="s">
        <v>33</v>
      </c>
      <c r="AH1110" s="46" t="s">
        <v>45</v>
      </c>
      <c r="AM1110" s="32" t="s">
        <v>35</v>
      </c>
      <c r="AR1110" s="23"/>
      <c r="AS1110" s="24" t="str">
        <f t="shared" si="3"/>
        <v>-:Q:-:-:-:-:-:-:-:-:-:-:-:-:-:-:-:-:-:-:-:-:Rn:::::Rt::::</v>
      </c>
      <c r="AT1110" s="23"/>
      <c r="AU1110" s="24" t="str">
        <f t="shared" si="4"/>
        <v>0x0D600000</v>
      </c>
      <c r="AV1110" s="25"/>
      <c r="AW1110" s="26" t="str">
        <f t="shared" si="5"/>
        <v>vld2single_structure_8_bit,                             </v>
      </c>
      <c r="AX1110" s="26" t="str">
        <f t="shared" si="6"/>
        <v>//		vld2single_structure_8_bit,                             	/* 0x0D600000	LD2       	 */</v>
      </c>
      <c r="AY1110" s="26" t="str">
        <f t="shared" si="7"/>
        <v>//		0x0D600000,	/* LD2       	vld2single_structure_8_bit	 */</v>
      </c>
    </row>
    <row r="1111" ht="12.75" customHeight="1">
      <c r="A1111" s="15" t="s">
        <v>1780</v>
      </c>
      <c r="B1111" s="33" t="s">
        <v>106</v>
      </c>
      <c r="C1111" s="16"/>
      <c r="D1111" s="17"/>
      <c r="E1111" s="28" t="s">
        <v>1696</v>
      </c>
      <c r="F1111" s="18" t="str">
        <f t="shared" si="8"/>
        <v>v</v>
      </c>
      <c r="G1111" s="18" t="str">
        <f t="shared" si="9"/>
        <v>single_structure_8_bit</v>
      </c>
      <c r="H1111" s="18" t="s">
        <v>1751</v>
      </c>
      <c r="I1111" s="30" t="s">
        <v>1580</v>
      </c>
      <c r="J1111" s="30"/>
      <c r="K1111" s="84"/>
      <c r="L1111" s="45" t="s">
        <v>31</v>
      </c>
      <c r="M1111" s="32" t="s">
        <v>71</v>
      </c>
      <c r="N1111" s="45" t="s">
        <v>31</v>
      </c>
      <c r="O1111" s="45" t="s">
        <v>31</v>
      </c>
      <c r="P1111" s="45" t="s">
        <v>30</v>
      </c>
      <c r="Q1111" s="45" t="s">
        <v>30</v>
      </c>
      <c r="R1111" s="45" t="s">
        <v>31</v>
      </c>
      <c r="S1111" s="45" t="s">
        <v>30</v>
      </c>
      <c r="T1111" s="45" t="s">
        <v>31</v>
      </c>
      <c r="U1111" s="32" t="s">
        <v>30</v>
      </c>
      <c r="V1111" s="32" t="s">
        <v>30</v>
      </c>
      <c r="W1111" s="45" t="s">
        <v>31</v>
      </c>
      <c r="X1111" s="45" t="s">
        <v>31</v>
      </c>
      <c r="Y1111" s="45" t="s">
        <v>31</v>
      </c>
      <c r="Z1111" s="45" t="s">
        <v>31</v>
      </c>
      <c r="AA1111" s="45" t="s">
        <v>31</v>
      </c>
      <c r="AB1111" s="32" t="s">
        <v>31</v>
      </c>
      <c r="AC1111" s="32" t="s">
        <v>31</v>
      </c>
      <c r="AD1111" s="32" t="s">
        <v>30</v>
      </c>
      <c r="AE1111" s="32" t="s">
        <v>33</v>
      </c>
      <c r="AF1111" s="32" t="s">
        <v>33</v>
      </c>
      <c r="AG1111" s="32" t="s">
        <v>33</v>
      </c>
      <c r="AH1111" s="46" t="s">
        <v>45</v>
      </c>
      <c r="AM1111" s="32" t="s">
        <v>35</v>
      </c>
      <c r="AR1111" s="23"/>
      <c r="AS1111" s="24" t="str">
        <f t="shared" si="3"/>
        <v>-:Q:-:-:-:-:-:-:-:-:-:-:-:-:-:-:-:-:-:-:-:-:Rn:::::Rt::::</v>
      </c>
      <c r="AT1111" s="23"/>
      <c r="AU1111" s="24" t="str">
        <f t="shared" si="4"/>
        <v>0x0D602000</v>
      </c>
      <c r="AV1111" s="25"/>
      <c r="AW1111" s="26" t="str">
        <f t="shared" si="5"/>
        <v>vld4single_structure_8_bit,                             </v>
      </c>
      <c r="AX1111" s="26" t="str">
        <f t="shared" si="6"/>
        <v>//		vld4single_structure_8_bit,                             	/* 0x0D602000	LD4       	 */</v>
      </c>
      <c r="AY1111" s="26" t="str">
        <f t="shared" si="7"/>
        <v>//		0x0D602000,	/* LD4       	vld4single_structure_8_bit	 */</v>
      </c>
    </row>
    <row r="1112" ht="12.75" customHeight="1">
      <c r="A1112" s="15" t="s">
        <v>1781</v>
      </c>
      <c r="B1112" s="33" t="s">
        <v>106</v>
      </c>
      <c r="C1112" s="16"/>
      <c r="D1112" s="17"/>
      <c r="E1112" s="28" t="s">
        <v>1704</v>
      </c>
      <c r="F1112" s="18" t="str">
        <f t="shared" si="8"/>
        <v>v</v>
      </c>
      <c r="G1112" s="18" t="str">
        <f t="shared" si="9"/>
        <v>single_structure_16_bit</v>
      </c>
      <c r="H1112" s="18" t="s">
        <v>1751</v>
      </c>
      <c r="I1112" s="30" t="s">
        <v>1576</v>
      </c>
      <c r="J1112" s="30"/>
      <c r="K1112" s="84"/>
      <c r="L1112" s="45" t="s">
        <v>31</v>
      </c>
      <c r="M1112" s="32" t="s">
        <v>71</v>
      </c>
      <c r="N1112" s="45" t="s">
        <v>31</v>
      </c>
      <c r="O1112" s="45" t="s">
        <v>31</v>
      </c>
      <c r="P1112" s="45" t="s">
        <v>30</v>
      </c>
      <c r="Q1112" s="45" t="s">
        <v>30</v>
      </c>
      <c r="R1112" s="45" t="s">
        <v>31</v>
      </c>
      <c r="S1112" s="45" t="s">
        <v>30</v>
      </c>
      <c r="T1112" s="45" t="s">
        <v>31</v>
      </c>
      <c r="U1112" s="32" t="s">
        <v>30</v>
      </c>
      <c r="V1112" s="32" t="s">
        <v>30</v>
      </c>
      <c r="W1112" s="45" t="s">
        <v>31</v>
      </c>
      <c r="X1112" s="45" t="s">
        <v>31</v>
      </c>
      <c r="Y1112" s="45" t="s">
        <v>31</v>
      </c>
      <c r="Z1112" s="45" t="s">
        <v>31</v>
      </c>
      <c r="AA1112" s="45" t="s">
        <v>31</v>
      </c>
      <c r="AB1112" s="32" t="s">
        <v>31</v>
      </c>
      <c r="AC1112" s="32" t="s">
        <v>30</v>
      </c>
      <c r="AD1112" s="32" t="s">
        <v>31</v>
      </c>
      <c r="AE1112" s="32" t="s">
        <v>33</v>
      </c>
      <c r="AF1112" s="32" t="s">
        <v>33</v>
      </c>
      <c r="AG1112" s="32" t="s">
        <v>31</v>
      </c>
      <c r="AH1112" s="46" t="s">
        <v>45</v>
      </c>
      <c r="AM1112" s="32" t="s">
        <v>35</v>
      </c>
      <c r="AR1112" s="23"/>
      <c r="AS1112" s="24" t="str">
        <f t="shared" si="3"/>
        <v>-:Q:-:-:-:-:-:-:-:-:-:-:-:-:-:-:-:-:-:-:-:-:Rn:::::Rt::::</v>
      </c>
      <c r="AT1112" s="23"/>
      <c r="AU1112" s="24" t="str">
        <f t="shared" si="4"/>
        <v>0x0D604000</v>
      </c>
      <c r="AV1112" s="25"/>
      <c r="AW1112" s="26" t="str">
        <f t="shared" si="5"/>
        <v>vld2single_structure_16_bit,                            </v>
      </c>
      <c r="AX1112" s="26" t="str">
        <f t="shared" si="6"/>
        <v>//		vld2single_structure_16_bit,                            	/* 0x0D604000	LD2       	 */</v>
      </c>
      <c r="AY1112" s="26" t="str">
        <f t="shared" si="7"/>
        <v>//		0x0D604000,	/* LD2       	vld2single_structure_16_bit	 */</v>
      </c>
    </row>
    <row r="1113" ht="12.75" customHeight="1">
      <c r="A1113" s="9" t="s">
        <v>1782</v>
      </c>
      <c r="B1113" s="33" t="s">
        <v>106</v>
      </c>
      <c r="C1113" s="16"/>
      <c r="D1113" s="17"/>
      <c r="E1113" s="28" t="s">
        <v>1696</v>
      </c>
      <c r="F1113" s="18" t="str">
        <f t="shared" si="8"/>
        <v>v</v>
      </c>
      <c r="G1113" s="18" t="str">
        <f t="shared" si="9"/>
        <v>single_structure_16_bit</v>
      </c>
      <c r="H1113" s="18" t="s">
        <v>1751</v>
      </c>
      <c r="I1113" s="30" t="s">
        <v>1576</v>
      </c>
      <c r="J1113" s="30"/>
      <c r="K1113" s="84"/>
      <c r="L1113" s="45" t="s">
        <v>31</v>
      </c>
      <c r="M1113" s="32" t="s">
        <v>71</v>
      </c>
      <c r="N1113" s="45" t="s">
        <v>31</v>
      </c>
      <c r="O1113" s="45" t="s">
        <v>31</v>
      </c>
      <c r="P1113" s="45" t="s">
        <v>30</v>
      </c>
      <c r="Q1113" s="45" t="s">
        <v>30</v>
      </c>
      <c r="R1113" s="45" t="s">
        <v>31</v>
      </c>
      <c r="S1113" s="45" t="s">
        <v>30</v>
      </c>
      <c r="T1113" s="45" t="s">
        <v>31</v>
      </c>
      <c r="U1113" s="32" t="s">
        <v>30</v>
      </c>
      <c r="V1113" s="32" t="s">
        <v>30</v>
      </c>
      <c r="W1113" s="45" t="s">
        <v>31</v>
      </c>
      <c r="X1113" s="45" t="s">
        <v>31</v>
      </c>
      <c r="Y1113" s="45" t="s">
        <v>31</v>
      </c>
      <c r="Z1113" s="45" t="s">
        <v>31</v>
      </c>
      <c r="AA1113" s="45" t="s">
        <v>31</v>
      </c>
      <c r="AB1113" s="32" t="s">
        <v>31</v>
      </c>
      <c r="AC1113" s="32" t="s">
        <v>30</v>
      </c>
      <c r="AD1113" s="32" t="s">
        <v>30</v>
      </c>
      <c r="AE1113" s="32" t="s">
        <v>33</v>
      </c>
      <c r="AF1113" s="32" t="s">
        <v>33</v>
      </c>
      <c r="AG1113" s="32" t="s">
        <v>31</v>
      </c>
      <c r="AH1113" s="46" t="s">
        <v>45</v>
      </c>
      <c r="AM1113" s="32" t="s">
        <v>35</v>
      </c>
      <c r="AR1113" s="23"/>
      <c r="AS1113" s="24" t="str">
        <f t="shared" si="3"/>
        <v>-:Q:-:-:-:-:-:-:-:-:-:-:-:-:-:-:-:-:-:-:-:-:Rn:::::Rt::::</v>
      </c>
      <c r="AT1113" s="23"/>
      <c r="AU1113" s="24" t="str">
        <f t="shared" si="4"/>
        <v>0x0D606000</v>
      </c>
      <c r="AV1113" s="25"/>
      <c r="AW1113" s="26" t="str">
        <f t="shared" si="5"/>
        <v>vld4single_structure_16_bit,                            </v>
      </c>
      <c r="AX1113" s="26" t="str">
        <f t="shared" si="6"/>
        <v>//		vld4single_structure_16_bit,                            	/* 0x0D606000	LD4       	 */</v>
      </c>
      <c r="AY1113" s="26" t="str">
        <f t="shared" si="7"/>
        <v>//		0x0D606000,	/* LD4       	vld4single_structure_16_bit	 */</v>
      </c>
    </row>
    <row r="1114" ht="12.75" customHeight="1">
      <c r="A1114" s="9" t="s">
        <v>1783</v>
      </c>
      <c r="B1114" s="33" t="s">
        <v>106</v>
      </c>
      <c r="C1114" s="16"/>
      <c r="D1114" s="17"/>
      <c r="E1114" s="28" t="s">
        <v>1704</v>
      </c>
      <c r="F1114" s="18" t="str">
        <f t="shared" si="8"/>
        <v>v</v>
      </c>
      <c r="G1114" s="18" t="str">
        <f t="shared" si="9"/>
        <v>single_structure_32_bit</v>
      </c>
      <c r="H1114" s="18" t="s">
        <v>1751</v>
      </c>
      <c r="I1114" s="30" t="s">
        <v>1527</v>
      </c>
      <c r="J1114" s="30"/>
      <c r="K1114" s="84"/>
      <c r="L1114" s="45" t="s">
        <v>31</v>
      </c>
      <c r="M1114" s="32" t="s">
        <v>71</v>
      </c>
      <c r="N1114" s="45" t="s">
        <v>31</v>
      </c>
      <c r="O1114" s="45" t="s">
        <v>31</v>
      </c>
      <c r="P1114" s="45" t="s">
        <v>30</v>
      </c>
      <c r="Q1114" s="45" t="s">
        <v>30</v>
      </c>
      <c r="R1114" s="45" t="s">
        <v>31</v>
      </c>
      <c r="S1114" s="45" t="s">
        <v>30</v>
      </c>
      <c r="T1114" s="45" t="s">
        <v>31</v>
      </c>
      <c r="U1114" s="32" t="s">
        <v>30</v>
      </c>
      <c r="V1114" s="32" t="s">
        <v>30</v>
      </c>
      <c r="W1114" s="45" t="s">
        <v>31</v>
      </c>
      <c r="X1114" s="45" t="s">
        <v>31</v>
      </c>
      <c r="Y1114" s="45" t="s">
        <v>31</v>
      </c>
      <c r="Z1114" s="45" t="s">
        <v>31</v>
      </c>
      <c r="AA1114" s="45" t="s">
        <v>31</v>
      </c>
      <c r="AB1114" s="32" t="s">
        <v>30</v>
      </c>
      <c r="AC1114" s="32" t="s">
        <v>31</v>
      </c>
      <c r="AD1114" s="32" t="s">
        <v>31</v>
      </c>
      <c r="AE1114" s="32" t="s">
        <v>33</v>
      </c>
      <c r="AF1114" s="32" t="s">
        <v>31</v>
      </c>
      <c r="AG1114" s="32" t="s">
        <v>31</v>
      </c>
      <c r="AH1114" s="46" t="s">
        <v>45</v>
      </c>
      <c r="AM1114" s="32" t="s">
        <v>35</v>
      </c>
      <c r="AR1114" s="23"/>
      <c r="AS1114" s="24" t="str">
        <f t="shared" si="3"/>
        <v>-:Q:-:-:-:-:-:-:-:-:-:-:-:-:-:-:-:-:-:-:-:-:Rn:::::Rt::::</v>
      </c>
      <c r="AT1114" s="23"/>
      <c r="AU1114" s="24" t="str">
        <f t="shared" si="4"/>
        <v>0x0D608000</v>
      </c>
      <c r="AV1114" s="25"/>
      <c r="AW1114" s="26" t="str">
        <f t="shared" si="5"/>
        <v>vld2single_structure_32_bit,                            </v>
      </c>
      <c r="AX1114" s="26" t="str">
        <f t="shared" si="6"/>
        <v>//		vld2single_structure_32_bit,                            	/* 0x0D608000	LD2       	 */</v>
      </c>
      <c r="AY1114" s="26" t="str">
        <f t="shared" si="7"/>
        <v>//		0x0D608000,	/* LD2       	vld2single_structure_32_bit	 */</v>
      </c>
    </row>
    <row r="1115" ht="12.75" customHeight="1">
      <c r="A1115" s="15" t="s">
        <v>1784</v>
      </c>
      <c r="B1115" s="33" t="s">
        <v>106</v>
      </c>
      <c r="C1115" s="16"/>
      <c r="D1115" s="17"/>
      <c r="E1115" s="28" t="s">
        <v>1704</v>
      </c>
      <c r="F1115" s="18" t="str">
        <f t="shared" si="8"/>
        <v>v</v>
      </c>
      <c r="G1115" s="18" t="str">
        <f t="shared" si="9"/>
        <v>single_structure_64_bit</v>
      </c>
      <c r="H1115" s="18" t="s">
        <v>1751</v>
      </c>
      <c r="I1115" s="30" t="s">
        <v>1533</v>
      </c>
      <c r="J1115" s="30"/>
      <c r="K1115" s="84"/>
      <c r="L1115" s="45" t="s">
        <v>31</v>
      </c>
      <c r="M1115" s="32" t="s">
        <v>71</v>
      </c>
      <c r="N1115" s="45" t="s">
        <v>31</v>
      </c>
      <c r="O1115" s="45" t="s">
        <v>31</v>
      </c>
      <c r="P1115" s="45" t="s">
        <v>30</v>
      </c>
      <c r="Q1115" s="45" t="s">
        <v>30</v>
      </c>
      <c r="R1115" s="45" t="s">
        <v>31</v>
      </c>
      <c r="S1115" s="45" t="s">
        <v>30</v>
      </c>
      <c r="T1115" s="45" t="s">
        <v>31</v>
      </c>
      <c r="U1115" s="32" t="s">
        <v>30</v>
      </c>
      <c r="V1115" s="32" t="s">
        <v>30</v>
      </c>
      <c r="W1115" s="45" t="s">
        <v>31</v>
      </c>
      <c r="X1115" s="45" t="s">
        <v>31</v>
      </c>
      <c r="Y1115" s="45" t="s">
        <v>31</v>
      </c>
      <c r="Z1115" s="45" t="s">
        <v>31</v>
      </c>
      <c r="AA1115" s="45" t="s">
        <v>31</v>
      </c>
      <c r="AB1115" s="32" t="s">
        <v>30</v>
      </c>
      <c r="AC1115" s="32" t="s">
        <v>31</v>
      </c>
      <c r="AD1115" s="32" t="s">
        <v>31</v>
      </c>
      <c r="AE1115" s="32" t="s">
        <v>31</v>
      </c>
      <c r="AF1115" s="32" t="s">
        <v>31</v>
      </c>
      <c r="AG1115" s="32" t="s">
        <v>30</v>
      </c>
      <c r="AH1115" s="46" t="s">
        <v>45</v>
      </c>
      <c r="AM1115" s="32" t="s">
        <v>35</v>
      </c>
      <c r="AR1115" s="23"/>
      <c r="AS1115" s="24" t="str">
        <f t="shared" si="3"/>
        <v>-:Q:-:-:-:-:-:-:-:-:-:-:-:-:-:-:-:-:-:-:-:-:Rn:::::Rt::::</v>
      </c>
      <c r="AT1115" s="23"/>
      <c r="AU1115" s="24" t="str">
        <f t="shared" si="4"/>
        <v>0x0D608400</v>
      </c>
      <c r="AV1115" s="25"/>
      <c r="AW1115" s="26" t="str">
        <f t="shared" si="5"/>
        <v>vld2single_structure_64_bit,                            </v>
      </c>
      <c r="AX1115" s="26" t="str">
        <f t="shared" si="6"/>
        <v>//		vld2single_structure_64_bit,                            	/* 0x0D608400	LD2       	 */</v>
      </c>
      <c r="AY1115" s="26" t="str">
        <f t="shared" si="7"/>
        <v>//		0x0D608400,	/* LD2       	vld2single_structure_64_bit	 */</v>
      </c>
    </row>
    <row r="1116" ht="12.75" customHeight="1">
      <c r="A1116" s="15" t="s">
        <v>1785</v>
      </c>
      <c r="B1116" s="33" t="s">
        <v>106</v>
      </c>
      <c r="C1116" s="16"/>
      <c r="D1116" s="17"/>
      <c r="E1116" s="28" t="s">
        <v>1696</v>
      </c>
      <c r="F1116" s="18" t="str">
        <f t="shared" si="8"/>
        <v>v</v>
      </c>
      <c r="G1116" s="18" t="str">
        <f t="shared" si="9"/>
        <v>single_structure_32_bit</v>
      </c>
      <c r="H1116" s="18" t="s">
        <v>1751</v>
      </c>
      <c r="I1116" s="30" t="s">
        <v>1527</v>
      </c>
      <c r="J1116" s="30"/>
      <c r="K1116" s="84"/>
      <c r="L1116" s="45" t="s">
        <v>31</v>
      </c>
      <c r="M1116" s="32" t="s">
        <v>71</v>
      </c>
      <c r="N1116" s="45" t="s">
        <v>31</v>
      </c>
      <c r="O1116" s="45" t="s">
        <v>31</v>
      </c>
      <c r="P1116" s="45" t="s">
        <v>30</v>
      </c>
      <c r="Q1116" s="45" t="s">
        <v>30</v>
      </c>
      <c r="R1116" s="45" t="s">
        <v>31</v>
      </c>
      <c r="S1116" s="45" t="s">
        <v>30</v>
      </c>
      <c r="T1116" s="45" t="s">
        <v>31</v>
      </c>
      <c r="U1116" s="32" t="s">
        <v>30</v>
      </c>
      <c r="V1116" s="32" t="s">
        <v>30</v>
      </c>
      <c r="W1116" s="45" t="s">
        <v>31</v>
      </c>
      <c r="X1116" s="45" t="s">
        <v>31</v>
      </c>
      <c r="Y1116" s="45" t="s">
        <v>31</v>
      </c>
      <c r="Z1116" s="45" t="s">
        <v>31</v>
      </c>
      <c r="AA1116" s="45" t="s">
        <v>31</v>
      </c>
      <c r="AB1116" s="32" t="s">
        <v>30</v>
      </c>
      <c r="AC1116" s="32" t="s">
        <v>31</v>
      </c>
      <c r="AD1116" s="32" t="s">
        <v>30</v>
      </c>
      <c r="AE1116" s="32" t="s">
        <v>33</v>
      </c>
      <c r="AF1116" s="32" t="s">
        <v>31</v>
      </c>
      <c r="AG1116" s="32" t="s">
        <v>31</v>
      </c>
      <c r="AH1116" s="46" t="s">
        <v>45</v>
      </c>
      <c r="AM1116" s="32" t="s">
        <v>35</v>
      </c>
      <c r="AR1116" s="23"/>
      <c r="AS1116" s="24" t="str">
        <f t="shared" si="3"/>
        <v>-:Q:-:-:-:-:-:-:-:-:-:-:-:-:-:-:-:-:-:-:-:-:Rn:::::Rt::::</v>
      </c>
      <c r="AT1116" s="23"/>
      <c r="AU1116" s="24" t="str">
        <f t="shared" si="4"/>
        <v>0x0D60A000</v>
      </c>
      <c r="AV1116" s="25"/>
      <c r="AW1116" s="26" t="str">
        <f t="shared" si="5"/>
        <v>vld4single_structure_32_bit,                            </v>
      </c>
      <c r="AX1116" s="26" t="str">
        <f t="shared" si="6"/>
        <v>//		vld4single_structure_32_bit,                            	/* 0x0D60A000	LD4       	 */</v>
      </c>
      <c r="AY1116" s="26" t="str">
        <f t="shared" si="7"/>
        <v>//		0x0D60A000,	/* LD4       	vld4single_structure_32_bit	 */</v>
      </c>
    </row>
    <row r="1117" ht="12.75" customHeight="1">
      <c r="A1117" s="9" t="s">
        <v>1786</v>
      </c>
      <c r="B1117" s="33" t="s">
        <v>106</v>
      </c>
      <c r="C1117" s="16"/>
      <c r="D1117" s="17"/>
      <c r="E1117" s="28" t="s">
        <v>1696</v>
      </c>
      <c r="F1117" s="18" t="str">
        <f t="shared" si="8"/>
        <v>v</v>
      </c>
      <c r="G1117" s="18" t="str">
        <f t="shared" si="9"/>
        <v>single_structure_64_bit</v>
      </c>
      <c r="H1117" s="18" t="s">
        <v>1751</v>
      </c>
      <c r="I1117" s="30" t="s">
        <v>1533</v>
      </c>
      <c r="J1117" s="30"/>
      <c r="K1117" s="84"/>
      <c r="L1117" s="45" t="s">
        <v>31</v>
      </c>
      <c r="M1117" s="32" t="s">
        <v>71</v>
      </c>
      <c r="N1117" s="45" t="s">
        <v>31</v>
      </c>
      <c r="O1117" s="45" t="s">
        <v>31</v>
      </c>
      <c r="P1117" s="45" t="s">
        <v>30</v>
      </c>
      <c r="Q1117" s="45" t="s">
        <v>30</v>
      </c>
      <c r="R1117" s="45" t="s">
        <v>31</v>
      </c>
      <c r="S1117" s="45" t="s">
        <v>30</v>
      </c>
      <c r="T1117" s="45" t="s">
        <v>31</v>
      </c>
      <c r="U1117" s="32" t="s">
        <v>30</v>
      </c>
      <c r="V1117" s="32" t="s">
        <v>30</v>
      </c>
      <c r="W1117" s="45" t="s">
        <v>31</v>
      </c>
      <c r="X1117" s="45" t="s">
        <v>31</v>
      </c>
      <c r="Y1117" s="45" t="s">
        <v>31</v>
      </c>
      <c r="Z1117" s="45" t="s">
        <v>31</v>
      </c>
      <c r="AA1117" s="45" t="s">
        <v>31</v>
      </c>
      <c r="AB1117" s="32" t="s">
        <v>30</v>
      </c>
      <c r="AC1117" s="32" t="s">
        <v>31</v>
      </c>
      <c r="AD1117" s="32" t="s">
        <v>30</v>
      </c>
      <c r="AE1117" s="32" t="s">
        <v>31</v>
      </c>
      <c r="AF1117" s="32" t="s">
        <v>31</v>
      </c>
      <c r="AG1117" s="32" t="s">
        <v>30</v>
      </c>
      <c r="AH1117" s="46" t="s">
        <v>45</v>
      </c>
      <c r="AM1117" s="32" t="s">
        <v>35</v>
      </c>
      <c r="AR1117" s="23"/>
      <c r="AS1117" s="24" t="str">
        <f t="shared" si="3"/>
        <v>-:Q:-:-:-:-:-:-:-:-:-:-:-:-:-:-:-:-:-:-:-:-:Rn:::::Rt::::</v>
      </c>
      <c r="AT1117" s="23"/>
      <c r="AU1117" s="24" t="str">
        <f t="shared" si="4"/>
        <v>0x0D60A400</v>
      </c>
      <c r="AV1117" s="25"/>
      <c r="AW1117" s="26" t="str">
        <f t="shared" si="5"/>
        <v>vld4single_structure_64_bit,                            </v>
      </c>
      <c r="AX1117" s="26" t="str">
        <f t="shared" si="6"/>
        <v>//		vld4single_structure_64_bit,                            	/* 0x0D60A400	LD4       	 */</v>
      </c>
      <c r="AY1117" s="26" t="str">
        <f t="shared" si="7"/>
        <v>//		0x0D60A400,	/* LD4       	vld4single_structure_64_bit	 */</v>
      </c>
    </row>
    <row r="1118" ht="12.75" customHeight="1">
      <c r="A1118" s="15" t="s">
        <v>1787</v>
      </c>
      <c r="B1118" s="33" t="s">
        <v>106</v>
      </c>
      <c r="C1118" s="16"/>
      <c r="D1118" s="17"/>
      <c r="E1118" s="28" t="s">
        <v>1788</v>
      </c>
      <c r="F1118" s="18" t="str">
        <f t="shared" si="8"/>
        <v>v</v>
      </c>
      <c r="G1118" s="18" t="str">
        <f t="shared" si="9"/>
        <v>No_offset</v>
      </c>
      <c r="H1118" s="19"/>
      <c r="I1118" s="30" t="s">
        <v>1681</v>
      </c>
      <c r="J1118" s="30"/>
      <c r="K1118" s="84"/>
      <c r="L1118" s="45" t="s">
        <v>31</v>
      </c>
      <c r="M1118" s="32" t="s">
        <v>71</v>
      </c>
      <c r="N1118" s="45" t="s">
        <v>31</v>
      </c>
      <c r="O1118" s="45" t="s">
        <v>31</v>
      </c>
      <c r="P1118" s="45" t="s">
        <v>30</v>
      </c>
      <c r="Q1118" s="45" t="s">
        <v>30</v>
      </c>
      <c r="R1118" s="45" t="s">
        <v>31</v>
      </c>
      <c r="S1118" s="45" t="s">
        <v>30</v>
      </c>
      <c r="T1118" s="45" t="s">
        <v>31</v>
      </c>
      <c r="U1118" s="32" t="s">
        <v>30</v>
      </c>
      <c r="V1118" s="32" t="s">
        <v>30</v>
      </c>
      <c r="W1118" s="45" t="s">
        <v>31</v>
      </c>
      <c r="X1118" s="45" t="s">
        <v>31</v>
      </c>
      <c r="Y1118" s="45" t="s">
        <v>31</v>
      </c>
      <c r="Z1118" s="45" t="s">
        <v>31</v>
      </c>
      <c r="AA1118" s="45" t="s">
        <v>31</v>
      </c>
      <c r="AB1118" s="32" t="s">
        <v>30</v>
      </c>
      <c r="AC1118" s="32" t="s">
        <v>30</v>
      </c>
      <c r="AD1118" s="32" t="s">
        <v>31</v>
      </c>
      <c r="AE1118" s="32" t="s">
        <v>31</v>
      </c>
      <c r="AF1118" s="32" t="s">
        <v>33</v>
      </c>
      <c r="AG1118" s="32" t="s">
        <v>33</v>
      </c>
      <c r="AH1118" s="46" t="s">
        <v>45</v>
      </c>
      <c r="AM1118" s="32" t="s">
        <v>35</v>
      </c>
      <c r="AR1118" s="23"/>
      <c r="AS1118" s="24" t="str">
        <f t="shared" si="3"/>
        <v>-:Q:-:-:-:-:-:-:-:-:-:-:-:-:-:-:-:-:-:-:-:-:Rn:::::Rt::::</v>
      </c>
      <c r="AT1118" s="23"/>
      <c r="AU1118" s="24" t="str">
        <f t="shared" si="4"/>
        <v>0x0D60C000</v>
      </c>
      <c r="AV1118" s="25"/>
      <c r="AW1118" s="26" t="str">
        <f t="shared" si="5"/>
        <v>vld2rNo_offset,                                         </v>
      </c>
      <c r="AX1118" s="26" t="str">
        <f t="shared" si="6"/>
        <v>//		vld2rNo_offset,                                         	/* 0x0D60C000	LD2R      	 */</v>
      </c>
      <c r="AY1118" s="26" t="str">
        <f t="shared" si="7"/>
        <v>//		0x0D60C000,	/* LD2R      	vld2rNo_offset	 */</v>
      </c>
    </row>
    <row r="1119" ht="12.75" customHeight="1">
      <c r="A1119" s="15" t="s">
        <v>1789</v>
      </c>
      <c r="B1119" s="33" t="s">
        <v>106</v>
      </c>
      <c r="C1119" s="16"/>
      <c r="D1119" s="17"/>
      <c r="E1119" s="28" t="s">
        <v>1790</v>
      </c>
      <c r="F1119" s="18" t="str">
        <f t="shared" si="8"/>
        <v>v</v>
      </c>
      <c r="G1119" s="18" t="str">
        <f t="shared" si="9"/>
        <v>No_offset</v>
      </c>
      <c r="H1119" s="19"/>
      <c r="I1119" s="30" t="s">
        <v>1681</v>
      </c>
      <c r="J1119" s="30"/>
      <c r="K1119" s="84"/>
      <c r="L1119" s="45" t="s">
        <v>31</v>
      </c>
      <c r="M1119" s="32" t="s">
        <v>71</v>
      </c>
      <c r="N1119" s="45" t="s">
        <v>31</v>
      </c>
      <c r="O1119" s="45" t="s">
        <v>31</v>
      </c>
      <c r="P1119" s="45" t="s">
        <v>30</v>
      </c>
      <c r="Q1119" s="45" t="s">
        <v>30</v>
      </c>
      <c r="R1119" s="45" t="s">
        <v>31</v>
      </c>
      <c r="S1119" s="45" t="s">
        <v>30</v>
      </c>
      <c r="T1119" s="45" t="s">
        <v>31</v>
      </c>
      <c r="U1119" s="32" t="s">
        <v>30</v>
      </c>
      <c r="V1119" s="32" t="s">
        <v>30</v>
      </c>
      <c r="W1119" s="45" t="s">
        <v>31</v>
      </c>
      <c r="X1119" s="45" t="s">
        <v>31</v>
      </c>
      <c r="Y1119" s="45" t="s">
        <v>31</v>
      </c>
      <c r="Z1119" s="45" t="s">
        <v>31</v>
      </c>
      <c r="AA1119" s="45" t="s">
        <v>31</v>
      </c>
      <c r="AB1119" s="32" t="s">
        <v>30</v>
      </c>
      <c r="AC1119" s="32" t="s">
        <v>30</v>
      </c>
      <c r="AD1119" s="32" t="s">
        <v>30</v>
      </c>
      <c r="AE1119" s="32" t="s">
        <v>31</v>
      </c>
      <c r="AF1119" s="32" t="s">
        <v>33</v>
      </c>
      <c r="AG1119" s="32" t="s">
        <v>33</v>
      </c>
      <c r="AH1119" s="46" t="s">
        <v>45</v>
      </c>
      <c r="AM1119" s="32" t="s">
        <v>35</v>
      </c>
      <c r="AR1119" s="23"/>
      <c r="AS1119" s="24" t="str">
        <f t="shared" si="3"/>
        <v>-:Q:-:-:-:-:-:-:-:-:-:-:-:-:-:-:-:-:-:-:-:-:Rn:::::Rt::::</v>
      </c>
      <c r="AT1119" s="23"/>
      <c r="AU1119" s="24" t="str">
        <f t="shared" si="4"/>
        <v>0x0D60E000</v>
      </c>
      <c r="AV1119" s="25"/>
      <c r="AW1119" s="26" t="str">
        <f t="shared" si="5"/>
        <v>vld4rNo_offset,                                         </v>
      </c>
      <c r="AX1119" s="26" t="str">
        <f t="shared" si="6"/>
        <v>//		vld4rNo_offset,                                         	/* 0x0D60E000	LD4R      	 */</v>
      </c>
      <c r="AY1119" s="26" t="str">
        <f t="shared" si="7"/>
        <v>//		0x0D60E000,	/* LD4R      	vld4rNo_offset	 */</v>
      </c>
    </row>
    <row r="1120" ht="12.75" customHeight="1">
      <c r="A1120" s="9" t="s">
        <v>1791</v>
      </c>
      <c r="B1120" s="33" t="s">
        <v>106</v>
      </c>
      <c r="C1120" s="16"/>
      <c r="D1120" s="17" t="s">
        <v>1792</v>
      </c>
      <c r="F1120" s="18" t="str">
        <f t="shared" si="8"/>
        <v/>
      </c>
      <c r="G1120" s="18" t="str">
        <f t="shared" si="9"/>
        <v/>
      </c>
      <c r="H1120" s="19"/>
      <c r="I1120" s="20"/>
      <c r="J1120" s="20"/>
      <c r="K1120" s="21"/>
      <c r="L1120" s="22" t="s">
        <v>31</v>
      </c>
      <c r="M1120" s="38" t="s">
        <v>71</v>
      </c>
      <c r="N1120" s="22" t="s">
        <v>31</v>
      </c>
      <c r="O1120" s="22" t="s">
        <v>31</v>
      </c>
      <c r="P1120" s="39" t="s">
        <v>30</v>
      </c>
      <c r="Q1120" s="22" t="s">
        <v>30</v>
      </c>
      <c r="R1120" s="39" t="s">
        <v>31</v>
      </c>
      <c r="S1120" s="22" t="s">
        <v>30</v>
      </c>
      <c r="T1120" s="22" t="s">
        <v>30</v>
      </c>
      <c r="U1120" s="38" t="s">
        <v>66</v>
      </c>
      <c r="V1120" s="38" t="s">
        <v>1749</v>
      </c>
      <c r="W1120" s="62" t="s">
        <v>51</v>
      </c>
      <c r="AB1120" s="38" t="s">
        <v>642</v>
      </c>
      <c r="AE1120" s="38" t="s">
        <v>52</v>
      </c>
      <c r="AF1120" s="38" t="s">
        <v>65</v>
      </c>
      <c r="AH1120" s="40" t="s">
        <v>45</v>
      </c>
      <c r="AM1120" s="38" t="s">
        <v>35</v>
      </c>
      <c r="AR1120" s="23"/>
      <c r="AS1120" s="24" t="str">
        <f t="shared" si="3"/>
        <v/>
      </c>
      <c r="AT1120" s="23"/>
      <c r="AU1120" s="24" t="str">
        <f t="shared" si="4"/>
        <v/>
      </c>
      <c r="AV1120" s="25"/>
      <c r="AW1120" s="26" t="str">
        <f t="shared" si="5"/>
        <v/>
      </c>
      <c r="AX1120" s="26" t="str">
        <f t="shared" si="6"/>
        <v>	/* AdvSIMD load/store single structure (post-indexed) */</v>
      </c>
      <c r="AY1120" s="26" t="str">
        <f t="shared" si="7"/>
        <v>	/* AdvSIMD load/store single structure (post-indexed) */</v>
      </c>
    </row>
    <row r="1121" ht="12.75" customHeight="1">
      <c r="A1121" s="9" t="s">
        <v>1793</v>
      </c>
      <c r="B1121" s="33" t="s">
        <v>106</v>
      </c>
      <c r="C1121" s="16"/>
      <c r="D1121" s="17"/>
      <c r="E1121" s="28" t="s">
        <v>1683</v>
      </c>
      <c r="F1121" s="18" t="str">
        <f t="shared" si="8"/>
        <v>v</v>
      </c>
      <c r="G1121" s="18" t="str">
        <f t="shared" si="9"/>
        <v>single_structure_8_bit_register_offset</v>
      </c>
      <c r="H1121" s="18" t="s">
        <v>1751</v>
      </c>
      <c r="I1121" s="30" t="s">
        <v>1794</v>
      </c>
      <c r="J1121" s="30" t="s">
        <v>1710</v>
      </c>
      <c r="K1121" s="84"/>
      <c r="L1121" s="45" t="s">
        <v>31</v>
      </c>
      <c r="M1121" s="61" t="s">
        <v>71</v>
      </c>
      <c r="N1121" s="45" t="s">
        <v>31</v>
      </c>
      <c r="O1121" s="45" t="s">
        <v>31</v>
      </c>
      <c r="P1121" s="45" t="s">
        <v>30</v>
      </c>
      <c r="Q1121" s="45" t="s">
        <v>30</v>
      </c>
      <c r="R1121" s="45" t="s">
        <v>31</v>
      </c>
      <c r="S1121" s="45" t="s">
        <v>30</v>
      </c>
      <c r="T1121" s="45" t="s">
        <v>30</v>
      </c>
      <c r="U1121" s="32" t="s">
        <v>31</v>
      </c>
      <c r="V1121" s="32" t="s">
        <v>31</v>
      </c>
      <c r="W1121" s="62" t="s">
        <v>51</v>
      </c>
      <c r="AB1121" s="32" t="s">
        <v>31</v>
      </c>
      <c r="AC1121" s="32" t="s">
        <v>31</v>
      </c>
      <c r="AD1121" s="32" t="s">
        <v>31</v>
      </c>
      <c r="AE1121" s="32" t="s">
        <v>33</v>
      </c>
      <c r="AF1121" s="32" t="s">
        <v>33</v>
      </c>
      <c r="AG1121" s="32" t="s">
        <v>33</v>
      </c>
      <c r="AH1121" s="46" t="s">
        <v>45</v>
      </c>
      <c r="AM1121" s="32" t="s">
        <v>35</v>
      </c>
      <c r="AR1121" s="23"/>
      <c r="AS1121" s="24" t="str">
        <f t="shared" si="3"/>
        <v>-:Q:-:-:-:-:-:-:-:-:-:Rm:::::-:-:-:-:-:-:Rn:::::Rt::::</v>
      </c>
      <c r="AT1121" s="23"/>
      <c r="AU1121" s="24" t="str">
        <f t="shared" si="4"/>
        <v>0x0D800000</v>
      </c>
      <c r="AV1121" s="25"/>
      <c r="AW1121" s="26" t="str">
        <f t="shared" si="5"/>
        <v>vst1single_structure_8_bit_register_offset,             </v>
      </c>
      <c r="AX1121" s="26" t="str">
        <f t="shared" si="6"/>
        <v>//		vst1single_structure_8_bit_register_offset,             	/* 0x0D800000	ST1       	Rm != 11111 */</v>
      </c>
      <c r="AY1121" s="26" t="str">
        <f t="shared" si="7"/>
        <v>//		0x0D800000,	/* ST1       	vst1single_structure_8_bit_register_offset	Rm != 11111 */</v>
      </c>
    </row>
    <row r="1122" ht="12.75" customHeight="1">
      <c r="A1122" s="15" t="s">
        <v>1795</v>
      </c>
      <c r="B1122" s="33" t="s">
        <v>106</v>
      </c>
      <c r="C1122" s="16"/>
      <c r="D1122" s="17"/>
      <c r="E1122" s="28" t="s">
        <v>1686</v>
      </c>
      <c r="F1122" s="18" t="str">
        <f t="shared" si="8"/>
        <v>v</v>
      </c>
      <c r="G1122" s="18" t="str">
        <f t="shared" si="9"/>
        <v>single_structure_8_bit_register_offset</v>
      </c>
      <c r="H1122" s="18" t="s">
        <v>1751</v>
      </c>
      <c r="I1122" s="30" t="s">
        <v>1794</v>
      </c>
      <c r="J1122" s="30" t="s">
        <v>1710</v>
      </c>
      <c r="K1122" s="84"/>
      <c r="L1122" s="45" t="s">
        <v>31</v>
      </c>
      <c r="M1122" s="61" t="s">
        <v>71</v>
      </c>
      <c r="N1122" s="45" t="s">
        <v>31</v>
      </c>
      <c r="O1122" s="45" t="s">
        <v>31</v>
      </c>
      <c r="P1122" s="45" t="s">
        <v>30</v>
      </c>
      <c r="Q1122" s="45" t="s">
        <v>30</v>
      </c>
      <c r="R1122" s="45" t="s">
        <v>31</v>
      </c>
      <c r="S1122" s="45" t="s">
        <v>30</v>
      </c>
      <c r="T1122" s="45" t="s">
        <v>30</v>
      </c>
      <c r="U1122" s="32" t="s">
        <v>31</v>
      </c>
      <c r="V1122" s="32" t="s">
        <v>31</v>
      </c>
      <c r="W1122" s="62" t="s">
        <v>51</v>
      </c>
      <c r="AB1122" s="32" t="s">
        <v>31</v>
      </c>
      <c r="AC1122" s="32" t="s">
        <v>31</v>
      </c>
      <c r="AD1122" s="32" t="s">
        <v>30</v>
      </c>
      <c r="AE1122" s="32" t="s">
        <v>33</v>
      </c>
      <c r="AF1122" s="32" t="s">
        <v>33</v>
      </c>
      <c r="AG1122" s="32" t="s">
        <v>33</v>
      </c>
      <c r="AH1122" s="46" t="s">
        <v>45</v>
      </c>
      <c r="AM1122" s="32" t="s">
        <v>35</v>
      </c>
      <c r="AR1122" s="23"/>
      <c r="AS1122" s="24" t="str">
        <f t="shared" si="3"/>
        <v>-:Q:-:-:-:-:-:-:-:-:-:Rm:::::-:-:-:-:-:-:Rn:::::Rt::::</v>
      </c>
      <c r="AT1122" s="23"/>
      <c r="AU1122" s="24" t="str">
        <f t="shared" si="4"/>
        <v>0x0D802000</v>
      </c>
      <c r="AV1122" s="25"/>
      <c r="AW1122" s="26" t="str">
        <f t="shared" si="5"/>
        <v>vst3single_structure_8_bit_register_offset,             </v>
      </c>
      <c r="AX1122" s="26" t="str">
        <f t="shared" si="6"/>
        <v>//		vst3single_structure_8_bit_register_offset,             	/* 0x0D802000	ST3       	Rm != 11111 */</v>
      </c>
      <c r="AY1122" s="26" t="str">
        <f t="shared" si="7"/>
        <v>//		0x0D802000,	/* ST3       	vst3single_structure_8_bit_register_offset	Rm != 11111 */</v>
      </c>
    </row>
    <row r="1123" ht="12.75" customHeight="1">
      <c r="A1123" s="15" t="s">
        <v>1796</v>
      </c>
      <c r="B1123" s="33" t="s">
        <v>106</v>
      </c>
      <c r="C1123" s="16"/>
      <c r="D1123" s="17"/>
      <c r="E1123" s="28" t="s">
        <v>1683</v>
      </c>
      <c r="F1123" s="18" t="str">
        <f t="shared" si="8"/>
        <v>v</v>
      </c>
      <c r="G1123" s="18" t="str">
        <f t="shared" si="9"/>
        <v>single_structure_16_bit_register_offset</v>
      </c>
      <c r="H1123" s="18" t="s">
        <v>1751</v>
      </c>
      <c r="I1123" s="30" t="s">
        <v>1797</v>
      </c>
      <c r="J1123" s="30" t="s">
        <v>1710</v>
      </c>
      <c r="K1123" s="84"/>
      <c r="L1123" s="45" t="s">
        <v>31</v>
      </c>
      <c r="M1123" s="61" t="s">
        <v>71</v>
      </c>
      <c r="N1123" s="45" t="s">
        <v>31</v>
      </c>
      <c r="O1123" s="45" t="s">
        <v>31</v>
      </c>
      <c r="P1123" s="45" t="s">
        <v>30</v>
      </c>
      <c r="Q1123" s="45" t="s">
        <v>30</v>
      </c>
      <c r="R1123" s="45" t="s">
        <v>31</v>
      </c>
      <c r="S1123" s="45" t="s">
        <v>30</v>
      </c>
      <c r="T1123" s="45" t="s">
        <v>30</v>
      </c>
      <c r="U1123" s="32" t="s">
        <v>31</v>
      </c>
      <c r="V1123" s="32" t="s">
        <v>31</v>
      </c>
      <c r="W1123" s="62" t="s">
        <v>51</v>
      </c>
      <c r="AB1123" s="32" t="s">
        <v>31</v>
      </c>
      <c r="AC1123" s="32" t="s">
        <v>30</v>
      </c>
      <c r="AD1123" s="32" t="s">
        <v>31</v>
      </c>
      <c r="AE1123" s="32" t="s">
        <v>33</v>
      </c>
      <c r="AF1123" s="32" t="s">
        <v>33</v>
      </c>
      <c r="AG1123" s="32" t="s">
        <v>31</v>
      </c>
      <c r="AH1123" s="46" t="s">
        <v>45</v>
      </c>
      <c r="AM1123" s="32" t="s">
        <v>35</v>
      </c>
      <c r="AR1123" s="23"/>
      <c r="AS1123" s="24" t="str">
        <f t="shared" si="3"/>
        <v>-:Q:-:-:-:-:-:-:-:-:-:Rm:::::-:-:-:-:-:-:Rn:::::Rt::::</v>
      </c>
      <c r="AT1123" s="23"/>
      <c r="AU1123" s="24" t="str">
        <f t="shared" si="4"/>
        <v>0x0D804000</v>
      </c>
      <c r="AV1123" s="25"/>
      <c r="AW1123" s="26" t="str">
        <f t="shared" si="5"/>
        <v>vst1single_structure_16_bit_register_offset,            </v>
      </c>
      <c r="AX1123" s="26" t="str">
        <f t="shared" si="6"/>
        <v>//		vst1single_structure_16_bit_register_offset,            	/* 0x0D804000	ST1       	Rm != 11111 */</v>
      </c>
      <c r="AY1123" s="26" t="str">
        <f t="shared" si="7"/>
        <v>//		0x0D804000,	/* ST1       	vst1single_structure_16_bit_register_offset	Rm != 11111 */</v>
      </c>
    </row>
    <row r="1124" ht="12.75" customHeight="1">
      <c r="A1124" s="9" t="s">
        <v>1798</v>
      </c>
      <c r="B1124" s="33" t="s">
        <v>106</v>
      </c>
      <c r="C1124" s="16"/>
      <c r="D1124" s="17"/>
      <c r="E1124" s="28" t="s">
        <v>1686</v>
      </c>
      <c r="F1124" s="18" t="str">
        <f t="shared" si="8"/>
        <v>v</v>
      </c>
      <c r="G1124" s="18" t="str">
        <f t="shared" si="9"/>
        <v>single_structure_16_bit_register_offset</v>
      </c>
      <c r="H1124" s="18" t="s">
        <v>1751</v>
      </c>
      <c r="I1124" s="30" t="s">
        <v>1797</v>
      </c>
      <c r="J1124" s="30" t="s">
        <v>1710</v>
      </c>
      <c r="K1124" s="84"/>
      <c r="L1124" s="45" t="s">
        <v>31</v>
      </c>
      <c r="M1124" s="61" t="s">
        <v>71</v>
      </c>
      <c r="N1124" s="45" t="s">
        <v>31</v>
      </c>
      <c r="O1124" s="45" t="s">
        <v>31</v>
      </c>
      <c r="P1124" s="45" t="s">
        <v>30</v>
      </c>
      <c r="Q1124" s="45" t="s">
        <v>30</v>
      </c>
      <c r="R1124" s="45" t="s">
        <v>31</v>
      </c>
      <c r="S1124" s="45" t="s">
        <v>30</v>
      </c>
      <c r="T1124" s="45" t="s">
        <v>30</v>
      </c>
      <c r="U1124" s="32" t="s">
        <v>31</v>
      </c>
      <c r="V1124" s="32" t="s">
        <v>31</v>
      </c>
      <c r="W1124" s="62" t="s">
        <v>51</v>
      </c>
      <c r="AB1124" s="32" t="s">
        <v>31</v>
      </c>
      <c r="AC1124" s="32" t="s">
        <v>30</v>
      </c>
      <c r="AD1124" s="32" t="s">
        <v>30</v>
      </c>
      <c r="AE1124" s="32" t="s">
        <v>33</v>
      </c>
      <c r="AF1124" s="32" t="s">
        <v>33</v>
      </c>
      <c r="AG1124" s="32" t="s">
        <v>31</v>
      </c>
      <c r="AH1124" s="46" t="s">
        <v>45</v>
      </c>
      <c r="AM1124" s="32" t="s">
        <v>35</v>
      </c>
      <c r="AR1124" s="23"/>
      <c r="AS1124" s="24" t="str">
        <f t="shared" si="3"/>
        <v>-:Q:-:-:-:-:-:-:-:-:-:Rm:::::-:-:-:-:-:-:Rn:::::Rt::::</v>
      </c>
      <c r="AT1124" s="23"/>
      <c r="AU1124" s="24" t="str">
        <f t="shared" si="4"/>
        <v>0x0D806000</v>
      </c>
      <c r="AV1124" s="25"/>
      <c r="AW1124" s="26" t="str">
        <f t="shared" si="5"/>
        <v>vst3single_structure_16_bit_register_offset,            </v>
      </c>
      <c r="AX1124" s="26" t="str">
        <f t="shared" si="6"/>
        <v>//		vst3single_structure_16_bit_register_offset,            	/* 0x0D806000	ST3       	Rm != 11111 */</v>
      </c>
      <c r="AY1124" s="26" t="str">
        <f t="shared" si="7"/>
        <v>//		0x0D806000,	/* ST3       	vst3single_structure_16_bit_register_offset	Rm != 11111 */</v>
      </c>
    </row>
    <row r="1125" ht="12.75" customHeight="1">
      <c r="A1125" s="15" t="s">
        <v>1799</v>
      </c>
      <c r="B1125" s="33" t="s">
        <v>106</v>
      </c>
      <c r="C1125" s="16"/>
      <c r="D1125" s="17"/>
      <c r="E1125" s="28" t="s">
        <v>1683</v>
      </c>
      <c r="F1125" s="18" t="str">
        <f t="shared" si="8"/>
        <v>v</v>
      </c>
      <c r="G1125" s="18" t="str">
        <f t="shared" si="9"/>
        <v>single_structure_32_bit_register_offset</v>
      </c>
      <c r="H1125" s="18" t="s">
        <v>1751</v>
      </c>
      <c r="I1125" s="30" t="s">
        <v>1800</v>
      </c>
      <c r="J1125" s="30" t="s">
        <v>1710</v>
      </c>
      <c r="K1125" s="84"/>
      <c r="L1125" s="45" t="s">
        <v>31</v>
      </c>
      <c r="M1125" s="61" t="s">
        <v>71</v>
      </c>
      <c r="N1125" s="45" t="s">
        <v>31</v>
      </c>
      <c r="O1125" s="45" t="s">
        <v>31</v>
      </c>
      <c r="P1125" s="45" t="s">
        <v>30</v>
      </c>
      <c r="Q1125" s="45" t="s">
        <v>30</v>
      </c>
      <c r="R1125" s="45" t="s">
        <v>31</v>
      </c>
      <c r="S1125" s="45" t="s">
        <v>30</v>
      </c>
      <c r="T1125" s="45" t="s">
        <v>30</v>
      </c>
      <c r="U1125" s="32" t="s">
        <v>31</v>
      </c>
      <c r="V1125" s="32" t="s">
        <v>31</v>
      </c>
      <c r="W1125" s="62" t="s">
        <v>51</v>
      </c>
      <c r="AB1125" s="32" t="s">
        <v>30</v>
      </c>
      <c r="AC1125" s="32" t="s">
        <v>31</v>
      </c>
      <c r="AD1125" s="32" t="s">
        <v>31</v>
      </c>
      <c r="AE1125" s="32" t="s">
        <v>33</v>
      </c>
      <c r="AF1125" s="32" t="s">
        <v>31</v>
      </c>
      <c r="AG1125" s="32" t="s">
        <v>31</v>
      </c>
      <c r="AH1125" s="46" t="s">
        <v>45</v>
      </c>
      <c r="AM1125" s="32" t="s">
        <v>35</v>
      </c>
      <c r="AR1125" s="23"/>
      <c r="AS1125" s="24" t="str">
        <f t="shared" si="3"/>
        <v>-:Q:-:-:-:-:-:-:-:-:-:Rm:::::-:-:-:-:-:-:Rn:::::Rt::::</v>
      </c>
      <c r="AT1125" s="23"/>
      <c r="AU1125" s="24" t="str">
        <f t="shared" si="4"/>
        <v>0x0D808000</v>
      </c>
      <c r="AV1125" s="25"/>
      <c r="AW1125" s="26" t="str">
        <f t="shared" si="5"/>
        <v>vst1single_structure_32_bit_register_offset,            </v>
      </c>
      <c r="AX1125" s="26" t="str">
        <f t="shared" si="6"/>
        <v>//		vst1single_structure_32_bit_register_offset,            	/* 0x0D808000	ST1       	Rm != 11111 */</v>
      </c>
      <c r="AY1125" s="26" t="str">
        <f t="shared" si="7"/>
        <v>//		0x0D808000,	/* ST1       	vst1single_structure_32_bit_register_offset	Rm != 11111 */</v>
      </c>
    </row>
    <row r="1126" ht="12.75" customHeight="1">
      <c r="A1126" s="15" t="s">
        <v>1801</v>
      </c>
      <c r="B1126" s="33" t="s">
        <v>106</v>
      </c>
      <c r="C1126" s="16"/>
      <c r="D1126" s="17"/>
      <c r="E1126" s="28" t="s">
        <v>1683</v>
      </c>
      <c r="F1126" s="18" t="str">
        <f t="shared" si="8"/>
        <v>v</v>
      </c>
      <c r="G1126" s="18" t="str">
        <f t="shared" si="9"/>
        <v>single_structure_64_bit_register_offset</v>
      </c>
      <c r="H1126" s="18" t="s">
        <v>1751</v>
      </c>
      <c r="I1126" s="30" t="s">
        <v>1802</v>
      </c>
      <c r="J1126" s="30" t="s">
        <v>1710</v>
      </c>
      <c r="K1126" s="84"/>
      <c r="L1126" s="45" t="s">
        <v>31</v>
      </c>
      <c r="M1126" s="61" t="s">
        <v>71</v>
      </c>
      <c r="N1126" s="45" t="s">
        <v>31</v>
      </c>
      <c r="O1126" s="45" t="s">
        <v>31</v>
      </c>
      <c r="P1126" s="45" t="s">
        <v>30</v>
      </c>
      <c r="Q1126" s="45" t="s">
        <v>30</v>
      </c>
      <c r="R1126" s="45" t="s">
        <v>31</v>
      </c>
      <c r="S1126" s="45" t="s">
        <v>30</v>
      </c>
      <c r="T1126" s="45" t="s">
        <v>30</v>
      </c>
      <c r="U1126" s="32" t="s">
        <v>31</v>
      </c>
      <c r="V1126" s="32" t="s">
        <v>31</v>
      </c>
      <c r="W1126" s="62" t="s">
        <v>51</v>
      </c>
      <c r="AB1126" s="32" t="s">
        <v>30</v>
      </c>
      <c r="AC1126" s="32" t="s">
        <v>31</v>
      </c>
      <c r="AD1126" s="32" t="s">
        <v>31</v>
      </c>
      <c r="AE1126" s="32" t="s">
        <v>31</v>
      </c>
      <c r="AF1126" s="32" t="s">
        <v>31</v>
      </c>
      <c r="AG1126" s="32" t="s">
        <v>30</v>
      </c>
      <c r="AH1126" s="46" t="s">
        <v>45</v>
      </c>
      <c r="AM1126" s="32" t="s">
        <v>35</v>
      </c>
      <c r="AR1126" s="23"/>
      <c r="AS1126" s="24" t="str">
        <f t="shared" si="3"/>
        <v>-:Q:-:-:-:-:-:-:-:-:-:Rm:::::-:-:-:-:-:-:Rn:::::Rt::::</v>
      </c>
      <c r="AT1126" s="23"/>
      <c r="AU1126" s="24" t="str">
        <f t="shared" si="4"/>
        <v>0x0D808400</v>
      </c>
      <c r="AV1126" s="25"/>
      <c r="AW1126" s="26" t="str">
        <f t="shared" si="5"/>
        <v>vst1single_structure_64_bit_register_offset,            </v>
      </c>
      <c r="AX1126" s="26" t="str">
        <f t="shared" si="6"/>
        <v>//		vst1single_structure_64_bit_register_offset,            	/* 0x0D808400	ST1       	Rm != 11111 */</v>
      </c>
      <c r="AY1126" s="26" t="str">
        <f t="shared" si="7"/>
        <v>//		0x0D808400,	/* ST1       	vst1single_structure_64_bit_register_offset	Rm != 11111 */</v>
      </c>
    </row>
    <row r="1127" ht="12.75" customHeight="1">
      <c r="A1127" s="9" t="s">
        <v>1803</v>
      </c>
      <c r="B1127" s="33" t="s">
        <v>106</v>
      </c>
      <c r="C1127" s="16"/>
      <c r="D1127" s="17"/>
      <c r="E1127" s="28" t="s">
        <v>1686</v>
      </c>
      <c r="F1127" s="18" t="str">
        <f t="shared" si="8"/>
        <v>v</v>
      </c>
      <c r="G1127" s="18" t="str">
        <f t="shared" si="9"/>
        <v>single_structure_32_bit_register_offset</v>
      </c>
      <c r="H1127" s="18" t="s">
        <v>1751</v>
      </c>
      <c r="I1127" s="30" t="s">
        <v>1800</v>
      </c>
      <c r="J1127" s="30" t="s">
        <v>1710</v>
      </c>
      <c r="K1127" s="84"/>
      <c r="L1127" s="45" t="s">
        <v>31</v>
      </c>
      <c r="M1127" s="61" t="s">
        <v>71</v>
      </c>
      <c r="N1127" s="45" t="s">
        <v>31</v>
      </c>
      <c r="O1127" s="45" t="s">
        <v>31</v>
      </c>
      <c r="P1127" s="45" t="s">
        <v>30</v>
      </c>
      <c r="Q1127" s="45" t="s">
        <v>30</v>
      </c>
      <c r="R1127" s="45" t="s">
        <v>31</v>
      </c>
      <c r="S1127" s="45" t="s">
        <v>30</v>
      </c>
      <c r="T1127" s="45" t="s">
        <v>30</v>
      </c>
      <c r="U1127" s="32" t="s">
        <v>31</v>
      </c>
      <c r="V1127" s="32" t="s">
        <v>31</v>
      </c>
      <c r="W1127" s="62" t="s">
        <v>51</v>
      </c>
      <c r="AB1127" s="32" t="s">
        <v>30</v>
      </c>
      <c r="AC1127" s="32" t="s">
        <v>31</v>
      </c>
      <c r="AD1127" s="32" t="s">
        <v>30</v>
      </c>
      <c r="AE1127" s="32" t="s">
        <v>33</v>
      </c>
      <c r="AF1127" s="32" t="s">
        <v>31</v>
      </c>
      <c r="AG1127" s="32" t="s">
        <v>31</v>
      </c>
      <c r="AH1127" s="46" t="s">
        <v>45</v>
      </c>
      <c r="AM1127" s="32" t="s">
        <v>35</v>
      </c>
      <c r="AR1127" s="23"/>
      <c r="AS1127" s="24" t="str">
        <f t="shared" si="3"/>
        <v>-:Q:-:-:-:-:-:-:-:-:-:Rm:::::-:-:-:-:-:-:Rn:::::Rt::::</v>
      </c>
      <c r="AT1127" s="23"/>
      <c r="AU1127" s="24" t="str">
        <f t="shared" si="4"/>
        <v>0x0D80A000</v>
      </c>
      <c r="AV1127" s="25"/>
      <c r="AW1127" s="26" t="str">
        <f t="shared" si="5"/>
        <v>vst3single_structure_32_bit_register_offset,            </v>
      </c>
      <c r="AX1127" s="26" t="str">
        <f t="shared" si="6"/>
        <v>//		vst3single_structure_32_bit_register_offset,            	/* 0x0D80A000	ST3       	Rm != 11111 */</v>
      </c>
      <c r="AY1127" s="26" t="str">
        <f t="shared" si="7"/>
        <v>//		0x0D80A000,	/* ST3       	vst3single_structure_32_bit_register_offset	Rm != 11111 */</v>
      </c>
    </row>
    <row r="1128" ht="12.75" customHeight="1">
      <c r="A1128" s="9" t="s">
        <v>1804</v>
      </c>
      <c r="B1128" s="33" t="s">
        <v>106</v>
      </c>
      <c r="C1128" s="16"/>
      <c r="D1128" s="17"/>
      <c r="E1128" s="28" t="s">
        <v>1686</v>
      </c>
      <c r="F1128" s="18" t="str">
        <f t="shared" si="8"/>
        <v>v</v>
      </c>
      <c r="G1128" s="18" t="str">
        <f t="shared" si="9"/>
        <v>single_structure_64_bit_register_offset</v>
      </c>
      <c r="H1128" s="18" t="s">
        <v>1751</v>
      </c>
      <c r="I1128" s="30" t="s">
        <v>1802</v>
      </c>
      <c r="J1128" s="30" t="s">
        <v>1710</v>
      </c>
      <c r="K1128" s="84"/>
      <c r="L1128" s="45" t="s">
        <v>31</v>
      </c>
      <c r="M1128" s="61" t="s">
        <v>71</v>
      </c>
      <c r="N1128" s="45" t="s">
        <v>31</v>
      </c>
      <c r="O1128" s="45" t="s">
        <v>31</v>
      </c>
      <c r="P1128" s="45" t="s">
        <v>30</v>
      </c>
      <c r="Q1128" s="45" t="s">
        <v>30</v>
      </c>
      <c r="R1128" s="45" t="s">
        <v>31</v>
      </c>
      <c r="S1128" s="45" t="s">
        <v>30</v>
      </c>
      <c r="T1128" s="45" t="s">
        <v>30</v>
      </c>
      <c r="U1128" s="32" t="s">
        <v>31</v>
      </c>
      <c r="V1128" s="32" t="s">
        <v>31</v>
      </c>
      <c r="W1128" s="62" t="s">
        <v>51</v>
      </c>
      <c r="AB1128" s="32" t="s">
        <v>30</v>
      </c>
      <c r="AC1128" s="32" t="s">
        <v>31</v>
      </c>
      <c r="AD1128" s="32" t="s">
        <v>30</v>
      </c>
      <c r="AE1128" s="32" t="s">
        <v>31</v>
      </c>
      <c r="AF1128" s="32" t="s">
        <v>31</v>
      </c>
      <c r="AG1128" s="32" t="s">
        <v>30</v>
      </c>
      <c r="AH1128" s="46" t="s">
        <v>45</v>
      </c>
      <c r="AM1128" s="32" t="s">
        <v>35</v>
      </c>
      <c r="AR1128" s="23"/>
      <c r="AS1128" s="24" t="str">
        <f t="shared" si="3"/>
        <v>-:Q:-:-:-:-:-:-:-:-:-:Rm:::::-:-:-:-:-:-:Rn:::::Rt::::</v>
      </c>
      <c r="AT1128" s="23"/>
      <c r="AU1128" s="24" t="str">
        <f t="shared" si="4"/>
        <v>0x0D80A400</v>
      </c>
      <c r="AV1128" s="25"/>
      <c r="AW1128" s="26" t="str">
        <f t="shared" si="5"/>
        <v>vst3single_structure_64_bit_register_offset,            </v>
      </c>
      <c r="AX1128" s="26" t="str">
        <f t="shared" si="6"/>
        <v>//		vst3single_structure_64_bit_register_offset,            	/* 0x0D80A400	ST3       	Rm != 11111 */</v>
      </c>
      <c r="AY1128" s="26" t="str">
        <f t="shared" si="7"/>
        <v>//		0x0D80A400,	/* ST3       	vst3single_structure_64_bit_register_offset	Rm != 11111 */</v>
      </c>
    </row>
    <row r="1129" ht="12.75" customHeight="1">
      <c r="A1129" s="15" t="s">
        <v>1805</v>
      </c>
      <c r="B1129" s="33" t="s">
        <v>106</v>
      </c>
      <c r="C1129" s="16"/>
      <c r="D1129" s="17"/>
      <c r="E1129" s="28" t="s">
        <v>1683</v>
      </c>
      <c r="F1129" s="18" t="str">
        <f t="shared" si="8"/>
        <v>v</v>
      </c>
      <c r="G1129" s="18" t="str">
        <f t="shared" si="9"/>
        <v>single_structure_8_bit_immediate_offset</v>
      </c>
      <c r="H1129" s="18" t="s">
        <v>1751</v>
      </c>
      <c r="I1129" s="30" t="s">
        <v>1806</v>
      </c>
      <c r="J1129" s="30"/>
      <c r="K1129" s="84"/>
      <c r="L1129" s="45" t="s">
        <v>31</v>
      </c>
      <c r="M1129" s="61" t="s">
        <v>71</v>
      </c>
      <c r="N1129" s="45" t="s">
        <v>31</v>
      </c>
      <c r="O1129" s="45" t="s">
        <v>31</v>
      </c>
      <c r="P1129" s="45" t="s">
        <v>30</v>
      </c>
      <c r="Q1129" s="45" t="s">
        <v>30</v>
      </c>
      <c r="R1129" s="45" t="s">
        <v>31</v>
      </c>
      <c r="S1129" s="45" t="s">
        <v>30</v>
      </c>
      <c r="T1129" s="45" t="s">
        <v>30</v>
      </c>
      <c r="U1129" s="32" t="s">
        <v>31</v>
      </c>
      <c r="V1129" s="32" t="s">
        <v>31</v>
      </c>
      <c r="W1129" s="62" t="s">
        <v>30</v>
      </c>
      <c r="X1129" s="62" t="s">
        <v>30</v>
      </c>
      <c r="Y1129" s="62" t="s">
        <v>30</v>
      </c>
      <c r="Z1129" s="62" t="s">
        <v>30</v>
      </c>
      <c r="AA1129" s="62" t="s">
        <v>30</v>
      </c>
      <c r="AB1129" s="32" t="s">
        <v>31</v>
      </c>
      <c r="AC1129" s="32" t="s">
        <v>31</v>
      </c>
      <c r="AD1129" s="32" t="s">
        <v>31</v>
      </c>
      <c r="AE1129" s="32" t="s">
        <v>33</v>
      </c>
      <c r="AF1129" s="32" t="s">
        <v>33</v>
      </c>
      <c r="AG1129" s="32" t="s">
        <v>33</v>
      </c>
      <c r="AH1129" s="46" t="s">
        <v>45</v>
      </c>
      <c r="AM1129" s="32" t="s">
        <v>35</v>
      </c>
      <c r="AR1129" s="23"/>
      <c r="AS1129" s="24" t="str">
        <f t="shared" si="3"/>
        <v>-:Q:-:-:-:-:-:-:-:-:-:-:-:-:-:-:-:-:-:-:-:-:Rn:::::Rt::::</v>
      </c>
      <c r="AT1129" s="23"/>
      <c r="AU1129" s="24" t="str">
        <f t="shared" si="4"/>
        <v>0x0D9F0000</v>
      </c>
      <c r="AV1129" s="25"/>
      <c r="AW1129" s="26" t="str">
        <f t="shared" si="5"/>
        <v>vst1single_structure_8_bit_immediate_offset,            </v>
      </c>
      <c r="AX1129" s="26" t="str">
        <f t="shared" si="6"/>
        <v>//		vst1single_structure_8_bit_immediate_offset,            	/* 0x0D9F0000	ST1       	 */</v>
      </c>
      <c r="AY1129" s="26" t="str">
        <f t="shared" si="7"/>
        <v>//		0x0D9F0000,	/* ST1       	vst1single_structure_8_bit_immediate_offset	 */</v>
      </c>
    </row>
    <row r="1130" ht="12.75" customHeight="1">
      <c r="A1130" s="15" t="s">
        <v>1807</v>
      </c>
      <c r="B1130" s="33" t="s">
        <v>106</v>
      </c>
      <c r="C1130" s="16"/>
      <c r="D1130" s="17"/>
      <c r="E1130" s="28" t="s">
        <v>1686</v>
      </c>
      <c r="F1130" s="18" t="str">
        <f t="shared" si="8"/>
        <v>v</v>
      </c>
      <c r="G1130" s="18" t="str">
        <f t="shared" si="9"/>
        <v>single_structure_8_bit_immediate_offset</v>
      </c>
      <c r="H1130" s="18" t="s">
        <v>1751</v>
      </c>
      <c r="I1130" s="30" t="s">
        <v>1806</v>
      </c>
      <c r="J1130" s="30"/>
      <c r="K1130" s="84"/>
      <c r="L1130" s="45" t="s">
        <v>31</v>
      </c>
      <c r="M1130" s="61" t="s">
        <v>71</v>
      </c>
      <c r="N1130" s="45" t="s">
        <v>31</v>
      </c>
      <c r="O1130" s="45" t="s">
        <v>31</v>
      </c>
      <c r="P1130" s="45" t="s">
        <v>30</v>
      </c>
      <c r="Q1130" s="45" t="s">
        <v>30</v>
      </c>
      <c r="R1130" s="45" t="s">
        <v>31</v>
      </c>
      <c r="S1130" s="45" t="s">
        <v>30</v>
      </c>
      <c r="T1130" s="45" t="s">
        <v>30</v>
      </c>
      <c r="U1130" s="32" t="s">
        <v>31</v>
      </c>
      <c r="V1130" s="32" t="s">
        <v>31</v>
      </c>
      <c r="W1130" s="62" t="s">
        <v>30</v>
      </c>
      <c r="X1130" s="62" t="s">
        <v>30</v>
      </c>
      <c r="Y1130" s="62" t="s">
        <v>30</v>
      </c>
      <c r="Z1130" s="62" t="s">
        <v>30</v>
      </c>
      <c r="AA1130" s="62" t="s">
        <v>30</v>
      </c>
      <c r="AB1130" s="32" t="s">
        <v>31</v>
      </c>
      <c r="AC1130" s="32" t="s">
        <v>31</v>
      </c>
      <c r="AD1130" s="32" t="s">
        <v>30</v>
      </c>
      <c r="AE1130" s="32" t="s">
        <v>33</v>
      </c>
      <c r="AF1130" s="32" t="s">
        <v>33</v>
      </c>
      <c r="AG1130" s="32" t="s">
        <v>33</v>
      </c>
      <c r="AH1130" s="46" t="s">
        <v>45</v>
      </c>
      <c r="AM1130" s="32" t="s">
        <v>35</v>
      </c>
      <c r="AR1130" s="23"/>
      <c r="AS1130" s="24" t="str">
        <f t="shared" si="3"/>
        <v>-:Q:-:-:-:-:-:-:-:-:-:-:-:-:-:-:-:-:-:-:-:-:Rn:::::Rt::::</v>
      </c>
      <c r="AT1130" s="23"/>
      <c r="AU1130" s="24" t="str">
        <f t="shared" si="4"/>
        <v>0x0D9F2000</v>
      </c>
      <c r="AV1130" s="25"/>
      <c r="AW1130" s="26" t="str">
        <f t="shared" si="5"/>
        <v>vst3single_structure_8_bit_immediate_offset,            </v>
      </c>
      <c r="AX1130" s="26" t="str">
        <f t="shared" si="6"/>
        <v>//		vst3single_structure_8_bit_immediate_offset,            	/* 0x0D9F2000	ST3       	 */</v>
      </c>
      <c r="AY1130" s="26" t="str">
        <f t="shared" si="7"/>
        <v>//		0x0D9F2000,	/* ST3       	vst3single_structure_8_bit_immediate_offset	 */</v>
      </c>
    </row>
    <row r="1131" ht="12.75" customHeight="1">
      <c r="A1131" s="9" t="s">
        <v>1808</v>
      </c>
      <c r="B1131" s="33" t="s">
        <v>106</v>
      </c>
      <c r="C1131" s="16"/>
      <c r="D1131" s="17"/>
      <c r="E1131" s="28" t="s">
        <v>1683</v>
      </c>
      <c r="F1131" s="18" t="str">
        <f t="shared" si="8"/>
        <v>v</v>
      </c>
      <c r="G1131" s="18" t="str">
        <f t="shared" si="9"/>
        <v>single_structure_16_bit_immediate_offset</v>
      </c>
      <c r="H1131" s="18" t="s">
        <v>1751</v>
      </c>
      <c r="I1131" s="30" t="s">
        <v>1809</v>
      </c>
      <c r="J1131" s="30"/>
      <c r="K1131" s="84"/>
      <c r="L1131" s="45" t="s">
        <v>31</v>
      </c>
      <c r="M1131" s="61" t="s">
        <v>71</v>
      </c>
      <c r="N1131" s="45" t="s">
        <v>31</v>
      </c>
      <c r="O1131" s="45" t="s">
        <v>31</v>
      </c>
      <c r="P1131" s="45" t="s">
        <v>30</v>
      </c>
      <c r="Q1131" s="45" t="s">
        <v>30</v>
      </c>
      <c r="R1131" s="45" t="s">
        <v>31</v>
      </c>
      <c r="S1131" s="45" t="s">
        <v>30</v>
      </c>
      <c r="T1131" s="45" t="s">
        <v>30</v>
      </c>
      <c r="U1131" s="32" t="s">
        <v>31</v>
      </c>
      <c r="V1131" s="32" t="s">
        <v>31</v>
      </c>
      <c r="W1131" s="62" t="s">
        <v>30</v>
      </c>
      <c r="X1131" s="62" t="s">
        <v>30</v>
      </c>
      <c r="Y1131" s="62" t="s">
        <v>30</v>
      </c>
      <c r="Z1131" s="62" t="s">
        <v>30</v>
      </c>
      <c r="AA1131" s="62" t="s">
        <v>30</v>
      </c>
      <c r="AB1131" s="32" t="s">
        <v>31</v>
      </c>
      <c r="AC1131" s="32" t="s">
        <v>30</v>
      </c>
      <c r="AD1131" s="32" t="s">
        <v>31</v>
      </c>
      <c r="AE1131" s="32" t="s">
        <v>33</v>
      </c>
      <c r="AF1131" s="32" t="s">
        <v>33</v>
      </c>
      <c r="AG1131" s="32" t="s">
        <v>31</v>
      </c>
      <c r="AH1131" s="46" t="s">
        <v>45</v>
      </c>
      <c r="AM1131" s="32" t="s">
        <v>35</v>
      </c>
      <c r="AR1131" s="23"/>
      <c r="AS1131" s="24" t="str">
        <f t="shared" si="3"/>
        <v>-:Q:-:-:-:-:-:-:-:-:-:-:-:-:-:-:-:-:-:-:-:-:Rn:::::Rt::::</v>
      </c>
      <c r="AT1131" s="23"/>
      <c r="AU1131" s="24" t="str">
        <f t="shared" si="4"/>
        <v>0x0D9F4000</v>
      </c>
      <c r="AV1131" s="25"/>
      <c r="AW1131" s="26" t="str">
        <f t="shared" si="5"/>
        <v>vst1single_structure_16_bit_immediate_offset,           </v>
      </c>
      <c r="AX1131" s="26" t="str">
        <f t="shared" si="6"/>
        <v>//		vst1single_structure_16_bit_immediate_offset,           	/* 0x0D9F4000	ST1       	 */</v>
      </c>
      <c r="AY1131" s="26" t="str">
        <f t="shared" si="7"/>
        <v>//		0x0D9F4000,	/* ST1       	vst1single_structure_16_bit_immediate_offset	 */</v>
      </c>
    </row>
    <row r="1132" ht="12.75" customHeight="1">
      <c r="A1132" s="15" t="s">
        <v>1810</v>
      </c>
      <c r="B1132" s="33" t="s">
        <v>106</v>
      </c>
      <c r="C1132" s="16"/>
      <c r="D1132" s="17"/>
      <c r="E1132" s="28" t="s">
        <v>1686</v>
      </c>
      <c r="F1132" s="18" t="str">
        <f t="shared" si="8"/>
        <v>v</v>
      </c>
      <c r="G1132" s="18" t="str">
        <f t="shared" si="9"/>
        <v>single_structure_16_bit_immediate_offset</v>
      </c>
      <c r="H1132" s="18" t="s">
        <v>1751</v>
      </c>
      <c r="I1132" s="30" t="s">
        <v>1809</v>
      </c>
      <c r="J1132" s="30"/>
      <c r="K1132" s="84"/>
      <c r="L1132" s="45" t="s">
        <v>31</v>
      </c>
      <c r="M1132" s="61" t="s">
        <v>71</v>
      </c>
      <c r="N1132" s="45" t="s">
        <v>31</v>
      </c>
      <c r="O1132" s="45" t="s">
        <v>31</v>
      </c>
      <c r="P1132" s="45" t="s">
        <v>30</v>
      </c>
      <c r="Q1132" s="45" t="s">
        <v>30</v>
      </c>
      <c r="R1132" s="45" t="s">
        <v>31</v>
      </c>
      <c r="S1132" s="45" t="s">
        <v>30</v>
      </c>
      <c r="T1132" s="45" t="s">
        <v>30</v>
      </c>
      <c r="U1132" s="32" t="s">
        <v>31</v>
      </c>
      <c r="V1132" s="32" t="s">
        <v>31</v>
      </c>
      <c r="W1132" s="62" t="s">
        <v>30</v>
      </c>
      <c r="X1132" s="62" t="s">
        <v>30</v>
      </c>
      <c r="Y1132" s="62" t="s">
        <v>30</v>
      </c>
      <c r="Z1132" s="62" t="s">
        <v>30</v>
      </c>
      <c r="AA1132" s="62" t="s">
        <v>30</v>
      </c>
      <c r="AB1132" s="32" t="s">
        <v>31</v>
      </c>
      <c r="AC1132" s="32" t="s">
        <v>30</v>
      </c>
      <c r="AD1132" s="32" t="s">
        <v>30</v>
      </c>
      <c r="AE1132" s="32" t="s">
        <v>33</v>
      </c>
      <c r="AF1132" s="32" t="s">
        <v>33</v>
      </c>
      <c r="AG1132" s="32" t="s">
        <v>31</v>
      </c>
      <c r="AH1132" s="46" t="s">
        <v>45</v>
      </c>
      <c r="AM1132" s="32" t="s">
        <v>35</v>
      </c>
      <c r="AR1132" s="23"/>
      <c r="AS1132" s="24" t="str">
        <f t="shared" si="3"/>
        <v>-:Q:-:-:-:-:-:-:-:-:-:-:-:-:-:-:-:-:-:-:-:-:Rn:::::Rt::::</v>
      </c>
      <c r="AT1132" s="23"/>
      <c r="AU1132" s="24" t="str">
        <f t="shared" si="4"/>
        <v>0x0D9F6000</v>
      </c>
      <c r="AV1132" s="25"/>
      <c r="AW1132" s="26" t="str">
        <f t="shared" si="5"/>
        <v>vst3single_structure_16_bit_immediate_offset,           </v>
      </c>
      <c r="AX1132" s="26" t="str">
        <f t="shared" si="6"/>
        <v>//		vst3single_structure_16_bit_immediate_offset,           	/* 0x0D9F6000	ST3       	 */</v>
      </c>
      <c r="AY1132" s="26" t="str">
        <f t="shared" si="7"/>
        <v>//		0x0D9F6000,	/* ST3       	vst3single_structure_16_bit_immediate_offset	 */</v>
      </c>
    </row>
    <row r="1133" ht="12.75" customHeight="1">
      <c r="A1133" s="15" t="s">
        <v>1811</v>
      </c>
      <c r="B1133" s="33" t="s">
        <v>106</v>
      </c>
      <c r="C1133" s="16"/>
      <c r="D1133" s="17"/>
      <c r="E1133" s="28" t="s">
        <v>1683</v>
      </c>
      <c r="F1133" s="18" t="str">
        <f t="shared" si="8"/>
        <v>v</v>
      </c>
      <c r="G1133" s="18" t="str">
        <f t="shared" si="9"/>
        <v>single_structure_32_bit_immediate_offset</v>
      </c>
      <c r="H1133" s="18" t="s">
        <v>1751</v>
      </c>
      <c r="I1133" s="30" t="s">
        <v>1812</v>
      </c>
      <c r="J1133" s="30"/>
      <c r="K1133" s="84"/>
      <c r="L1133" s="45" t="s">
        <v>31</v>
      </c>
      <c r="M1133" s="61" t="s">
        <v>71</v>
      </c>
      <c r="N1133" s="45" t="s">
        <v>31</v>
      </c>
      <c r="O1133" s="45" t="s">
        <v>31</v>
      </c>
      <c r="P1133" s="45" t="s">
        <v>30</v>
      </c>
      <c r="Q1133" s="45" t="s">
        <v>30</v>
      </c>
      <c r="R1133" s="45" t="s">
        <v>31</v>
      </c>
      <c r="S1133" s="45" t="s">
        <v>30</v>
      </c>
      <c r="T1133" s="45" t="s">
        <v>30</v>
      </c>
      <c r="U1133" s="32" t="s">
        <v>31</v>
      </c>
      <c r="V1133" s="32" t="s">
        <v>31</v>
      </c>
      <c r="W1133" s="62" t="s">
        <v>30</v>
      </c>
      <c r="X1133" s="62" t="s">
        <v>30</v>
      </c>
      <c r="Y1133" s="62" t="s">
        <v>30</v>
      </c>
      <c r="Z1133" s="62" t="s">
        <v>30</v>
      </c>
      <c r="AA1133" s="62" t="s">
        <v>30</v>
      </c>
      <c r="AB1133" s="32" t="s">
        <v>30</v>
      </c>
      <c r="AC1133" s="32" t="s">
        <v>31</v>
      </c>
      <c r="AD1133" s="32" t="s">
        <v>31</v>
      </c>
      <c r="AE1133" s="32" t="s">
        <v>33</v>
      </c>
      <c r="AF1133" s="32" t="s">
        <v>31</v>
      </c>
      <c r="AG1133" s="32" t="s">
        <v>31</v>
      </c>
      <c r="AH1133" s="46" t="s">
        <v>45</v>
      </c>
      <c r="AM1133" s="32" t="s">
        <v>35</v>
      </c>
      <c r="AR1133" s="23"/>
      <c r="AS1133" s="24" t="str">
        <f t="shared" si="3"/>
        <v>-:Q:-:-:-:-:-:-:-:-:-:-:-:-:-:-:-:-:-:-:-:-:Rn:::::Rt::::</v>
      </c>
      <c r="AT1133" s="23"/>
      <c r="AU1133" s="24" t="str">
        <f t="shared" si="4"/>
        <v>0x0D9F8000</v>
      </c>
      <c r="AV1133" s="25"/>
      <c r="AW1133" s="26" t="str">
        <f t="shared" si="5"/>
        <v>vst1single_structure_32_bit_immediate_offset,           </v>
      </c>
      <c r="AX1133" s="26" t="str">
        <f t="shared" si="6"/>
        <v>//		vst1single_structure_32_bit_immediate_offset,           	/* 0x0D9F8000	ST1       	 */</v>
      </c>
      <c r="AY1133" s="26" t="str">
        <f t="shared" si="7"/>
        <v>//		0x0D9F8000,	/* ST1       	vst1single_structure_32_bit_immediate_offset	 */</v>
      </c>
    </row>
    <row r="1134" ht="12.75" customHeight="1">
      <c r="A1134" s="9" t="s">
        <v>1813</v>
      </c>
      <c r="B1134" s="33" t="s">
        <v>106</v>
      </c>
      <c r="C1134" s="16"/>
      <c r="D1134" s="17"/>
      <c r="E1134" s="28" t="s">
        <v>1683</v>
      </c>
      <c r="F1134" s="18" t="str">
        <f t="shared" si="8"/>
        <v>v</v>
      </c>
      <c r="G1134" s="18" t="str">
        <f t="shared" si="9"/>
        <v>single_structure_64_bit_immediate_offset</v>
      </c>
      <c r="H1134" s="18" t="s">
        <v>1751</v>
      </c>
      <c r="I1134" s="30" t="s">
        <v>1814</v>
      </c>
      <c r="J1134" s="30"/>
      <c r="K1134" s="84"/>
      <c r="L1134" s="45" t="s">
        <v>31</v>
      </c>
      <c r="M1134" s="61" t="s">
        <v>71</v>
      </c>
      <c r="N1134" s="45" t="s">
        <v>31</v>
      </c>
      <c r="O1134" s="45" t="s">
        <v>31</v>
      </c>
      <c r="P1134" s="45" t="s">
        <v>30</v>
      </c>
      <c r="Q1134" s="45" t="s">
        <v>30</v>
      </c>
      <c r="R1134" s="45" t="s">
        <v>31</v>
      </c>
      <c r="S1134" s="45" t="s">
        <v>30</v>
      </c>
      <c r="T1134" s="45" t="s">
        <v>30</v>
      </c>
      <c r="U1134" s="32" t="s">
        <v>31</v>
      </c>
      <c r="V1134" s="32" t="s">
        <v>31</v>
      </c>
      <c r="W1134" s="62" t="s">
        <v>30</v>
      </c>
      <c r="X1134" s="62" t="s">
        <v>30</v>
      </c>
      <c r="Y1134" s="62" t="s">
        <v>30</v>
      </c>
      <c r="Z1134" s="62" t="s">
        <v>30</v>
      </c>
      <c r="AA1134" s="62" t="s">
        <v>30</v>
      </c>
      <c r="AB1134" s="32" t="s">
        <v>30</v>
      </c>
      <c r="AC1134" s="32" t="s">
        <v>31</v>
      </c>
      <c r="AD1134" s="32" t="s">
        <v>31</v>
      </c>
      <c r="AE1134" s="32" t="s">
        <v>31</v>
      </c>
      <c r="AF1134" s="32" t="s">
        <v>31</v>
      </c>
      <c r="AG1134" s="32" t="s">
        <v>30</v>
      </c>
      <c r="AH1134" s="46" t="s">
        <v>45</v>
      </c>
      <c r="AM1134" s="32" t="s">
        <v>35</v>
      </c>
      <c r="AR1134" s="23"/>
      <c r="AS1134" s="24" t="str">
        <f t="shared" si="3"/>
        <v>-:Q:-:-:-:-:-:-:-:-:-:-:-:-:-:-:-:-:-:-:-:-:Rn:::::Rt::::</v>
      </c>
      <c r="AT1134" s="23"/>
      <c r="AU1134" s="24" t="str">
        <f t="shared" si="4"/>
        <v>0x0D9F8400</v>
      </c>
      <c r="AV1134" s="25"/>
      <c r="AW1134" s="26" t="str">
        <f t="shared" si="5"/>
        <v>vst1single_structure_64_bit_immediate_offset,           </v>
      </c>
      <c r="AX1134" s="26" t="str">
        <f t="shared" si="6"/>
        <v>//		vst1single_structure_64_bit_immediate_offset,           	/* 0x0D9F8400	ST1       	 */</v>
      </c>
      <c r="AY1134" s="26" t="str">
        <f t="shared" si="7"/>
        <v>//		0x0D9F8400,	/* ST1       	vst1single_structure_64_bit_immediate_offset	 */</v>
      </c>
    </row>
    <row r="1135" ht="12.75" customHeight="1">
      <c r="A1135" s="9" t="s">
        <v>1815</v>
      </c>
      <c r="B1135" s="33" t="s">
        <v>106</v>
      </c>
      <c r="C1135" s="16"/>
      <c r="D1135" s="17"/>
      <c r="E1135" s="28" t="s">
        <v>1686</v>
      </c>
      <c r="F1135" s="18" t="str">
        <f t="shared" si="8"/>
        <v>v</v>
      </c>
      <c r="G1135" s="18" t="str">
        <f t="shared" si="9"/>
        <v>single_structure_32_bit_immediate_offset</v>
      </c>
      <c r="H1135" s="18" t="s">
        <v>1751</v>
      </c>
      <c r="I1135" s="30" t="s">
        <v>1812</v>
      </c>
      <c r="J1135" s="30"/>
      <c r="K1135" s="84"/>
      <c r="L1135" s="45" t="s">
        <v>31</v>
      </c>
      <c r="M1135" s="61" t="s">
        <v>71</v>
      </c>
      <c r="N1135" s="45" t="s">
        <v>31</v>
      </c>
      <c r="O1135" s="45" t="s">
        <v>31</v>
      </c>
      <c r="P1135" s="45" t="s">
        <v>30</v>
      </c>
      <c r="Q1135" s="45" t="s">
        <v>30</v>
      </c>
      <c r="R1135" s="45" t="s">
        <v>31</v>
      </c>
      <c r="S1135" s="45" t="s">
        <v>30</v>
      </c>
      <c r="T1135" s="45" t="s">
        <v>30</v>
      </c>
      <c r="U1135" s="32" t="s">
        <v>31</v>
      </c>
      <c r="V1135" s="32" t="s">
        <v>31</v>
      </c>
      <c r="W1135" s="62" t="s">
        <v>30</v>
      </c>
      <c r="X1135" s="62" t="s">
        <v>30</v>
      </c>
      <c r="Y1135" s="62" t="s">
        <v>30</v>
      </c>
      <c r="Z1135" s="62" t="s">
        <v>30</v>
      </c>
      <c r="AA1135" s="62" t="s">
        <v>30</v>
      </c>
      <c r="AB1135" s="32" t="s">
        <v>30</v>
      </c>
      <c r="AC1135" s="32" t="s">
        <v>31</v>
      </c>
      <c r="AD1135" s="32" t="s">
        <v>30</v>
      </c>
      <c r="AE1135" s="32" t="s">
        <v>33</v>
      </c>
      <c r="AF1135" s="32" t="s">
        <v>31</v>
      </c>
      <c r="AG1135" s="32" t="s">
        <v>31</v>
      </c>
      <c r="AH1135" s="46" t="s">
        <v>45</v>
      </c>
      <c r="AM1135" s="32" t="s">
        <v>35</v>
      </c>
      <c r="AR1135" s="23"/>
      <c r="AS1135" s="24" t="str">
        <f t="shared" si="3"/>
        <v>-:Q:-:-:-:-:-:-:-:-:-:-:-:-:-:-:-:-:-:-:-:-:Rn:::::Rt::::</v>
      </c>
      <c r="AT1135" s="23"/>
      <c r="AU1135" s="24" t="str">
        <f t="shared" si="4"/>
        <v>0x0D9FA000</v>
      </c>
      <c r="AV1135" s="25"/>
      <c r="AW1135" s="26" t="str">
        <f t="shared" si="5"/>
        <v>vst3single_structure_32_bit_immediate_offset,           </v>
      </c>
      <c r="AX1135" s="26" t="str">
        <f t="shared" si="6"/>
        <v>//		vst3single_structure_32_bit_immediate_offset,           	/* 0x0D9FA000	ST3       	 */</v>
      </c>
      <c r="AY1135" s="26" t="str">
        <f t="shared" si="7"/>
        <v>//		0x0D9FA000,	/* ST3       	vst3single_structure_32_bit_immediate_offset	 */</v>
      </c>
    </row>
    <row r="1136" ht="12.75" customHeight="1">
      <c r="A1136" s="15" t="s">
        <v>1816</v>
      </c>
      <c r="B1136" s="33" t="s">
        <v>106</v>
      </c>
      <c r="C1136" s="16"/>
      <c r="D1136" s="17"/>
      <c r="E1136" s="28" t="s">
        <v>1686</v>
      </c>
      <c r="F1136" s="18" t="str">
        <f t="shared" si="8"/>
        <v>v</v>
      </c>
      <c r="G1136" s="18" t="str">
        <f t="shared" si="9"/>
        <v>single_structure_64_bit_immediate_offset</v>
      </c>
      <c r="H1136" s="18" t="s">
        <v>1751</v>
      </c>
      <c r="I1136" s="30" t="s">
        <v>1814</v>
      </c>
      <c r="J1136" s="30"/>
      <c r="K1136" s="84"/>
      <c r="L1136" s="45" t="s">
        <v>31</v>
      </c>
      <c r="M1136" s="61" t="s">
        <v>71</v>
      </c>
      <c r="N1136" s="45" t="s">
        <v>31</v>
      </c>
      <c r="O1136" s="45" t="s">
        <v>31</v>
      </c>
      <c r="P1136" s="45" t="s">
        <v>30</v>
      </c>
      <c r="Q1136" s="45" t="s">
        <v>30</v>
      </c>
      <c r="R1136" s="45" t="s">
        <v>31</v>
      </c>
      <c r="S1136" s="45" t="s">
        <v>30</v>
      </c>
      <c r="T1136" s="45" t="s">
        <v>30</v>
      </c>
      <c r="U1136" s="32" t="s">
        <v>31</v>
      </c>
      <c r="V1136" s="32" t="s">
        <v>31</v>
      </c>
      <c r="W1136" s="62" t="s">
        <v>30</v>
      </c>
      <c r="X1136" s="62" t="s">
        <v>30</v>
      </c>
      <c r="Y1136" s="62" t="s">
        <v>30</v>
      </c>
      <c r="Z1136" s="62" t="s">
        <v>30</v>
      </c>
      <c r="AA1136" s="62" t="s">
        <v>30</v>
      </c>
      <c r="AB1136" s="32" t="s">
        <v>30</v>
      </c>
      <c r="AC1136" s="32" t="s">
        <v>31</v>
      </c>
      <c r="AD1136" s="32" t="s">
        <v>30</v>
      </c>
      <c r="AE1136" s="32" t="s">
        <v>31</v>
      </c>
      <c r="AF1136" s="32" t="s">
        <v>31</v>
      </c>
      <c r="AG1136" s="32" t="s">
        <v>30</v>
      </c>
      <c r="AH1136" s="46" t="s">
        <v>45</v>
      </c>
      <c r="AM1136" s="32" t="s">
        <v>35</v>
      </c>
      <c r="AR1136" s="23"/>
      <c r="AS1136" s="24" t="str">
        <f t="shared" si="3"/>
        <v>-:Q:-:-:-:-:-:-:-:-:-:-:-:-:-:-:-:-:-:-:-:-:Rn:::::Rt::::</v>
      </c>
      <c r="AT1136" s="23"/>
      <c r="AU1136" s="24" t="str">
        <f t="shared" si="4"/>
        <v>0x0D9FA400</v>
      </c>
      <c r="AV1136" s="25"/>
      <c r="AW1136" s="26" t="str">
        <f t="shared" si="5"/>
        <v>vst3single_structure_64_bit_immediate_offset,           </v>
      </c>
      <c r="AX1136" s="26" t="str">
        <f t="shared" si="6"/>
        <v>//		vst3single_structure_64_bit_immediate_offset,           	/* 0x0D9FA400	ST3       	 */</v>
      </c>
      <c r="AY1136" s="26" t="str">
        <f t="shared" si="7"/>
        <v>//		0x0D9FA400,	/* ST3       	vst3single_structure_64_bit_immediate_offset	 */</v>
      </c>
    </row>
    <row r="1137" ht="12.75" customHeight="1">
      <c r="A1137" s="15" t="s">
        <v>1817</v>
      </c>
      <c r="B1137" s="33" t="s">
        <v>106</v>
      </c>
      <c r="C1137" s="16"/>
      <c r="D1137" s="17"/>
      <c r="E1137" s="28" t="s">
        <v>1692</v>
      </c>
      <c r="F1137" s="18" t="str">
        <f t="shared" si="8"/>
        <v>v</v>
      </c>
      <c r="G1137" s="18" t="str">
        <f t="shared" si="9"/>
        <v>single_structure_8_bit_register_offset</v>
      </c>
      <c r="H1137" s="18" t="s">
        <v>1751</v>
      </c>
      <c r="I1137" s="30" t="s">
        <v>1794</v>
      </c>
      <c r="J1137" s="30" t="s">
        <v>1710</v>
      </c>
      <c r="K1137" s="84"/>
      <c r="L1137" s="45" t="s">
        <v>31</v>
      </c>
      <c r="M1137" s="61" t="s">
        <v>71</v>
      </c>
      <c r="N1137" s="45" t="s">
        <v>31</v>
      </c>
      <c r="O1137" s="45" t="s">
        <v>31</v>
      </c>
      <c r="P1137" s="45" t="s">
        <v>30</v>
      </c>
      <c r="Q1137" s="45" t="s">
        <v>30</v>
      </c>
      <c r="R1137" s="45" t="s">
        <v>31</v>
      </c>
      <c r="S1137" s="45" t="s">
        <v>30</v>
      </c>
      <c r="T1137" s="45" t="s">
        <v>30</v>
      </c>
      <c r="U1137" s="32" t="s">
        <v>31</v>
      </c>
      <c r="V1137" s="32" t="s">
        <v>30</v>
      </c>
      <c r="W1137" s="62" t="s">
        <v>51</v>
      </c>
      <c r="AB1137" s="32" t="s">
        <v>31</v>
      </c>
      <c r="AC1137" s="32" t="s">
        <v>31</v>
      </c>
      <c r="AD1137" s="32" t="s">
        <v>31</v>
      </c>
      <c r="AE1137" s="32" t="s">
        <v>33</v>
      </c>
      <c r="AF1137" s="32" t="s">
        <v>33</v>
      </c>
      <c r="AG1137" s="32" t="s">
        <v>33</v>
      </c>
      <c r="AH1137" s="46" t="s">
        <v>45</v>
      </c>
      <c r="AM1137" s="32" t="s">
        <v>35</v>
      </c>
      <c r="AR1137" s="23"/>
      <c r="AS1137" s="24" t="str">
        <f t="shared" si="3"/>
        <v>-:Q:-:-:-:-:-:-:-:-:-:Rm:::::-:-:-:-:-:-:Rn:::::Rt::::</v>
      </c>
      <c r="AT1137" s="23"/>
      <c r="AU1137" s="24" t="str">
        <f t="shared" si="4"/>
        <v>0x0DA00000</v>
      </c>
      <c r="AV1137" s="25"/>
      <c r="AW1137" s="26" t="str">
        <f t="shared" si="5"/>
        <v>vst2single_structure_8_bit_register_offset,             </v>
      </c>
      <c r="AX1137" s="26" t="str">
        <f t="shared" si="6"/>
        <v>//		vst2single_structure_8_bit_register_offset,             	/* 0x0DA00000	ST2       	Rm != 11111 */</v>
      </c>
      <c r="AY1137" s="26" t="str">
        <f t="shared" si="7"/>
        <v>//		0x0DA00000,	/* ST2       	vst2single_structure_8_bit_register_offset	Rm != 11111 */</v>
      </c>
    </row>
    <row r="1138" ht="12.75" customHeight="1">
      <c r="A1138" s="9" t="s">
        <v>1818</v>
      </c>
      <c r="B1138" s="33" t="s">
        <v>106</v>
      </c>
      <c r="C1138" s="16"/>
      <c r="D1138" s="17"/>
      <c r="E1138" s="28" t="s">
        <v>1679</v>
      </c>
      <c r="F1138" s="18" t="str">
        <f t="shared" si="8"/>
        <v>v</v>
      </c>
      <c r="G1138" s="18" t="str">
        <f t="shared" si="9"/>
        <v>single_structure_8_bit_register_offset</v>
      </c>
      <c r="H1138" s="18" t="s">
        <v>1751</v>
      </c>
      <c r="I1138" s="30" t="s">
        <v>1794</v>
      </c>
      <c r="J1138" s="30" t="s">
        <v>1710</v>
      </c>
      <c r="K1138" s="84"/>
      <c r="L1138" s="45" t="s">
        <v>31</v>
      </c>
      <c r="M1138" s="61" t="s">
        <v>71</v>
      </c>
      <c r="N1138" s="45" t="s">
        <v>31</v>
      </c>
      <c r="O1138" s="45" t="s">
        <v>31</v>
      </c>
      <c r="P1138" s="45" t="s">
        <v>30</v>
      </c>
      <c r="Q1138" s="45" t="s">
        <v>30</v>
      </c>
      <c r="R1138" s="45" t="s">
        <v>31</v>
      </c>
      <c r="S1138" s="45" t="s">
        <v>30</v>
      </c>
      <c r="T1138" s="45" t="s">
        <v>30</v>
      </c>
      <c r="U1138" s="32" t="s">
        <v>31</v>
      </c>
      <c r="V1138" s="32" t="s">
        <v>30</v>
      </c>
      <c r="W1138" s="62" t="s">
        <v>51</v>
      </c>
      <c r="AB1138" s="32" t="s">
        <v>31</v>
      </c>
      <c r="AC1138" s="32" t="s">
        <v>31</v>
      </c>
      <c r="AD1138" s="32" t="s">
        <v>30</v>
      </c>
      <c r="AE1138" s="32" t="s">
        <v>33</v>
      </c>
      <c r="AF1138" s="32" t="s">
        <v>33</v>
      </c>
      <c r="AG1138" s="32" t="s">
        <v>33</v>
      </c>
      <c r="AH1138" s="46" t="s">
        <v>45</v>
      </c>
      <c r="AM1138" s="32" t="s">
        <v>35</v>
      </c>
      <c r="AR1138" s="23"/>
      <c r="AS1138" s="24" t="str">
        <f t="shared" si="3"/>
        <v>-:Q:-:-:-:-:-:-:-:-:-:Rm:::::-:-:-:-:-:-:Rn:::::Rt::::</v>
      </c>
      <c r="AT1138" s="23"/>
      <c r="AU1138" s="24" t="str">
        <f t="shared" si="4"/>
        <v>0x0DA02000</v>
      </c>
      <c r="AV1138" s="25"/>
      <c r="AW1138" s="26" t="str">
        <f t="shared" si="5"/>
        <v>vst4single_structure_8_bit_register_offset,             </v>
      </c>
      <c r="AX1138" s="26" t="str">
        <f t="shared" si="6"/>
        <v>//		vst4single_structure_8_bit_register_offset,             	/* 0x0DA02000	ST4       	Rm != 11111 */</v>
      </c>
      <c r="AY1138" s="26" t="str">
        <f t="shared" si="7"/>
        <v>//		0x0DA02000,	/* ST4       	vst4single_structure_8_bit_register_offset	Rm != 11111 */</v>
      </c>
    </row>
    <row r="1139" ht="12.75" customHeight="1">
      <c r="A1139" s="15" t="s">
        <v>1819</v>
      </c>
      <c r="B1139" s="33" t="s">
        <v>106</v>
      </c>
      <c r="C1139" s="16"/>
      <c r="D1139" s="17"/>
      <c r="E1139" s="28" t="s">
        <v>1692</v>
      </c>
      <c r="F1139" s="18" t="str">
        <f t="shared" si="8"/>
        <v>v</v>
      </c>
      <c r="G1139" s="18" t="str">
        <f t="shared" si="9"/>
        <v>single_structure_16_bit_register_offset</v>
      </c>
      <c r="H1139" s="18" t="s">
        <v>1751</v>
      </c>
      <c r="I1139" s="30" t="s">
        <v>1797</v>
      </c>
      <c r="J1139" s="30" t="s">
        <v>1710</v>
      </c>
      <c r="K1139" s="84"/>
      <c r="L1139" s="45" t="s">
        <v>31</v>
      </c>
      <c r="M1139" s="61" t="s">
        <v>71</v>
      </c>
      <c r="N1139" s="45" t="s">
        <v>31</v>
      </c>
      <c r="O1139" s="45" t="s">
        <v>31</v>
      </c>
      <c r="P1139" s="45" t="s">
        <v>30</v>
      </c>
      <c r="Q1139" s="45" t="s">
        <v>30</v>
      </c>
      <c r="R1139" s="45" t="s">
        <v>31</v>
      </c>
      <c r="S1139" s="45" t="s">
        <v>30</v>
      </c>
      <c r="T1139" s="45" t="s">
        <v>30</v>
      </c>
      <c r="U1139" s="32" t="s">
        <v>31</v>
      </c>
      <c r="V1139" s="32" t="s">
        <v>30</v>
      </c>
      <c r="W1139" s="62" t="s">
        <v>51</v>
      </c>
      <c r="AB1139" s="32" t="s">
        <v>31</v>
      </c>
      <c r="AC1139" s="32" t="s">
        <v>30</v>
      </c>
      <c r="AD1139" s="32" t="s">
        <v>31</v>
      </c>
      <c r="AE1139" s="32" t="s">
        <v>33</v>
      </c>
      <c r="AF1139" s="32" t="s">
        <v>33</v>
      </c>
      <c r="AG1139" s="32" t="s">
        <v>31</v>
      </c>
      <c r="AH1139" s="46" t="s">
        <v>45</v>
      </c>
      <c r="AM1139" s="32" t="s">
        <v>35</v>
      </c>
      <c r="AR1139" s="23"/>
      <c r="AS1139" s="24" t="str">
        <f t="shared" si="3"/>
        <v>-:Q:-:-:-:-:-:-:-:-:-:Rm:::::-:-:-:-:-:-:Rn:::::Rt::::</v>
      </c>
      <c r="AT1139" s="23"/>
      <c r="AU1139" s="24" t="str">
        <f t="shared" si="4"/>
        <v>0x0DA04000</v>
      </c>
      <c r="AV1139" s="25"/>
      <c r="AW1139" s="26" t="str">
        <f t="shared" si="5"/>
        <v>vst2single_structure_16_bit_register_offset,            </v>
      </c>
      <c r="AX1139" s="26" t="str">
        <f t="shared" si="6"/>
        <v>//		vst2single_structure_16_bit_register_offset,            	/* 0x0DA04000	ST2       	Rm != 11111 */</v>
      </c>
      <c r="AY1139" s="26" t="str">
        <f t="shared" si="7"/>
        <v>//		0x0DA04000,	/* ST2       	vst2single_structure_16_bit_register_offset	Rm != 11111 */</v>
      </c>
    </row>
    <row r="1140" ht="12.75" customHeight="1">
      <c r="A1140" s="15" t="s">
        <v>1820</v>
      </c>
      <c r="B1140" s="33" t="s">
        <v>106</v>
      </c>
      <c r="C1140" s="16"/>
      <c r="D1140" s="17"/>
      <c r="E1140" s="28" t="s">
        <v>1679</v>
      </c>
      <c r="F1140" s="18" t="str">
        <f t="shared" si="8"/>
        <v>v</v>
      </c>
      <c r="G1140" s="18" t="str">
        <f t="shared" si="9"/>
        <v>single_structure_16_bit_register_offset</v>
      </c>
      <c r="H1140" s="18" t="s">
        <v>1751</v>
      </c>
      <c r="I1140" s="30" t="s">
        <v>1797</v>
      </c>
      <c r="J1140" s="30" t="s">
        <v>1710</v>
      </c>
      <c r="K1140" s="84"/>
      <c r="L1140" s="45" t="s">
        <v>31</v>
      </c>
      <c r="M1140" s="61" t="s">
        <v>71</v>
      </c>
      <c r="N1140" s="45" t="s">
        <v>31</v>
      </c>
      <c r="O1140" s="45" t="s">
        <v>31</v>
      </c>
      <c r="P1140" s="45" t="s">
        <v>30</v>
      </c>
      <c r="Q1140" s="45" t="s">
        <v>30</v>
      </c>
      <c r="R1140" s="45" t="s">
        <v>31</v>
      </c>
      <c r="S1140" s="45" t="s">
        <v>30</v>
      </c>
      <c r="T1140" s="45" t="s">
        <v>30</v>
      </c>
      <c r="U1140" s="32" t="s">
        <v>31</v>
      </c>
      <c r="V1140" s="32" t="s">
        <v>30</v>
      </c>
      <c r="W1140" s="62" t="s">
        <v>51</v>
      </c>
      <c r="AB1140" s="32" t="s">
        <v>31</v>
      </c>
      <c r="AC1140" s="32" t="s">
        <v>30</v>
      </c>
      <c r="AD1140" s="32" t="s">
        <v>30</v>
      </c>
      <c r="AE1140" s="32" t="s">
        <v>33</v>
      </c>
      <c r="AF1140" s="32" t="s">
        <v>33</v>
      </c>
      <c r="AG1140" s="32" t="s">
        <v>31</v>
      </c>
      <c r="AH1140" s="46" t="s">
        <v>45</v>
      </c>
      <c r="AM1140" s="32" t="s">
        <v>35</v>
      </c>
      <c r="AR1140" s="23"/>
      <c r="AS1140" s="24" t="str">
        <f t="shared" si="3"/>
        <v>-:Q:-:-:-:-:-:-:-:-:-:Rm:::::-:-:-:-:-:-:Rn:::::Rt::::</v>
      </c>
      <c r="AT1140" s="23"/>
      <c r="AU1140" s="24" t="str">
        <f t="shared" si="4"/>
        <v>0x0DA06000</v>
      </c>
      <c r="AV1140" s="25"/>
      <c r="AW1140" s="26" t="str">
        <f t="shared" si="5"/>
        <v>vst4single_structure_16_bit_register_offset,            </v>
      </c>
      <c r="AX1140" s="26" t="str">
        <f t="shared" si="6"/>
        <v>//		vst4single_structure_16_bit_register_offset,            	/* 0x0DA06000	ST4       	Rm != 11111 */</v>
      </c>
      <c r="AY1140" s="26" t="str">
        <f t="shared" si="7"/>
        <v>//		0x0DA06000,	/* ST4       	vst4single_structure_16_bit_register_offset	Rm != 11111 */</v>
      </c>
    </row>
    <row r="1141" ht="12.75" customHeight="1">
      <c r="A1141" s="9" t="s">
        <v>1821</v>
      </c>
      <c r="B1141" s="33" t="s">
        <v>106</v>
      </c>
      <c r="C1141" s="16"/>
      <c r="D1141" s="17"/>
      <c r="E1141" s="28" t="s">
        <v>1692</v>
      </c>
      <c r="F1141" s="18" t="str">
        <f t="shared" si="8"/>
        <v>v</v>
      </c>
      <c r="G1141" s="18" t="str">
        <f t="shared" si="9"/>
        <v>single_structure_32_bit_register_offset</v>
      </c>
      <c r="H1141" s="18" t="s">
        <v>1751</v>
      </c>
      <c r="I1141" s="30" t="s">
        <v>1800</v>
      </c>
      <c r="J1141" s="30" t="s">
        <v>1710</v>
      </c>
      <c r="K1141" s="84"/>
      <c r="L1141" s="45" t="s">
        <v>31</v>
      </c>
      <c r="M1141" s="61" t="s">
        <v>71</v>
      </c>
      <c r="N1141" s="45" t="s">
        <v>31</v>
      </c>
      <c r="O1141" s="45" t="s">
        <v>31</v>
      </c>
      <c r="P1141" s="45" t="s">
        <v>30</v>
      </c>
      <c r="Q1141" s="45" t="s">
        <v>30</v>
      </c>
      <c r="R1141" s="45" t="s">
        <v>31</v>
      </c>
      <c r="S1141" s="45" t="s">
        <v>30</v>
      </c>
      <c r="T1141" s="45" t="s">
        <v>30</v>
      </c>
      <c r="U1141" s="32" t="s">
        <v>31</v>
      </c>
      <c r="V1141" s="32" t="s">
        <v>30</v>
      </c>
      <c r="W1141" s="62" t="s">
        <v>51</v>
      </c>
      <c r="AB1141" s="32" t="s">
        <v>30</v>
      </c>
      <c r="AC1141" s="32" t="s">
        <v>31</v>
      </c>
      <c r="AD1141" s="32" t="s">
        <v>31</v>
      </c>
      <c r="AE1141" s="32" t="s">
        <v>33</v>
      </c>
      <c r="AF1141" s="32" t="s">
        <v>31</v>
      </c>
      <c r="AG1141" s="32" t="s">
        <v>31</v>
      </c>
      <c r="AH1141" s="46" t="s">
        <v>45</v>
      </c>
      <c r="AM1141" s="32" t="s">
        <v>35</v>
      </c>
      <c r="AR1141" s="23"/>
      <c r="AS1141" s="24" t="str">
        <f t="shared" si="3"/>
        <v>-:Q:-:-:-:-:-:-:-:-:-:Rm:::::-:-:-:-:-:-:Rn:::::Rt::::</v>
      </c>
      <c r="AT1141" s="23"/>
      <c r="AU1141" s="24" t="str">
        <f t="shared" si="4"/>
        <v>0x0DA08000</v>
      </c>
      <c r="AV1141" s="25"/>
      <c r="AW1141" s="26" t="str">
        <f t="shared" si="5"/>
        <v>vst2single_structure_32_bit_register_offset,            </v>
      </c>
      <c r="AX1141" s="26" t="str">
        <f t="shared" si="6"/>
        <v>//		vst2single_structure_32_bit_register_offset,            	/* 0x0DA08000	ST2       	Rm != 11111 */</v>
      </c>
      <c r="AY1141" s="26" t="str">
        <f t="shared" si="7"/>
        <v>//		0x0DA08000,	/* ST2       	vst2single_structure_32_bit_register_offset	Rm != 11111 */</v>
      </c>
    </row>
    <row r="1142" ht="12.75" customHeight="1">
      <c r="A1142" s="9" t="s">
        <v>1822</v>
      </c>
      <c r="B1142" s="33" t="s">
        <v>106</v>
      </c>
      <c r="C1142" s="16"/>
      <c r="D1142" s="17"/>
      <c r="E1142" s="28" t="s">
        <v>1692</v>
      </c>
      <c r="F1142" s="18" t="str">
        <f t="shared" si="8"/>
        <v>v</v>
      </c>
      <c r="G1142" s="18" t="str">
        <f t="shared" si="9"/>
        <v>single_structure_64_bit_register_offset</v>
      </c>
      <c r="H1142" s="18" t="s">
        <v>1751</v>
      </c>
      <c r="I1142" s="30" t="s">
        <v>1802</v>
      </c>
      <c r="J1142" s="30" t="s">
        <v>1710</v>
      </c>
      <c r="K1142" s="84"/>
      <c r="L1142" s="45" t="s">
        <v>31</v>
      </c>
      <c r="M1142" s="61" t="s">
        <v>71</v>
      </c>
      <c r="N1142" s="45" t="s">
        <v>31</v>
      </c>
      <c r="O1142" s="45" t="s">
        <v>31</v>
      </c>
      <c r="P1142" s="45" t="s">
        <v>30</v>
      </c>
      <c r="Q1142" s="45" t="s">
        <v>30</v>
      </c>
      <c r="R1142" s="45" t="s">
        <v>31</v>
      </c>
      <c r="S1142" s="45" t="s">
        <v>30</v>
      </c>
      <c r="T1142" s="45" t="s">
        <v>30</v>
      </c>
      <c r="U1142" s="32" t="s">
        <v>31</v>
      </c>
      <c r="V1142" s="32" t="s">
        <v>30</v>
      </c>
      <c r="W1142" s="62" t="s">
        <v>51</v>
      </c>
      <c r="AB1142" s="32" t="s">
        <v>30</v>
      </c>
      <c r="AC1142" s="32" t="s">
        <v>31</v>
      </c>
      <c r="AD1142" s="32" t="s">
        <v>31</v>
      </c>
      <c r="AE1142" s="32" t="s">
        <v>31</v>
      </c>
      <c r="AF1142" s="32" t="s">
        <v>31</v>
      </c>
      <c r="AG1142" s="32" t="s">
        <v>30</v>
      </c>
      <c r="AH1142" s="46" t="s">
        <v>45</v>
      </c>
      <c r="AM1142" s="32" t="s">
        <v>35</v>
      </c>
      <c r="AR1142" s="23"/>
      <c r="AS1142" s="24" t="str">
        <f t="shared" si="3"/>
        <v>-:Q:-:-:-:-:-:-:-:-:-:Rm:::::-:-:-:-:-:-:Rn:::::Rt::::</v>
      </c>
      <c r="AT1142" s="23"/>
      <c r="AU1142" s="24" t="str">
        <f t="shared" si="4"/>
        <v>0x0DA08400</v>
      </c>
      <c r="AV1142" s="25"/>
      <c r="AW1142" s="26" t="str">
        <f t="shared" si="5"/>
        <v>vst2single_structure_64_bit_register_offset,            </v>
      </c>
      <c r="AX1142" s="26" t="str">
        <f t="shared" si="6"/>
        <v>//		vst2single_structure_64_bit_register_offset,            	/* 0x0DA08400	ST2       	Rm != 11111 */</v>
      </c>
      <c r="AY1142" s="26" t="str">
        <f t="shared" si="7"/>
        <v>//		0x0DA08400,	/* ST2       	vst2single_structure_64_bit_register_offset	Rm != 11111 */</v>
      </c>
    </row>
    <row r="1143" ht="12.75" customHeight="1">
      <c r="A1143" s="15" t="s">
        <v>1823</v>
      </c>
      <c r="B1143" s="33" t="s">
        <v>106</v>
      </c>
      <c r="C1143" s="16"/>
      <c r="D1143" s="17"/>
      <c r="E1143" s="28" t="s">
        <v>1679</v>
      </c>
      <c r="F1143" s="18" t="str">
        <f t="shared" si="8"/>
        <v>v</v>
      </c>
      <c r="G1143" s="18" t="str">
        <f t="shared" si="9"/>
        <v>single_structure_32_bit_register_offset</v>
      </c>
      <c r="H1143" s="18" t="s">
        <v>1751</v>
      </c>
      <c r="I1143" s="30" t="s">
        <v>1800</v>
      </c>
      <c r="J1143" s="30" t="s">
        <v>1710</v>
      </c>
      <c r="K1143" s="84"/>
      <c r="L1143" s="45" t="s">
        <v>31</v>
      </c>
      <c r="M1143" s="61" t="s">
        <v>71</v>
      </c>
      <c r="N1143" s="45" t="s">
        <v>31</v>
      </c>
      <c r="O1143" s="45" t="s">
        <v>31</v>
      </c>
      <c r="P1143" s="45" t="s">
        <v>30</v>
      </c>
      <c r="Q1143" s="45" t="s">
        <v>30</v>
      </c>
      <c r="R1143" s="45" t="s">
        <v>31</v>
      </c>
      <c r="S1143" s="45" t="s">
        <v>30</v>
      </c>
      <c r="T1143" s="45" t="s">
        <v>30</v>
      </c>
      <c r="U1143" s="32" t="s">
        <v>31</v>
      </c>
      <c r="V1143" s="32" t="s">
        <v>30</v>
      </c>
      <c r="W1143" s="62" t="s">
        <v>51</v>
      </c>
      <c r="AB1143" s="32" t="s">
        <v>30</v>
      </c>
      <c r="AC1143" s="32" t="s">
        <v>31</v>
      </c>
      <c r="AD1143" s="32" t="s">
        <v>30</v>
      </c>
      <c r="AE1143" s="32" t="s">
        <v>33</v>
      </c>
      <c r="AF1143" s="32" t="s">
        <v>31</v>
      </c>
      <c r="AG1143" s="32" t="s">
        <v>31</v>
      </c>
      <c r="AH1143" s="46" t="s">
        <v>45</v>
      </c>
      <c r="AM1143" s="32" t="s">
        <v>35</v>
      </c>
      <c r="AR1143" s="23"/>
      <c r="AS1143" s="24" t="str">
        <f t="shared" si="3"/>
        <v>-:Q:-:-:-:-:-:-:-:-:-:Rm:::::-:-:-:-:-:-:Rn:::::Rt::::</v>
      </c>
      <c r="AT1143" s="23"/>
      <c r="AU1143" s="24" t="str">
        <f t="shared" si="4"/>
        <v>0x0DA0A000</v>
      </c>
      <c r="AV1143" s="25"/>
      <c r="AW1143" s="26" t="str">
        <f t="shared" si="5"/>
        <v>vst4single_structure_32_bit_register_offset,            </v>
      </c>
      <c r="AX1143" s="26" t="str">
        <f t="shared" si="6"/>
        <v>//		vst4single_structure_32_bit_register_offset,            	/* 0x0DA0A000	ST4       	Rm != 11111 */</v>
      </c>
      <c r="AY1143" s="26" t="str">
        <f t="shared" si="7"/>
        <v>//		0x0DA0A000,	/* ST4       	vst4single_structure_32_bit_register_offset	Rm != 11111 */</v>
      </c>
    </row>
    <row r="1144" ht="12.75" customHeight="1">
      <c r="A1144" s="15" t="s">
        <v>1824</v>
      </c>
      <c r="B1144" s="33" t="s">
        <v>106</v>
      </c>
      <c r="C1144" s="16"/>
      <c r="D1144" s="17"/>
      <c r="E1144" s="28" t="s">
        <v>1679</v>
      </c>
      <c r="F1144" s="18" t="str">
        <f t="shared" si="8"/>
        <v>v</v>
      </c>
      <c r="G1144" s="18" t="str">
        <f t="shared" si="9"/>
        <v>single_structure_64_bit_register_offset</v>
      </c>
      <c r="H1144" s="18" t="s">
        <v>1751</v>
      </c>
      <c r="I1144" s="30" t="s">
        <v>1802</v>
      </c>
      <c r="J1144" s="30" t="s">
        <v>1710</v>
      </c>
      <c r="K1144" s="84"/>
      <c r="L1144" s="45" t="s">
        <v>31</v>
      </c>
      <c r="M1144" s="61" t="s">
        <v>71</v>
      </c>
      <c r="N1144" s="45" t="s">
        <v>31</v>
      </c>
      <c r="O1144" s="45" t="s">
        <v>31</v>
      </c>
      <c r="P1144" s="45" t="s">
        <v>30</v>
      </c>
      <c r="Q1144" s="45" t="s">
        <v>30</v>
      </c>
      <c r="R1144" s="45" t="s">
        <v>31</v>
      </c>
      <c r="S1144" s="45" t="s">
        <v>30</v>
      </c>
      <c r="T1144" s="45" t="s">
        <v>30</v>
      </c>
      <c r="U1144" s="32" t="s">
        <v>31</v>
      </c>
      <c r="V1144" s="32" t="s">
        <v>30</v>
      </c>
      <c r="W1144" s="62" t="s">
        <v>51</v>
      </c>
      <c r="AB1144" s="32" t="s">
        <v>30</v>
      </c>
      <c r="AC1144" s="32" t="s">
        <v>31</v>
      </c>
      <c r="AD1144" s="32" t="s">
        <v>30</v>
      </c>
      <c r="AE1144" s="32" t="s">
        <v>31</v>
      </c>
      <c r="AF1144" s="32" t="s">
        <v>31</v>
      </c>
      <c r="AG1144" s="32" t="s">
        <v>30</v>
      </c>
      <c r="AH1144" s="46" t="s">
        <v>45</v>
      </c>
      <c r="AM1144" s="32" t="s">
        <v>35</v>
      </c>
      <c r="AR1144" s="23"/>
      <c r="AS1144" s="24" t="str">
        <f t="shared" si="3"/>
        <v>-:Q:-:-:-:-:-:-:-:-:-:Rm:::::-:-:-:-:-:-:Rn:::::Rt::::</v>
      </c>
      <c r="AT1144" s="23"/>
      <c r="AU1144" s="24" t="str">
        <f t="shared" si="4"/>
        <v>0x0DA0A400</v>
      </c>
      <c r="AV1144" s="25"/>
      <c r="AW1144" s="26" t="str">
        <f t="shared" si="5"/>
        <v>vst4single_structure_64_bit_register_offset,            </v>
      </c>
      <c r="AX1144" s="26" t="str">
        <f t="shared" si="6"/>
        <v>//		vst4single_structure_64_bit_register_offset,            	/* 0x0DA0A400	ST4       	Rm != 11111 */</v>
      </c>
      <c r="AY1144" s="26" t="str">
        <f t="shared" si="7"/>
        <v>//		0x0DA0A400,	/* ST4       	vst4single_structure_64_bit_register_offset	Rm != 11111 */</v>
      </c>
    </row>
    <row r="1145" ht="12.75" customHeight="1">
      <c r="A1145" s="9" t="s">
        <v>1825</v>
      </c>
      <c r="B1145" s="33" t="s">
        <v>106</v>
      </c>
      <c r="C1145" s="16"/>
      <c r="D1145" s="17"/>
      <c r="E1145" s="28" t="s">
        <v>1692</v>
      </c>
      <c r="F1145" s="18" t="str">
        <f t="shared" si="8"/>
        <v>v</v>
      </c>
      <c r="G1145" s="18" t="str">
        <f t="shared" si="9"/>
        <v>single_structure_8_bit_immediate_offset</v>
      </c>
      <c r="H1145" s="18" t="s">
        <v>1751</v>
      </c>
      <c r="I1145" s="30" t="s">
        <v>1806</v>
      </c>
      <c r="J1145" s="30"/>
      <c r="K1145" s="84"/>
      <c r="L1145" s="45" t="s">
        <v>31</v>
      </c>
      <c r="M1145" s="61" t="s">
        <v>71</v>
      </c>
      <c r="N1145" s="45" t="s">
        <v>31</v>
      </c>
      <c r="O1145" s="45" t="s">
        <v>31</v>
      </c>
      <c r="P1145" s="45" t="s">
        <v>30</v>
      </c>
      <c r="Q1145" s="45" t="s">
        <v>30</v>
      </c>
      <c r="R1145" s="45" t="s">
        <v>31</v>
      </c>
      <c r="S1145" s="45" t="s">
        <v>30</v>
      </c>
      <c r="T1145" s="45" t="s">
        <v>30</v>
      </c>
      <c r="U1145" s="32" t="s">
        <v>31</v>
      </c>
      <c r="V1145" s="32" t="s">
        <v>30</v>
      </c>
      <c r="W1145" s="62" t="s">
        <v>30</v>
      </c>
      <c r="X1145" s="62" t="s">
        <v>30</v>
      </c>
      <c r="Y1145" s="62" t="s">
        <v>30</v>
      </c>
      <c r="Z1145" s="62" t="s">
        <v>30</v>
      </c>
      <c r="AA1145" s="62" t="s">
        <v>30</v>
      </c>
      <c r="AB1145" s="32" t="s">
        <v>31</v>
      </c>
      <c r="AC1145" s="32" t="s">
        <v>31</v>
      </c>
      <c r="AD1145" s="32" t="s">
        <v>31</v>
      </c>
      <c r="AE1145" s="32" t="s">
        <v>33</v>
      </c>
      <c r="AF1145" s="32" t="s">
        <v>33</v>
      </c>
      <c r="AG1145" s="32" t="s">
        <v>33</v>
      </c>
      <c r="AH1145" s="46" t="s">
        <v>45</v>
      </c>
      <c r="AM1145" s="32" t="s">
        <v>35</v>
      </c>
      <c r="AR1145" s="23"/>
      <c r="AS1145" s="24" t="str">
        <f t="shared" si="3"/>
        <v>-:Q:-:-:-:-:-:-:-:-:-:-:-:-:-:-:-:-:-:-:-:-:Rn:::::Rt::::</v>
      </c>
      <c r="AT1145" s="23"/>
      <c r="AU1145" s="24" t="str">
        <f t="shared" si="4"/>
        <v>0x0DBF0000</v>
      </c>
      <c r="AV1145" s="25"/>
      <c r="AW1145" s="26" t="str">
        <f t="shared" si="5"/>
        <v>vst2single_structure_8_bit_immediate_offset,            </v>
      </c>
      <c r="AX1145" s="26" t="str">
        <f t="shared" si="6"/>
        <v>//		vst2single_structure_8_bit_immediate_offset,            	/* 0x0DBF0000	ST2       	 */</v>
      </c>
      <c r="AY1145" s="26" t="str">
        <f t="shared" si="7"/>
        <v>//		0x0DBF0000,	/* ST2       	vst2single_structure_8_bit_immediate_offset	 */</v>
      </c>
    </row>
    <row r="1146" ht="12.75" customHeight="1">
      <c r="A1146" s="15" t="s">
        <v>1826</v>
      </c>
      <c r="B1146" s="33" t="s">
        <v>106</v>
      </c>
      <c r="C1146" s="16"/>
      <c r="D1146" s="17"/>
      <c r="E1146" s="28" t="s">
        <v>1679</v>
      </c>
      <c r="F1146" s="18" t="str">
        <f t="shared" si="8"/>
        <v>v</v>
      </c>
      <c r="G1146" s="18" t="str">
        <f t="shared" si="9"/>
        <v>single_structure_8_bit_immediate_offset</v>
      </c>
      <c r="H1146" s="18" t="s">
        <v>1751</v>
      </c>
      <c r="I1146" s="30" t="s">
        <v>1806</v>
      </c>
      <c r="J1146" s="30"/>
      <c r="K1146" s="84"/>
      <c r="L1146" s="45" t="s">
        <v>31</v>
      </c>
      <c r="M1146" s="61" t="s">
        <v>71</v>
      </c>
      <c r="N1146" s="45" t="s">
        <v>31</v>
      </c>
      <c r="O1146" s="45" t="s">
        <v>31</v>
      </c>
      <c r="P1146" s="45" t="s">
        <v>30</v>
      </c>
      <c r="Q1146" s="45" t="s">
        <v>30</v>
      </c>
      <c r="R1146" s="45" t="s">
        <v>31</v>
      </c>
      <c r="S1146" s="45" t="s">
        <v>30</v>
      </c>
      <c r="T1146" s="45" t="s">
        <v>30</v>
      </c>
      <c r="U1146" s="32" t="s">
        <v>31</v>
      </c>
      <c r="V1146" s="32" t="s">
        <v>30</v>
      </c>
      <c r="W1146" s="62" t="s">
        <v>30</v>
      </c>
      <c r="X1146" s="62" t="s">
        <v>30</v>
      </c>
      <c r="Y1146" s="62" t="s">
        <v>30</v>
      </c>
      <c r="Z1146" s="62" t="s">
        <v>30</v>
      </c>
      <c r="AA1146" s="62" t="s">
        <v>30</v>
      </c>
      <c r="AB1146" s="32" t="s">
        <v>31</v>
      </c>
      <c r="AC1146" s="32" t="s">
        <v>31</v>
      </c>
      <c r="AD1146" s="32" t="s">
        <v>30</v>
      </c>
      <c r="AE1146" s="32" t="s">
        <v>33</v>
      </c>
      <c r="AF1146" s="32" t="s">
        <v>33</v>
      </c>
      <c r="AG1146" s="32" t="s">
        <v>33</v>
      </c>
      <c r="AH1146" s="46" t="s">
        <v>45</v>
      </c>
      <c r="AM1146" s="32" t="s">
        <v>35</v>
      </c>
      <c r="AR1146" s="23"/>
      <c r="AS1146" s="24" t="str">
        <f t="shared" si="3"/>
        <v>-:Q:-:-:-:-:-:-:-:-:-:-:-:-:-:-:-:-:-:-:-:-:Rn:::::Rt::::</v>
      </c>
      <c r="AT1146" s="23"/>
      <c r="AU1146" s="24" t="str">
        <f t="shared" si="4"/>
        <v>0x0DBF2000</v>
      </c>
      <c r="AV1146" s="25"/>
      <c r="AW1146" s="26" t="str">
        <f t="shared" si="5"/>
        <v>vst4single_structure_8_bit_immediate_offset,            </v>
      </c>
      <c r="AX1146" s="26" t="str">
        <f t="shared" si="6"/>
        <v>//		vst4single_structure_8_bit_immediate_offset,            	/* 0x0DBF2000	ST4       	 */</v>
      </c>
      <c r="AY1146" s="26" t="str">
        <f t="shared" si="7"/>
        <v>//		0x0DBF2000,	/* ST4       	vst4single_structure_8_bit_immediate_offset	 */</v>
      </c>
    </row>
    <row r="1147" ht="12.75" customHeight="1">
      <c r="A1147" s="15" t="s">
        <v>1827</v>
      </c>
      <c r="B1147" s="33" t="s">
        <v>106</v>
      </c>
      <c r="C1147" s="16"/>
      <c r="D1147" s="17"/>
      <c r="E1147" s="28" t="s">
        <v>1692</v>
      </c>
      <c r="F1147" s="18" t="str">
        <f t="shared" si="8"/>
        <v>v</v>
      </c>
      <c r="G1147" s="18" t="str">
        <f t="shared" si="9"/>
        <v>single_structure_16_bit_immediate_offset</v>
      </c>
      <c r="H1147" s="18" t="s">
        <v>1751</v>
      </c>
      <c r="I1147" s="30" t="s">
        <v>1809</v>
      </c>
      <c r="J1147" s="30"/>
      <c r="K1147" s="84"/>
      <c r="L1147" s="45" t="s">
        <v>31</v>
      </c>
      <c r="M1147" s="61" t="s">
        <v>71</v>
      </c>
      <c r="N1147" s="45" t="s">
        <v>31</v>
      </c>
      <c r="O1147" s="45" t="s">
        <v>31</v>
      </c>
      <c r="P1147" s="45" t="s">
        <v>30</v>
      </c>
      <c r="Q1147" s="45" t="s">
        <v>30</v>
      </c>
      <c r="R1147" s="45" t="s">
        <v>31</v>
      </c>
      <c r="S1147" s="45" t="s">
        <v>30</v>
      </c>
      <c r="T1147" s="45" t="s">
        <v>30</v>
      </c>
      <c r="U1147" s="32" t="s">
        <v>31</v>
      </c>
      <c r="V1147" s="32" t="s">
        <v>30</v>
      </c>
      <c r="W1147" s="62" t="s">
        <v>30</v>
      </c>
      <c r="X1147" s="62" t="s">
        <v>30</v>
      </c>
      <c r="Y1147" s="62" t="s">
        <v>30</v>
      </c>
      <c r="Z1147" s="62" t="s">
        <v>30</v>
      </c>
      <c r="AA1147" s="62" t="s">
        <v>30</v>
      </c>
      <c r="AB1147" s="32" t="s">
        <v>31</v>
      </c>
      <c r="AC1147" s="32" t="s">
        <v>30</v>
      </c>
      <c r="AD1147" s="32" t="s">
        <v>31</v>
      </c>
      <c r="AE1147" s="32" t="s">
        <v>33</v>
      </c>
      <c r="AF1147" s="32" t="s">
        <v>33</v>
      </c>
      <c r="AG1147" s="32" t="s">
        <v>31</v>
      </c>
      <c r="AH1147" s="46" t="s">
        <v>45</v>
      </c>
      <c r="AM1147" s="32" t="s">
        <v>35</v>
      </c>
      <c r="AR1147" s="23"/>
      <c r="AS1147" s="24" t="str">
        <f t="shared" si="3"/>
        <v>-:Q:-:-:-:-:-:-:-:-:-:-:-:-:-:-:-:-:-:-:-:-:Rn:::::Rt::::</v>
      </c>
      <c r="AT1147" s="23"/>
      <c r="AU1147" s="24" t="str">
        <f t="shared" si="4"/>
        <v>0x0DBF4000</v>
      </c>
      <c r="AV1147" s="25"/>
      <c r="AW1147" s="26" t="str">
        <f t="shared" si="5"/>
        <v>vst2single_structure_16_bit_immediate_offset,           </v>
      </c>
      <c r="AX1147" s="26" t="str">
        <f t="shared" si="6"/>
        <v>//		vst2single_structure_16_bit_immediate_offset,           	/* 0x0DBF4000	ST2       	 */</v>
      </c>
      <c r="AY1147" s="26" t="str">
        <f t="shared" si="7"/>
        <v>//		0x0DBF4000,	/* ST2       	vst2single_structure_16_bit_immediate_offset	 */</v>
      </c>
    </row>
    <row r="1148" ht="12.75" customHeight="1">
      <c r="A1148" s="9" t="s">
        <v>1828</v>
      </c>
      <c r="B1148" s="33" t="s">
        <v>106</v>
      </c>
      <c r="C1148" s="16"/>
      <c r="D1148" s="17"/>
      <c r="E1148" s="28" t="s">
        <v>1679</v>
      </c>
      <c r="F1148" s="18" t="str">
        <f t="shared" si="8"/>
        <v>v</v>
      </c>
      <c r="G1148" s="18" t="str">
        <f t="shared" si="9"/>
        <v>single_structure_16_bit_immediate_offset</v>
      </c>
      <c r="H1148" s="18" t="s">
        <v>1751</v>
      </c>
      <c r="I1148" s="30" t="s">
        <v>1809</v>
      </c>
      <c r="J1148" s="30"/>
      <c r="K1148" s="84"/>
      <c r="L1148" s="45" t="s">
        <v>31</v>
      </c>
      <c r="M1148" s="61" t="s">
        <v>71</v>
      </c>
      <c r="N1148" s="45" t="s">
        <v>31</v>
      </c>
      <c r="O1148" s="45" t="s">
        <v>31</v>
      </c>
      <c r="P1148" s="45" t="s">
        <v>30</v>
      </c>
      <c r="Q1148" s="45" t="s">
        <v>30</v>
      </c>
      <c r="R1148" s="45" t="s">
        <v>31</v>
      </c>
      <c r="S1148" s="45" t="s">
        <v>30</v>
      </c>
      <c r="T1148" s="45" t="s">
        <v>30</v>
      </c>
      <c r="U1148" s="32" t="s">
        <v>31</v>
      </c>
      <c r="V1148" s="32" t="s">
        <v>30</v>
      </c>
      <c r="W1148" s="62" t="s">
        <v>30</v>
      </c>
      <c r="X1148" s="62" t="s">
        <v>30</v>
      </c>
      <c r="Y1148" s="62" t="s">
        <v>30</v>
      </c>
      <c r="Z1148" s="62" t="s">
        <v>30</v>
      </c>
      <c r="AA1148" s="62" t="s">
        <v>30</v>
      </c>
      <c r="AB1148" s="32" t="s">
        <v>31</v>
      </c>
      <c r="AC1148" s="32" t="s">
        <v>30</v>
      </c>
      <c r="AD1148" s="32" t="s">
        <v>30</v>
      </c>
      <c r="AE1148" s="32" t="s">
        <v>33</v>
      </c>
      <c r="AF1148" s="32" t="s">
        <v>33</v>
      </c>
      <c r="AG1148" s="32" t="s">
        <v>31</v>
      </c>
      <c r="AH1148" s="46" t="s">
        <v>45</v>
      </c>
      <c r="AM1148" s="32" t="s">
        <v>35</v>
      </c>
      <c r="AR1148" s="23"/>
      <c r="AS1148" s="24" t="str">
        <f t="shared" si="3"/>
        <v>-:Q:-:-:-:-:-:-:-:-:-:-:-:-:-:-:-:-:-:-:-:-:Rn:::::Rt::::</v>
      </c>
      <c r="AT1148" s="23"/>
      <c r="AU1148" s="24" t="str">
        <f t="shared" si="4"/>
        <v>0x0DBF6000</v>
      </c>
      <c r="AV1148" s="25"/>
      <c r="AW1148" s="26" t="str">
        <f t="shared" si="5"/>
        <v>vst4single_structure_16_bit_immediate_offset,           </v>
      </c>
      <c r="AX1148" s="26" t="str">
        <f t="shared" si="6"/>
        <v>//		vst4single_structure_16_bit_immediate_offset,           	/* 0x0DBF6000	ST4       	 */</v>
      </c>
      <c r="AY1148" s="26" t="str">
        <f t="shared" si="7"/>
        <v>//		0x0DBF6000,	/* ST4       	vst4single_structure_16_bit_immediate_offset	 */</v>
      </c>
    </row>
    <row r="1149" ht="12.75" customHeight="1">
      <c r="A1149" s="9" t="s">
        <v>1829</v>
      </c>
      <c r="B1149" s="33" t="s">
        <v>106</v>
      </c>
      <c r="C1149" s="16"/>
      <c r="D1149" s="17"/>
      <c r="E1149" s="28" t="s">
        <v>1692</v>
      </c>
      <c r="F1149" s="18" t="str">
        <f t="shared" si="8"/>
        <v>v</v>
      </c>
      <c r="G1149" s="18" t="str">
        <f t="shared" si="9"/>
        <v>single_structure_32_bit_immediate_offset</v>
      </c>
      <c r="H1149" s="18" t="s">
        <v>1751</v>
      </c>
      <c r="I1149" s="30" t="s">
        <v>1812</v>
      </c>
      <c r="J1149" s="30"/>
      <c r="K1149" s="84"/>
      <c r="L1149" s="45" t="s">
        <v>31</v>
      </c>
      <c r="M1149" s="61" t="s">
        <v>71</v>
      </c>
      <c r="N1149" s="45" t="s">
        <v>31</v>
      </c>
      <c r="O1149" s="45" t="s">
        <v>31</v>
      </c>
      <c r="P1149" s="45" t="s">
        <v>30</v>
      </c>
      <c r="Q1149" s="45" t="s">
        <v>30</v>
      </c>
      <c r="R1149" s="45" t="s">
        <v>31</v>
      </c>
      <c r="S1149" s="45" t="s">
        <v>30</v>
      </c>
      <c r="T1149" s="45" t="s">
        <v>30</v>
      </c>
      <c r="U1149" s="32" t="s">
        <v>31</v>
      </c>
      <c r="V1149" s="32" t="s">
        <v>30</v>
      </c>
      <c r="W1149" s="62" t="s">
        <v>30</v>
      </c>
      <c r="X1149" s="62" t="s">
        <v>30</v>
      </c>
      <c r="Y1149" s="62" t="s">
        <v>30</v>
      </c>
      <c r="Z1149" s="62" t="s">
        <v>30</v>
      </c>
      <c r="AA1149" s="62" t="s">
        <v>30</v>
      </c>
      <c r="AB1149" s="32" t="s">
        <v>30</v>
      </c>
      <c r="AC1149" s="32" t="s">
        <v>31</v>
      </c>
      <c r="AD1149" s="32" t="s">
        <v>31</v>
      </c>
      <c r="AE1149" s="32" t="s">
        <v>33</v>
      </c>
      <c r="AF1149" s="32" t="s">
        <v>31</v>
      </c>
      <c r="AG1149" s="32" t="s">
        <v>31</v>
      </c>
      <c r="AH1149" s="46" t="s">
        <v>45</v>
      </c>
      <c r="AM1149" s="32" t="s">
        <v>35</v>
      </c>
      <c r="AR1149" s="23"/>
      <c r="AS1149" s="24" t="str">
        <f t="shared" si="3"/>
        <v>-:Q:-:-:-:-:-:-:-:-:-:-:-:-:-:-:-:-:-:-:-:-:Rn:::::Rt::::</v>
      </c>
      <c r="AT1149" s="23"/>
      <c r="AU1149" s="24" t="str">
        <f t="shared" si="4"/>
        <v>0x0DBF8000</v>
      </c>
      <c r="AV1149" s="25"/>
      <c r="AW1149" s="26" t="str">
        <f t="shared" si="5"/>
        <v>vst2single_structure_32_bit_immediate_offset,           </v>
      </c>
      <c r="AX1149" s="26" t="str">
        <f t="shared" si="6"/>
        <v>//		vst2single_structure_32_bit_immediate_offset,           	/* 0x0DBF8000	ST2       	 */</v>
      </c>
      <c r="AY1149" s="26" t="str">
        <f t="shared" si="7"/>
        <v>//		0x0DBF8000,	/* ST2       	vst2single_structure_32_bit_immediate_offset	 */</v>
      </c>
    </row>
    <row r="1150" ht="12.75" customHeight="1">
      <c r="A1150" s="15" t="s">
        <v>1830</v>
      </c>
      <c r="B1150" s="33" t="s">
        <v>106</v>
      </c>
      <c r="C1150" s="16"/>
      <c r="D1150" s="17"/>
      <c r="E1150" s="28" t="s">
        <v>1692</v>
      </c>
      <c r="F1150" s="18" t="str">
        <f t="shared" si="8"/>
        <v>v</v>
      </c>
      <c r="G1150" s="18" t="str">
        <f t="shared" si="9"/>
        <v>single_structure_64_bit_immediate_offset</v>
      </c>
      <c r="H1150" s="18" t="s">
        <v>1751</v>
      </c>
      <c r="I1150" s="30" t="s">
        <v>1814</v>
      </c>
      <c r="J1150" s="30"/>
      <c r="K1150" s="84"/>
      <c r="L1150" s="45" t="s">
        <v>31</v>
      </c>
      <c r="M1150" s="61" t="s">
        <v>71</v>
      </c>
      <c r="N1150" s="45" t="s">
        <v>31</v>
      </c>
      <c r="O1150" s="45" t="s">
        <v>31</v>
      </c>
      <c r="P1150" s="45" t="s">
        <v>30</v>
      </c>
      <c r="Q1150" s="45" t="s">
        <v>30</v>
      </c>
      <c r="R1150" s="45" t="s">
        <v>31</v>
      </c>
      <c r="S1150" s="45" t="s">
        <v>30</v>
      </c>
      <c r="T1150" s="45" t="s">
        <v>30</v>
      </c>
      <c r="U1150" s="32" t="s">
        <v>31</v>
      </c>
      <c r="V1150" s="32" t="s">
        <v>30</v>
      </c>
      <c r="W1150" s="62" t="s">
        <v>30</v>
      </c>
      <c r="X1150" s="62" t="s">
        <v>30</v>
      </c>
      <c r="Y1150" s="62" t="s">
        <v>30</v>
      </c>
      <c r="Z1150" s="62" t="s">
        <v>30</v>
      </c>
      <c r="AA1150" s="62" t="s">
        <v>30</v>
      </c>
      <c r="AB1150" s="32" t="s">
        <v>30</v>
      </c>
      <c r="AC1150" s="32" t="s">
        <v>31</v>
      </c>
      <c r="AD1150" s="32" t="s">
        <v>31</v>
      </c>
      <c r="AE1150" s="32" t="s">
        <v>31</v>
      </c>
      <c r="AF1150" s="32" t="s">
        <v>31</v>
      </c>
      <c r="AG1150" s="32" t="s">
        <v>30</v>
      </c>
      <c r="AH1150" s="46" t="s">
        <v>45</v>
      </c>
      <c r="AM1150" s="32" t="s">
        <v>35</v>
      </c>
      <c r="AR1150" s="23"/>
      <c r="AS1150" s="24" t="str">
        <f t="shared" si="3"/>
        <v>-:Q:-:-:-:-:-:-:-:-:-:-:-:-:-:-:-:-:-:-:-:-:Rn:::::Rt::::</v>
      </c>
      <c r="AT1150" s="23"/>
      <c r="AU1150" s="24" t="str">
        <f t="shared" si="4"/>
        <v>0x0DBF8400</v>
      </c>
      <c r="AV1150" s="25"/>
      <c r="AW1150" s="26" t="str">
        <f t="shared" si="5"/>
        <v>vst2single_structure_64_bit_immediate_offset,           </v>
      </c>
      <c r="AX1150" s="26" t="str">
        <f t="shared" si="6"/>
        <v>//		vst2single_structure_64_bit_immediate_offset,           	/* 0x0DBF8400	ST2       	 */</v>
      </c>
      <c r="AY1150" s="26" t="str">
        <f t="shared" si="7"/>
        <v>//		0x0DBF8400,	/* ST2       	vst2single_structure_64_bit_immediate_offset	 */</v>
      </c>
    </row>
    <row r="1151" ht="12.75" customHeight="1">
      <c r="A1151" s="15" t="s">
        <v>1831</v>
      </c>
      <c r="B1151" s="33" t="s">
        <v>106</v>
      </c>
      <c r="C1151" s="16"/>
      <c r="D1151" s="17"/>
      <c r="E1151" s="28" t="s">
        <v>1679</v>
      </c>
      <c r="F1151" s="18" t="str">
        <f t="shared" si="8"/>
        <v>v</v>
      </c>
      <c r="G1151" s="18" t="str">
        <f t="shared" si="9"/>
        <v>single_structure_32_bit_immediate_offset</v>
      </c>
      <c r="H1151" s="18" t="s">
        <v>1751</v>
      </c>
      <c r="I1151" s="30" t="s">
        <v>1812</v>
      </c>
      <c r="J1151" s="30"/>
      <c r="K1151" s="84"/>
      <c r="L1151" s="45" t="s">
        <v>31</v>
      </c>
      <c r="M1151" s="61" t="s">
        <v>71</v>
      </c>
      <c r="N1151" s="45" t="s">
        <v>31</v>
      </c>
      <c r="O1151" s="45" t="s">
        <v>31</v>
      </c>
      <c r="P1151" s="45" t="s">
        <v>30</v>
      </c>
      <c r="Q1151" s="45" t="s">
        <v>30</v>
      </c>
      <c r="R1151" s="45" t="s">
        <v>31</v>
      </c>
      <c r="S1151" s="45" t="s">
        <v>30</v>
      </c>
      <c r="T1151" s="45" t="s">
        <v>30</v>
      </c>
      <c r="U1151" s="32" t="s">
        <v>31</v>
      </c>
      <c r="V1151" s="32" t="s">
        <v>30</v>
      </c>
      <c r="W1151" s="62" t="s">
        <v>30</v>
      </c>
      <c r="X1151" s="62" t="s">
        <v>30</v>
      </c>
      <c r="Y1151" s="62" t="s">
        <v>30</v>
      </c>
      <c r="Z1151" s="62" t="s">
        <v>30</v>
      </c>
      <c r="AA1151" s="62" t="s">
        <v>30</v>
      </c>
      <c r="AB1151" s="32" t="s">
        <v>30</v>
      </c>
      <c r="AC1151" s="32" t="s">
        <v>31</v>
      </c>
      <c r="AD1151" s="32" t="s">
        <v>30</v>
      </c>
      <c r="AE1151" s="32" t="s">
        <v>33</v>
      </c>
      <c r="AF1151" s="32" t="s">
        <v>31</v>
      </c>
      <c r="AG1151" s="32" t="s">
        <v>31</v>
      </c>
      <c r="AH1151" s="46" t="s">
        <v>45</v>
      </c>
      <c r="AM1151" s="32" t="s">
        <v>35</v>
      </c>
      <c r="AR1151" s="23"/>
      <c r="AS1151" s="24" t="str">
        <f t="shared" si="3"/>
        <v>-:Q:-:-:-:-:-:-:-:-:-:-:-:-:-:-:-:-:-:-:-:-:Rn:::::Rt::::</v>
      </c>
      <c r="AT1151" s="23"/>
      <c r="AU1151" s="24" t="str">
        <f t="shared" si="4"/>
        <v>0x0DBFA000</v>
      </c>
      <c r="AV1151" s="25"/>
      <c r="AW1151" s="26" t="str">
        <f t="shared" si="5"/>
        <v>vst4single_structure_32_bit_immediate_offset,           </v>
      </c>
      <c r="AX1151" s="26" t="str">
        <f t="shared" si="6"/>
        <v>//		vst4single_structure_32_bit_immediate_offset,           	/* 0x0DBFA000	ST4       	 */</v>
      </c>
      <c r="AY1151" s="26" t="str">
        <f t="shared" si="7"/>
        <v>//		0x0DBFA000,	/* ST4       	vst4single_structure_32_bit_immediate_offset	 */</v>
      </c>
    </row>
    <row r="1152" ht="12.75" customHeight="1">
      <c r="A1152" s="9" t="s">
        <v>1832</v>
      </c>
      <c r="B1152" s="33" t="s">
        <v>106</v>
      </c>
      <c r="C1152" s="16"/>
      <c r="D1152" s="17"/>
      <c r="E1152" s="28" t="s">
        <v>1679</v>
      </c>
      <c r="F1152" s="18" t="str">
        <f t="shared" si="8"/>
        <v>v</v>
      </c>
      <c r="G1152" s="18" t="str">
        <f t="shared" si="9"/>
        <v>single_structure_64_bit_immediate_offset</v>
      </c>
      <c r="H1152" s="18" t="s">
        <v>1751</v>
      </c>
      <c r="I1152" s="30" t="s">
        <v>1814</v>
      </c>
      <c r="J1152" s="30"/>
      <c r="K1152" s="84"/>
      <c r="L1152" s="45" t="s">
        <v>31</v>
      </c>
      <c r="M1152" s="61" t="s">
        <v>71</v>
      </c>
      <c r="N1152" s="45" t="s">
        <v>31</v>
      </c>
      <c r="O1152" s="45" t="s">
        <v>31</v>
      </c>
      <c r="P1152" s="45" t="s">
        <v>30</v>
      </c>
      <c r="Q1152" s="45" t="s">
        <v>30</v>
      </c>
      <c r="R1152" s="45" t="s">
        <v>31</v>
      </c>
      <c r="S1152" s="45" t="s">
        <v>30</v>
      </c>
      <c r="T1152" s="45" t="s">
        <v>30</v>
      </c>
      <c r="U1152" s="32" t="s">
        <v>31</v>
      </c>
      <c r="V1152" s="32" t="s">
        <v>30</v>
      </c>
      <c r="W1152" s="62" t="s">
        <v>30</v>
      </c>
      <c r="X1152" s="62" t="s">
        <v>30</v>
      </c>
      <c r="Y1152" s="62" t="s">
        <v>30</v>
      </c>
      <c r="Z1152" s="62" t="s">
        <v>30</v>
      </c>
      <c r="AA1152" s="62" t="s">
        <v>30</v>
      </c>
      <c r="AB1152" s="32" t="s">
        <v>30</v>
      </c>
      <c r="AC1152" s="32" t="s">
        <v>31</v>
      </c>
      <c r="AD1152" s="32" t="s">
        <v>30</v>
      </c>
      <c r="AE1152" s="32" t="s">
        <v>31</v>
      </c>
      <c r="AF1152" s="32" t="s">
        <v>31</v>
      </c>
      <c r="AG1152" s="32" t="s">
        <v>30</v>
      </c>
      <c r="AH1152" s="46" t="s">
        <v>45</v>
      </c>
      <c r="AM1152" s="32" t="s">
        <v>35</v>
      </c>
      <c r="AR1152" s="23"/>
      <c r="AS1152" s="24" t="str">
        <f t="shared" si="3"/>
        <v>-:Q:-:-:-:-:-:-:-:-:-:-:-:-:-:-:-:-:-:-:-:-:Rn:::::Rt::::</v>
      </c>
      <c r="AT1152" s="23"/>
      <c r="AU1152" s="24" t="str">
        <f t="shared" si="4"/>
        <v>0x0DBFA400</v>
      </c>
      <c r="AV1152" s="25"/>
      <c r="AW1152" s="26" t="str">
        <f t="shared" si="5"/>
        <v>vst4single_structure_64_bit_immediate_offset,           </v>
      </c>
      <c r="AX1152" s="26" t="str">
        <f t="shared" si="6"/>
        <v>//		vst4single_structure_64_bit_immediate_offset,           	/* 0x0DBFA400	ST4       	 */</v>
      </c>
      <c r="AY1152" s="26" t="str">
        <f t="shared" si="7"/>
        <v>//		0x0DBFA400,	/* ST4       	vst4single_structure_64_bit_immediate_offset	 */</v>
      </c>
    </row>
    <row r="1153" ht="12.75" customHeight="1">
      <c r="A1153" s="15" t="s">
        <v>1833</v>
      </c>
      <c r="B1153" s="33" t="s">
        <v>106</v>
      </c>
      <c r="C1153" s="16"/>
      <c r="D1153" s="17"/>
      <c r="E1153" s="28" t="s">
        <v>1698</v>
      </c>
      <c r="F1153" s="18" t="str">
        <f t="shared" si="8"/>
        <v>v</v>
      </c>
      <c r="G1153" s="18" t="str">
        <f t="shared" si="9"/>
        <v>single_structure_8_bit_register_offset</v>
      </c>
      <c r="H1153" s="18" t="s">
        <v>1751</v>
      </c>
      <c r="I1153" s="30" t="s">
        <v>1794</v>
      </c>
      <c r="J1153" s="30" t="s">
        <v>1710</v>
      </c>
      <c r="K1153" s="84"/>
      <c r="L1153" s="45" t="s">
        <v>31</v>
      </c>
      <c r="M1153" s="61" t="s">
        <v>71</v>
      </c>
      <c r="N1153" s="45" t="s">
        <v>31</v>
      </c>
      <c r="O1153" s="45" t="s">
        <v>31</v>
      </c>
      <c r="P1153" s="45" t="s">
        <v>30</v>
      </c>
      <c r="Q1153" s="45" t="s">
        <v>30</v>
      </c>
      <c r="R1153" s="45" t="s">
        <v>31</v>
      </c>
      <c r="S1153" s="45" t="s">
        <v>30</v>
      </c>
      <c r="T1153" s="45" t="s">
        <v>30</v>
      </c>
      <c r="U1153" s="32" t="s">
        <v>30</v>
      </c>
      <c r="V1153" s="32" t="s">
        <v>31</v>
      </c>
      <c r="W1153" s="62" t="s">
        <v>51</v>
      </c>
      <c r="AB1153" s="32" t="s">
        <v>31</v>
      </c>
      <c r="AC1153" s="32" t="s">
        <v>31</v>
      </c>
      <c r="AD1153" s="32" t="s">
        <v>31</v>
      </c>
      <c r="AE1153" s="32" t="s">
        <v>33</v>
      </c>
      <c r="AF1153" s="32" t="s">
        <v>33</v>
      </c>
      <c r="AG1153" s="32" t="s">
        <v>33</v>
      </c>
      <c r="AH1153" s="46" t="s">
        <v>45</v>
      </c>
      <c r="AM1153" s="32" t="s">
        <v>35</v>
      </c>
      <c r="AR1153" s="23"/>
      <c r="AS1153" s="24" t="str">
        <f t="shared" si="3"/>
        <v>-:Q:-:-:-:-:-:-:-:-:-:Rm:::::-:-:-:-:-:-:Rn:::::Rt::::</v>
      </c>
      <c r="AT1153" s="23"/>
      <c r="AU1153" s="24" t="str">
        <f t="shared" si="4"/>
        <v>0x0DC00000</v>
      </c>
      <c r="AV1153" s="25"/>
      <c r="AW1153" s="26" t="str">
        <f t="shared" si="5"/>
        <v>vld1single_structure_8_bit_register_offset,             </v>
      </c>
      <c r="AX1153" s="26" t="str">
        <f t="shared" si="6"/>
        <v>//		vld1single_structure_8_bit_register_offset,             	/* 0x0DC00000	LD1       	Rm != 11111 */</v>
      </c>
      <c r="AY1153" s="26" t="str">
        <f t="shared" si="7"/>
        <v>//		0x0DC00000,	/* LD1       	vld1single_structure_8_bit_register_offset	Rm != 11111 */</v>
      </c>
    </row>
    <row r="1154" ht="12.75" customHeight="1">
      <c r="A1154" s="15" t="s">
        <v>1834</v>
      </c>
      <c r="B1154" s="33" t="s">
        <v>106</v>
      </c>
      <c r="C1154" s="16"/>
      <c r="D1154" s="17"/>
      <c r="E1154" s="28" t="s">
        <v>1700</v>
      </c>
      <c r="F1154" s="18" t="str">
        <f t="shared" si="8"/>
        <v>v</v>
      </c>
      <c r="G1154" s="18" t="str">
        <f t="shared" si="9"/>
        <v>single_structure_8_bit_register_offset</v>
      </c>
      <c r="H1154" s="18" t="s">
        <v>1751</v>
      </c>
      <c r="I1154" s="30" t="s">
        <v>1794</v>
      </c>
      <c r="J1154" s="30" t="s">
        <v>1710</v>
      </c>
      <c r="K1154" s="84"/>
      <c r="L1154" s="45" t="s">
        <v>31</v>
      </c>
      <c r="M1154" s="61" t="s">
        <v>71</v>
      </c>
      <c r="N1154" s="45" t="s">
        <v>31</v>
      </c>
      <c r="O1154" s="45" t="s">
        <v>31</v>
      </c>
      <c r="P1154" s="45" t="s">
        <v>30</v>
      </c>
      <c r="Q1154" s="45" t="s">
        <v>30</v>
      </c>
      <c r="R1154" s="45" t="s">
        <v>31</v>
      </c>
      <c r="S1154" s="45" t="s">
        <v>30</v>
      </c>
      <c r="T1154" s="45" t="s">
        <v>30</v>
      </c>
      <c r="U1154" s="32" t="s">
        <v>30</v>
      </c>
      <c r="V1154" s="32" t="s">
        <v>31</v>
      </c>
      <c r="W1154" s="62" t="s">
        <v>51</v>
      </c>
      <c r="AB1154" s="32" t="s">
        <v>31</v>
      </c>
      <c r="AC1154" s="32" t="s">
        <v>31</v>
      </c>
      <c r="AD1154" s="32" t="s">
        <v>30</v>
      </c>
      <c r="AE1154" s="32" t="s">
        <v>33</v>
      </c>
      <c r="AF1154" s="32" t="s">
        <v>33</v>
      </c>
      <c r="AG1154" s="32" t="s">
        <v>33</v>
      </c>
      <c r="AH1154" s="46" t="s">
        <v>45</v>
      </c>
      <c r="AM1154" s="32" t="s">
        <v>35</v>
      </c>
      <c r="AR1154" s="23"/>
      <c r="AS1154" s="24" t="str">
        <f t="shared" si="3"/>
        <v>-:Q:-:-:-:-:-:-:-:-:-:Rm:::::-:-:-:-:-:-:Rn:::::Rt::::</v>
      </c>
      <c r="AT1154" s="23"/>
      <c r="AU1154" s="24" t="str">
        <f t="shared" si="4"/>
        <v>0x0DC02000</v>
      </c>
      <c r="AV1154" s="25"/>
      <c r="AW1154" s="26" t="str">
        <f t="shared" si="5"/>
        <v>vld3single_structure_8_bit_register_offset,             </v>
      </c>
      <c r="AX1154" s="26" t="str">
        <f t="shared" si="6"/>
        <v>//		vld3single_structure_8_bit_register_offset,             	/* 0x0DC02000	LD3       	Rm != 11111 */</v>
      </c>
      <c r="AY1154" s="26" t="str">
        <f t="shared" si="7"/>
        <v>//		0x0DC02000,	/* LD3       	vld3single_structure_8_bit_register_offset	Rm != 11111 */</v>
      </c>
    </row>
    <row r="1155" ht="12.75" customHeight="1">
      <c r="A1155" s="9" t="s">
        <v>1835</v>
      </c>
      <c r="B1155" s="33" t="s">
        <v>106</v>
      </c>
      <c r="C1155" s="16"/>
      <c r="D1155" s="17"/>
      <c r="E1155" s="28" t="s">
        <v>1698</v>
      </c>
      <c r="F1155" s="18" t="str">
        <f t="shared" si="8"/>
        <v>v</v>
      </c>
      <c r="G1155" s="18" t="str">
        <f t="shared" si="9"/>
        <v>single_structure_16_bit_register_offset</v>
      </c>
      <c r="H1155" s="18" t="s">
        <v>1751</v>
      </c>
      <c r="I1155" s="30" t="s">
        <v>1797</v>
      </c>
      <c r="J1155" s="30" t="s">
        <v>1710</v>
      </c>
      <c r="K1155" s="84"/>
      <c r="L1155" s="45" t="s">
        <v>31</v>
      </c>
      <c r="M1155" s="61" t="s">
        <v>71</v>
      </c>
      <c r="N1155" s="45" t="s">
        <v>31</v>
      </c>
      <c r="O1155" s="45" t="s">
        <v>31</v>
      </c>
      <c r="P1155" s="45" t="s">
        <v>30</v>
      </c>
      <c r="Q1155" s="45" t="s">
        <v>30</v>
      </c>
      <c r="R1155" s="45" t="s">
        <v>31</v>
      </c>
      <c r="S1155" s="45" t="s">
        <v>30</v>
      </c>
      <c r="T1155" s="45" t="s">
        <v>30</v>
      </c>
      <c r="U1155" s="32" t="s">
        <v>30</v>
      </c>
      <c r="V1155" s="32" t="s">
        <v>31</v>
      </c>
      <c r="W1155" s="62" t="s">
        <v>51</v>
      </c>
      <c r="AB1155" s="32" t="s">
        <v>31</v>
      </c>
      <c r="AC1155" s="32" t="s">
        <v>30</v>
      </c>
      <c r="AD1155" s="32" t="s">
        <v>31</v>
      </c>
      <c r="AE1155" s="32" t="s">
        <v>33</v>
      </c>
      <c r="AF1155" s="32" t="s">
        <v>33</v>
      </c>
      <c r="AG1155" s="32" t="s">
        <v>31</v>
      </c>
      <c r="AH1155" s="46" t="s">
        <v>45</v>
      </c>
      <c r="AM1155" s="32" t="s">
        <v>35</v>
      </c>
      <c r="AR1155" s="23"/>
      <c r="AS1155" s="24" t="str">
        <f t="shared" si="3"/>
        <v>-:Q:-:-:-:-:-:-:-:-:-:Rm:::::-:-:-:-:-:-:Rn:::::Rt::::</v>
      </c>
      <c r="AT1155" s="23"/>
      <c r="AU1155" s="24" t="str">
        <f t="shared" si="4"/>
        <v>0x0DC04000</v>
      </c>
      <c r="AV1155" s="25"/>
      <c r="AW1155" s="26" t="str">
        <f t="shared" si="5"/>
        <v>vld1single_structure_16_bit_register_offset,            </v>
      </c>
      <c r="AX1155" s="26" t="str">
        <f t="shared" si="6"/>
        <v>//		vld1single_structure_16_bit_register_offset,            	/* 0x0DC04000	LD1       	Rm != 11111 */</v>
      </c>
      <c r="AY1155" s="26" t="str">
        <f t="shared" si="7"/>
        <v>//		0x0DC04000,	/* LD1       	vld1single_structure_16_bit_register_offset	Rm != 11111 */</v>
      </c>
    </row>
    <row r="1156" ht="12.75" customHeight="1">
      <c r="A1156" s="9" t="s">
        <v>1836</v>
      </c>
      <c r="B1156" s="33" t="s">
        <v>106</v>
      </c>
      <c r="C1156" s="16"/>
      <c r="D1156" s="17"/>
      <c r="E1156" s="28" t="s">
        <v>1700</v>
      </c>
      <c r="F1156" s="18" t="str">
        <f t="shared" si="8"/>
        <v>v</v>
      </c>
      <c r="G1156" s="18" t="str">
        <f t="shared" si="9"/>
        <v>single_structure_16_bit_register_offset</v>
      </c>
      <c r="H1156" s="18" t="s">
        <v>1751</v>
      </c>
      <c r="I1156" s="30" t="s">
        <v>1797</v>
      </c>
      <c r="J1156" s="30" t="s">
        <v>1710</v>
      </c>
      <c r="K1156" s="84"/>
      <c r="L1156" s="45" t="s">
        <v>31</v>
      </c>
      <c r="M1156" s="61" t="s">
        <v>71</v>
      </c>
      <c r="N1156" s="45" t="s">
        <v>31</v>
      </c>
      <c r="O1156" s="45" t="s">
        <v>31</v>
      </c>
      <c r="P1156" s="45" t="s">
        <v>30</v>
      </c>
      <c r="Q1156" s="45" t="s">
        <v>30</v>
      </c>
      <c r="R1156" s="45" t="s">
        <v>31</v>
      </c>
      <c r="S1156" s="45" t="s">
        <v>30</v>
      </c>
      <c r="T1156" s="45" t="s">
        <v>30</v>
      </c>
      <c r="U1156" s="32" t="s">
        <v>30</v>
      </c>
      <c r="V1156" s="32" t="s">
        <v>31</v>
      </c>
      <c r="W1156" s="62" t="s">
        <v>51</v>
      </c>
      <c r="AB1156" s="32" t="s">
        <v>31</v>
      </c>
      <c r="AC1156" s="32" t="s">
        <v>30</v>
      </c>
      <c r="AD1156" s="32" t="s">
        <v>30</v>
      </c>
      <c r="AE1156" s="32" t="s">
        <v>33</v>
      </c>
      <c r="AF1156" s="32" t="s">
        <v>33</v>
      </c>
      <c r="AG1156" s="32" t="s">
        <v>31</v>
      </c>
      <c r="AH1156" s="46" t="s">
        <v>45</v>
      </c>
      <c r="AM1156" s="32" t="s">
        <v>35</v>
      </c>
      <c r="AR1156" s="23"/>
      <c r="AS1156" s="24" t="str">
        <f t="shared" si="3"/>
        <v>-:Q:-:-:-:-:-:-:-:-:-:Rm:::::-:-:-:-:-:-:Rn:::::Rt::::</v>
      </c>
      <c r="AT1156" s="23"/>
      <c r="AU1156" s="24" t="str">
        <f t="shared" si="4"/>
        <v>0x0DC06000</v>
      </c>
      <c r="AV1156" s="25"/>
      <c r="AW1156" s="26" t="str">
        <f t="shared" si="5"/>
        <v>vld3single_structure_16_bit_register_offset,            </v>
      </c>
      <c r="AX1156" s="26" t="str">
        <f t="shared" si="6"/>
        <v>//		vld3single_structure_16_bit_register_offset,            	/* 0x0DC06000	LD3       	Rm != 11111 */</v>
      </c>
      <c r="AY1156" s="26" t="str">
        <f t="shared" si="7"/>
        <v>//		0x0DC06000,	/* LD3       	vld3single_structure_16_bit_register_offset	Rm != 11111 */</v>
      </c>
    </row>
    <row r="1157" ht="12.75" customHeight="1">
      <c r="A1157" s="15" t="s">
        <v>1837</v>
      </c>
      <c r="B1157" s="33" t="s">
        <v>106</v>
      </c>
      <c r="C1157" s="16"/>
      <c r="D1157" s="17"/>
      <c r="E1157" s="28" t="s">
        <v>1698</v>
      </c>
      <c r="F1157" s="18" t="str">
        <f t="shared" si="8"/>
        <v>v</v>
      </c>
      <c r="G1157" s="18" t="str">
        <f t="shared" si="9"/>
        <v>single_structure_32_bit_register_offset</v>
      </c>
      <c r="H1157" s="18" t="s">
        <v>1751</v>
      </c>
      <c r="I1157" s="30" t="s">
        <v>1800</v>
      </c>
      <c r="J1157" s="30" t="s">
        <v>1710</v>
      </c>
      <c r="K1157" s="84"/>
      <c r="L1157" s="45" t="s">
        <v>31</v>
      </c>
      <c r="M1157" s="61" t="s">
        <v>71</v>
      </c>
      <c r="N1157" s="45" t="s">
        <v>31</v>
      </c>
      <c r="O1157" s="45" t="s">
        <v>31</v>
      </c>
      <c r="P1157" s="45" t="s">
        <v>30</v>
      </c>
      <c r="Q1157" s="45" t="s">
        <v>30</v>
      </c>
      <c r="R1157" s="45" t="s">
        <v>31</v>
      </c>
      <c r="S1157" s="45" t="s">
        <v>30</v>
      </c>
      <c r="T1157" s="45" t="s">
        <v>30</v>
      </c>
      <c r="U1157" s="32" t="s">
        <v>30</v>
      </c>
      <c r="V1157" s="32" t="s">
        <v>31</v>
      </c>
      <c r="W1157" s="62" t="s">
        <v>51</v>
      </c>
      <c r="AB1157" s="32" t="s">
        <v>30</v>
      </c>
      <c r="AC1157" s="32" t="s">
        <v>31</v>
      </c>
      <c r="AD1157" s="32" t="s">
        <v>31</v>
      </c>
      <c r="AE1157" s="32" t="s">
        <v>33</v>
      </c>
      <c r="AF1157" s="32" t="s">
        <v>31</v>
      </c>
      <c r="AG1157" s="32" t="s">
        <v>31</v>
      </c>
      <c r="AH1157" s="46" t="s">
        <v>45</v>
      </c>
      <c r="AM1157" s="32" t="s">
        <v>35</v>
      </c>
      <c r="AR1157" s="23"/>
      <c r="AS1157" s="24" t="str">
        <f t="shared" si="3"/>
        <v>-:Q:-:-:-:-:-:-:-:-:-:Rm:::::-:-:-:-:-:-:Rn:::::Rt::::</v>
      </c>
      <c r="AT1157" s="23"/>
      <c r="AU1157" s="24" t="str">
        <f t="shared" si="4"/>
        <v>0x0DC08000</v>
      </c>
      <c r="AV1157" s="25"/>
      <c r="AW1157" s="26" t="str">
        <f t="shared" si="5"/>
        <v>vld1single_structure_32_bit_register_offset,            </v>
      </c>
      <c r="AX1157" s="26" t="str">
        <f t="shared" si="6"/>
        <v>//		vld1single_structure_32_bit_register_offset,            	/* 0x0DC08000	LD1       	Rm != 11111 */</v>
      </c>
      <c r="AY1157" s="26" t="str">
        <f t="shared" si="7"/>
        <v>//		0x0DC08000,	/* LD1       	vld1single_structure_32_bit_register_offset	Rm != 11111 */</v>
      </c>
    </row>
    <row r="1158" ht="12.75" customHeight="1">
      <c r="A1158" s="15" t="s">
        <v>1838</v>
      </c>
      <c r="B1158" s="33" t="s">
        <v>106</v>
      </c>
      <c r="C1158" s="16"/>
      <c r="D1158" s="17"/>
      <c r="E1158" s="28" t="s">
        <v>1698</v>
      </c>
      <c r="F1158" s="18" t="str">
        <f t="shared" si="8"/>
        <v>v</v>
      </c>
      <c r="G1158" s="18" t="str">
        <f t="shared" si="9"/>
        <v>single_structure_64_bit_register_offset</v>
      </c>
      <c r="H1158" s="18" t="s">
        <v>1751</v>
      </c>
      <c r="I1158" s="30" t="s">
        <v>1802</v>
      </c>
      <c r="J1158" s="30" t="s">
        <v>1710</v>
      </c>
      <c r="K1158" s="84"/>
      <c r="L1158" s="45" t="s">
        <v>31</v>
      </c>
      <c r="M1158" s="61" t="s">
        <v>71</v>
      </c>
      <c r="N1158" s="45" t="s">
        <v>31</v>
      </c>
      <c r="O1158" s="45" t="s">
        <v>31</v>
      </c>
      <c r="P1158" s="45" t="s">
        <v>30</v>
      </c>
      <c r="Q1158" s="45" t="s">
        <v>30</v>
      </c>
      <c r="R1158" s="45" t="s">
        <v>31</v>
      </c>
      <c r="S1158" s="45" t="s">
        <v>30</v>
      </c>
      <c r="T1158" s="45" t="s">
        <v>30</v>
      </c>
      <c r="U1158" s="32" t="s">
        <v>30</v>
      </c>
      <c r="V1158" s="32" t="s">
        <v>31</v>
      </c>
      <c r="W1158" s="62" t="s">
        <v>51</v>
      </c>
      <c r="AB1158" s="32" t="s">
        <v>30</v>
      </c>
      <c r="AC1158" s="32" t="s">
        <v>31</v>
      </c>
      <c r="AD1158" s="32" t="s">
        <v>31</v>
      </c>
      <c r="AE1158" s="32" t="s">
        <v>31</v>
      </c>
      <c r="AF1158" s="32" t="s">
        <v>31</v>
      </c>
      <c r="AG1158" s="32" t="s">
        <v>30</v>
      </c>
      <c r="AH1158" s="46" t="s">
        <v>45</v>
      </c>
      <c r="AM1158" s="32" t="s">
        <v>35</v>
      </c>
      <c r="AR1158" s="23"/>
      <c r="AS1158" s="24" t="str">
        <f t="shared" si="3"/>
        <v>-:Q:-:-:-:-:-:-:-:-:-:Rm:::::-:-:-:-:-:-:Rn:::::Rt::::</v>
      </c>
      <c r="AT1158" s="23"/>
      <c r="AU1158" s="24" t="str">
        <f t="shared" si="4"/>
        <v>0x0DC08400</v>
      </c>
      <c r="AV1158" s="25"/>
      <c r="AW1158" s="26" t="str">
        <f t="shared" si="5"/>
        <v>vld1single_structure_64_bit_register_offset,            </v>
      </c>
      <c r="AX1158" s="26" t="str">
        <f t="shared" si="6"/>
        <v>//		vld1single_structure_64_bit_register_offset,            	/* 0x0DC08400	LD1       	Rm != 11111 */</v>
      </c>
      <c r="AY1158" s="26" t="str">
        <f t="shared" si="7"/>
        <v>//		0x0DC08400,	/* LD1       	vld1single_structure_64_bit_register_offset	Rm != 11111 */</v>
      </c>
    </row>
    <row r="1159" ht="12.75" customHeight="1">
      <c r="A1159" s="9" t="s">
        <v>1839</v>
      </c>
      <c r="B1159" s="33" t="s">
        <v>106</v>
      </c>
      <c r="C1159" s="16"/>
      <c r="D1159" s="17"/>
      <c r="E1159" s="28" t="s">
        <v>1700</v>
      </c>
      <c r="F1159" s="18" t="str">
        <f t="shared" si="8"/>
        <v>v</v>
      </c>
      <c r="G1159" s="18" t="str">
        <f t="shared" si="9"/>
        <v>single_structure_32_bit_register_offset</v>
      </c>
      <c r="H1159" s="18" t="s">
        <v>1751</v>
      </c>
      <c r="I1159" s="30" t="s">
        <v>1800</v>
      </c>
      <c r="J1159" s="30" t="s">
        <v>1710</v>
      </c>
      <c r="K1159" s="84"/>
      <c r="L1159" s="45" t="s">
        <v>31</v>
      </c>
      <c r="M1159" s="61" t="s">
        <v>71</v>
      </c>
      <c r="N1159" s="45" t="s">
        <v>31</v>
      </c>
      <c r="O1159" s="45" t="s">
        <v>31</v>
      </c>
      <c r="P1159" s="45" t="s">
        <v>30</v>
      </c>
      <c r="Q1159" s="45" t="s">
        <v>30</v>
      </c>
      <c r="R1159" s="45" t="s">
        <v>31</v>
      </c>
      <c r="S1159" s="45" t="s">
        <v>30</v>
      </c>
      <c r="T1159" s="45" t="s">
        <v>30</v>
      </c>
      <c r="U1159" s="32" t="s">
        <v>30</v>
      </c>
      <c r="V1159" s="32" t="s">
        <v>31</v>
      </c>
      <c r="W1159" s="62" t="s">
        <v>51</v>
      </c>
      <c r="AB1159" s="32" t="s">
        <v>30</v>
      </c>
      <c r="AC1159" s="32" t="s">
        <v>31</v>
      </c>
      <c r="AD1159" s="32" t="s">
        <v>30</v>
      </c>
      <c r="AE1159" s="32" t="s">
        <v>33</v>
      </c>
      <c r="AF1159" s="32" t="s">
        <v>31</v>
      </c>
      <c r="AG1159" s="32" t="s">
        <v>31</v>
      </c>
      <c r="AH1159" s="46" t="s">
        <v>45</v>
      </c>
      <c r="AM1159" s="32" t="s">
        <v>35</v>
      </c>
      <c r="AR1159" s="23"/>
      <c r="AS1159" s="24" t="str">
        <f t="shared" si="3"/>
        <v>-:Q:-:-:-:-:-:-:-:-:-:Rm:::::-:-:-:-:-:-:Rn:::::Rt::::</v>
      </c>
      <c r="AT1159" s="23"/>
      <c r="AU1159" s="24" t="str">
        <f t="shared" si="4"/>
        <v>0x0DC0A000</v>
      </c>
      <c r="AV1159" s="25"/>
      <c r="AW1159" s="26" t="str">
        <f t="shared" si="5"/>
        <v>vld3single_structure_32_bit_register_offset,            </v>
      </c>
      <c r="AX1159" s="26" t="str">
        <f t="shared" si="6"/>
        <v>//		vld3single_structure_32_bit_register_offset,            	/* 0x0DC0A000	LD3       	Rm != 11111 */</v>
      </c>
      <c r="AY1159" s="26" t="str">
        <f t="shared" si="7"/>
        <v>//		0x0DC0A000,	/* LD3       	vld3single_structure_32_bit_register_offset	Rm != 11111 */</v>
      </c>
    </row>
    <row r="1160" ht="12.75" customHeight="1">
      <c r="A1160" s="15" t="s">
        <v>1840</v>
      </c>
      <c r="B1160" s="33" t="s">
        <v>106</v>
      </c>
      <c r="C1160" s="16"/>
      <c r="D1160" s="17"/>
      <c r="E1160" s="28" t="s">
        <v>1700</v>
      </c>
      <c r="F1160" s="18" t="str">
        <f t="shared" si="8"/>
        <v>v</v>
      </c>
      <c r="G1160" s="18" t="str">
        <f t="shared" si="9"/>
        <v>single_structure_64_bit_register_offset</v>
      </c>
      <c r="H1160" s="18" t="s">
        <v>1751</v>
      </c>
      <c r="I1160" s="30" t="s">
        <v>1802</v>
      </c>
      <c r="J1160" s="30" t="s">
        <v>1710</v>
      </c>
      <c r="K1160" s="84"/>
      <c r="L1160" s="45" t="s">
        <v>31</v>
      </c>
      <c r="M1160" s="61" t="s">
        <v>71</v>
      </c>
      <c r="N1160" s="45" t="s">
        <v>31</v>
      </c>
      <c r="O1160" s="45" t="s">
        <v>31</v>
      </c>
      <c r="P1160" s="45" t="s">
        <v>30</v>
      </c>
      <c r="Q1160" s="45" t="s">
        <v>30</v>
      </c>
      <c r="R1160" s="45" t="s">
        <v>31</v>
      </c>
      <c r="S1160" s="45" t="s">
        <v>30</v>
      </c>
      <c r="T1160" s="45" t="s">
        <v>30</v>
      </c>
      <c r="U1160" s="32" t="s">
        <v>30</v>
      </c>
      <c r="V1160" s="32" t="s">
        <v>31</v>
      </c>
      <c r="W1160" s="62" t="s">
        <v>51</v>
      </c>
      <c r="AB1160" s="32" t="s">
        <v>30</v>
      </c>
      <c r="AC1160" s="32" t="s">
        <v>31</v>
      </c>
      <c r="AD1160" s="32" t="s">
        <v>30</v>
      </c>
      <c r="AE1160" s="32" t="s">
        <v>31</v>
      </c>
      <c r="AF1160" s="32" t="s">
        <v>31</v>
      </c>
      <c r="AG1160" s="32" t="s">
        <v>30</v>
      </c>
      <c r="AH1160" s="46" t="s">
        <v>45</v>
      </c>
      <c r="AM1160" s="32" t="s">
        <v>35</v>
      </c>
      <c r="AR1160" s="23"/>
      <c r="AS1160" s="24" t="str">
        <f t="shared" si="3"/>
        <v>-:Q:-:-:-:-:-:-:-:-:-:Rm:::::-:-:-:-:-:-:Rn:::::Rt::::</v>
      </c>
      <c r="AT1160" s="23"/>
      <c r="AU1160" s="24" t="str">
        <f t="shared" si="4"/>
        <v>0x0DC0A400</v>
      </c>
      <c r="AV1160" s="25"/>
      <c r="AW1160" s="26" t="str">
        <f t="shared" si="5"/>
        <v>vld3single_structure_64_bit_register_offset,            </v>
      </c>
      <c r="AX1160" s="26" t="str">
        <f t="shared" si="6"/>
        <v>//		vld3single_structure_64_bit_register_offset,            	/* 0x0DC0A400	LD3       	Rm != 11111 */</v>
      </c>
      <c r="AY1160" s="26" t="str">
        <f t="shared" si="7"/>
        <v>//		0x0DC0A400,	/* LD3       	vld3single_structure_64_bit_register_offset	Rm != 11111 */</v>
      </c>
    </row>
    <row r="1161" ht="12.75" customHeight="1">
      <c r="A1161" s="15" t="s">
        <v>1841</v>
      </c>
      <c r="B1161" s="33" t="s">
        <v>106</v>
      </c>
      <c r="C1161" s="16"/>
      <c r="D1161" s="17"/>
      <c r="E1161" s="28" t="s">
        <v>1776</v>
      </c>
      <c r="F1161" s="18" t="str">
        <f t="shared" si="8"/>
        <v>v</v>
      </c>
      <c r="G1161" s="18" t="str">
        <f t="shared" si="9"/>
        <v>Register_offset</v>
      </c>
      <c r="H1161" s="19"/>
      <c r="I1161" s="30" t="s">
        <v>1709</v>
      </c>
      <c r="J1161" s="30" t="s">
        <v>1710</v>
      </c>
      <c r="K1161" s="84"/>
      <c r="L1161" s="45" t="s">
        <v>31</v>
      </c>
      <c r="M1161" s="61" t="s">
        <v>71</v>
      </c>
      <c r="N1161" s="45" t="s">
        <v>31</v>
      </c>
      <c r="O1161" s="45" t="s">
        <v>31</v>
      </c>
      <c r="P1161" s="45" t="s">
        <v>30</v>
      </c>
      <c r="Q1161" s="45" t="s">
        <v>30</v>
      </c>
      <c r="R1161" s="45" t="s">
        <v>31</v>
      </c>
      <c r="S1161" s="45" t="s">
        <v>30</v>
      </c>
      <c r="T1161" s="45" t="s">
        <v>30</v>
      </c>
      <c r="U1161" s="32" t="s">
        <v>30</v>
      </c>
      <c r="V1161" s="32" t="s">
        <v>31</v>
      </c>
      <c r="W1161" s="62" t="s">
        <v>51</v>
      </c>
      <c r="AB1161" s="32" t="s">
        <v>30</v>
      </c>
      <c r="AC1161" s="32" t="s">
        <v>30</v>
      </c>
      <c r="AD1161" s="32" t="s">
        <v>31</v>
      </c>
      <c r="AE1161" s="32" t="s">
        <v>31</v>
      </c>
      <c r="AF1161" s="32" t="s">
        <v>33</v>
      </c>
      <c r="AG1161" s="32" t="s">
        <v>33</v>
      </c>
      <c r="AH1161" s="46" t="s">
        <v>45</v>
      </c>
      <c r="AM1161" s="32" t="s">
        <v>35</v>
      </c>
      <c r="AR1161" s="23"/>
      <c r="AS1161" s="24" t="str">
        <f t="shared" si="3"/>
        <v>-:Q:-:-:-:-:-:-:-:-:-:Rm:::::-:-:-:-:-:-:Rn:::::Rt::::</v>
      </c>
      <c r="AT1161" s="23"/>
      <c r="AU1161" s="24" t="str">
        <f t="shared" si="4"/>
        <v>0x0DC0C000</v>
      </c>
      <c r="AV1161" s="25"/>
      <c r="AW1161" s="26" t="str">
        <f t="shared" si="5"/>
        <v>vld1rRegister_offset,                                   </v>
      </c>
      <c r="AX1161" s="26" t="str">
        <f t="shared" si="6"/>
        <v>//		vld1rRegister_offset,                                   	/* 0x0DC0C000	LD1R      	Rm != 11111 */</v>
      </c>
      <c r="AY1161" s="26" t="str">
        <f t="shared" si="7"/>
        <v>//		0x0DC0C000,	/* LD1R      	vld1rRegister_offset	Rm != 11111 */</v>
      </c>
    </row>
    <row r="1162" ht="12.75" customHeight="1">
      <c r="A1162" s="9" t="s">
        <v>1842</v>
      </c>
      <c r="B1162" s="33" t="s">
        <v>106</v>
      </c>
      <c r="C1162" s="16"/>
      <c r="D1162" s="17"/>
      <c r="E1162" s="28" t="s">
        <v>1778</v>
      </c>
      <c r="F1162" s="18" t="str">
        <f t="shared" si="8"/>
        <v>v</v>
      </c>
      <c r="G1162" s="18" t="str">
        <f t="shared" si="9"/>
        <v>Register_offset</v>
      </c>
      <c r="H1162" s="19"/>
      <c r="I1162" s="30" t="s">
        <v>1709</v>
      </c>
      <c r="J1162" s="30" t="s">
        <v>1710</v>
      </c>
      <c r="K1162" s="84"/>
      <c r="L1162" s="45" t="s">
        <v>31</v>
      </c>
      <c r="M1162" s="61" t="s">
        <v>71</v>
      </c>
      <c r="N1162" s="45" t="s">
        <v>31</v>
      </c>
      <c r="O1162" s="45" t="s">
        <v>31</v>
      </c>
      <c r="P1162" s="45" t="s">
        <v>30</v>
      </c>
      <c r="Q1162" s="45" t="s">
        <v>30</v>
      </c>
      <c r="R1162" s="45" t="s">
        <v>31</v>
      </c>
      <c r="S1162" s="45" t="s">
        <v>30</v>
      </c>
      <c r="T1162" s="45" t="s">
        <v>30</v>
      </c>
      <c r="U1162" s="32" t="s">
        <v>30</v>
      </c>
      <c r="V1162" s="32" t="s">
        <v>31</v>
      </c>
      <c r="W1162" s="62" t="s">
        <v>51</v>
      </c>
      <c r="AB1162" s="32" t="s">
        <v>30</v>
      </c>
      <c r="AC1162" s="32" t="s">
        <v>30</v>
      </c>
      <c r="AD1162" s="32" t="s">
        <v>30</v>
      </c>
      <c r="AE1162" s="32" t="s">
        <v>31</v>
      </c>
      <c r="AF1162" s="32" t="s">
        <v>33</v>
      </c>
      <c r="AG1162" s="32" t="s">
        <v>33</v>
      </c>
      <c r="AH1162" s="46" t="s">
        <v>45</v>
      </c>
      <c r="AM1162" s="32" t="s">
        <v>35</v>
      </c>
      <c r="AR1162" s="23"/>
      <c r="AS1162" s="24" t="str">
        <f t="shared" si="3"/>
        <v>-:Q:-:-:-:-:-:-:-:-:-:Rm:::::-:-:-:-:-:-:Rn:::::Rt::::</v>
      </c>
      <c r="AT1162" s="23"/>
      <c r="AU1162" s="24" t="str">
        <f t="shared" si="4"/>
        <v>0x0DC0E000</v>
      </c>
      <c r="AV1162" s="25"/>
      <c r="AW1162" s="26" t="str">
        <f t="shared" si="5"/>
        <v>vld3rRegister_offset,                                   </v>
      </c>
      <c r="AX1162" s="26" t="str">
        <f t="shared" si="6"/>
        <v>//		vld3rRegister_offset,                                   	/* 0x0DC0E000	LD3R      	Rm != 11111 */</v>
      </c>
      <c r="AY1162" s="26" t="str">
        <f t="shared" si="7"/>
        <v>//		0x0DC0E000,	/* LD3R      	vld3rRegister_offset	Rm != 11111 */</v>
      </c>
    </row>
    <row r="1163" ht="12.75" customHeight="1">
      <c r="A1163" s="9" t="s">
        <v>1843</v>
      </c>
      <c r="B1163" s="33" t="s">
        <v>106</v>
      </c>
      <c r="C1163" s="16"/>
      <c r="D1163" s="17"/>
      <c r="E1163" s="28" t="s">
        <v>1698</v>
      </c>
      <c r="F1163" s="18" t="str">
        <f t="shared" si="8"/>
        <v>v</v>
      </c>
      <c r="G1163" s="18" t="str">
        <f t="shared" si="9"/>
        <v>single_structure_8_bit_immediate_offset</v>
      </c>
      <c r="H1163" s="18" t="s">
        <v>1751</v>
      </c>
      <c r="I1163" s="30" t="s">
        <v>1806</v>
      </c>
      <c r="J1163" s="30"/>
      <c r="K1163" s="84"/>
      <c r="L1163" s="45" t="s">
        <v>31</v>
      </c>
      <c r="M1163" s="61" t="s">
        <v>71</v>
      </c>
      <c r="N1163" s="45" t="s">
        <v>31</v>
      </c>
      <c r="O1163" s="45" t="s">
        <v>31</v>
      </c>
      <c r="P1163" s="45" t="s">
        <v>30</v>
      </c>
      <c r="Q1163" s="45" t="s">
        <v>30</v>
      </c>
      <c r="R1163" s="45" t="s">
        <v>31</v>
      </c>
      <c r="S1163" s="45" t="s">
        <v>30</v>
      </c>
      <c r="T1163" s="45" t="s">
        <v>30</v>
      </c>
      <c r="U1163" s="32" t="s">
        <v>30</v>
      </c>
      <c r="V1163" s="32" t="s">
        <v>31</v>
      </c>
      <c r="W1163" s="62" t="s">
        <v>30</v>
      </c>
      <c r="X1163" s="62" t="s">
        <v>30</v>
      </c>
      <c r="Y1163" s="62" t="s">
        <v>30</v>
      </c>
      <c r="Z1163" s="62" t="s">
        <v>30</v>
      </c>
      <c r="AA1163" s="62" t="s">
        <v>30</v>
      </c>
      <c r="AB1163" s="32" t="s">
        <v>31</v>
      </c>
      <c r="AC1163" s="32" t="s">
        <v>31</v>
      </c>
      <c r="AD1163" s="32" t="s">
        <v>31</v>
      </c>
      <c r="AE1163" s="32" t="s">
        <v>33</v>
      </c>
      <c r="AF1163" s="32" t="s">
        <v>33</v>
      </c>
      <c r="AG1163" s="32" t="s">
        <v>33</v>
      </c>
      <c r="AH1163" s="46" t="s">
        <v>45</v>
      </c>
      <c r="AM1163" s="32" t="s">
        <v>35</v>
      </c>
      <c r="AR1163" s="23"/>
      <c r="AS1163" s="24" t="str">
        <f t="shared" si="3"/>
        <v>-:Q:-:-:-:-:-:-:-:-:-:-:-:-:-:-:-:-:-:-:-:-:Rn:::::Rt::::</v>
      </c>
      <c r="AT1163" s="23"/>
      <c r="AU1163" s="24" t="str">
        <f t="shared" si="4"/>
        <v>0x0DDF0000</v>
      </c>
      <c r="AV1163" s="25"/>
      <c r="AW1163" s="26" t="str">
        <f t="shared" si="5"/>
        <v>vld1single_structure_8_bit_immediate_offset,            </v>
      </c>
      <c r="AX1163" s="26" t="str">
        <f t="shared" si="6"/>
        <v>//		vld1single_structure_8_bit_immediate_offset,            	/* 0x0DDF0000	LD1       	 */</v>
      </c>
      <c r="AY1163" s="26" t="str">
        <f t="shared" si="7"/>
        <v>//		0x0DDF0000,	/* LD1       	vld1single_structure_8_bit_immediate_offset	 */</v>
      </c>
    </row>
    <row r="1164" ht="12.75" customHeight="1">
      <c r="A1164" s="15" t="s">
        <v>1844</v>
      </c>
      <c r="B1164" s="33" t="s">
        <v>106</v>
      </c>
      <c r="C1164" s="16"/>
      <c r="D1164" s="17"/>
      <c r="E1164" s="28" t="s">
        <v>1700</v>
      </c>
      <c r="F1164" s="18" t="str">
        <f t="shared" si="8"/>
        <v>v</v>
      </c>
      <c r="G1164" s="18" t="str">
        <f t="shared" si="9"/>
        <v>single_structure_8_bit_immediate_offset</v>
      </c>
      <c r="H1164" s="18" t="s">
        <v>1751</v>
      </c>
      <c r="I1164" s="30" t="s">
        <v>1806</v>
      </c>
      <c r="J1164" s="30"/>
      <c r="K1164" s="84"/>
      <c r="L1164" s="45" t="s">
        <v>31</v>
      </c>
      <c r="M1164" s="61" t="s">
        <v>71</v>
      </c>
      <c r="N1164" s="45" t="s">
        <v>31</v>
      </c>
      <c r="O1164" s="45" t="s">
        <v>31</v>
      </c>
      <c r="P1164" s="45" t="s">
        <v>30</v>
      </c>
      <c r="Q1164" s="45" t="s">
        <v>30</v>
      </c>
      <c r="R1164" s="45" t="s">
        <v>31</v>
      </c>
      <c r="S1164" s="45" t="s">
        <v>30</v>
      </c>
      <c r="T1164" s="45" t="s">
        <v>30</v>
      </c>
      <c r="U1164" s="32" t="s">
        <v>30</v>
      </c>
      <c r="V1164" s="32" t="s">
        <v>31</v>
      </c>
      <c r="W1164" s="62" t="s">
        <v>30</v>
      </c>
      <c r="X1164" s="62" t="s">
        <v>30</v>
      </c>
      <c r="Y1164" s="62" t="s">
        <v>30</v>
      </c>
      <c r="Z1164" s="62" t="s">
        <v>30</v>
      </c>
      <c r="AA1164" s="62" t="s">
        <v>30</v>
      </c>
      <c r="AB1164" s="32" t="s">
        <v>31</v>
      </c>
      <c r="AC1164" s="32" t="s">
        <v>31</v>
      </c>
      <c r="AD1164" s="32" t="s">
        <v>30</v>
      </c>
      <c r="AE1164" s="32" t="s">
        <v>33</v>
      </c>
      <c r="AF1164" s="32" t="s">
        <v>33</v>
      </c>
      <c r="AG1164" s="32" t="s">
        <v>33</v>
      </c>
      <c r="AH1164" s="46" t="s">
        <v>45</v>
      </c>
      <c r="AM1164" s="32" t="s">
        <v>35</v>
      </c>
      <c r="AR1164" s="23"/>
      <c r="AS1164" s="24" t="str">
        <f t="shared" si="3"/>
        <v>-:Q:-:-:-:-:-:-:-:-:-:-:-:-:-:-:-:-:-:-:-:-:Rn:::::Rt::::</v>
      </c>
      <c r="AT1164" s="23"/>
      <c r="AU1164" s="24" t="str">
        <f t="shared" si="4"/>
        <v>0x0DDF2000</v>
      </c>
      <c r="AV1164" s="25"/>
      <c r="AW1164" s="26" t="str">
        <f t="shared" si="5"/>
        <v>vld3single_structure_8_bit_immediate_offset,            </v>
      </c>
      <c r="AX1164" s="26" t="str">
        <f t="shared" si="6"/>
        <v>//		vld3single_structure_8_bit_immediate_offset,            	/* 0x0DDF2000	LD3       	 */</v>
      </c>
      <c r="AY1164" s="26" t="str">
        <f t="shared" si="7"/>
        <v>//		0x0DDF2000,	/* LD3       	vld3single_structure_8_bit_immediate_offset	 */</v>
      </c>
    </row>
    <row r="1165" ht="12.75" customHeight="1">
      <c r="A1165" s="15" t="s">
        <v>1845</v>
      </c>
      <c r="B1165" s="33" t="s">
        <v>106</v>
      </c>
      <c r="C1165" s="16"/>
      <c r="D1165" s="17"/>
      <c r="E1165" s="28" t="s">
        <v>1698</v>
      </c>
      <c r="F1165" s="18" t="str">
        <f t="shared" si="8"/>
        <v>v</v>
      </c>
      <c r="G1165" s="18" t="str">
        <f t="shared" si="9"/>
        <v>single_structure_16_bit_immediate_offset</v>
      </c>
      <c r="H1165" s="18" t="s">
        <v>1751</v>
      </c>
      <c r="I1165" s="30" t="s">
        <v>1809</v>
      </c>
      <c r="J1165" s="30"/>
      <c r="K1165" s="84"/>
      <c r="L1165" s="45" t="s">
        <v>31</v>
      </c>
      <c r="M1165" s="61" t="s">
        <v>71</v>
      </c>
      <c r="N1165" s="45" t="s">
        <v>31</v>
      </c>
      <c r="O1165" s="45" t="s">
        <v>31</v>
      </c>
      <c r="P1165" s="45" t="s">
        <v>30</v>
      </c>
      <c r="Q1165" s="45" t="s">
        <v>30</v>
      </c>
      <c r="R1165" s="45" t="s">
        <v>31</v>
      </c>
      <c r="S1165" s="45" t="s">
        <v>30</v>
      </c>
      <c r="T1165" s="45" t="s">
        <v>30</v>
      </c>
      <c r="U1165" s="32" t="s">
        <v>30</v>
      </c>
      <c r="V1165" s="32" t="s">
        <v>31</v>
      </c>
      <c r="W1165" s="62" t="s">
        <v>30</v>
      </c>
      <c r="X1165" s="62" t="s">
        <v>30</v>
      </c>
      <c r="Y1165" s="62" t="s">
        <v>30</v>
      </c>
      <c r="Z1165" s="62" t="s">
        <v>30</v>
      </c>
      <c r="AA1165" s="62" t="s">
        <v>30</v>
      </c>
      <c r="AB1165" s="32" t="s">
        <v>31</v>
      </c>
      <c r="AC1165" s="32" t="s">
        <v>30</v>
      </c>
      <c r="AD1165" s="32" t="s">
        <v>31</v>
      </c>
      <c r="AE1165" s="32" t="s">
        <v>33</v>
      </c>
      <c r="AF1165" s="32" t="s">
        <v>33</v>
      </c>
      <c r="AG1165" s="32" t="s">
        <v>31</v>
      </c>
      <c r="AH1165" s="46" t="s">
        <v>45</v>
      </c>
      <c r="AM1165" s="32" t="s">
        <v>35</v>
      </c>
      <c r="AR1165" s="23"/>
      <c r="AS1165" s="24" t="str">
        <f t="shared" si="3"/>
        <v>-:Q:-:-:-:-:-:-:-:-:-:-:-:-:-:-:-:-:-:-:-:-:Rn:::::Rt::::</v>
      </c>
      <c r="AT1165" s="23"/>
      <c r="AU1165" s="24" t="str">
        <f t="shared" si="4"/>
        <v>0x0DDF4000</v>
      </c>
      <c r="AV1165" s="25"/>
      <c r="AW1165" s="26" t="str">
        <f t="shared" si="5"/>
        <v>vld1single_structure_16_bit_immediate_offset,           </v>
      </c>
      <c r="AX1165" s="26" t="str">
        <f t="shared" si="6"/>
        <v>//		vld1single_structure_16_bit_immediate_offset,           	/* 0x0DDF4000	LD1       	 */</v>
      </c>
      <c r="AY1165" s="26" t="str">
        <f t="shared" si="7"/>
        <v>//		0x0DDF4000,	/* LD1       	vld1single_structure_16_bit_immediate_offset	 */</v>
      </c>
    </row>
    <row r="1166" ht="12.75" customHeight="1">
      <c r="A1166" s="9" t="s">
        <v>1846</v>
      </c>
      <c r="B1166" s="33" t="s">
        <v>106</v>
      </c>
      <c r="C1166" s="16"/>
      <c r="D1166" s="17"/>
      <c r="E1166" s="28" t="s">
        <v>1700</v>
      </c>
      <c r="F1166" s="18" t="str">
        <f t="shared" si="8"/>
        <v>v</v>
      </c>
      <c r="G1166" s="18" t="str">
        <f t="shared" si="9"/>
        <v>single_structure_16_bit_immediate_offset</v>
      </c>
      <c r="H1166" s="18" t="s">
        <v>1751</v>
      </c>
      <c r="I1166" s="30" t="s">
        <v>1809</v>
      </c>
      <c r="J1166" s="30"/>
      <c r="K1166" s="84"/>
      <c r="L1166" s="45" t="s">
        <v>31</v>
      </c>
      <c r="M1166" s="61" t="s">
        <v>71</v>
      </c>
      <c r="N1166" s="45" t="s">
        <v>31</v>
      </c>
      <c r="O1166" s="45" t="s">
        <v>31</v>
      </c>
      <c r="P1166" s="45" t="s">
        <v>30</v>
      </c>
      <c r="Q1166" s="45" t="s">
        <v>30</v>
      </c>
      <c r="R1166" s="45" t="s">
        <v>31</v>
      </c>
      <c r="S1166" s="45" t="s">
        <v>30</v>
      </c>
      <c r="T1166" s="45" t="s">
        <v>30</v>
      </c>
      <c r="U1166" s="32" t="s">
        <v>30</v>
      </c>
      <c r="V1166" s="32" t="s">
        <v>31</v>
      </c>
      <c r="W1166" s="62" t="s">
        <v>30</v>
      </c>
      <c r="X1166" s="62" t="s">
        <v>30</v>
      </c>
      <c r="Y1166" s="62" t="s">
        <v>30</v>
      </c>
      <c r="Z1166" s="62" t="s">
        <v>30</v>
      </c>
      <c r="AA1166" s="62" t="s">
        <v>30</v>
      </c>
      <c r="AB1166" s="32" t="s">
        <v>31</v>
      </c>
      <c r="AC1166" s="32" t="s">
        <v>30</v>
      </c>
      <c r="AD1166" s="32" t="s">
        <v>30</v>
      </c>
      <c r="AE1166" s="32" t="s">
        <v>33</v>
      </c>
      <c r="AF1166" s="32" t="s">
        <v>33</v>
      </c>
      <c r="AG1166" s="32" t="s">
        <v>31</v>
      </c>
      <c r="AH1166" s="46" t="s">
        <v>45</v>
      </c>
      <c r="AM1166" s="32" t="s">
        <v>35</v>
      </c>
      <c r="AR1166" s="23"/>
      <c r="AS1166" s="24" t="str">
        <f t="shared" si="3"/>
        <v>-:Q:-:-:-:-:-:-:-:-:-:-:-:-:-:-:-:-:-:-:-:-:Rn:::::Rt::::</v>
      </c>
      <c r="AT1166" s="23"/>
      <c r="AU1166" s="24" t="str">
        <f t="shared" si="4"/>
        <v>0x0DDF6000</v>
      </c>
      <c r="AV1166" s="25"/>
      <c r="AW1166" s="26" t="str">
        <f t="shared" si="5"/>
        <v>vld3single_structure_16_bit_immediate_offset,           </v>
      </c>
      <c r="AX1166" s="26" t="str">
        <f t="shared" si="6"/>
        <v>//		vld3single_structure_16_bit_immediate_offset,           	/* 0x0DDF6000	LD3       	 */</v>
      </c>
      <c r="AY1166" s="26" t="str">
        <f t="shared" si="7"/>
        <v>//		0x0DDF6000,	/* LD3       	vld3single_structure_16_bit_immediate_offset	 */</v>
      </c>
    </row>
    <row r="1167" ht="12.75" customHeight="1">
      <c r="A1167" s="15" t="s">
        <v>1847</v>
      </c>
      <c r="B1167" s="33" t="s">
        <v>106</v>
      </c>
      <c r="C1167" s="16"/>
      <c r="D1167" s="17"/>
      <c r="E1167" s="28" t="s">
        <v>1698</v>
      </c>
      <c r="F1167" s="18" t="str">
        <f t="shared" si="8"/>
        <v>v</v>
      </c>
      <c r="G1167" s="18" t="str">
        <f t="shared" si="9"/>
        <v>single_structure_32_bit_immediate_offset</v>
      </c>
      <c r="H1167" s="18" t="s">
        <v>1751</v>
      </c>
      <c r="I1167" s="30" t="s">
        <v>1812</v>
      </c>
      <c r="J1167" s="30"/>
      <c r="K1167" s="84"/>
      <c r="L1167" s="45" t="s">
        <v>31</v>
      </c>
      <c r="M1167" s="61" t="s">
        <v>71</v>
      </c>
      <c r="N1167" s="45" t="s">
        <v>31</v>
      </c>
      <c r="O1167" s="45" t="s">
        <v>31</v>
      </c>
      <c r="P1167" s="45" t="s">
        <v>30</v>
      </c>
      <c r="Q1167" s="45" t="s">
        <v>30</v>
      </c>
      <c r="R1167" s="45" t="s">
        <v>31</v>
      </c>
      <c r="S1167" s="45" t="s">
        <v>30</v>
      </c>
      <c r="T1167" s="45" t="s">
        <v>30</v>
      </c>
      <c r="U1167" s="32" t="s">
        <v>30</v>
      </c>
      <c r="V1167" s="32" t="s">
        <v>31</v>
      </c>
      <c r="W1167" s="62" t="s">
        <v>30</v>
      </c>
      <c r="X1167" s="62" t="s">
        <v>30</v>
      </c>
      <c r="Y1167" s="62" t="s">
        <v>30</v>
      </c>
      <c r="Z1167" s="62" t="s">
        <v>30</v>
      </c>
      <c r="AA1167" s="62" t="s">
        <v>30</v>
      </c>
      <c r="AB1167" s="32" t="s">
        <v>30</v>
      </c>
      <c r="AC1167" s="32" t="s">
        <v>31</v>
      </c>
      <c r="AD1167" s="32" t="s">
        <v>31</v>
      </c>
      <c r="AE1167" s="32" t="s">
        <v>33</v>
      </c>
      <c r="AF1167" s="32" t="s">
        <v>31</v>
      </c>
      <c r="AG1167" s="32" t="s">
        <v>31</v>
      </c>
      <c r="AH1167" s="46" t="s">
        <v>45</v>
      </c>
      <c r="AM1167" s="32" t="s">
        <v>35</v>
      </c>
      <c r="AR1167" s="23"/>
      <c r="AS1167" s="24" t="str">
        <f t="shared" si="3"/>
        <v>-:Q:-:-:-:-:-:-:-:-:-:-:-:-:-:-:-:-:-:-:-:-:Rn:::::Rt::::</v>
      </c>
      <c r="AT1167" s="23"/>
      <c r="AU1167" s="24" t="str">
        <f t="shared" si="4"/>
        <v>0x0DDF8000</v>
      </c>
      <c r="AV1167" s="25"/>
      <c r="AW1167" s="26" t="str">
        <f t="shared" si="5"/>
        <v>vld1single_structure_32_bit_immediate_offset,           </v>
      </c>
      <c r="AX1167" s="26" t="str">
        <f t="shared" si="6"/>
        <v>//		vld1single_structure_32_bit_immediate_offset,           	/* 0x0DDF8000	LD1       	 */</v>
      </c>
      <c r="AY1167" s="26" t="str">
        <f t="shared" si="7"/>
        <v>//		0x0DDF8000,	/* LD1       	vld1single_structure_32_bit_immediate_offset	 */</v>
      </c>
    </row>
    <row r="1168" ht="12.75" customHeight="1">
      <c r="A1168" s="15" t="s">
        <v>1848</v>
      </c>
      <c r="B1168" s="33" t="s">
        <v>106</v>
      </c>
      <c r="C1168" s="16"/>
      <c r="D1168" s="17"/>
      <c r="E1168" s="28" t="s">
        <v>1698</v>
      </c>
      <c r="F1168" s="18" t="str">
        <f t="shared" si="8"/>
        <v>v</v>
      </c>
      <c r="G1168" s="18" t="str">
        <f t="shared" si="9"/>
        <v>single_structure_64_bit_immediate_offset</v>
      </c>
      <c r="H1168" s="18" t="s">
        <v>1751</v>
      </c>
      <c r="I1168" s="30" t="s">
        <v>1814</v>
      </c>
      <c r="J1168" s="30"/>
      <c r="K1168" s="84"/>
      <c r="L1168" s="45" t="s">
        <v>31</v>
      </c>
      <c r="M1168" s="61" t="s">
        <v>71</v>
      </c>
      <c r="N1168" s="45" t="s">
        <v>31</v>
      </c>
      <c r="O1168" s="45" t="s">
        <v>31</v>
      </c>
      <c r="P1168" s="45" t="s">
        <v>30</v>
      </c>
      <c r="Q1168" s="45" t="s">
        <v>30</v>
      </c>
      <c r="R1168" s="45" t="s">
        <v>31</v>
      </c>
      <c r="S1168" s="45" t="s">
        <v>30</v>
      </c>
      <c r="T1168" s="45" t="s">
        <v>30</v>
      </c>
      <c r="U1168" s="32" t="s">
        <v>30</v>
      </c>
      <c r="V1168" s="32" t="s">
        <v>31</v>
      </c>
      <c r="W1168" s="62" t="s">
        <v>30</v>
      </c>
      <c r="X1168" s="62" t="s">
        <v>30</v>
      </c>
      <c r="Y1168" s="62" t="s">
        <v>30</v>
      </c>
      <c r="Z1168" s="62" t="s">
        <v>30</v>
      </c>
      <c r="AA1168" s="62" t="s">
        <v>30</v>
      </c>
      <c r="AB1168" s="32" t="s">
        <v>30</v>
      </c>
      <c r="AC1168" s="32" t="s">
        <v>31</v>
      </c>
      <c r="AD1168" s="32" t="s">
        <v>31</v>
      </c>
      <c r="AE1168" s="32" t="s">
        <v>31</v>
      </c>
      <c r="AF1168" s="32" t="s">
        <v>31</v>
      </c>
      <c r="AG1168" s="32" t="s">
        <v>30</v>
      </c>
      <c r="AH1168" s="46" t="s">
        <v>45</v>
      </c>
      <c r="AM1168" s="32" t="s">
        <v>35</v>
      </c>
      <c r="AR1168" s="23"/>
      <c r="AS1168" s="24" t="str">
        <f t="shared" si="3"/>
        <v>-:Q:-:-:-:-:-:-:-:-:-:-:-:-:-:-:-:-:-:-:-:-:Rn:::::Rt::::</v>
      </c>
      <c r="AT1168" s="23"/>
      <c r="AU1168" s="24" t="str">
        <f t="shared" si="4"/>
        <v>0x0DDF8400</v>
      </c>
      <c r="AV1168" s="25"/>
      <c r="AW1168" s="26" t="str">
        <f t="shared" si="5"/>
        <v>vld1single_structure_64_bit_immediate_offset,           </v>
      </c>
      <c r="AX1168" s="26" t="str">
        <f t="shared" si="6"/>
        <v>//		vld1single_structure_64_bit_immediate_offset,           	/* 0x0DDF8400	LD1       	 */</v>
      </c>
      <c r="AY1168" s="26" t="str">
        <f t="shared" si="7"/>
        <v>//		0x0DDF8400,	/* LD1       	vld1single_structure_64_bit_immediate_offset	 */</v>
      </c>
    </row>
    <row r="1169" ht="12.75" customHeight="1">
      <c r="A1169" s="9" t="s">
        <v>1849</v>
      </c>
      <c r="B1169" s="33" t="s">
        <v>106</v>
      </c>
      <c r="C1169" s="16"/>
      <c r="D1169" s="17"/>
      <c r="E1169" s="28" t="s">
        <v>1700</v>
      </c>
      <c r="F1169" s="18" t="str">
        <f t="shared" si="8"/>
        <v>v</v>
      </c>
      <c r="G1169" s="18" t="str">
        <f t="shared" si="9"/>
        <v>single_structure_32_bit_immediate_offset</v>
      </c>
      <c r="H1169" s="18" t="s">
        <v>1751</v>
      </c>
      <c r="I1169" s="30" t="s">
        <v>1812</v>
      </c>
      <c r="J1169" s="30"/>
      <c r="K1169" s="84"/>
      <c r="L1169" s="45" t="s">
        <v>31</v>
      </c>
      <c r="M1169" s="61" t="s">
        <v>71</v>
      </c>
      <c r="N1169" s="45" t="s">
        <v>31</v>
      </c>
      <c r="O1169" s="45" t="s">
        <v>31</v>
      </c>
      <c r="P1169" s="45" t="s">
        <v>30</v>
      </c>
      <c r="Q1169" s="45" t="s">
        <v>30</v>
      </c>
      <c r="R1169" s="45" t="s">
        <v>31</v>
      </c>
      <c r="S1169" s="45" t="s">
        <v>30</v>
      </c>
      <c r="T1169" s="45" t="s">
        <v>30</v>
      </c>
      <c r="U1169" s="32" t="s">
        <v>30</v>
      </c>
      <c r="V1169" s="32" t="s">
        <v>31</v>
      </c>
      <c r="W1169" s="62" t="s">
        <v>30</v>
      </c>
      <c r="X1169" s="62" t="s">
        <v>30</v>
      </c>
      <c r="Y1169" s="62" t="s">
        <v>30</v>
      </c>
      <c r="Z1169" s="62" t="s">
        <v>30</v>
      </c>
      <c r="AA1169" s="62" t="s">
        <v>30</v>
      </c>
      <c r="AB1169" s="32" t="s">
        <v>30</v>
      </c>
      <c r="AC1169" s="32" t="s">
        <v>31</v>
      </c>
      <c r="AD1169" s="32" t="s">
        <v>30</v>
      </c>
      <c r="AE1169" s="32" t="s">
        <v>33</v>
      </c>
      <c r="AF1169" s="32" t="s">
        <v>31</v>
      </c>
      <c r="AG1169" s="32" t="s">
        <v>31</v>
      </c>
      <c r="AH1169" s="46" t="s">
        <v>45</v>
      </c>
      <c r="AM1169" s="32" t="s">
        <v>35</v>
      </c>
      <c r="AR1169" s="23"/>
      <c r="AS1169" s="24" t="str">
        <f t="shared" si="3"/>
        <v>-:Q:-:-:-:-:-:-:-:-:-:-:-:-:-:-:-:-:-:-:-:-:Rn:::::Rt::::</v>
      </c>
      <c r="AT1169" s="23"/>
      <c r="AU1169" s="24" t="str">
        <f t="shared" si="4"/>
        <v>0x0DDFA000</v>
      </c>
      <c r="AV1169" s="25"/>
      <c r="AW1169" s="26" t="str">
        <f t="shared" si="5"/>
        <v>vld3single_structure_32_bit_immediate_offset,           </v>
      </c>
      <c r="AX1169" s="26" t="str">
        <f t="shared" si="6"/>
        <v>//		vld3single_structure_32_bit_immediate_offset,           	/* 0x0DDFA000	LD3       	 */</v>
      </c>
      <c r="AY1169" s="26" t="str">
        <f t="shared" si="7"/>
        <v>//		0x0DDFA000,	/* LD3       	vld3single_structure_32_bit_immediate_offset	 */</v>
      </c>
    </row>
    <row r="1170" ht="12.75" customHeight="1">
      <c r="A1170" s="9" t="s">
        <v>1850</v>
      </c>
      <c r="B1170" s="33" t="s">
        <v>106</v>
      </c>
      <c r="C1170" s="16"/>
      <c r="D1170" s="17"/>
      <c r="E1170" s="28" t="s">
        <v>1700</v>
      </c>
      <c r="F1170" s="18" t="str">
        <f t="shared" si="8"/>
        <v>v</v>
      </c>
      <c r="G1170" s="18" t="str">
        <f t="shared" si="9"/>
        <v>single_structure_64_bit_immediate_offset</v>
      </c>
      <c r="H1170" s="18" t="s">
        <v>1751</v>
      </c>
      <c r="I1170" s="30" t="s">
        <v>1814</v>
      </c>
      <c r="J1170" s="30"/>
      <c r="K1170" s="84"/>
      <c r="L1170" s="45" t="s">
        <v>31</v>
      </c>
      <c r="M1170" s="61" t="s">
        <v>71</v>
      </c>
      <c r="N1170" s="45" t="s">
        <v>31</v>
      </c>
      <c r="O1170" s="45" t="s">
        <v>31</v>
      </c>
      <c r="P1170" s="45" t="s">
        <v>30</v>
      </c>
      <c r="Q1170" s="45" t="s">
        <v>30</v>
      </c>
      <c r="R1170" s="45" t="s">
        <v>31</v>
      </c>
      <c r="S1170" s="45" t="s">
        <v>30</v>
      </c>
      <c r="T1170" s="45" t="s">
        <v>30</v>
      </c>
      <c r="U1170" s="32" t="s">
        <v>30</v>
      </c>
      <c r="V1170" s="32" t="s">
        <v>31</v>
      </c>
      <c r="W1170" s="62" t="s">
        <v>30</v>
      </c>
      <c r="X1170" s="62" t="s">
        <v>30</v>
      </c>
      <c r="Y1170" s="62" t="s">
        <v>30</v>
      </c>
      <c r="Z1170" s="62" t="s">
        <v>30</v>
      </c>
      <c r="AA1170" s="62" t="s">
        <v>30</v>
      </c>
      <c r="AB1170" s="32" t="s">
        <v>30</v>
      </c>
      <c r="AC1170" s="32" t="s">
        <v>31</v>
      </c>
      <c r="AD1170" s="32" t="s">
        <v>30</v>
      </c>
      <c r="AE1170" s="32" t="s">
        <v>31</v>
      </c>
      <c r="AF1170" s="32" t="s">
        <v>31</v>
      </c>
      <c r="AG1170" s="32" t="s">
        <v>30</v>
      </c>
      <c r="AH1170" s="46" t="s">
        <v>45</v>
      </c>
      <c r="AM1170" s="32" t="s">
        <v>35</v>
      </c>
      <c r="AR1170" s="23"/>
      <c r="AS1170" s="24" t="str">
        <f t="shared" si="3"/>
        <v>-:Q:-:-:-:-:-:-:-:-:-:-:-:-:-:-:-:-:-:-:-:-:Rn:::::Rt::::</v>
      </c>
      <c r="AT1170" s="23"/>
      <c r="AU1170" s="24" t="str">
        <f t="shared" si="4"/>
        <v>0x0DDFA400</v>
      </c>
      <c r="AV1170" s="25"/>
      <c r="AW1170" s="26" t="str">
        <f t="shared" si="5"/>
        <v>vld3single_structure_64_bit_immediate_offset,           </v>
      </c>
      <c r="AX1170" s="26" t="str">
        <f t="shared" si="6"/>
        <v>//		vld3single_structure_64_bit_immediate_offset,           	/* 0x0DDFA400	LD3       	 */</v>
      </c>
      <c r="AY1170" s="26" t="str">
        <f t="shared" si="7"/>
        <v>//		0x0DDFA400,	/* LD3       	vld3single_structure_64_bit_immediate_offset	 */</v>
      </c>
    </row>
    <row r="1171" ht="12.75" customHeight="1">
      <c r="A1171" s="15" t="s">
        <v>1851</v>
      </c>
      <c r="B1171" s="33" t="s">
        <v>106</v>
      </c>
      <c r="C1171" s="16"/>
      <c r="D1171" s="17"/>
      <c r="E1171" s="28" t="s">
        <v>1776</v>
      </c>
      <c r="F1171" s="18" t="str">
        <f t="shared" si="8"/>
        <v>v</v>
      </c>
      <c r="G1171" s="18" t="str">
        <f t="shared" si="9"/>
        <v>Immediate_offset</v>
      </c>
      <c r="H1171" s="19"/>
      <c r="I1171" s="30" t="s">
        <v>1722</v>
      </c>
      <c r="J1171" s="30"/>
      <c r="K1171" s="84"/>
      <c r="L1171" s="45" t="s">
        <v>31</v>
      </c>
      <c r="M1171" s="61" t="s">
        <v>71</v>
      </c>
      <c r="N1171" s="45" t="s">
        <v>31</v>
      </c>
      <c r="O1171" s="45" t="s">
        <v>31</v>
      </c>
      <c r="P1171" s="45" t="s">
        <v>30</v>
      </c>
      <c r="Q1171" s="45" t="s">
        <v>30</v>
      </c>
      <c r="R1171" s="45" t="s">
        <v>31</v>
      </c>
      <c r="S1171" s="45" t="s">
        <v>30</v>
      </c>
      <c r="T1171" s="45" t="s">
        <v>30</v>
      </c>
      <c r="U1171" s="32" t="s">
        <v>30</v>
      </c>
      <c r="V1171" s="32" t="s">
        <v>31</v>
      </c>
      <c r="W1171" s="62" t="s">
        <v>30</v>
      </c>
      <c r="X1171" s="62" t="s">
        <v>30</v>
      </c>
      <c r="Y1171" s="62" t="s">
        <v>30</v>
      </c>
      <c r="Z1171" s="62" t="s">
        <v>30</v>
      </c>
      <c r="AA1171" s="62" t="s">
        <v>30</v>
      </c>
      <c r="AB1171" s="32" t="s">
        <v>30</v>
      </c>
      <c r="AC1171" s="32" t="s">
        <v>30</v>
      </c>
      <c r="AD1171" s="32" t="s">
        <v>31</v>
      </c>
      <c r="AE1171" s="32" t="s">
        <v>31</v>
      </c>
      <c r="AF1171" s="32" t="s">
        <v>33</v>
      </c>
      <c r="AG1171" s="32" t="s">
        <v>33</v>
      </c>
      <c r="AH1171" s="46" t="s">
        <v>45</v>
      </c>
      <c r="AM1171" s="32" t="s">
        <v>35</v>
      </c>
      <c r="AR1171" s="23"/>
      <c r="AS1171" s="24" t="str">
        <f t="shared" si="3"/>
        <v>-:Q:-:-:-:-:-:-:-:-:-:-:-:-:-:-:-:-:-:-:-:-:Rn:::::Rt::::</v>
      </c>
      <c r="AT1171" s="23"/>
      <c r="AU1171" s="24" t="str">
        <f t="shared" si="4"/>
        <v>0x0DDFC000</v>
      </c>
      <c r="AV1171" s="25"/>
      <c r="AW1171" s="26" t="str">
        <f t="shared" si="5"/>
        <v>vld1rImmediate_offset,                                  </v>
      </c>
      <c r="AX1171" s="26" t="str">
        <f t="shared" si="6"/>
        <v>//		vld1rImmediate_offset,                                  	/* 0x0DDFC000	LD1R      	 */</v>
      </c>
      <c r="AY1171" s="26" t="str">
        <f t="shared" si="7"/>
        <v>//		0x0DDFC000,	/* LD1R      	vld1rImmediate_offset	 */</v>
      </c>
    </row>
    <row r="1172" ht="12.75" customHeight="1">
      <c r="A1172" s="15" t="s">
        <v>1852</v>
      </c>
      <c r="B1172" s="33" t="s">
        <v>106</v>
      </c>
      <c r="C1172" s="16"/>
      <c r="D1172" s="17"/>
      <c r="E1172" s="28" t="s">
        <v>1778</v>
      </c>
      <c r="F1172" s="18" t="str">
        <f t="shared" si="8"/>
        <v>v</v>
      </c>
      <c r="G1172" s="18" t="str">
        <f t="shared" si="9"/>
        <v>Immediate_offset</v>
      </c>
      <c r="H1172" s="19"/>
      <c r="I1172" s="30" t="s">
        <v>1722</v>
      </c>
      <c r="J1172" s="30"/>
      <c r="K1172" s="84"/>
      <c r="L1172" s="45" t="s">
        <v>31</v>
      </c>
      <c r="M1172" s="61" t="s">
        <v>71</v>
      </c>
      <c r="N1172" s="45" t="s">
        <v>31</v>
      </c>
      <c r="O1172" s="45" t="s">
        <v>31</v>
      </c>
      <c r="P1172" s="45" t="s">
        <v>30</v>
      </c>
      <c r="Q1172" s="45" t="s">
        <v>30</v>
      </c>
      <c r="R1172" s="45" t="s">
        <v>31</v>
      </c>
      <c r="S1172" s="45" t="s">
        <v>30</v>
      </c>
      <c r="T1172" s="45" t="s">
        <v>30</v>
      </c>
      <c r="U1172" s="32" t="s">
        <v>30</v>
      </c>
      <c r="V1172" s="32" t="s">
        <v>31</v>
      </c>
      <c r="W1172" s="62" t="s">
        <v>30</v>
      </c>
      <c r="X1172" s="62" t="s">
        <v>30</v>
      </c>
      <c r="Y1172" s="62" t="s">
        <v>30</v>
      </c>
      <c r="Z1172" s="62" t="s">
        <v>30</v>
      </c>
      <c r="AA1172" s="62" t="s">
        <v>30</v>
      </c>
      <c r="AB1172" s="32" t="s">
        <v>30</v>
      </c>
      <c r="AC1172" s="32" t="s">
        <v>30</v>
      </c>
      <c r="AD1172" s="32" t="s">
        <v>30</v>
      </c>
      <c r="AE1172" s="32" t="s">
        <v>31</v>
      </c>
      <c r="AF1172" s="32" t="s">
        <v>33</v>
      </c>
      <c r="AG1172" s="32" t="s">
        <v>33</v>
      </c>
      <c r="AH1172" s="46" t="s">
        <v>45</v>
      </c>
      <c r="AM1172" s="32" t="s">
        <v>35</v>
      </c>
      <c r="AR1172" s="23"/>
      <c r="AS1172" s="24" t="str">
        <f t="shared" si="3"/>
        <v>-:Q:-:-:-:-:-:-:-:-:-:-:-:-:-:-:-:-:-:-:-:-:Rn:::::Rt::::</v>
      </c>
      <c r="AT1172" s="23"/>
      <c r="AU1172" s="24" t="str">
        <f t="shared" si="4"/>
        <v>0x0DDFE000</v>
      </c>
      <c r="AV1172" s="25"/>
      <c r="AW1172" s="26" t="str">
        <f t="shared" si="5"/>
        <v>vld3rImmediate_offset,                                  </v>
      </c>
      <c r="AX1172" s="26" t="str">
        <f t="shared" si="6"/>
        <v>//		vld3rImmediate_offset,                                  	/* 0x0DDFE000	LD3R      	 */</v>
      </c>
      <c r="AY1172" s="26" t="str">
        <f t="shared" si="7"/>
        <v>//		0x0DDFE000,	/* LD3R      	vld3rImmediate_offset	 */</v>
      </c>
    </row>
    <row r="1173" ht="12.75" customHeight="1">
      <c r="A1173" s="9" t="s">
        <v>1853</v>
      </c>
      <c r="B1173" s="33" t="s">
        <v>106</v>
      </c>
      <c r="C1173" s="16"/>
      <c r="D1173" s="17"/>
      <c r="E1173" s="28" t="s">
        <v>1704</v>
      </c>
      <c r="F1173" s="18" t="str">
        <f t="shared" si="8"/>
        <v>v</v>
      </c>
      <c r="G1173" s="18" t="str">
        <f t="shared" si="9"/>
        <v>single_structure_8_bit_register_offset</v>
      </c>
      <c r="H1173" s="18" t="s">
        <v>1751</v>
      </c>
      <c r="I1173" s="30" t="s">
        <v>1794</v>
      </c>
      <c r="J1173" s="30" t="s">
        <v>1710</v>
      </c>
      <c r="K1173" s="84"/>
      <c r="L1173" s="45" t="s">
        <v>31</v>
      </c>
      <c r="M1173" s="61" t="s">
        <v>71</v>
      </c>
      <c r="N1173" s="45" t="s">
        <v>31</v>
      </c>
      <c r="O1173" s="45" t="s">
        <v>31</v>
      </c>
      <c r="P1173" s="45" t="s">
        <v>30</v>
      </c>
      <c r="Q1173" s="45" t="s">
        <v>30</v>
      </c>
      <c r="R1173" s="45" t="s">
        <v>31</v>
      </c>
      <c r="S1173" s="45" t="s">
        <v>30</v>
      </c>
      <c r="T1173" s="45" t="s">
        <v>30</v>
      </c>
      <c r="U1173" s="32" t="s">
        <v>30</v>
      </c>
      <c r="V1173" s="32" t="s">
        <v>30</v>
      </c>
      <c r="W1173" s="62" t="s">
        <v>51</v>
      </c>
      <c r="AB1173" s="32" t="s">
        <v>31</v>
      </c>
      <c r="AC1173" s="32" t="s">
        <v>31</v>
      </c>
      <c r="AD1173" s="32" t="s">
        <v>31</v>
      </c>
      <c r="AE1173" s="32" t="s">
        <v>33</v>
      </c>
      <c r="AF1173" s="32" t="s">
        <v>33</v>
      </c>
      <c r="AG1173" s="32" t="s">
        <v>33</v>
      </c>
      <c r="AH1173" s="46" t="s">
        <v>45</v>
      </c>
      <c r="AM1173" s="32" t="s">
        <v>35</v>
      </c>
      <c r="AR1173" s="23"/>
      <c r="AS1173" s="24" t="str">
        <f t="shared" si="3"/>
        <v>-:Q:-:-:-:-:-:-:-:-:-:Rm:::::-:-:-:-:-:-:Rn:::::Rt::::</v>
      </c>
      <c r="AT1173" s="23"/>
      <c r="AU1173" s="24" t="str">
        <f t="shared" si="4"/>
        <v>0x0DE00000</v>
      </c>
      <c r="AV1173" s="25"/>
      <c r="AW1173" s="26" t="str">
        <f t="shared" si="5"/>
        <v>vld2single_structure_8_bit_register_offset,             </v>
      </c>
      <c r="AX1173" s="26" t="str">
        <f t="shared" si="6"/>
        <v>//		vld2single_structure_8_bit_register_offset,             	/* 0x0DE00000	LD2       	Rm != 11111 */</v>
      </c>
      <c r="AY1173" s="26" t="str">
        <f t="shared" si="7"/>
        <v>//		0x0DE00000,	/* LD2       	vld2single_structure_8_bit_register_offset	Rm != 11111 */</v>
      </c>
    </row>
    <row r="1174" ht="12.75" customHeight="1">
      <c r="A1174" s="15" t="s">
        <v>1854</v>
      </c>
      <c r="B1174" s="33" t="s">
        <v>106</v>
      </c>
      <c r="C1174" s="16"/>
      <c r="D1174" s="17"/>
      <c r="E1174" s="28" t="s">
        <v>1696</v>
      </c>
      <c r="F1174" s="18" t="str">
        <f t="shared" si="8"/>
        <v>v</v>
      </c>
      <c r="G1174" s="18" t="str">
        <f t="shared" si="9"/>
        <v>single_structure_8_bit_register_offset</v>
      </c>
      <c r="H1174" s="18" t="s">
        <v>1751</v>
      </c>
      <c r="I1174" s="30" t="s">
        <v>1794</v>
      </c>
      <c r="J1174" s="30" t="s">
        <v>1710</v>
      </c>
      <c r="K1174" s="84"/>
      <c r="L1174" s="45" t="s">
        <v>31</v>
      </c>
      <c r="M1174" s="61" t="s">
        <v>71</v>
      </c>
      <c r="N1174" s="45" t="s">
        <v>31</v>
      </c>
      <c r="O1174" s="45" t="s">
        <v>31</v>
      </c>
      <c r="P1174" s="45" t="s">
        <v>30</v>
      </c>
      <c r="Q1174" s="45" t="s">
        <v>30</v>
      </c>
      <c r="R1174" s="45" t="s">
        <v>31</v>
      </c>
      <c r="S1174" s="45" t="s">
        <v>30</v>
      </c>
      <c r="T1174" s="45" t="s">
        <v>30</v>
      </c>
      <c r="U1174" s="32" t="s">
        <v>30</v>
      </c>
      <c r="V1174" s="32" t="s">
        <v>30</v>
      </c>
      <c r="W1174" s="62" t="s">
        <v>51</v>
      </c>
      <c r="AB1174" s="32" t="s">
        <v>31</v>
      </c>
      <c r="AC1174" s="32" t="s">
        <v>31</v>
      </c>
      <c r="AD1174" s="32" t="s">
        <v>30</v>
      </c>
      <c r="AE1174" s="32" t="s">
        <v>33</v>
      </c>
      <c r="AF1174" s="32" t="s">
        <v>33</v>
      </c>
      <c r="AG1174" s="32" t="s">
        <v>33</v>
      </c>
      <c r="AH1174" s="46" t="s">
        <v>45</v>
      </c>
      <c r="AM1174" s="32" t="s">
        <v>35</v>
      </c>
      <c r="AR1174" s="23"/>
      <c r="AS1174" s="24" t="str">
        <f t="shared" si="3"/>
        <v>-:Q:-:-:-:-:-:-:-:-:-:Rm:::::-:-:-:-:-:-:Rn:::::Rt::::</v>
      </c>
      <c r="AT1174" s="23"/>
      <c r="AU1174" s="24" t="str">
        <f t="shared" si="4"/>
        <v>0x0DE02000</v>
      </c>
      <c r="AV1174" s="25"/>
      <c r="AW1174" s="26" t="str">
        <f t="shared" si="5"/>
        <v>vld4single_structure_8_bit_register_offset,             </v>
      </c>
      <c r="AX1174" s="26" t="str">
        <f t="shared" si="6"/>
        <v>//		vld4single_structure_8_bit_register_offset,             	/* 0x0DE02000	LD4       	Rm != 11111 */</v>
      </c>
      <c r="AY1174" s="26" t="str">
        <f t="shared" si="7"/>
        <v>//		0x0DE02000,	/* LD4       	vld4single_structure_8_bit_register_offset	Rm != 11111 */</v>
      </c>
    </row>
    <row r="1175" ht="12.75" customHeight="1">
      <c r="A1175" s="15" t="s">
        <v>1855</v>
      </c>
      <c r="B1175" s="33" t="s">
        <v>106</v>
      </c>
      <c r="C1175" s="16"/>
      <c r="D1175" s="17"/>
      <c r="E1175" s="28" t="s">
        <v>1704</v>
      </c>
      <c r="F1175" s="18" t="str">
        <f t="shared" si="8"/>
        <v>v</v>
      </c>
      <c r="G1175" s="18" t="str">
        <f t="shared" si="9"/>
        <v>single_structure_16_bit_register_offset</v>
      </c>
      <c r="H1175" s="18" t="s">
        <v>1751</v>
      </c>
      <c r="I1175" s="30" t="s">
        <v>1797</v>
      </c>
      <c r="J1175" s="30" t="s">
        <v>1710</v>
      </c>
      <c r="K1175" s="84"/>
      <c r="L1175" s="45" t="s">
        <v>31</v>
      </c>
      <c r="M1175" s="61" t="s">
        <v>71</v>
      </c>
      <c r="N1175" s="45" t="s">
        <v>31</v>
      </c>
      <c r="O1175" s="45" t="s">
        <v>31</v>
      </c>
      <c r="P1175" s="45" t="s">
        <v>30</v>
      </c>
      <c r="Q1175" s="45" t="s">
        <v>30</v>
      </c>
      <c r="R1175" s="45" t="s">
        <v>31</v>
      </c>
      <c r="S1175" s="45" t="s">
        <v>30</v>
      </c>
      <c r="T1175" s="45" t="s">
        <v>30</v>
      </c>
      <c r="U1175" s="32" t="s">
        <v>30</v>
      </c>
      <c r="V1175" s="32" t="s">
        <v>30</v>
      </c>
      <c r="W1175" s="62" t="s">
        <v>51</v>
      </c>
      <c r="AB1175" s="32" t="s">
        <v>31</v>
      </c>
      <c r="AC1175" s="32" t="s">
        <v>30</v>
      </c>
      <c r="AD1175" s="32" t="s">
        <v>31</v>
      </c>
      <c r="AE1175" s="32" t="s">
        <v>33</v>
      </c>
      <c r="AF1175" s="32" t="s">
        <v>33</v>
      </c>
      <c r="AG1175" s="32" t="s">
        <v>31</v>
      </c>
      <c r="AH1175" s="46" t="s">
        <v>45</v>
      </c>
      <c r="AM1175" s="32" t="s">
        <v>35</v>
      </c>
      <c r="AR1175" s="23"/>
      <c r="AS1175" s="24" t="str">
        <f t="shared" si="3"/>
        <v>-:Q:-:-:-:-:-:-:-:-:-:Rm:::::-:-:-:-:-:-:Rn:::::Rt::::</v>
      </c>
      <c r="AT1175" s="23"/>
      <c r="AU1175" s="24" t="str">
        <f t="shared" si="4"/>
        <v>0x0DE04000</v>
      </c>
      <c r="AV1175" s="25"/>
      <c r="AW1175" s="26" t="str">
        <f t="shared" si="5"/>
        <v>vld2single_structure_16_bit_register_offset,            </v>
      </c>
      <c r="AX1175" s="26" t="str">
        <f t="shared" si="6"/>
        <v>//		vld2single_structure_16_bit_register_offset,            	/* 0x0DE04000	LD2       	Rm != 11111 */</v>
      </c>
      <c r="AY1175" s="26" t="str">
        <f t="shared" si="7"/>
        <v>//		0x0DE04000,	/* LD2       	vld2single_structure_16_bit_register_offset	Rm != 11111 */</v>
      </c>
    </row>
    <row r="1176" ht="12.75" customHeight="1">
      <c r="A1176" s="9" t="s">
        <v>1856</v>
      </c>
      <c r="B1176" s="33" t="s">
        <v>106</v>
      </c>
      <c r="C1176" s="16"/>
      <c r="D1176" s="17"/>
      <c r="E1176" s="28" t="s">
        <v>1696</v>
      </c>
      <c r="F1176" s="18" t="str">
        <f t="shared" si="8"/>
        <v>v</v>
      </c>
      <c r="G1176" s="18" t="str">
        <f t="shared" si="9"/>
        <v>single_structure_16_bit_register_offset</v>
      </c>
      <c r="H1176" s="18" t="s">
        <v>1751</v>
      </c>
      <c r="I1176" s="30" t="s">
        <v>1797</v>
      </c>
      <c r="J1176" s="30" t="s">
        <v>1710</v>
      </c>
      <c r="K1176" s="84"/>
      <c r="L1176" s="45" t="s">
        <v>31</v>
      </c>
      <c r="M1176" s="61" t="s">
        <v>71</v>
      </c>
      <c r="N1176" s="45" t="s">
        <v>31</v>
      </c>
      <c r="O1176" s="45" t="s">
        <v>31</v>
      </c>
      <c r="P1176" s="45" t="s">
        <v>30</v>
      </c>
      <c r="Q1176" s="45" t="s">
        <v>30</v>
      </c>
      <c r="R1176" s="45" t="s">
        <v>31</v>
      </c>
      <c r="S1176" s="45" t="s">
        <v>30</v>
      </c>
      <c r="T1176" s="45" t="s">
        <v>30</v>
      </c>
      <c r="U1176" s="32" t="s">
        <v>30</v>
      </c>
      <c r="V1176" s="32" t="s">
        <v>30</v>
      </c>
      <c r="W1176" s="62" t="s">
        <v>51</v>
      </c>
      <c r="AB1176" s="32" t="s">
        <v>31</v>
      </c>
      <c r="AC1176" s="32" t="s">
        <v>30</v>
      </c>
      <c r="AD1176" s="32" t="s">
        <v>30</v>
      </c>
      <c r="AE1176" s="32" t="s">
        <v>33</v>
      </c>
      <c r="AF1176" s="32" t="s">
        <v>33</v>
      </c>
      <c r="AG1176" s="32" t="s">
        <v>31</v>
      </c>
      <c r="AH1176" s="46" t="s">
        <v>45</v>
      </c>
      <c r="AM1176" s="32" t="s">
        <v>35</v>
      </c>
      <c r="AR1176" s="23"/>
      <c r="AS1176" s="24" t="str">
        <f t="shared" si="3"/>
        <v>-:Q:-:-:-:-:-:-:-:-:-:Rm:::::-:-:-:-:-:-:Rn:::::Rt::::</v>
      </c>
      <c r="AT1176" s="23"/>
      <c r="AU1176" s="24" t="str">
        <f t="shared" si="4"/>
        <v>0x0DE06000</v>
      </c>
      <c r="AV1176" s="25"/>
      <c r="AW1176" s="26" t="str">
        <f t="shared" si="5"/>
        <v>vld4single_structure_16_bit_register_offset,            </v>
      </c>
      <c r="AX1176" s="26" t="str">
        <f t="shared" si="6"/>
        <v>//		vld4single_structure_16_bit_register_offset,            	/* 0x0DE06000	LD4       	Rm != 11111 */</v>
      </c>
      <c r="AY1176" s="26" t="str">
        <f t="shared" si="7"/>
        <v>//		0x0DE06000,	/* LD4       	vld4single_structure_16_bit_register_offset	Rm != 11111 */</v>
      </c>
    </row>
    <row r="1177" ht="12.75" customHeight="1">
      <c r="A1177" s="9" t="s">
        <v>1857</v>
      </c>
      <c r="B1177" s="33" t="s">
        <v>106</v>
      </c>
      <c r="C1177" s="16"/>
      <c r="D1177" s="17"/>
      <c r="E1177" s="28" t="s">
        <v>1704</v>
      </c>
      <c r="F1177" s="18" t="str">
        <f t="shared" si="8"/>
        <v>v</v>
      </c>
      <c r="G1177" s="18" t="str">
        <f t="shared" si="9"/>
        <v>single_structure_32_bit_register_offset</v>
      </c>
      <c r="H1177" s="18" t="s">
        <v>1751</v>
      </c>
      <c r="I1177" s="30" t="s">
        <v>1800</v>
      </c>
      <c r="J1177" s="30" t="s">
        <v>1710</v>
      </c>
      <c r="K1177" s="84"/>
      <c r="L1177" s="45" t="s">
        <v>31</v>
      </c>
      <c r="M1177" s="61" t="s">
        <v>71</v>
      </c>
      <c r="N1177" s="45" t="s">
        <v>31</v>
      </c>
      <c r="O1177" s="45" t="s">
        <v>31</v>
      </c>
      <c r="P1177" s="45" t="s">
        <v>30</v>
      </c>
      <c r="Q1177" s="45" t="s">
        <v>30</v>
      </c>
      <c r="R1177" s="45" t="s">
        <v>31</v>
      </c>
      <c r="S1177" s="45" t="s">
        <v>30</v>
      </c>
      <c r="T1177" s="45" t="s">
        <v>30</v>
      </c>
      <c r="U1177" s="32" t="s">
        <v>30</v>
      </c>
      <c r="V1177" s="32" t="s">
        <v>30</v>
      </c>
      <c r="W1177" s="62" t="s">
        <v>51</v>
      </c>
      <c r="AB1177" s="32" t="s">
        <v>30</v>
      </c>
      <c r="AC1177" s="32" t="s">
        <v>31</v>
      </c>
      <c r="AD1177" s="32" t="s">
        <v>31</v>
      </c>
      <c r="AE1177" s="32" t="s">
        <v>33</v>
      </c>
      <c r="AF1177" s="32" t="s">
        <v>31</v>
      </c>
      <c r="AG1177" s="32" t="s">
        <v>31</v>
      </c>
      <c r="AH1177" s="46" t="s">
        <v>45</v>
      </c>
      <c r="AM1177" s="32" t="s">
        <v>35</v>
      </c>
      <c r="AR1177" s="23"/>
      <c r="AS1177" s="24" t="str">
        <f t="shared" si="3"/>
        <v>-:Q:-:-:-:-:-:-:-:-:-:Rm:::::-:-:-:-:-:-:Rn:::::Rt::::</v>
      </c>
      <c r="AT1177" s="23"/>
      <c r="AU1177" s="24" t="str">
        <f t="shared" si="4"/>
        <v>0x0DE08000</v>
      </c>
      <c r="AV1177" s="25"/>
      <c r="AW1177" s="26" t="str">
        <f t="shared" si="5"/>
        <v>vld2single_structure_32_bit_register_offset,            </v>
      </c>
      <c r="AX1177" s="26" t="str">
        <f t="shared" si="6"/>
        <v>//		vld2single_structure_32_bit_register_offset,            	/* 0x0DE08000	LD2       	Rm != 11111 */</v>
      </c>
      <c r="AY1177" s="26" t="str">
        <f t="shared" si="7"/>
        <v>//		0x0DE08000,	/* LD2       	vld2single_structure_32_bit_register_offset	Rm != 11111 */</v>
      </c>
    </row>
    <row r="1178" ht="12.75" customHeight="1">
      <c r="A1178" s="15" t="s">
        <v>1858</v>
      </c>
      <c r="B1178" s="33" t="s">
        <v>106</v>
      </c>
      <c r="C1178" s="16"/>
      <c r="D1178" s="17"/>
      <c r="E1178" s="28" t="s">
        <v>1704</v>
      </c>
      <c r="F1178" s="18" t="str">
        <f t="shared" si="8"/>
        <v>v</v>
      </c>
      <c r="G1178" s="18" t="str">
        <f t="shared" si="9"/>
        <v>single_structure_64_bit_register_offset</v>
      </c>
      <c r="H1178" s="18" t="s">
        <v>1751</v>
      </c>
      <c r="I1178" s="30" t="s">
        <v>1802</v>
      </c>
      <c r="J1178" s="30" t="s">
        <v>1710</v>
      </c>
      <c r="K1178" s="84"/>
      <c r="L1178" s="45" t="s">
        <v>31</v>
      </c>
      <c r="M1178" s="61" t="s">
        <v>71</v>
      </c>
      <c r="N1178" s="45" t="s">
        <v>31</v>
      </c>
      <c r="O1178" s="45" t="s">
        <v>31</v>
      </c>
      <c r="P1178" s="45" t="s">
        <v>30</v>
      </c>
      <c r="Q1178" s="45" t="s">
        <v>30</v>
      </c>
      <c r="R1178" s="45" t="s">
        <v>31</v>
      </c>
      <c r="S1178" s="45" t="s">
        <v>30</v>
      </c>
      <c r="T1178" s="45" t="s">
        <v>30</v>
      </c>
      <c r="U1178" s="32" t="s">
        <v>30</v>
      </c>
      <c r="V1178" s="32" t="s">
        <v>30</v>
      </c>
      <c r="W1178" s="62" t="s">
        <v>51</v>
      </c>
      <c r="AB1178" s="32" t="s">
        <v>30</v>
      </c>
      <c r="AC1178" s="32" t="s">
        <v>31</v>
      </c>
      <c r="AD1178" s="32" t="s">
        <v>31</v>
      </c>
      <c r="AE1178" s="32" t="s">
        <v>31</v>
      </c>
      <c r="AF1178" s="32" t="s">
        <v>31</v>
      </c>
      <c r="AG1178" s="32" t="s">
        <v>30</v>
      </c>
      <c r="AH1178" s="46" t="s">
        <v>45</v>
      </c>
      <c r="AM1178" s="32" t="s">
        <v>35</v>
      </c>
      <c r="AR1178" s="23"/>
      <c r="AS1178" s="24" t="str">
        <f t="shared" si="3"/>
        <v>-:Q:-:-:-:-:-:-:-:-:-:Rm:::::-:-:-:-:-:-:Rn:::::Rt::::</v>
      </c>
      <c r="AT1178" s="23"/>
      <c r="AU1178" s="24" t="str">
        <f t="shared" si="4"/>
        <v>0x0DE08400</v>
      </c>
      <c r="AV1178" s="25"/>
      <c r="AW1178" s="26" t="str">
        <f t="shared" si="5"/>
        <v>vld2single_structure_64_bit_register_offset,            </v>
      </c>
      <c r="AX1178" s="26" t="str">
        <f t="shared" si="6"/>
        <v>//		vld2single_structure_64_bit_register_offset,            	/* 0x0DE08400	LD2       	Rm != 11111 */</v>
      </c>
      <c r="AY1178" s="26" t="str">
        <f t="shared" si="7"/>
        <v>//		0x0DE08400,	/* LD2       	vld2single_structure_64_bit_register_offset	Rm != 11111 */</v>
      </c>
    </row>
    <row r="1179" ht="12.75" customHeight="1">
      <c r="A1179" s="15" t="s">
        <v>1859</v>
      </c>
      <c r="B1179" s="33" t="s">
        <v>106</v>
      </c>
      <c r="C1179" s="16"/>
      <c r="D1179" s="17"/>
      <c r="E1179" s="28" t="s">
        <v>1696</v>
      </c>
      <c r="F1179" s="18" t="str">
        <f t="shared" si="8"/>
        <v>v</v>
      </c>
      <c r="G1179" s="18" t="str">
        <f t="shared" si="9"/>
        <v>single_structure_32_bit_register_offset</v>
      </c>
      <c r="H1179" s="18" t="s">
        <v>1751</v>
      </c>
      <c r="I1179" s="30" t="s">
        <v>1800</v>
      </c>
      <c r="J1179" s="30" t="s">
        <v>1710</v>
      </c>
      <c r="K1179" s="84"/>
      <c r="L1179" s="45" t="s">
        <v>31</v>
      </c>
      <c r="M1179" s="61" t="s">
        <v>71</v>
      </c>
      <c r="N1179" s="45" t="s">
        <v>31</v>
      </c>
      <c r="O1179" s="45" t="s">
        <v>31</v>
      </c>
      <c r="P1179" s="45" t="s">
        <v>30</v>
      </c>
      <c r="Q1179" s="45" t="s">
        <v>30</v>
      </c>
      <c r="R1179" s="45" t="s">
        <v>31</v>
      </c>
      <c r="S1179" s="45" t="s">
        <v>30</v>
      </c>
      <c r="T1179" s="45" t="s">
        <v>30</v>
      </c>
      <c r="U1179" s="32" t="s">
        <v>30</v>
      </c>
      <c r="V1179" s="32" t="s">
        <v>30</v>
      </c>
      <c r="W1179" s="62" t="s">
        <v>51</v>
      </c>
      <c r="AB1179" s="32" t="s">
        <v>30</v>
      </c>
      <c r="AC1179" s="32" t="s">
        <v>31</v>
      </c>
      <c r="AD1179" s="32" t="s">
        <v>30</v>
      </c>
      <c r="AE1179" s="32" t="s">
        <v>33</v>
      </c>
      <c r="AF1179" s="32" t="s">
        <v>31</v>
      </c>
      <c r="AG1179" s="32" t="s">
        <v>31</v>
      </c>
      <c r="AH1179" s="46" t="s">
        <v>45</v>
      </c>
      <c r="AM1179" s="32" t="s">
        <v>35</v>
      </c>
      <c r="AR1179" s="23"/>
      <c r="AS1179" s="24" t="str">
        <f t="shared" si="3"/>
        <v>-:Q:-:-:-:-:-:-:-:-:-:Rm:::::-:-:-:-:-:-:Rn:::::Rt::::</v>
      </c>
      <c r="AT1179" s="23"/>
      <c r="AU1179" s="24" t="str">
        <f t="shared" si="4"/>
        <v>0x0DE0A000</v>
      </c>
      <c r="AV1179" s="25"/>
      <c r="AW1179" s="26" t="str">
        <f t="shared" si="5"/>
        <v>vld4single_structure_32_bit_register_offset,            </v>
      </c>
      <c r="AX1179" s="26" t="str">
        <f t="shared" si="6"/>
        <v>//		vld4single_structure_32_bit_register_offset,            	/* 0x0DE0A000	LD4       	Rm != 11111 */</v>
      </c>
      <c r="AY1179" s="26" t="str">
        <f t="shared" si="7"/>
        <v>//		0x0DE0A000,	/* LD4       	vld4single_structure_32_bit_register_offset	Rm != 11111 */</v>
      </c>
    </row>
    <row r="1180" ht="12.75" customHeight="1">
      <c r="A1180" s="9" t="s">
        <v>1860</v>
      </c>
      <c r="B1180" s="33" t="s">
        <v>106</v>
      </c>
      <c r="C1180" s="16"/>
      <c r="D1180" s="17"/>
      <c r="E1180" s="28" t="s">
        <v>1696</v>
      </c>
      <c r="F1180" s="18" t="str">
        <f t="shared" si="8"/>
        <v>v</v>
      </c>
      <c r="G1180" s="18" t="str">
        <f t="shared" si="9"/>
        <v>single_structure_64_bit_register_offset</v>
      </c>
      <c r="H1180" s="18" t="s">
        <v>1751</v>
      </c>
      <c r="I1180" s="30" t="s">
        <v>1802</v>
      </c>
      <c r="J1180" s="30" t="s">
        <v>1710</v>
      </c>
      <c r="K1180" s="84"/>
      <c r="L1180" s="45" t="s">
        <v>31</v>
      </c>
      <c r="M1180" s="61" t="s">
        <v>71</v>
      </c>
      <c r="N1180" s="45" t="s">
        <v>31</v>
      </c>
      <c r="O1180" s="45" t="s">
        <v>31</v>
      </c>
      <c r="P1180" s="45" t="s">
        <v>30</v>
      </c>
      <c r="Q1180" s="45" t="s">
        <v>30</v>
      </c>
      <c r="R1180" s="45" t="s">
        <v>31</v>
      </c>
      <c r="S1180" s="45" t="s">
        <v>30</v>
      </c>
      <c r="T1180" s="45" t="s">
        <v>30</v>
      </c>
      <c r="U1180" s="32" t="s">
        <v>30</v>
      </c>
      <c r="V1180" s="32" t="s">
        <v>30</v>
      </c>
      <c r="W1180" s="62" t="s">
        <v>51</v>
      </c>
      <c r="AB1180" s="32" t="s">
        <v>30</v>
      </c>
      <c r="AC1180" s="32" t="s">
        <v>31</v>
      </c>
      <c r="AD1180" s="32" t="s">
        <v>30</v>
      </c>
      <c r="AE1180" s="32" t="s">
        <v>31</v>
      </c>
      <c r="AF1180" s="32" t="s">
        <v>31</v>
      </c>
      <c r="AG1180" s="32" t="s">
        <v>30</v>
      </c>
      <c r="AH1180" s="46" t="s">
        <v>45</v>
      </c>
      <c r="AM1180" s="32" t="s">
        <v>35</v>
      </c>
      <c r="AR1180" s="23"/>
      <c r="AS1180" s="24" t="str">
        <f t="shared" si="3"/>
        <v>-:Q:-:-:-:-:-:-:-:-:-:Rm:::::-:-:-:-:-:-:Rn:::::Rt::::</v>
      </c>
      <c r="AT1180" s="23"/>
      <c r="AU1180" s="24" t="str">
        <f t="shared" si="4"/>
        <v>0x0DE0A400</v>
      </c>
      <c r="AV1180" s="25"/>
      <c r="AW1180" s="26" t="str">
        <f t="shared" si="5"/>
        <v>vld4single_structure_64_bit_register_offset,            </v>
      </c>
      <c r="AX1180" s="26" t="str">
        <f t="shared" si="6"/>
        <v>//		vld4single_structure_64_bit_register_offset,            	/* 0x0DE0A400	LD4       	Rm != 11111 */</v>
      </c>
      <c r="AY1180" s="26" t="str">
        <f t="shared" si="7"/>
        <v>//		0x0DE0A400,	/* LD4       	vld4single_structure_64_bit_register_offset	Rm != 11111 */</v>
      </c>
    </row>
    <row r="1181" ht="12.75" customHeight="1">
      <c r="A1181" s="15" t="s">
        <v>1861</v>
      </c>
      <c r="B1181" s="33" t="s">
        <v>106</v>
      </c>
      <c r="C1181" s="16"/>
      <c r="D1181" s="17"/>
      <c r="E1181" s="28" t="s">
        <v>1788</v>
      </c>
      <c r="F1181" s="18" t="str">
        <f t="shared" si="8"/>
        <v>v</v>
      </c>
      <c r="G1181" s="18" t="str">
        <f t="shared" si="9"/>
        <v>Register_offset</v>
      </c>
      <c r="H1181" s="19"/>
      <c r="I1181" s="30" t="s">
        <v>1709</v>
      </c>
      <c r="J1181" s="30" t="s">
        <v>1710</v>
      </c>
      <c r="K1181" s="84"/>
      <c r="L1181" s="45" t="s">
        <v>31</v>
      </c>
      <c r="M1181" s="61" t="s">
        <v>71</v>
      </c>
      <c r="N1181" s="45" t="s">
        <v>31</v>
      </c>
      <c r="O1181" s="45" t="s">
        <v>31</v>
      </c>
      <c r="P1181" s="45" t="s">
        <v>30</v>
      </c>
      <c r="Q1181" s="45" t="s">
        <v>30</v>
      </c>
      <c r="R1181" s="45" t="s">
        <v>31</v>
      </c>
      <c r="S1181" s="45" t="s">
        <v>30</v>
      </c>
      <c r="T1181" s="45" t="s">
        <v>30</v>
      </c>
      <c r="U1181" s="32" t="s">
        <v>30</v>
      </c>
      <c r="V1181" s="32" t="s">
        <v>30</v>
      </c>
      <c r="W1181" s="62" t="s">
        <v>51</v>
      </c>
      <c r="AB1181" s="32" t="s">
        <v>30</v>
      </c>
      <c r="AC1181" s="32" t="s">
        <v>30</v>
      </c>
      <c r="AD1181" s="32" t="s">
        <v>31</v>
      </c>
      <c r="AE1181" s="32" t="s">
        <v>31</v>
      </c>
      <c r="AF1181" s="32" t="s">
        <v>33</v>
      </c>
      <c r="AG1181" s="32" t="s">
        <v>33</v>
      </c>
      <c r="AH1181" s="46" t="s">
        <v>45</v>
      </c>
      <c r="AM1181" s="32" t="s">
        <v>35</v>
      </c>
      <c r="AR1181" s="23"/>
      <c r="AS1181" s="24" t="str">
        <f t="shared" si="3"/>
        <v>-:Q:-:-:-:-:-:-:-:-:-:Rm:::::-:-:-:-:-:-:Rn:::::Rt::::</v>
      </c>
      <c r="AT1181" s="23"/>
      <c r="AU1181" s="24" t="str">
        <f t="shared" si="4"/>
        <v>0x0DE0C000</v>
      </c>
      <c r="AV1181" s="25"/>
      <c r="AW1181" s="26" t="str">
        <f t="shared" si="5"/>
        <v>vld2rRegister_offset,                                   </v>
      </c>
      <c r="AX1181" s="26" t="str">
        <f t="shared" si="6"/>
        <v>//		vld2rRegister_offset,                                   	/* 0x0DE0C000	LD2R      	Rm != 11111 */</v>
      </c>
      <c r="AY1181" s="26" t="str">
        <f t="shared" si="7"/>
        <v>//		0x0DE0C000,	/* LD2R      	vld2rRegister_offset	Rm != 11111 */</v>
      </c>
    </row>
    <row r="1182" ht="12.75" customHeight="1">
      <c r="A1182" s="15" t="s">
        <v>1862</v>
      </c>
      <c r="B1182" s="33" t="s">
        <v>106</v>
      </c>
      <c r="C1182" s="16"/>
      <c r="D1182" s="17"/>
      <c r="E1182" s="28" t="s">
        <v>1790</v>
      </c>
      <c r="F1182" s="18" t="str">
        <f t="shared" si="8"/>
        <v>v</v>
      </c>
      <c r="G1182" s="18" t="str">
        <f t="shared" si="9"/>
        <v>Register_offset</v>
      </c>
      <c r="H1182" s="19"/>
      <c r="I1182" s="30" t="s">
        <v>1709</v>
      </c>
      <c r="J1182" s="30" t="s">
        <v>1710</v>
      </c>
      <c r="K1182" s="84"/>
      <c r="L1182" s="45" t="s">
        <v>31</v>
      </c>
      <c r="M1182" s="61" t="s">
        <v>71</v>
      </c>
      <c r="N1182" s="45" t="s">
        <v>31</v>
      </c>
      <c r="O1182" s="45" t="s">
        <v>31</v>
      </c>
      <c r="P1182" s="45" t="s">
        <v>30</v>
      </c>
      <c r="Q1182" s="45" t="s">
        <v>30</v>
      </c>
      <c r="R1182" s="45" t="s">
        <v>31</v>
      </c>
      <c r="S1182" s="45" t="s">
        <v>30</v>
      </c>
      <c r="T1182" s="45" t="s">
        <v>30</v>
      </c>
      <c r="U1182" s="32" t="s">
        <v>30</v>
      </c>
      <c r="V1182" s="32" t="s">
        <v>30</v>
      </c>
      <c r="W1182" s="62" t="s">
        <v>51</v>
      </c>
      <c r="AB1182" s="32" t="s">
        <v>30</v>
      </c>
      <c r="AC1182" s="32" t="s">
        <v>30</v>
      </c>
      <c r="AD1182" s="32" t="s">
        <v>30</v>
      </c>
      <c r="AE1182" s="32" t="s">
        <v>31</v>
      </c>
      <c r="AF1182" s="32" t="s">
        <v>33</v>
      </c>
      <c r="AG1182" s="32" t="s">
        <v>33</v>
      </c>
      <c r="AH1182" s="46" t="s">
        <v>45</v>
      </c>
      <c r="AM1182" s="32" t="s">
        <v>35</v>
      </c>
      <c r="AR1182" s="23"/>
      <c r="AS1182" s="24" t="str">
        <f t="shared" si="3"/>
        <v>-:Q:-:-:-:-:-:-:-:-:-:Rm:::::-:-:-:-:-:-:Rn:::::Rt::::</v>
      </c>
      <c r="AT1182" s="23"/>
      <c r="AU1182" s="24" t="str">
        <f t="shared" si="4"/>
        <v>0x0DE0E000</v>
      </c>
      <c r="AV1182" s="25"/>
      <c r="AW1182" s="26" t="str">
        <f t="shared" si="5"/>
        <v>vld4rRegister_offset,                                   </v>
      </c>
      <c r="AX1182" s="26" t="str">
        <f t="shared" si="6"/>
        <v>//		vld4rRegister_offset,                                   	/* 0x0DE0E000	LD4R      	Rm != 11111 */</v>
      </c>
      <c r="AY1182" s="26" t="str">
        <f t="shared" si="7"/>
        <v>//		0x0DE0E000,	/* LD4R      	vld4rRegister_offset	Rm != 11111 */</v>
      </c>
    </row>
    <row r="1183" ht="12.75" customHeight="1">
      <c r="A1183" s="9" t="s">
        <v>1863</v>
      </c>
      <c r="B1183" s="33" t="s">
        <v>106</v>
      </c>
      <c r="C1183" s="16"/>
      <c r="D1183" s="17"/>
      <c r="E1183" s="28" t="s">
        <v>1704</v>
      </c>
      <c r="F1183" s="18" t="str">
        <f t="shared" si="8"/>
        <v>v</v>
      </c>
      <c r="G1183" s="18" t="str">
        <f t="shared" si="9"/>
        <v>single_structure_8_bit_immediate_offset</v>
      </c>
      <c r="H1183" s="18" t="s">
        <v>1751</v>
      </c>
      <c r="I1183" s="30" t="s">
        <v>1806</v>
      </c>
      <c r="J1183" s="30"/>
      <c r="K1183" s="84"/>
      <c r="L1183" s="45" t="s">
        <v>31</v>
      </c>
      <c r="M1183" s="61" t="s">
        <v>71</v>
      </c>
      <c r="N1183" s="45" t="s">
        <v>31</v>
      </c>
      <c r="O1183" s="45" t="s">
        <v>31</v>
      </c>
      <c r="P1183" s="45" t="s">
        <v>30</v>
      </c>
      <c r="Q1183" s="45" t="s">
        <v>30</v>
      </c>
      <c r="R1183" s="45" t="s">
        <v>31</v>
      </c>
      <c r="S1183" s="45" t="s">
        <v>30</v>
      </c>
      <c r="T1183" s="45" t="s">
        <v>30</v>
      </c>
      <c r="U1183" s="32" t="s">
        <v>30</v>
      </c>
      <c r="V1183" s="32" t="s">
        <v>30</v>
      </c>
      <c r="W1183" s="62" t="s">
        <v>30</v>
      </c>
      <c r="X1183" s="62" t="s">
        <v>30</v>
      </c>
      <c r="Y1183" s="62" t="s">
        <v>30</v>
      </c>
      <c r="Z1183" s="62" t="s">
        <v>30</v>
      </c>
      <c r="AA1183" s="62" t="s">
        <v>30</v>
      </c>
      <c r="AB1183" s="32" t="s">
        <v>31</v>
      </c>
      <c r="AC1183" s="32" t="s">
        <v>31</v>
      </c>
      <c r="AD1183" s="32" t="s">
        <v>31</v>
      </c>
      <c r="AE1183" s="32" t="s">
        <v>33</v>
      </c>
      <c r="AF1183" s="32" t="s">
        <v>33</v>
      </c>
      <c r="AG1183" s="32" t="s">
        <v>33</v>
      </c>
      <c r="AH1183" s="46" t="s">
        <v>45</v>
      </c>
      <c r="AM1183" s="32" t="s">
        <v>35</v>
      </c>
      <c r="AR1183" s="23"/>
      <c r="AS1183" s="24" t="str">
        <f t="shared" si="3"/>
        <v>-:Q:-:-:-:-:-:-:-:-:-:-:-:-:-:-:-:-:-:-:-:-:Rn:::::Rt::::</v>
      </c>
      <c r="AT1183" s="23"/>
      <c r="AU1183" s="24" t="str">
        <f t="shared" si="4"/>
        <v>0x0DFF0000</v>
      </c>
      <c r="AV1183" s="25"/>
      <c r="AW1183" s="26" t="str">
        <f t="shared" si="5"/>
        <v>vld2single_structure_8_bit_immediate_offset,            </v>
      </c>
      <c r="AX1183" s="26" t="str">
        <f t="shared" si="6"/>
        <v>//		vld2single_structure_8_bit_immediate_offset,            	/* 0x0DFF0000	LD2       	 */</v>
      </c>
      <c r="AY1183" s="26" t="str">
        <f t="shared" si="7"/>
        <v>//		0x0DFF0000,	/* LD2       	vld2single_structure_8_bit_immediate_offset	 */</v>
      </c>
    </row>
    <row r="1184" ht="12.75" customHeight="1">
      <c r="A1184" s="9" t="s">
        <v>1864</v>
      </c>
      <c r="B1184" s="33" t="s">
        <v>106</v>
      </c>
      <c r="C1184" s="16"/>
      <c r="D1184" s="17"/>
      <c r="E1184" s="28" t="s">
        <v>1696</v>
      </c>
      <c r="F1184" s="18" t="str">
        <f t="shared" si="8"/>
        <v>v</v>
      </c>
      <c r="G1184" s="18" t="str">
        <f t="shared" si="9"/>
        <v>single_structure_8_bit_immediate_offset</v>
      </c>
      <c r="H1184" s="18" t="s">
        <v>1751</v>
      </c>
      <c r="I1184" s="30" t="s">
        <v>1806</v>
      </c>
      <c r="J1184" s="30"/>
      <c r="K1184" s="84"/>
      <c r="L1184" s="45" t="s">
        <v>31</v>
      </c>
      <c r="M1184" s="61" t="s">
        <v>71</v>
      </c>
      <c r="N1184" s="45" t="s">
        <v>31</v>
      </c>
      <c r="O1184" s="45" t="s">
        <v>31</v>
      </c>
      <c r="P1184" s="45" t="s">
        <v>30</v>
      </c>
      <c r="Q1184" s="45" t="s">
        <v>30</v>
      </c>
      <c r="R1184" s="45" t="s">
        <v>31</v>
      </c>
      <c r="S1184" s="45" t="s">
        <v>30</v>
      </c>
      <c r="T1184" s="45" t="s">
        <v>30</v>
      </c>
      <c r="U1184" s="32" t="s">
        <v>30</v>
      </c>
      <c r="V1184" s="32" t="s">
        <v>30</v>
      </c>
      <c r="W1184" s="62" t="s">
        <v>30</v>
      </c>
      <c r="X1184" s="62" t="s">
        <v>30</v>
      </c>
      <c r="Y1184" s="62" t="s">
        <v>30</v>
      </c>
      <c r="Z1184" s="62" t="s">
        <v>30</v>
      </c>
      <c r="AA1184" s="62" t="s">
        <v>30</v>
      </c>
      <c r="AB1184" s="32" t="s">
        <v>31</v>
      </c>
      <c r="AC1184" s="32" t="s">
        <v>31</v>
      </c>
      <c r="AD1184" s="32" t="s">
        <v>30</v>
      </c>
      <c r="AE1184" s="32" t="s">
        <v>33</v>
      </c>
      <c r="AF1184" s="32" t="s">
        <v>33</v>
      </c>
      <c r="AG1184" s="32" t="s">
        <v>33</v>
      </c>
      <c r="AH1184" s="46" t="s">
        <v>45</v>
      </c>
      <c r="AM1184" s="32" t="s">
        <v>35</v>
      </c>
      <c r="AR1184" s="23"/>
      <c r="AS1184" s="24" t="str">
        <f t="shared" si="3"/>
        <v>-:Q:-:-:-:-:-:-:-:-:-:-:-:-:-:-:-:-:-:-:-:-:Rn:::::Rt::::</v>
      </c>
      <c r="AT1184" s="23"/>
      <c r="AU1184" s="24" t="str">
        <f t="shared" si="4"/>
        <v>0x0DFF2000</v>
      </c>
      <c r="AV1184" s="25"/>
      <c r="AW1184" s="26" t="str">
        <f t="shared" si="5"/>
        <v>vld4single_structure_8_bit_immediate_offset,            </v>
      </c>
      <c r="AX1184" s="26" t="str">
        <f t="shared" si="6"/>
        <v>//		vld4single_structure_8_bit_immediate_offset,            	/* 0x0DFF2000	LD4       	 */</v>
      </c>
      <c r="AY1184" s="26" t="str">
        <f t="shared" si="7"/>
        <v>//		0x0DFF2000,	/* LD4       	vld4single_structure_8_bit_immediate_offset	 */</v>
      </c>
    </row>
    <row r="1185" ht="12.75" customHeight="1">
      <c r="A1185" s="15" t="s">
        <v>1865</v>
      </c>
      <c r="B1185" s="33" t="s">
        <v>106</v>
      </c>
      <c r="C1185" s="16"/>
      <c r="D1185" s="17"/>
      <c r="E1185" s="28" t="s">
        <v>1704</v>
      </c>
      <c r="F1185" s="18" t="str">
        <f t="shared" si="8"/>
        <v>v</v>
      </c>
      <c r="G1185" s="18" t="str">
        <f t="shared" si="9"/>
        <v>single_structure_16_bit_immediate_offset</v>
      </c>
      <c r="H1185" s="18" t="s">
        <v>1751</v>
      </c>
      <c r="I1185" s="30" t="s">
        <v>1809</v>
      </c>
      <c r="J1185" s="30"/>
      <c r="K1185" s="84"/>
      <c r="L1185" s="45" t="s">
        <v>31</v>
      </c>
      <c r="M1185" s="61" t="s">
        <v>71</v>
      </c>
      <c r="N1185" s="45" t="s">
        <v>31</v>
      </c>
      <c r="O1185" s="45" t="s">
        <v>31</v>
      </c>
      <c r="P1185" s="45" t="s">
        <v>30</v>
      </c>
      <c r="Q1185" s="45" t="s">
        <v>30</v>
      </c>
      <c r="R1185" s="45" t="s">
        <v>31</v>
      </c>
      <c r="S1185" s="45" t="s">
        <v>30</v>
      </c>
      <c r="T1185" s="45" t="s">
        <v>30</v>
      </c>
      <c r="U1185" s="32" t="s">
        <v>30</v>
      </c>
      <c r="V1185" s="32" t="s">
        <v>30</v>
      </c>
      <c r="W1185" s="62" t="s">
        <v>30</v>
      </c>
      <c r="X1185" s="62" t="s">
        <v>30</v>
      </c>
      <c r="Y1185" s="62" t="s">
        <v>30</v>
      </c>
      <c r="Z1185" s="62" t="s">
        <v>30</v>
      </c>
      <c r="AA1185" s="62" t="s">
        <v>30</v>
      </c>
      <c r="AB1185" s="32" t="s">
        <v>31</v>
      </c>
      <c r="AC1185" s="32" t="s">
        <v>30</v>
      </c>
      <c r="AD1185" s="32" t="s">
        <v>31</v>
      </c>
      <c r="AE1185" s="32" t="s">
        <v>33</v>
      </c>
      <c r="AF1185" s="32" t="s">
        <v>33</v>
      </c>
      <c r="AG1185" s="32" t="s">
        <v>31</v>
      </c>
      <c r="AH1185" s="46" t="s">
        <v>45</v>
      </c>
      <c r="AM1185" s="32" t="s">
        <v>35</v>
      </c>
      <c r="AR1185" s="23"/>
      <c r="AS1185" s="24" t="str">
        <f t="shared" si="3"/>
        <v>-:Q:-:-:-:-:-:-:-:-:-:-:-:-:-:-:-:-:-:-:-:-:Rn:::::Rt::::</v>
      </c>
      <c r="AT1185" s="23"/>
      <c r="AU1185" s="24" t="str">
        <f t="shared" si="4"/>
        <v>0x0DFF4000</v>
      </c>
      <c r="AV1185" s="25"/>
      <c r="AW1185" s="26" t="str">
        <f t="shared" si="5"/>
        <v>vld2single_structure_16_bit_immediate_offset,           </v>
      </c>
      <c r="AX1185" s="26" t="str">
        <f t="shared" si="6"/>
        <v>//		vld2single_structure_16_bit_immediate_offset,           	/* 0x0DFF4000	LD2       	 */</v>
      </c>
      <c r="AY1185" s="26" t="str">
        <f t="shared" si="7"/>
        <v>//		0x0DFF4000,	/* LD2       	vld2single_structure_16_bit_immediate_offset	 */</v>
      </c>
    </row>
    <row r="1186" ht="12.75" customHeight="1">
      <c r="A1186" s="15" t="s">
        <v>1866</v>
      </c>
      <c r="B1186" s="33" t="s">
        <v>106</v>
      </c>
      <c r="C1186" s="16"/>
      <c r="D1186" s="17"/>
      <c r="E1186" s="28" t="s">
        <v>1696</v>
      </c>
      <c r="F1186" s="18" t="str">
        <f t="shared" si="8"/>
        <v>v</v>
      </c>
      <c r="G1186" s="18" t="str">
        <f t="shared" si="9"/>
        <v>single_structure_16_bit_immediate_offset</v>
      </c>
      <c r="H1186" s="18" t="s">
        <v>1751</v>
      </c>
      <c r="I1186" s="30" t="s">
        <v>1809</v>
      </c>
      <c r="J1186" s="30"/>
      <c r="K1186" s="84"/>
      <c r="L1186" s="45" t="s">
        <v>31</v>
      </c>
      <c r="M1186" s="61" t="s">
        <v>71</v>
      </c>
      <c r="N1186" s="45" t="s">
        <v>31</v>
      </c>
      <c r="O1186" s="45" t="s">
        <v>31</v>
      </c>
      <c r="P1186" s="45" t="s">
        <v>30</v>
      </c>
      <c r="Q1186" s="45" t="s">
        <v>30</v>
      </c>
      <c r="R1186" s="45" t="s">
        <v>31</v>
      </c>
      <c r="S1186" s="45" t="s">
        <v>30</v>
      </c>
      <c r="T1186" s="45" t="s">
        <v>30</v>
      </c>
      <c r="U1186" s="32" t="s">
        <v>30</v>
      </c>
      <c r="V1186" s="32" t="s">
        <v>30</v>
      </c>
      <c r="W1186" s="62" t="s">
        <v>30</v>
      </c>
      <c r="X1186" s="62" t="s">
        <v>30</v>
      </c>
      <c r="Y1186" s="62" t="s">
        <v>30</v>
      </c>
      <c r="Z1186" s="62" t="s">
        <v>30</v>
      </c>
      <c r="AA1186" s="62" t="s">
        <v>30</v>
      </c>
      <c r="AB1186" s="32" t="s">
        <v>31</v>
      </c>
      <c r="AC1186" s="32" t="s">
        <v>30</v>
      </c>
      <c r="AD1186" s="32" t="s">
        <v>30</v>
      </c>
      <c r="AE1186" s="32" t="s">
        <v>33</v>
      </c>
      <c r="AF1186" s="32" t="s">
        <v>33</v>
      </c>
      <c r="AG1186" s="32" t="s">
        <v>31</v>
      </c>
      <c r="AH1186" s="46" t="s">
        <v>45</v>
      </c>
      <c r="AM1186" s="32" t="s">
        <v>35</v>
      </c>
      <c r="AR1186" s="23"/>
      <c r="AS1186" s="24" t="str">
        <f t="shared" si="3"/>
        <v>-:Q:-:-:-:-:-:-:-:-:-:-:-:-:-:-:-:-:-:-:-:-:Rn:::::Rt::::</v>
      </c>
      <c r="AT1186" s="23"/>
      <c r="AU1186" s="24" t="str">
        <f t="shared" si="4"/>
        <v>0x0DFF6000</v>
      </c>
      <c r="AV1186" s="25"/>
      <c r="AW1186" s="26" t="str">
        <f t="shared" si="5"/>
        <v>vld4single_structure_16_bit_immediate_offset,           </v>
      </c>
      <c r="AX1186" s="26" t="str">
        <f t="shared" si="6"/>
        <v>//		vld4single_structure_16_bit_immediate_offset,           	/* 0x0DFF6000	LD4       	 */</v>
      </c>
      <c r="AY1186" s="26" t="str">
        <f t="shared" si="7"/>
        <v>//		0x0DFF6000,	/* LD4       	vld4single_structure_16_bit_immediate_offset	 */</v>
      </c>
    </row>
    <row r="1187" ht="12.75" customHeight="1">
      <c r="A1187" s="9" t="s">
        <v>1867</v>
      </c>
      <c r="B1187" s="33" t="s">
        <v>106</v>
      </c>
      <c r="C1187" s="16"/>
      <c r="D1187" s="17"/>
      <c r="E1187" s="28" t="s">
        <v>1704</v>
      </c>
      <c r="F1187" s="18" t="str">
        <f t="shared" si="8"/>
        <v>v</v>
      </c>
      <c r="G1187" s="18" t="str">
        <f t="shared" si="9"/>
        <v>single_structure_32_bit_immediate_offset</v>
      </c>
      <c r="H1187" s="18" t="s">
        <v>1751</v>
      </c>
      <c r="I1187" s="30" t="s">
        <v>1812</v>
      </c>
      <c r="J1187" s="30"/>
      <c r="K1187" s="84"/>
      <c r="L1187" s="45" t="s">
        <v>31</v>
      </c>
      <c r="M1187" s="61" t="s">
        <v>71</v>
      </c>
      <c r="N1187" s="45" t="s">
        <v>31</v>
      </c>
      <c r="O1187" s="45" t="s">
        <v>31</v>
      </c>
      <c r="P1187" s="45" t="s">
        <v>30</v>
      </c>
      <c r="Q1187" s="45" t="s">
        <v>30</v>
      </c>
      <c r="R1187" s="45" t="s">
        <v>31</v>
      </c>
      <c r="S1187" s="45" t="s">
        <v>30</v>
      </c>
      <c r="T1187" s="45" t="s">
        <v>30</v>
      </c>
      <c r="U1187" s="32" t="s">
        <v>30</v>
      </c>
      <c r="V1187" s="32" t="s">
        <v>30</v>
      </c>
      <c r="W1187" s="62" t="s">
        <v>30</v>
      </c>
      <c r="X1187" s="62" t="s">
        <v>30</v>
      </c>
      <c r="Y1187" s="62" t="s">
        <v>30</v>
      </c>
      <c r="Z1187" s="62" t="s">
        <v>30</v>
      </c>
      <c r="AA1187" s="62" t="s">
        <v>30</v>
      </c>
      <c r="AB1187" s="32" t="s">
        <v>30</v>
      </c>
      <c r="AC1187" s="32" t="s">
        <v>31</v>
      </c>
      <c r="AD1187" s="32" t="s">
        <v>31</v>
      </c>
      <c r="AE1187" s="32" t="s">
        <v>33</v>
      </c>
      <c r="AF1187" s="32" t="s">
        <v>31</v>
      </c>
      <c r="AG1187" s="32" t="s">
        <v>31</v>
      </c>
      <c r="AH1187" s="46" t="s">
        <v>45</v>
      </c>
      <c r="AM1187" s="32" t="s">
        <v>35</v>
      </c>
      <c r="AR1187" s="23"/>
      <c r="AS1187" s="24" t="str">
        <f t="shared" si="3"/>
        <v>-:Q:-:-:-:-:-:-:-:-:-:-:-:-:-:-:-:-:-:-:-:-:Rn:::::Rt::::</v>
      </c>
      <c r="AT1187" s="23"/>
      <c r="AU1187" s="24" t="str">
        <f t="shared" si="4"/>
        <v>0x0DFF8000</v>
      </c>
      <c r="AV1187" s="25"/>
      <c r="AW1187" s="26" t="str">
        <f t="shared" si="5"/>
        <v>vld2single_structure_32_bit_immediate_offset,           </v>
      </c>
      <c r="AX1187" s="26" t="str">
        <f t="shared" si="6"/>
        <v>//		vld2single_structure_32_bit_immediate_offset,           	/* 0x0DFF8000	LD2       	 */</v>
      </c>
      <c r="AY1187" s="26" t="str">
        <f t="shared" si="7"/>
        <v>//		0x0DFF8000,	/* LD2       	vld2single_structure_32_bit_immediate_offset	 */</v>
      </c>
    </row>
    <row r="1188" ht="12.75" customHeight="1">
      <c r="A1188" s="15" t="s">
        <v>1868</v>
      </c>
      <c r="B1188" s="33" t="s">
        <v>106</v>
      </c>
      <c r="C1188" s="16"/>
      <c r="D1188" s="17"/>
      <c r="E1188" s="28" t="s">
        <v>1704</v>
      </c>
      <c r="F1188" s="18" t="str">
        <f t="shared" si="8"/>
        <v>v</v>
      </c>
      <c r="G1188" s="18" t="str">
        <f t="shared" si="9"/>
        <v>single_structure_64_bit_immediate_offset</v>
      </c>
      <c r="H1188" s="18" t="s">
        <v>1751</v>
      </c>
      <c r="I1188" s="30" t="s">
        <v>1814</v>
      </c>
      <c r="J1188" s="30"/>
      <c r="K1188" s="84"/>
      <c r="L1188" s="45" t="s">
        <v>31</v>
      </c>
      <c r="M1188" s="61" t="s">
        <v>71</v>
      </c>
      <c r="N1188" s="45" t="s">
        <v>31</v>
      </c>
      <c r="O1188" s="45" t="s">
        <v>31</v>
      </c>
      <c r="P1188" s="45" t="s">
        <v>30</v>
      </c>
      <c r="Q1188" s="45" t="s">
        <v>30</v>
      </c>
      <c r="R1188" s="45" t="s">
        <v>31</v>
      </c>
      <c r="S1188" s="45" t="s">
        <v>30</v>
      </c>
      <c r="T1188" s="45" t="s">
        <v>30</v>
      </c>
      <c r="U1188" s="32" t="s">
        <v>30</v>
      </c>
      <c r="V1188" s="32" t="s">
        <v>30</v>
      </c>
      <c r="W1188" s="62" t="s">
        <v>30</v>
      </c>
      <c r="X1188" s="62" t="s">
        <v>30</v>
      </c>
      <c r="Y1188" s="62" t="s">
        <v>30</v>
      </c>
      <c r="Z1188" s="62" t="s">
        <v>30</v>
      </c>
      <c r="AA1188" s="62" t="s">
        <v>30</v>
      </c>
      <c r="AB1188" s="32" t="s">
        <v>30</v>
      </c>
      <c r="AC1188" s="32" t="s">
        <v>31</v>
      </c>
      <c r="AD1188" s="32" t="s">
        <v>31</v>
      </c>
      <c r="AE1188" s="32" t="s">
        <v>31</v>
      </c>
      <c r="AF1188" s="32" t="s">
        <v>31</v>
      </c>
      <c r="AG1188" s="32" t="s">
        <v>30</v>
      </c>
      <c r="AH1188" s="46" t="s">
        <v>45</v>
      </c>
      <c r="AM1188" s="32" t="s">
        <v>35</v>
      </c>
      <c r="AR1188" s="23"/>
      <c r="AS1188" s="24" t="str">
        <f t="shared" si="3"/>
        <v>-:Q:-:-:-:-:-:-:-:-:-:-:-:-:-:-:-:-:-:-:-:-:Rn:::::Rt::::</v>
      </c>
      <c r="AT1188" s="23"/>
      <c r="AU1188" s="24" t="str">
        <f t="shared" si="4"/>
        <v>0x0DFF8400</v>
      </c>
      <c r="AV1188" s="25"/>
      <c r="AW1188" s="26" t="str">
        <f t="shared" si="5"/>
        <v>vld2single_structure_64_bit_immediate_offset,           </v>
      </c>
      <c r="AX1188" s="26" t="str">
        <f t="shared" si="6"/>
        <v>//		vld2single_structure_64_bit_immediate_offset,           	/* 0x0DFF8400	LD2       	 */</v>
      </c>
      <c r="AY1188" s="26" t="str">
        <f t="shared" si="7"/>
        <v>//		0x0DFF8400,	/* LD2       	vld2single_structure_64_bit_immediate_offset	 */</v>
      </c>
    </row>
    <row r="1189" ht="12.75" customHeight="1">
      <c r="A1189" s="15" t="s">
        <v>1869</v>
      </c>
      <c r="B1189" s="33" t="s">
        <v>106</v>
      </c>
      <c r="C1189" s="16"/>
      <c r="D1189" s="17"/>
      <c r="E1189" s="28" t="s">
        <v>1696</v>
      </c>
      <c r="F1189" s="18" t="str">
        <f t="shared" si="8"/>
        <v>v</v>
      </c>
      <c r="G1189" s="18" t="str">
        <f t="shared" si="9"/>
        <v>single_structure_32_bit_immediate_offset</v>
      </c>
      <c r="H1189" s="18" t="s">
        <v>1751</v>
      </c>
      <c r="I1189" s="30" t="s">
        <v>1812</v>
      </c>
      <c r="J1189" s="30"/>
      <c r="K1189" s="84"/>
      <c r="L1189" s="45" t="s">
        <v>31</v>
      </c>
      <c r="M1189" s="61" t="s">
        <v>71</v>
      </c>
      <c r="N1189" s="45" t="s">
        <v>31</v>
      </c>
      <c r="O1189" s="45" t="s">
        <v>31</v>
      </c>
      <c r="P1189" s="45" t="s">
        <v>30</v>
      </c>
      <c r="Q1189" s="45" t="s">
        <v>30</v>
      </c>
      <c r="R1189" s="45" t="s">
        <v>31</v>
      </c>
      <c r="S1189" s="45" t="s">
        <v>30</v>
      </c>
      <c r="T1189" s="45" t="s">
        <v>30</v>
      </c>
      <c r="U1189" s="32" t="s">
        <v>30</v>
      </c>
      <c r="V1189" s="32" t="s">
        <v>30</v>
      </c>
      <c r="W1189" s="62" t="s">
        <v>30</v>
      </c>
      <c r="X1189" s="62" t="s">
        <v>30</v>
      </c>
      <c r="Y1189" s="62" t="s">
        <v>30</v>
      </c>
      <c r="Z1189" s="62" t="s">
        <v>30</v>
      </c>
      <c r="AA1189" s="62" t="s">
        <v>30</v>
      </c>
      <c r="AB1189" s="32" t="s">
        <v>30</v>
      </c>
      <c r="AC1189" s="32" t="s">
        <v>31</v>
      </c>
      <c r="AD1189" s="32" t="s">
        <v>30</v>
      </c>
      <c r="AE1189" s="32" t="s">
        <v>33</v>
      </c>
      <c r="AF1189" s="32" t="s">
        <v>31</v>
      </c>
      <c r="AG1189" s="32" t="s">
        <v>31</v>
      </c>
      <c r="AH1189" s="46" t="s">
        <v>45</v>
      </c>
      <c r="AM1189" s="32" t="s">
        <v>35</v>
      </c>
      <c r="AR1189" s="23"/>
      <c r="AS1189" s="24" t="str">
        <f t="shared" si="3"/>
        <v>-:Q:-:-:-:-:-:-:-:-:-:-:-:-:-:-:-:-:-:-:-:-:Rn:::::Rt::::</v>
      </c>
      <c r="AT1189" s="23"/>
      <c r="AU1189" s="24" t="str">
        <f t="shared" si="4"/>
        <v>0x0DFFA000</v>
      </c>
      <c r="AV1189" s="25"/>
      <c r="AW1189" s="26" t="str">
        <f t="shared" si="5"/>
        <v>vld4single_structure_32_bit_immediate_offset,           </v>
      </c>
      <c r="AX1189" s="26" t="str">
        <f t="shared" si="6"/>
        <v>//		vld4single_structure_32_bit_immediate_offset,           	/* 0x0DFFA000	LD4       	 */</v>
      </c>
      <c r="AY1189" s="26" t="str">
        <f t="shared" si="7"/>
        <v>//		0x0DFFA000,	/* LD4       	vld4single_structure_32_bit_immediate_offset	 */</v>
      </c>
    </row>
    <row r="1190" ht="12.75" customHeight="1">
      <c r="A1190" s="9" t="s">
        <v>1870</v>
      </c>
      <c r="B1190" s="33" t="s">
        <v>106</v>
      </c>
      <c r="C1190" s="16"/>
      <c r="D1190" s="17"/>
      <c r="E1190" s="28" t="s">
        <v>1696</v>
      </c>
      <c r="F1190" s="18" t="str">
        <f t="shared" si="8"/>
        <v>v</v>
      </c>
      <c r="G1190" s="18" t="str">
        <f t="shared" si="9"/>
        <v>single_structure_64_bit_immediate_offset</v>
      </c>
      <c r="H1190" s="18" t="s">
        <v>1751</v>
      </c>
      <c r="I1190" s="30" t="s">
        <v>1814</v>
      </c>
      <c r="J1190" s="30"/>
      <c r="K1190" s="84"/>
      <c r="L1190" s="45" t="s">
        <v>31</v>
      </c>
      <c r="M1190" s="61" t="s">
        <v>71</v>
      </c>
      <c r="N1190" s="45" t="s">
        <v>31</v>
      </c>
      <c r="O1190" s="45" t="s">
        <v>31</v>
      </c>
      <c r="P1190" s="45" t="s">
        <v>30</v>
      </c>
      <c r="Q1190" s="45" t="s">
        <v>30</v>
      </c>
      <c r="R1190" s="45" t="s">
        <v>31</v>
      </c>
      <c r="S1190" s="45" t="s">
        <v>30</v>
      </c>
      <c r="T1190" s="45" t="s">
        <v>30</v>
      </c>
      <c r="U1190" s="32" t="s">
        <v>30</v>
      </c>
      <c r="V1190" s="32" t="s">
        <v>30</v>
      </c>
      <c r="W1190" s="62" t="s">
        <v>30</v>
      </c>
      <c r="X1190" s="62" t="s">
        <v>30</v>
      </c>
      <c r="Y1190" s="62" t="s">
        <v>30</v>
      </c>
      <c r="Z1190" s="62" t="s">
        <v>30</v>
      </c>
      <c r="AA1190" s="62" t="s">
        <v>30</v>
      </c>
      <c r="AB1190" s="32" t="s">
        <v>30</v>
      </c>
      <c r="AC1190" s="32" t="s">
        <v>31</v>
      </c>
      <c r="AD1190" s="32" t="s">
        <v>30</v>
      </c>
      <c r="AE1190" s="32" t="s">
        <v>31</v>
      </c>
      <c r="AF1190" s="32" t="s">
        <v>31</v>
      </c>
      <c r="AG1190" s="32" t="s">
        <v>30</v>
      </c>
      <c r="AH1190" s="46" t="s">
        <v>45</v>
      </c>
      <c r="AM1190" s="32" t="s">
        <v>35</v>
      </c>
      <c r="AR1190" s="23"/>
      <c r="AS1190" s="24" t="str">
        <f t="shared" si="3"/>
        <v>-:Q:-:-:-:-:-:-:-:-:-:-:-:-:-:-:-:-:-:-:-:-:Rn:::::Rt::::</v>
      </c>
      <c r="AT1190" s="23"/>
      <c r="AU1190" s="24" t="str">
        <f t="shared" si="4"/>
        <v>0x0DFFA400</v>
      </c>
      <c r="AV1190" s="25"/>
      <c r="AW1190" s="26" t="str">
        <f t="shared" si="5"/>
        <v>vld4single_structure_64_bit_immediate_offset,           </v>
      </c>
      <c r="AX1190" s="26" t="str">
        <f t="shared" si="6"/>
        <v>//		vld4single_structure_64_bit_immediate_offset,           	/* 0x0DFFA400	LD4       	 */</v>
      </c>
      <c r="AY1190" s="26" t="str">
        <f t="shared" si="7"/>
        <v>//		0x0DFFA400,	/* LD4       	vld4single_structure_64_bit_immediate_offset	 */</v>
      </c>
    </row>
    <row r="1191" ht="12.75" customHeight="1">
      <c r="A1191" s="9" t="s">
        <v>1871</v>
      </c>
      <c r="B1191" s="33" t="s">
        <v>106</v>
      </c>
      <c r="C1191" s="16"/>
      <c r="D1191" s="17"/>
      <c r="E1191" s="28" t="s">
        <v>1788</v>
      </c>
      <c r="F1191" s="18" t="str">
        <f t="shared" si="8"/>
        <v>v</v>
      </c>
      <c r="G1191" s="18" t="str">
        <f t="shared" si="9"/>
        <v>Immediate_offset</v>
      </c>
      <c r="H1191" s="19"/>
      <c r="I1191" s="30" t="s">
        <v>1722</v>
      </c>
      <c r="J1191" s="30"/>
      <c r="K1191" s="84"/>
      <c r="L1191" s="45" t="s">
        <v>31</v>
      </c>
      <c r="M1191" s="61" t="s">
        <v>71</v>
      </c>
      <c r="N1191" s="45" t="s">
        <v>31</v>
      </c>
      <c r="O1191" s="45" t="s">
        <v>31</v>
      </c>
      <c r="P1191" s="45" t="s">
        <v>30</v>
      </c>
      <c r="Q1191" s="45" t="s">
        <v>30</v>
      </c>
      <c r="R1191" s="45" t="s">
        <v>31</v>
      </c>
      <c r="S1191" s="45" t="s">
        <v>30</v>
      </c>
      <c r="T1191" s="45" t="s">
        <v>30</v>
      </c>
      <c r="U1191" s="32" t="s">
        <v>30</v>
      </c>
      <c r="V1191" s="32" t="s">
        <v>30</v>
      </c>
      <c r="W1191" s="62" t="s">
        <v>30</v>
      </c>
      <c r="X1191" s="62" t="s">
        <v>30</v>
      </c>
      <c r="Y1191" s="62" t="s">
        <v>30</v>
      </c>
      <c r="Z1191" s="62" t="s">
        <v>30</v>
      </c>
      <c r="AA1191" s="62" t="s">
        <v>30</v>
      </c>
      <c r="AB1191" s="32" t="s">
        <v>30</v>
      </c>
      <c r="AC1191" s="32" t="s">
        <v>30</v>
      </c>
      <c r="AD1191" s="32" t="s">
        <v>31</v>
      </c>
      <c r="AE1191" s="32" t="s">
        <v>31</v>
      </c>
      <c r="AF1191" s="32" t="s">
        <v>33</v>
      </c>
      <c r="AG1191" s="32" t="s">
        <v>33</v>
      </c>
      <c r="AH1191" s="46" t="s">
        <v>45</v>
      </c>
      <c r="AM1191" s="32" t="s">
        <v>35</v>
      </c>
      <c r="AR1191" s="23"/>
      <c r="AS1191" s="24" t="str">
        <f t="shared" si="3"/>
        <v>-:Q:-:-:-:-:-:-:-:-:-:-:-:-:-:-:-:-:-:-:-:-:Rn:::::Rt::::</v>
      </c>
      <c r="AT1191" s="23"/>
      <c r="AU1191" s="24" t="str">
        <f t="shared" si="4"/>
        <v>0x0DFFC000</v>
      </c>
      <c r="AV1191" s="25"/>
      <c r="AW1191" s="26" t="str">
        <f t="shared" si="5"/>
        <v>vld2rImmediate_offset,                                  </v>
      </c>
      <c r="AX1191" s="26" t="str">
        <f t="shared" si="6"/>
        <v>//		vld2rImmediate_offset,                                  	/* 0x0DFFC000	LD2R      	 */</v>
      </c>
      <c r="AY1191" s="26" t="str">
        <f t="shared" si="7"/>
        <v>//		0x0DFFC000,	/* LD2R      	vld2rImmediate_offset	 */</v>
      </c>
    </row>
    <row r="1192" ht="12.75" customHeight="1">
      <c r="A1192" s="15" t="s">
        <v>1872</v>
      </c>
      <c r="B1192" s="33" t="s">
        <v>106</v>
      </c>
      <c r="C1192" s="16"/>
      <c r="D1192" s="17"/>
      <c r="E1192" s="28" t="s">
        <v>1790</v>
      </c>
      <c r="F1192" s="18" t="str">
        <f t="shared" si="8"/>
        <v>v</v>
      </c>
      <c r="G1192" s="18" t="str">
        <f t="shared" si="9"/>
        <v>Immediate_offset</v>
      </c>
      <c r="H1192" s="19"/>
      <c r="I1192" s="30" t="s">
        <v>1722</v>
      </c>
      <c r="J1192" s="30"/>
      <c r="K1192" s="84"/>
      <c r="L1192" s="45" t="s">
        <v>31</v>
      </c>
      <c r="M1192" s="61" t="s">
        <v>71</v>
      </c>
      <c r="N1192" s="45" t="s">
        <v>31</v>
      </c>
      <c r="O1192" s="45" t="s">
        <v>31</v>
      </c>
      <c r="P1192" s="45" t="s">
        <v>30</v>
      </c>
      <c r="Q1192" s="45" t="s">
        <v>30</v>
      </c>
      <c r="R1192" s="45" t="s">
        <v>31</v>
      </c>
      <c r="S1192" s="45" t="s">
        <v>30</v>
      </c>
      <c r="T1192" s="45" t="s">
        <v>30</v>
      </c>
      <c r="U1192" s="32" t="s">
        <v>30</v>
      </c>
      <c r="V1192" s="32" t="s">
        <v>30</v>
      </c>
      <c r="W1192" s="62" t="s">
        <v>30</v>
      </c>
      <c r="X1192" s="62" t="s">
        <v>30</v>
      </c>
      <c r="Y1192" s="62" t="s">
        <v>30</v>
      </c>
      <c r="Z1192" s="62" t="s">
        <v>30</v>
      </c>
      <c r="AA1192" s="62" t="s">
        <v>30</v>
      </c>
      <c r="AB1192" s="32" t="s">
        <v>30</v>
      </c>
      <c r="AC1192" s="32" t="s">
        <v>30</v>
      </c>
      <c r="AD1192" s="32" t="s">
        <v>30</v>
      </c>
      <c r="AE1192" s="32" t="s">
        <v>31</v>
      </c>
      <c r="AF1192" s="32" t="s">
        <v>33</v>
      </c>
      <c r="AG1192" s="32" t="s">
        <v>33</v>
      </c>
      <c r="AH1192" s="46" t="s">
        <v>45</v>
      </c>
      <c r="AM1192" s="32" t="s">
        <v>35</v>
      </c>
      <c r="AR1192" s="23"/>
      <c r="AS1192" s="24" t="str">
        <f t="shared" si="3"/>
        <v>-:Q:-:-:-:-:-:-:-:-:-:-:-:-:-:-:-:-:-:-:-:-:Rn:::::Rt::::</v>
      </c>
      <c r="AT1192" s="23"/>
      <c r="AU1192" s="24" t="str">
        <f t="shared" si="4"/>
        <v>0x0DFFE000</v>
      </c>
      <c r="AV1192" s="25"/>
      <c r="AW1192" s="26" t="str">
        <f t="shared" si="5"/>
        <v>vld4rImmediate_offset,                                  </v>
      </c>
      <c r="AX1192" s="26" t="str">
        <f t="shared" si="6"/>
        <v>//		vld4rImmediate_offset,                                  	/* 0x0DFFE000	LD4R      	 */</v>
      </c>
      <c r="AY1192" s="26" t="str">
        <f t="shared" si="7"/>
        <v>//		0x0DFFE000,	/* LD4R      	vld4rImmediate_offset	 */</v>
      </c>
    </row>
  </sheetData>
  <mergeCells count="3563">
    <mergeCell ref="AM84:AQ84"/>
    <mergeCell ref="AM83:AQ83"/>
    <mergeCell ref="AM86:AQ86"/>
    <mergeCell ref="AM85:AQ85"/>
    <mergeCell ref="AM118:AQ118"/>
    <mergeCell ref="AM119:AQ119"/>
    <mergeCell ref="AM102:AQ102"/>
    <mergeCell ref="AM106:AQ106"/>
    <mergeCell ref="AM104:AQ104"/>
    <mergeCell ref="AM105:AQ105"/>
    <mergeCell ref="AM103:AQ103"/>
    <mergeCell ref="AH219:AL219"/>
    <mergeCell ref="AH216:AL216"/>
    <mergeCell ref="AH217:AL217"/>
    <mergeCell ref="AM224:AQ224"/>
    <mergeCell ref="AH211:AL211"/>
    <mergeCell ref="AH210:AL210"/>
    <mergeCell ref="AH215:AL215"/>
    <mergeCell ref="AH214:AL214"/>
    <mergeCell ref="AH222:AL222"/>
    <mergeCell ref="AH208:AL208"/>
    <mergeCell ref="AH209:AL209"/>
    <mergeCell ref="AH207:AL207"/>
    <mergeCell ref="AH206:AL206"/>
    <mergeCell ref="AH119:AL119"/>
    <mergeCell ref="AH120:AL120"/>
    <mergeCell ref="AH125:AL125"/>
    <mergeCell ref="AH126:AL126"/>
    <mergeCell ref="AH71:AL71"/>
    <mergeCell ref="AH70:AL70"/>
    <mergeCell ref="AM68:AQ68"/>
    <mergeCell ref="AM67:AQ67"/>
    <mergeCell ref="AM78:AQ78"/>
    <mergeCell ref="AM77:AQ77"/>
    <mergeCell ref="AH67:AL67"/>
    <mergeCell ref="AH68:AL68"/>
    <mergeCell ref="AH69:AL69"/>
    <mergeCell ref="AM71:AQ71"/>
    <mergeCell ref="AM72:AQ72"/>
    <mergeCell ref="AH72:AL72"/>
    <mergeCell ref="AH73:AL73"/>
    <mergeCell ref="AM75:AQ75"/>
    <mergeCell ref="AM73:AQ73"/>
    <mergeCell ref="AM74:AQ74"/>
    <mergeCell ref="AM66:AQ66"/>
    <mergeCell ref="AM65:AQ65"/>
    <mergeCell ref="AM63:AQ63"/>
    <mergeCell ref="AM62:AQ62"/>
    <mergeCell ref="AH65:AL65"/>
    <mergeCell ref="AH63:AL63"/>
    <mergeCell ref="AH64:AL64"/>
    <mergeCell ref="AH60:AL60"/>
    <mergeCell ref="AH61:AL61"/>
    <mergeCell ref="AM69:AQ69"/>
    <mergeCell ref="AH66:AL66"/>
    <mergeCell ref="AM55:AQ55"/>
    <mergeCell ref="AM54:AQ54"/>
    <mergeCell ref="AH35:AL35"/>
    <mergeCell ref="AH36:AL36"/>
    <mergeCell ref="AM70:AQ70"/>
    <mergeCell ref="AM76:AQ76"/>
    <mergeCell ref="AH74:AL74"/>
    <mergeCell ref="AH48:AL48"/>
    <mergeCell ref="AH58:AL58"/>
    <mergeCell ref="AM61:AQ61"/>
    <mergeCell ref="AM58:AQ58"/>
    <mergeCell ref="AM59:AQ59"/>
    <mergeCell ref="AM60:AQ60"/>
    <mergeCell ref="AH51:AL51"/>
    <mergeCell ref="AH52:AL52"/>
    <mergeCell ref="AM64:AQ64"/>
    <mergeCell ref="AH62:AL62"/>
    <mergeCell ref="AM56:AQ56"/>
    <mergeCell ref="AM57:AQ57"/>
    <mergeCell ref="AM45:AQ45"/>
    <mergeCell ref="AM46:AQ46"/>
    <mergeCell ref="AM49:AQ49"/>
    <mergeCell ref="AM50:AQ50"/>
    <mergeCell ref="AM48:AQ48"/>
    <mergeCell ref="AM47:AQ47"/>
    <mergeCell ref="AC63:AG63"/>
    <mergeCell ref="W63:AA63"/>
    <mergeCell ref="W64:AA64"/>
    <mergeCell ref="W65:AA65"/>
    <mergeCell ref="W67:AA67"/>
    <mergeCell ref="W62:AA62"/>
    <mergeCell ref="W66:AA66"/>
    <mergeCell ref="W61:AA61"/>
    <mergeCell ref="AC61:AG61"/>
    <mergeCell ref="AC62:AG62"/>
    <mergeCell ref="AC68:AG68"/>
    <mergeCell ref="AC69:AG69"/>
    <mergeCell ref="AC66:AG66"/>
    <mergeCell ref="AC70:AG70"/>
    <mergeCell ref="AC71:AG71"/>
    <mergeCell ref="W71:AA71"/>
    <mergeCell ref="W68:AA68"/>
    <mergeCell ref="W20:AL20"/>
    <mergeCell ref="W19:AL19"/>
    <mergeCell ref="AM24:AQ24"/>
    <mergeCell ref="AJ24:AL24"/>
    <mergeCell ref="W17:AL17"/>
    <mergeCell ref="W16:AL16"/>
    <mergeCell ref="AF24:AI24"/>
    <mergeCell ref="W23:AL23"/>
    <mergeCell ref="AB24:AE24"/>
    <mergeCell ref="Y24:AA24"/>
    <mergeCell ref="W18:AL18"/>
    <mergeCell ref="W53:AA53"/>
    <mergeCell ref="W51:AA51"/>
    <mergeCell ref="W52:AA52"/>
    <mergeCell ref="W46:AA46"/>
    <mergeCell ref="W45:AA45"/>
    <mergeCell ref="W58:AA58"/>
    <mergeCell ref="W54:AA54"/>
    <mergeCell ref="W57:AA57"/>
    <mergeCell ref="W55:AA55"/>
    <mergeCell ref="W56:AA56"/>
    <mergeCell ref="W48:AA48"/>
    <mergeCell ref="AC47:AG47"/>
    <mergeCell ref="AC45:AG45"/>
    <mergeCell ref="AC88:AG88"/>
    <mergeCell ref="AC89:AG89"/>
    <mergeCell ref="AM82:AQ82"/>
    <mergeCell ref="AM79:AQ79"/>
    <mergeCell ref="AM80:AQ80"/>
    <mergeCell ref="AM81:AQ81"/>
    <mergeCell ref="W73:AA73"/>
    <mergeCell ref="W72:AA72"/>
    <mergeCell ref="AH76:AL76"/>
    <mergeCell ref="AH75:AL75"/>
    <mergeCell ref="W70:AA70"/>
    <mergeCell ref="W69:AA69"/>
    <mergeCell ref="AC73:AG73"/>
    <mergeCell ref="W74:AA74"/>
    <mergeCell ref="AC74:AG74"/>
    <mergeCell ref="AC72:AG72"/>
    <mergeCell ref="AC64:AG64"/>
    <mergeCell ref="AC65:AG65"/>
    <mergeCell ref="AC56:AG56"/>
    <mergeCell ref="AC55:AG55"/>
    <mergeCell ref="AC53:AG53"/>
    <mergeCell ref="W50:AA50"/>
    <mergeCell ref="W49:AA49"/>
    <mergeCell ref="S35:V35"/>
    <mergeCell ref="AB35:AG35"/>
    <mergeCell ref="AH38:AL38"/>
    <mergeCell ref="AH37:AL37"/>
    <mergeCell ref="W35:AA35"/>
    <mergeCell ref="AM35:AQ35"/>
    <mergeCell ref="AC46:AG46"/>
    <mergeCell ref="AM90:AQ90"/>
    <mergeCell ref="AM89:AQ89"/>
    <mergeCell ref="W47:AA47"/>
    <mergeCell ref="R41:AQ41"/>
    <mergeCell ref="AH47:AL47"/>
    <mergeCell ref="T85:AL85"/>
    <mergeCell ref="T78:AL78"/>
    <mergeCell ref="AF26:AI26"/>
    <mergeCell ref="AF28:AI28"/>
    <mergeCell ref="AF27:AI27"/>
    <mergeCell ref="W22:AL22"/>
    <mergeCell ref="W21:AL21"/>
    <mergeCell ref="AF25:AI25"/>
    <mergeCell ref="Y25:AA25"/>
    <mergeCell ref="AF30:AI30"/>
    <mergeCell ref="AJ31:AL31"/>
    <mergeCell ref="Y31:AA31"/>
    <mergeCell ref="AF29:AI29"/>
    <mergeCell ref="AB32:AE32"/>
    <mergeCell ref="AF32:AI32"/>
    <mergeCell ref="AF34:AI34"/>
    <mergeCell ref="AB34:AE34"/>
    <mergeCell ref="Y34:AA34"/>
    <mergeCell ref="Y33:AA33"/>
    <mergeCell ref="AF31:AI31"/>
    <mergeCell ref="AB31:AE31"/>
    <mergeCell ref="AJ34:AL34"/>
    <mergeCell ref="AJ32:AL32"/>
    <mergeCell ref="AJ33:AL33"/>
    <mergeCell ref="Y32:AA32"/>
    <mergeCell ref="AF33:AI33"/>
    <mergeCell ref="AB33:AE33"/>
    <mergeCell ref="T12:X12"/>
    <mergeCell ref="Y12:AL12"/>
    <mergeCell ref="T7:AL7"/>
    <mergeCell ref="T8:AL8"/>
    <mergeCell ref="AM7:AQ7"/>
    <mergeCell ref="AM8:AQ8"/>
    <mergeCell ref="T6:AL6"/>
    <mergeCell ref="T5:AL5"/>
    <mergeCell ref="AM6:AQ6"/>
    <mergeCell ref="AM5:AQ5"/>
    <mergeCell ref="T14:AL14"/>
    <mergeCell ref="T13:AL13"/>
    <mergeCell ref="W15:AL15"/>
    <mergeCell ref="T10:X10"/>
    <mergeCell ref="T11:X11"/>
    <mergeCell ref="Y11:AL11"/>
    <mergeCell ref="T9:AL9"/>
    <mergeCell ref="Y10:AL10"/>
    <mergeCell ref="AC48:AG48"/>
    <mergeCell ref="AC49:AG49"/>
    <mergeCell ref="AM31:AQ31"/>
    <mergeCell ref="AM32:AQ32"/>
    <mergeCell ref="AN14:AQ14"/>
    <mergeCell ref="AM12:AQ12"/>
    <mergeCell ref="AN13:AQ13"/>
    <mergeCell ref="AM10:AQ10"/>
    <mergeCell ref="AM9:AQ9"/>
    <mergeCell ref="AM11:AQ11"/>
    <mergeCell ref="AM34:AQ34"/>
    <mergeCell ref="AM33:AQ33"/>
    <mergeCell ref="AJ26:AL26"/>
    <mergeCell ref="AJ25:AL25"/>
    <mergeCell ref="AM165:AQ165"/>
    <mergeCell ref="AM164:AQ164"/>
    <mergeCell ref="AM166:AQ166"/>
    <mergeCell ref="AM170:AQ170"/>
    <mergeCell ref="AM160:AQ160"/>
    <mergeCell ref="AM158:AQ158"/>
    <mergeCell ref="AM157:AQ157"/>
    <mergeCell ref="AM192:AQ192"/>
    <mergeCell ref="AM161:AQ161"/>
    <mergeCell ref="AM117:AQ117"/>
    <mergeCell ref="AM114:AQ114"/>
    <mergeCell ref="AM130:AQ130"/>
    <mergeCell ref="AM120:AQ120"/>
    <mergeCell ref="AM111:AQ111"/>
    <mergeCell ref="AM110:AQ110"/>
    <mergeCell ref="AM107:AQ107"/>
    <mergeCell ref="AM108:AQ108"/>
    <mergeCell ref="AM109:AQ109"/>
    <mergeCell ref="AC111:AG111"/>
    <mergeCell ref="V111:AB111"/>
    <mergeCell ref="V109:AB109"/>
    <mergeCell ref="V110:AB110"/>
    <mergeCell ref="V107:AB107"/>
    <mergeCell ref="V108:AB108"/>
    <mergeCell ref="AM113:AQ113"/>
    <mergeCell ref="AM112:AQ112"/>
    <mergeCell ref="AC113:AG113"/>
    <mergeCell ref="AC105:AG105"/>
    <mergeCell ref="AC107:AG107"/>
    <mergeCell ref="AC112:AG112"/>
    <mergeCell ref="AC108:AG108"/>
    <mergeCell ref="V118:AB118"/>
    <mergeCell ref="V119:AB119"/>
    <mergeCell ref="AM116:AQ116"/>
    <mergeCell ref="AM115:AQ115"/>
    <mergeCell ref="AC117:AG117"/>
    <mergeCell ref="AC116:AG116"/>
    <mergeCell ref="V116:AB116"/>
    <mergeCell ref="V115:AB115"/>
    <mergeCell ref="V117:AB117"/>
    <mergeCell ref="AM94:AQ94"/>
    <mergeCell ref="AM93:AQ93"/>
    <mergeCell ref="AM101:AQ101"/>
    <mergeCell ref="AM100:AQ100"/>
    <mergeCell ref="AM99:AQ99"/>
    <mergeCell ref="AM95:AQ95"/>
    <mergeCell ref="AM96:AQ96"/>
    <mergeCell ref="AM98:AQ98"/>
    <mergeCell ref="AM97:AQ97"/>
    <mergeCell ref="AM88:AQ88"/>
    <mergeCell ref="AH86:AL86"/>
    <mergeCell ref="AH88:AL88"/>
    <mergeCell ref="AH87:AL87"/>
    <mergeCell ref="AM87:AQ87"/>
    <mergeCell ref="T83:AL83"/>
    <mergeCell ref="T82:AL82"/>
    <mergeCell ref="V91:AB91"/>
    <mergeCell ref="V90:AB90"/>
    <mergeCell ref="V89:AB89"/>
    <mergeCell ref="AC90:AG90"/>
    <mergeCell ref="V94:AB94"/>
    <mergeCell ref="V95:AB95"/>
    <mergeCell ref="V96:AB96"/>
    <mergeCell ref="V101:AB101"/>
    <mergeCell ref="V100:AB100"/>
    <mergeCell ref="V99:AB99"/>
    <mergeCell ref="V98:AB98"/>
    <mergeCell ref="V104:AB104"/>
    <mergeCell ref="V105:AB105"/>
    <mergeCell ref="V102:AB102"/>
    <mergeCell ref="V97:AB97"/>
    <mergeCell ref="AC95:AG95"/>
    <mergeCell ref="AC94:AG94"/>
    <mergeCell ref="AC99:AG99"/>
    <mergeCell ref="AC98:AG98"/>
    <mergeCell ref="AC97:AG97"/>
    <mergeCell ref="AH92:AL92"/>
    <mergeCell ref="AM92:AQ92"/>
    <mergeCell ref="AM91:AQ91"/>
    <mergeCell ref="AC93:AG93"/>
    <mergeCell ref="AC91:AG91"/>
    <mergeCell ref="AC92:AG92"/>
    <mergeCell ref="AC96:AG96"/>
    <mergeCell ref="R42:AQ42"/>
    <mergeCell ref="R43:AQ43"/>
    <mergeCell ref="AC51:AG51"/>
    <mergeCell ref="AC52:AG52"/>
    <mergeCell ref="AH45:AL45"/>
    <mergeCell ref="AH46:AL46"/>
    <mergeCell ref="AC50:AG50"/>
    <mergeCell ref="AH49:AL49"/>
    <mergeCell ref="AH50:AL50"/>
    <mergeCell ref="AC54:AG54"/>
    <mergeCell ref="AM53:AQ53"/>
    <mergeCell ref="AM52:AQ52"/>
    <mergeCell ref="AM51:AQ51"/>
    <mergeCell ref="AH77:AL77"/>
    <mergeCell ref="W75:AA75"/>
    <mergeCell ref="AC75:AG75"/>
    <mergeCell ref="W77:AA77"/>
    <mergeCell ref="W76:AA76"/>
    <mergeCell ref="AC77:AG77"/>
    <mergeCell ref="AC76:AG76"/>
    <mergeCell ref="AH89:AL89"/>
    <mergeCell ref="V88:AB88"/>
    <mergeCell ref="AC87:AG87"/>
    <mergeCell ref="AC86:AG86"/>
    <mergeCell ref="V87:AB87"/>
    <mergeCell ref="V86:AB86"/>
    <mergeCell ref="T84:AL84"/>
    <mergeCell ref="T81:AL81"/>
    <mergeCell ref="T79:AL79"/>
    <mergeCell ref="T80:AL80"/>
    <mergeCell ref="AH59:AL59"/>
    <mergeCell ref="AC67:AG67"/>
    <mergeCell ref="AH53:AL53"/>
    <mergeCell ref="AH56:AL56"/>
    <mergeCell ref="AH54:AL54"/>
    <mergeCell ref="AH55:AL55"/>
    <mergeCell ref="AC57:AG57"/>
    <mergeCell ref="AH57:AL57"/>
    <mergeCell ref="W59:AA59"/>
    <mergeCell ref="W60:AA60"/>
    <mergeCell ref="AC58:AG58"/>
    <mergeCell ref="AC59:AG59"/>
    <mergeCell ref="AC60:AG60"/>
    <mergeCell ref="AC374:AG374"/>
    <mergeCell ref="AC375:AG375"/>
    <mergeCell ref="AH371:AL371"/>
    <mergeCell ref="AH370:AL370"/>
    <mergeCell ref="AH368:AL368"/>
    <mergeCell ref="AH367:AL367"/>
    <mergeCell ref="AB371:AE371"/>
    <mergeCell ref="AB368:AE368"/>
    <mergeCell ref="AB369:AE369"/>
    <mergeCell ref="AB370:AE370"/>
    <mergeCell ref="AB367:AE367"/>
    <mergeCell ref="AB366:AE366"/>
    <mergeCell ref="AH366:AL366"/>
    <mergeCell ref="AH365:AL365"/>
    <mergeCell ref="AM372:AQ372"/>
    <mergeCell ref="AM371:AQ371"/>
    <mergeCell ref="AM365:AQ365"/>
    <mergeCell ref="AM366:AQ366"/>
    <mergeCell ref="AH372:AL372"/>
    <mergeCell ref="AC373:AG373"/>
    <mergeCell ref="AB372:AE372"/>
    <mergeCell ref="AH369:AL369"/>
    <mergeCell ref="AB365:AE365"/>
    <mergeCell ref="AM370:AQ370"/>
    <mergeCell ref="AM380:AQ380"/>
    <mergeCell ref="AM369:AQ369"/>
    <mergeCell ref="AN363:AQ363"/>
    <mergeCell ref="AM364:AQ364"/>
    <mergeCell ref="AM368:AQ368"/>
    <mergeCell ref="AM367:AQ367"/>
    <mergeCell ref="AM381:AQ381"/>
    <mergeCell ref="AM374:AQ374"/>
    <mergeCell ref="AM384:AQ384"/>
    <mergeCell ref="AM383:AQ383"/>
    <mergeCell ref="AM388:AQ388"/>
    <mergeCell ref="AM389:AQ389"/>
    <mergeCell ref="AM390:AQ390"/>
    <mergeCell ref="AM387:AQ387"/>
    <mergeCell ref="AM391:AQ391"/>
    <mergeCell ref="AM393:AQ393"/>
    <mergeCell ref="AM392:AQ392"/>
    <mergeCell ref="W390:AA390"/>
    <mergeCell ref="W391:AA391"/>
    <mergeCell ref="W392:AA392"/>
    <mergeCell ref="W393:AA393"/>
    <mergeCell ref="W389:AA389"/>
    <mergeCell ref="W388:AA388"/>
    <mergeCell ref="W379:AA379"/>
    <mergeCell ref="W378:AA378"/>
    <mergeCell ref="W365:AA365"/>
    <mergeCell ref="W364:AA364"/>
    <mergeCell ref="W370:AA370"/>
    <mergeCell ref="AH382:AL382"/>
    <mergeCell ref="AH381:AL381"/>
    <mergeCell ref="AM386:AQ386"/>
    <mergeCell ref="AH386:AL386"/>
    <mergeCell ref="AH385:AL385"/>
    <mergeCell ref="AH383:AL383"/>
    <mergeCell ref="AC376:AG376"/>
    <mergeCell ref="AH384:AL384"/>
    <mergeCell ref="AM385:AQ385"/>
    <mergeCell ref="AM382:AQ382"/>
    <mergeCell ref="W382:AA382"/>
    <mergeCell ref="W377:AA377"/>
    <mergeCell ref="W381:AA381"/>
    <mergeCell ref="W380:AA380"/>
    <mergeCell ref="C417:E417"/>
    <mergeCell ref="D418:E418"/>
    <mergeCell ref="M373:N373"/>
    <mergeCell ref="D327:E327"/>
    <mergeCell ref="W394:AA394"/>
    <mergeCell ref="W395:AA395"/>
    <mergeCell ref="W397:AA397"/>
    <mergeCell ref="W396:AA396"/>
    <mergeCell ref="W366:AA366"/>
    <mergeCell ref="W369:AA369"/>
    <mergeCell ref="W387:AA387"/>
    <mergeCell ref="W386:AA386"/>
    <mergeCell ref="W383:AA383"/>
    <mergeCell ref="W385:AA385"/>
    <mergeCell ref="W384:AA384"/>
    <mergeCell ref="W368:AA368"/>
    <mergeCell ref="W367:AA367"/>
    <mergeCell ref="W372:AA372"/>
    <mergeCell ref="W371:AA371"/>
    <mergeCell ref="W373:AA373"/>
    <mergeCell ref="W374:AA374"/>
    <mergeCell ref="W375:AA375"/>
    <mergeCell ref="W376:AA376"/>
    <mergeCell ref="Y418:AA418"/>
    <mergeCell ref="W418:X418"/>
    <mergeCell ref="W351:AA351"/>
    <mergeCell ref="W352:AA352"/>
    <mergeCell ref="W356:AA356"/>
    <mergeCell ref="W355:AA355"/>
    <mergeCell ref="W353:AA353"/>
    <mergeCell ref="W354:AA354"/>
    <mergeCell ref="AH344:AL344"/>
    <mergeCell ref="AH347:AL347"/>
    <mergeCell ref="AH346:AL346"/>
    <mergeCell ref="AH345:AL345"/>
    <mergeCell ref="AH351:AL351"/>
    <mergeCell ref="AH350:AL350"/>
    <mergeCell ref="AH360:AL360"/>
    <mergeCell ref="AH359:AL359"/>
    <mergeCell ref="AH343:AL343"/>
    <mergeCell ref="AH354:AL354"/>
    <mergeCell ref="AH355:AL355"/>
    <mergeCell ref="AH356:AL356"/>
    <mergeCell ref="AH353:AL353"/>
    <mergeCell ref="W363:AA363"/>
    <mergeCell ref="AB363:AE363"/>
    <mergeCell ref="W362:AA362"/>
    <mergeCell ref="AH364:AL364"/>
    <mergeCell ref="AH363:AL363"/>
    <mergeCell ref="AH361:AL361"/>
    <mergeCell ref="AH362:AL362"/>
    <mergeCell ref="AB360:AE360"/>
    <mergeCell ref="W360:AA360"/>
    <mergeCell ref="AB344:AD344"/>
    <mergeCell ref="AB345:AG345"/>
    <mergeCell ref="AM345:AQ345"/>
    <mergeCell ref="AM343:AQ343"/>
    <mergeCell ref="AM342:AQ342"/>
    <mergeCell ref="AM340:AQ340"/>
    <mergeCell ref="AM341:AQ341"/>
    <mergeCell ref="AM344:AQ344"/>
    <mergeCell ref="AN357:AQ357"/>
    <mergeCell ref="AN354:AQ354"/>
    <mergeCell ref="AM353:AQ353"/>
    <mergeCell ref="AM352:AQ352"/>
    <mergeCell ref="AM350:AQ350"/>
    <mergeCell ref="AM351:AQ351"/>
    <mergeCell ref="AM349:AQ349"/>
    <mergeCell ref="AM348:AQ348"/>
    <mergeCell ref="AN362:AQ362"/>
    <mergeCell ref="AN361:AQ361"/>
    <mergeCell ref="AN360:AQ360"/>
    <mergeCell ref="AN358:AQ358"/>
    <mergeCell ref="AF364:AG364"/>
    <mergeCell ref="AN359:AQ359"/>
    <mergeCell ref="AH358:AL358"/>
    <mergeCell ref="W358:AA358"/>
    <mergeCell ref="AB354:AE354"/>
    <mergeCell ref="AB356:AE356"/>
    <mergeCell ref="AB355:AE355"/>
    <mergeCell ref="W336:AA336"/>
    <mergeCell ref="W337:AA337"/>
    <mergeCell ref="W338:AA338"/>
    <mergeCell ref="W339:AA339"/>
    <mergeCell ref="W359:AA359"/>
    <mergeCell ref="W335:AA335"/>
    <mergeCell ref="AB337:AD337"/>
    <mergeCell ref="AB340:AD340"/>
    <mergeCell ref="AB339:AD339"/>
    <mergeCell ref="AB338:AD338"/>
    <mergeCell ref="W343:AA343"/>
    <mergeCell ref="AB364:AE364"/>
    <mergeCell ref="AB362:AE362"/>
    <mergeCell ref="AB361:AE361"/>
    <mergeCell ref="AB358:AE358"/>
    <mergeCell ref="AB359:AE359"/>
    <mergeCell ref="W357:AA357"/>
    <mergeCell ref="AB357:AE357"/>
    <mergeCell ref="W361:AA361"/>
    <mergeCell ref="AB343:AD343"/>
    <mergeCell ref="AB342:AD342"/>
    <mergeCell ref="AE336:AG336"/>
    <mergeCell ref="W344:AA344"/>
    <mergeCell ref="W346:AA346"/>
    <mergeCell ref="W345:AA345"/>
    <mergeCell ref="AB341:AD341"/>
    <mergeCell ref="W341:AA341"/>
    <mergeCell ref="W340:AA340"/>
    <mergeCell ref="W342:AA342"/>
    <mergeCell ref="W347:AA347"/>
    <mergeCell ref="W348:AA348"/>
    <mergeCell ref="W349:AA349"/>
    <mergeCell ref="W350:AA350"/>
    <mergeCell ref="AH348:AL348"/>
    <mergeCell ref="AH330:AL330"/>
    <mergeCell ref="AH337:AL337"/>
    <mergeCell ref="AH331:AL331"/>
    <mergeCell ref="AH333:AL333"/>
    <mergeCell ref="AH332:AL332"/>
    <mergeCell ref="AH336:AL336"/>
    <mergeCell ref="AH323:AL323"/>
    <mergeCell ref="AH324:AL324"/>
    <mergeCell ref="AH325:AL325"/>
    <mergeCell ref="AH321:AL321"/>
    <mergeCell ref="AH303:AL303"/>
    <mergeCell ref="AH305:AL305"/>
    <mergeCell ref="AH304:AL304"/>
    <mergeCell ref="AH308:AL308"/>
    <mergeCell ref="AH326:AL326"/>
    <mergeCell ref="AH320:AL320"/>
    <mergeCell ref="AH313:AL313"/>
    <mergeCell ref="AH315:AL315"/>
    <mergeCell ref="AH317:AL317"/>
    <mergeCell ref="AH374:AL374"/>
    <mergeCell ref="AH373:AL373"/>
    <mergeCell ref="AM373:AQ373"/>
    <mergeCell ref="AM298:AQ298"/>
    <mergeCell ref="AM299:AQ299"/>
    <mergeCell ref="AH301:AL301"/>
    <mergeCell ref="AH307:AL307"/>
    <mergeCell ref="AH299:AL299"/>
    <mergeCell ref="AH377:AL377"/>
    <mergeCell ref="AH376:AL376"/>
    <mergeCell ref="AH338:AL338"/>
    <mergeCell ref="AH339:AL339"/>
    <mergeCell ref="AH341:AL341"/>
    <mergeCell ref="AH342:AL342"/>
    <mergeCell ref="AH340:AL340"/>
    <mergeCell ref="AM379:AQ379"/>
    <mergeCell ref="AM375:AQ375"/>
    <mergeCell ref="AM376:AQ376"/>
    <mergeCell ref="AM377:AQ377"/>
    <mergeCell ref="AM378:AQ378"/>
    <mergeCell ref="AH375:AL375"/>
    <mergeCell ref="AH378:AL378"/>
    <mergeCell ref="AM301:AQ301"/>
    <mergeCell ref="AM302:AQ302"/>
    <mergeCell ref="AM306:AQ306"/>
    <mergeCell ref="AH306:AL306"/>
    <mergeCell ref="AB302:AG302"/>
    <mergeCell ref="AB327:AG327"/>
    <mergeCell ref="AB336:AD336"/>
    <mergeCell ref="AB303:AG303"/>
    <mergeCell ref="AB304:AG304"/>
    <mergeCell ref="AM259:AQ259"/>
    <mergeCell ref="AM260:AQ260"/>
    <mergeCell ref="AM261:AQ261"/>
    <mergeCell ref="AM262:AQ262"/>
    <mergeCell ref="AB283:AG283"/>
    <mergeCell ref="AB284:AG284"/>
    <mergeCell ref="AB301:AG301"/>
    <mergeCell ref="AB286:AG286"/>
    <mergeCell ref="AB289:AG289"/>
    <mergeCell ref="AB291:AG291"/>
    <mergeCell ref="AB287:AG287"/>
    <mergeCell ref="AB288:AG288"/>
    <mergeCell ref="AB290:AG290"/>
    <mergeCell ref="AB285:AG285"/>
    <mergeCell ref="W322:AA322"/>
    <mergeCell ref="W323:AA323"/>
    <mergeCell ref="W294:AL294"/>
    <mergeCell ref="W320:AA320"/>
    <mergeCell ref="W321:AA321"/>
    <mergeCell ref="W324:AA324"/>
    <mergeCell ref="W331:AA331"/>
    <mergeCell ref="W330:AA330"/>
    <mergeCell ref="W325:AA325"/>
    <mergeCell ref="AM294:AQ294"/>
    <mergeCell ref="AM295:AQ295"/>
    <mergeCell ref="AM297:AQ297"/>
    <mergeCell ref="AM296:AQ296"/>
    <mergeCell ref="AM286:AQ286"/>
    <mergeCell ref="W292:AL292"/>
    <mergeCell ref="W293:AL293"/>
    <mergeCell ref="AH291:AL291"/>
    <mergeCell ref="AM289:AQ289"/>
    <mergeCell ref="W328:AA328"/>
    <mergeCell ref="W329:AA329"/>
    <mergeCell ref="W332:AA332"/>
    <mergeCell ref="W333:AA333"/>
    <mergeCell ref="W334:AA334"/>
    <mergeCell ref="W327:AA327"/>
    <mergeCell ref="W326:AA326"/>
    <mergeCell ref="W319:AA319"/>
    <mergeCell ref="W318:AA318"/>
    <mergeCell ref="W317:AA317"/>
    <mergeCell ref="W316:AA316"/>
    <mergeCell ref="AH128:AL128"/>
    <mergeCell ref="AH129:AL129"/>
    <mergeCell ref="V126:AB126"/>
    <mergeCell ref="AH127:AL127"/>
    <mergeCell ref="V125:AB125"/>
    <mergeCell ref="AH133:AL133"/>
    <mergeCell ref="AC132:AG132"/>
    <mergeCell ref="D133:E133"/>
    <mergeCell ref="L133:M133"/>
    <mergeCell ref="AC124:AG124"/>
    <mergeCell ref="AC122:AG122"/>
    <mergeCell ref="AC125:AG125"/>
    <mergeCell ref="AC127:AG127"/>
    <mergeCell ref="AC115:AG115"/>
    <mergeCell ref="AC121:AG121"/>
    <mergeCell ref="AC120:AG120"/>
    <mergeCell ref="AH108:AL108"/>
    <mergeCell ref="AH109:AL109"/>
    <mergeCell ref="D109:E109"/>
    <mergeCell ref="L109:M109"/>
    <mergeCell ref="AH114:AL114"/>
    <mergeCell ref="AH115:AL115"/>
    <mergeCell ref="AH118:AL118"/>
    <mergeCell ref="AH122:AL122"/>
    <mergeCell ref="V122:AB122"/>
    <mergeCell ref="V123:AB123"/>
    <mergeCell ref="V124:AB124"/>
    <mergeCell ref="V120:AB120"/>
    <mergeCell ref="D121:E121"/>
    <mergeCell ref="L121:M121"/>
    <mergeCell ref="AH107:AL107"/>
    <mergeCell ref="AH103:AL103"/>
    <mergeCell ref="AH105:AL105"/>
    <mergeCell ref="AH104:AL104"/>
    <mergeCell ref="AH101:AL101"/>
    <mergeCell ref="AH106:AL106"/>
    <mergeCell ref="AC118:AG118"/>
    <mergeCell ref="AC119:AG119"/>
    <mergeCell ref="AH113:AL113"/>
    <mergeCell ref="AH112:AL112"/>
    <mergeCell ref="AH110:AL110"/>
    <mergeCell ref="AH111:AL111"/>
    <mergeCell ref="AH117:AL117"/>
    <mergeCell ref="AH116:AL116"/>
    <mergeCell ref="D97:E97"/>
    <mergeCell ref="L97:M97"/>
    <mergeCell ref="V103:AB103"/>
    <mergeCell ref="V106:AB106"/>
    <mergeCell ref="AC100:AG100"/>
    <mergeCell ref="AC103:AG103"/>
    <mergeCell ref="AC102:AG102"/>
    <mergeCell ref="AC101:AG101"/>
    <mergeCell ref="AC110:AG110"/>
    <mergeCell ref="AC109:AG109"/>
    <mergeCell ref="AC106:AG106"/>
    <mergeCell ref="AC104:AG104"/>
    <mergeCell ref="AC114:AG114"/>
    <mergeCell ref="V114:AB114"/>
    <mergeCell ref="V92:AB92"/>
    <mergeCell ref="V93:AB93"/>
    <mergeCell ref="V112:AB112"/>
    <mergeCell ref="V113:AB113"/>
    <mergeCell ref="D86:E86"/>
    <mergeCell ref="AH91:AL91"/>
    <mergeCell ref="AH90:AL90"/>
    <mergeCell ref="AH146:AL146"/>
    <mergeCell ref="AH150:AL150"/>
    <mergeCell ref="AH149:AL149"/>
    <mergeCell ref="AH157:AL157"/>
    <mergeCell ref="AH160:AL160"/>
    <mergeCell ref="AH166:AL166"/>
    <mergeCell ref="AH165:AL165"/>
    <mergeCell ref="AH163:AL163"/>
    <mergeCell ref="AH164:AL164"/>
    <mergeCell ref="AH187:AL187"/>
    <mergeCell ref="AH188:AL188"/>
    <mergeCell ref="AH173:AL173"/>
    <mergeCell ref="AH172:AL172"/>
    <mergeCell ref="AH171:AL171"/>
    <mergeCell ref="AH170:AL170"/>
    <mergeCell ref="AH179:AL179"/>
    <mergeCell ref="AH178:AL178"/>
    <mergeCell ref="AH169:AL169"/>
    <mergeCell ref="AH168:AL168"/>
    <mergeCell ref="AH151:AL151"/>
    <mergeCell ref="AH161:AL161"/>
    <mergeCell ref="AH153:AL153"/>
    <mergeCell ref="AH154:AL154"/>
    <mergeCell ref="AH159:AL159"/>
    <mergeCell ref="W160:AE160"/>
    <mergeCell ref="AH156:AL156"/>
    <mergeCell ref="W157:AE157"/>
    <mergeCell ref="W156:AE156"/>
    <mergeCell ref="L158:M158"/>
    <mergeCell ref="W152:AE152"/>
    <mergeCell ref="W153:AE153"/>
    <mergeCell ref="AH162:AL162"/>
    <mergeCell ref="W172:AE172"/>
    <mergeCell ref="W174:AE174"/>
    <mergeCell ref="W164:AE164"/>
    <mergeCell ref="W171:AE171"/>
    <mergeCell ref="W161:AE161"/>
    <mergeCell ref="W158:AE158"/>
    <mergeCell ref="V248:AG248"/>
    <mergeCell ref="V246:AG246"/>
    <mergeCell ref="V247:AG247"/>
    <mergeCell ref="AH228:AL228"/>
    <mergeCell ref="AH225:AL225"/>
    <mergeCell ref="AH224:AL224"/>
    <mergeCell ref="W224:AA224"/>
    <mergeCell ref="W226:AA226"/>
    <mergeCell ref="W227:AA227"/>
    <mergeCell ref="V252:AG252"/>
    <mergeCell ref="V253:AG253"/>
    <mergeCell ref="V249:AG249"/>
    <mergeCell ref="V251:AG251"/>
    <mergeCell ref="V278:AG278"/>
    <mergeCell ref="V277:AG277"/>
    <mergeCell ref="C270:E270"/>
    <mergeCell ref="D271:E271"/>
    <mergeCell ref="M271:N271"/>
    <mergeCell ref="M273:N273"/>
    <mergeCell ref="M272:N272"/>
    <mergeCell ref="V279:AG279"/>
    <mergeCell ref="V283:AA283"/>
    <mergeCell ref="D310:E310"/>
    <mergeCell ref="M310:N310"/>
    <mergeCell ref="M299:N299"/>
    <mergeCell ref="M306:N306"/>
    <mergeCell ref="M292:N292"/>
    <mergeCell ref="M283:N283"/>
    <mergeCell ref="AH287:AL287"/>
    <mergeCell ref="V303:AA303"/>
    <mergeCell ref="T271:AL271"/>
    <mergeCell ref="T272:AL272"/>
    <mergeCell ref="T273:AL273"/>
    <mergeCell ref="V274:AG274"/>
    <mergeCell ref="C309:E309"/>
    <mergeCell ref="W216:AE216"/>
    <mergeCell ref="W217:AE217"/>
    <mergeCell ref="W220:AA220"/>
    <mergeCell ref="AB220:AD220"/>
    <mergeCell ref="L220:M220"/>
    <mergeCell ref="D220:E220"/>
    <mergeCell ref="W221:AA221"/>
    <mergeCell ref="W225:AA225"/>
    <mergeCell ref="AH245:AL245"/>
    <mergeCell ref="AH246:AL246"/>
    <mergeCell ref="D245:E245"/>
    <mergeCell ref="L245:M245"/>
    <mergeCell ref="AH244:AL244"/>
    <mergeCell ref="AH250:AL250"/>
    <mergeCell ref="AH248:AL248"/>
    <mergeCell ref="AH249:AL249"/>
    <mergeCell ref="AH203:AL203"/>
    <mergeCell ref="AH202:AL202"/>
    <mergeCell ref="D196:E196"/>
    <mergeCell ref="L196:M196"/>
    <mergeCell ref="AH204:AL204"/>
    <mergeCell ref="AH205:AL205"/>
    <mergeCell ref="W197:AE197"/>
    <mergeCell ref="T196:U196"/>
    <mergeCell ref="D182:E182"/>
    <mergeCell ref="L182:M182"/>
    <mergeCell ref="AH192:AL192"/>
    <mergeCell ref="AH197:AL197"/>
    <mergeCell ref="W180:AE180"/>
    <mergeCell ref="W183:AE183"/>
    <mergeCell ref="AH189:AL189"/>
    <mergeCell ref="AH193:AL193"/>
    <mergeCell ref="T182:U182"/>
    <mergeCell ref="AH100:AL100"/>
    <mergeCell ref="AH102:AL102"/>
    <mergeCell ref="AH93:AL93"/>
    <mergeCell ref="AH94:AL94"/>
    <mergeCell ref="AH97:AL97"/>
    <mergeCell ref="AH96:AL96"/>
    <mergeCell ref="AH99:AL99"/>
    <mergeCell ref="AH98:AL98"/>
    <mergeCell ref="AH95:AL95"/>
    <mergeCell ref="AH639:AL639"/>
    <mergeCell ref="AH640:AL640"/>
    <mergeCell ref="AH636:AL636"/>
    <mergeCell ref="AH632:AL632"/>
    <mergeCell ref="AH633:AL633"/>
    <mergeCell ref="AH627:AL627"/>
    <mergeCell ref="AH626:AL626"/>
    <mergeCell ref="AH617:AL617"/>
    <mergeCell ref="AH616:AL616"/>
    <mergeCell ref="AH584:AL584"/>
    <mergeCell ref="AH583:AL583"/>
    <mergeCell ref="AH575:AL575"/>
    <mergeCell ref="AH574:AL574"/>
    <mergeCell ref="AH641:AL641"/>
    <mergeCell ref="AH637:AL637"/>
    <mergeCell ref="AH604:AL604"/>
    <mergeCell ref="AH785:AL785"/>
    <mergeCell ref="AH781:AL781"/>
    <mergeCell ref="AH658:AL658"/>
    <mergeCell ref="AH657:AL657"/>
    <mergeCell ref="AH718:AL718"/>
    <mergeCell ref="AH719:AL719"/>
    <mergeCell ref="AH644:AL644"/>
    <mergeCell ref="AH645:AL645"/>
    <mergeCell ref="AH786:AL786"/>
    <mergeCell ref="AH787:AL787"/>
    <mergeCell ref="AH790:AL790"/>
    <mergeCell ref="AH771:AL771"/>
    <mergeCell ref="AH778:AL778"/>
    <mergeCell ref="AH686:AL686"/>
    <mergeCell ref="AH767:AL767"/>
    <mergeCell ref="AH768:AL768"/>
    <mergeCell ref="AH766:AL766"/>
    <mergeCell ref="AH762:AL762"/>
    <mergeCell ref="AH763:AL763"/>
    <mergeCell ref="AH770:AL770"/>
    <mergeCell ref="AH769:AL769"/>
    <mergeCell ref="AH784:AL784"/>
    <mergeCell ref="AH783:AL783"/>
    <mergeCell ref="AH776:AL776"/>
    <mergeCell ref="AH777:AL777"/>
    <mergeCell ref="AH779:AL779"/>
    <mergeCell ref="AH780:AL780"/>
    <mergeCell ref="AH788:AL788"/>
    <mergeCell ref="AH789:AL789"/>
    <mergeCell ref="AH845:AL845"/>
    <mergeCell ref="AH870:AL870"/>
    <mergeCell ref="AH862:AL862"/>
    <mergeCell ref="AH855:AL855"/>
    <mergeCell ref="AH856:AL856"/>
    <mergeCell ref="AH854:AL854"/>
    <mergeCell ref="AH869:AL869"/>
    <mergeCell ref="AH924:AL924"/>
    <mergeCell ref="AH926:AL926"/>
    <mergeCell ref="AH925:AL925"/>
    <mergeCell ref="AH805:AL805"/>
    <mergeCell ref="AH804:AL804"/>
    <mergeCell ref="AH803:AL803"/>
    <mergeCell ref="AH810:AL810"/>
    <mergeCell ref="AH809:AL809"/>
    <mergeCell ref="AH808:AL808"/>
    <mergeCell ref="AH807:AL807"/>
    <mergeCell ref="AH806:AL806"/>
    <mergeCell ref="AH795:AL795"/>
    <mergeCell ref="AH796:AL796"/>
    <mergeCell ref="AH791:AL791"/>
    <mergeCell ref="AH792:AL792"/>
    <mergeCell ref="AH929:AL929"/>
    <mergeCell ref="AH923:AL923"/>
    <mergeCell ref="AH799:AL799"/>
    <mergeCell ref="AH794:AL794"/>
    <mergeCell ref="AH801:AL801"/>
    <mergeCell ref="AH802:AL802"/>
    <mergeCell ref="AH800:AL800"/>
    <mergeCell ref="AH841:AL841"/>
    <mergeCell ref="AH829:AL829"/>
    <mergeCell ref="AH840:AL840"/>
    <mergeCell ref="AH835:AL835"/>
    <mergeCell ref="AH833:AL833"/>
    <mergeCell ref="AH838:AL838"/>
    <mergeCell ref="AH828:AL828"/>
    <mergeCell ref="AH821:AL821"/>
    <mergeCell ref="AH824:AL824"/>
    <mergeCell ref="AH825:AL825"/>
    <mergeCell ref="AH842:AL842"/>
    <mergeCell ref="AH843:AL843"/>
    <mergeCell ref="AH865:AL865"/>
    <mergeCell ref="AH866:AL866"/>
    <mergeCell ref="AH848:AL848"/>
    <mergeCell ref="AH853:AL853"/>
    <mergeCell ref="AH798:AL798"/>
    <mergeCell ref="AH797:AL797"/>
    <mergeCell ref="AH918:AL918"/>
    <mergeCell ref="AH919:AL919"/>
    <mergeCell ref="AH928:AL928"/>
    <mergeCell ref="AH927:AL927"/>
    <mergeCell ref="AH765:AL765"/>
    <mergeCell ref="AH793:AL793"/>
    <mergeCell ref="AH872:AL872"/>
    <mergeCell ref="AH922:AL922"/>
    <mergeCell ref="AH917:AL917"/>
    <mergeCell ref="AH530:AL530"/>
    <mergeCell ref="AH531:AL531"/>
    <mergeCell ref="AH528:AL528"/>
    <mergeCell ref="AH529:AL529"/>
    <mergeCell ref="AH515:AL515"/>
    <mergeCell ref="AH512:AL512"/>
    <mergeCell ref="AH513:AL513"/>
    <mergeCell ref="AH516:AL516"/>
    <mergeCell ref="AH557:AL557"/>
    <mergeCell ref="AH558:AL558"/>
    <mergeCell ref="AH561:AL561"/>
    <mergeCell ref="AH560:AL560"/>
    <mergeCell ref="AH565:AL565"/>
    <mergeCell ref="AH567:AL567"/>
    <mergeCell ref="AH566:AL566"/>
    <mergeCell ref="AH568:AL568"/>
    <mergeCell ref="AH483:AL483"/>
    <mergeCell ref="AH484:AL484"/>
    <mergeCell ref="AH485:AL485"/>
    <mergeCell ref="AH487:AL487"/>
    <mergeCell ref="AH490:AL490"/>
    <mergeCell ref="AH921:AL921"/>
    <mergeCell ref="AH920:AL920"/>
    <mergeCell ref="U697:X697"/>
    <mergeCell ref="U693:X693"/>
    <mergeCell ref="U694:X694"/>
    <mergeCell ref="D567:E567"/>
    <mergeCell ref="D599:E599"/>
    <mergeCell ref="D646:E646"/>
    <mergeCell ref="D668:E668"/>
    <mergeCell ref="D655:E655"/>
    <mergeCell ref="D435:E435"/>
    <mergeCell ref="D440:E440"/>
    <mergeCell ref="D462:E462"/>
    <mergeCell ref="D474:E474"/>
    <mergeCell ref="D503:E503"/>
    <mergeCell ref="D558:E558"/>
    <mergeCell ref="D606:E606"/>
    <mergeCell ref="U688:X688"/>
    <mergeCell ref="U685:X685"/>
    <mergeCell ref="U686:X686"/>
    <mergeCell ref="U687:X687"/>
    <mergeCell ref="T503:U503"/>
    <mergeCell ref="Y503:AA503"/>
    <mergeCell ref="W503:X503"/>
    <mergeCell ref="W581:AA581"/>
    <mergeCell ref="W580:AA580"/>
    <mergeCell ref="T558:U558"/>
    <mergeCell ref="W560:AA560"/>
    <mergeCell ref="W561:AA561"/>
    <mergeCell ref="T567:U567"/>
    <mergeCell ref="W558:AA558"/>
    <mergeCell ref="W559:AA559"/>
    <mergeCell ref="AA646:AE646"/>
    <mergeCell ref="AB599:AE599"/>
    <mergeCell ref="AB461:AE461"/>
    <mergeCell ref="W704:AA704"/>
    <mergeCell ref="T715:U715"/>
    <mergeCell ref="T710:U710"/>
    <mergeCell ref="AA706:AE706"/>
    <mergeCell ref="AA710:AE710"/>
    <mergeCell ref="T474:U474"/>
    <mergeCell ref="W591:AA591"/>
    <mergeCell ref="W590:AA590"/>
    <mergeCell ref="W582:AA582"/>
    <mergeCell ref="W585:AA585"/>
    <mergeCell ref="W583:AA583"/>
    <mergeCell ref="W584:AA584"/>
    <mergeCell ref="W588:AA588"/>
    <mergeCell ref="W586:AA586"/>
    <mergeCell ref="W587:AA587"/>
    <mergeCell ref="W594:AA594"/>
    <mergeCell ref="W592:AA592"/>
    <mergeCell ref="W589:AA589"/>
    <mergeCell ref="W604:AA604"/>
    <mergeCell ref="W598:AA598"/>
    <mergeCell ref="W601:AA601"/>
    <mergeCell ref="W600:AA600"/>
    <mergeCell ref="W599:AA599"/>
    <mergeCell ref="W595:AA595"/>
    <mergeCell ref="W597:AA597"/>
    <mergeCell ref="W593:AA593"/>
    <mergeCell ref="W596:AA596"/>
    <mergeCell ref="W566:AA566"/>
    <mergeCell ref="W567:AA567"/>
    <mergeCell ref="T706:U706"/>
    <mergeCell ref="T698:U698"/>
    <mergeCell ref="U672:X672"/>
    <mergeCell ref="U673:X673"/>
    <mergeCell ref="U675:X675"/>
    <mergeCell ref="U676:X676"/>
    <mergeCell ref="U682:X682"/>
    <mergeCell ref="U683:X683"/>
    <mergeCell ref="U677:X677"/>
    <mergeCell ref="U680:X680"/>
    <mergeCell ref="U678:X678"/>
    <mergeCell ref="U679:X679"/>
    <mergeCell ref="U692:X692"/>
    <mergeCell ref="U689:X689"/>
    <mergeCell ref="U690:X690"/>
    <mergeCell ref="U691:X691"/>
    <mergeCell ref="U681:X681"/>
    <mergeCell ref="U684:X684"/>
    <mergeCell ref="T804:U804"/>
    <mergeCell ref="T816:U816"/>
    <mergeCell ref="T807:U807"/>
    <mergeCell ref="T810:U810"/>
    <mergeCell ref="T809:U809"/>
    <mergeCell ref="T808:U808"/>
    <mergeCell ref="W796:AA796"/>
    <mergeCell ref="W798:AA798"/>
    <mergeCell ref="W799:AA799"/>
    <mergeCell ref="W800:AA800"/>
    <mergeCell ref="W801:AA801"/>
    <mergeCell ref="W805:AA805"/>
    <mergeCell ref="W806:AA806"/>
    <mergeCell ref="T824:U824"/>
    <mergeCell ref="T815:U815"/>
    <mergeCell ref="W811:AA811"/>
    <mergeCell ref="W803:AA803"/>
    <mergeCell ref="T822:U822"/>
    <mergeCell ref="W797:AA797"/>
    <mergeCell ref="T798:U798"/>
    <mergeCell ref="T797:U797"/>
    <mergeCell ref="T806:U806"/>
    <mergeCell ref="T799:U799"/>
    <mergeCell ref="T805:U805"/>
    <mergeCell ref="T812:U812"/>
    <mergeCell ref="T811:U811"/>
    <mergeCell ref="W810:AA810"/>
    <mergeCell ref="W808:AA808"/>
    <mergeCell ref="T819:U819"/>
    <mergeCell ref="T828:U828"/>
    <mergeCell ref="T827:U827"/>
    <mergeCell ref="T820:U820"/>
    <mergeCell ref="T818:U818"/>
    <mergeCell ref="D846:E846"/>
    <mergeCell ref="T846:U846"/>
    <mergeCell ref="T800:U800"/>
    <mergeCell ref="T801:U801"/>
    <mergeCell ref="T802:U802"/>
    <mergeCell ref="T803:U803"/>
    <mergeCell ref="D917:E917"/>
    <mergeCell ref="T917:U917"/>
    <mergeCell ref="T831:U831"/>
    <mergeCell ref="T821:U821"/>
    <mergeCell ref="T823:U823"/>
    <mergeCell ref="W795:AA795"/>
    <mergeCell ref="W794:AA794"/>
    <mergeCell ref="T795:U795"/>
    <mergeCell ref="T796:U796"/>
    <mergeCell ref="T794:U794"/>
    <mergeCell ref="W833:AA833"/>
    <mergeCell ref="W831:AA831"/>
    <mergeCell ref="W832:AA832"/>
    <mergeCell ref="T817:U817"/>
    <mergeCell ref="W435:AA435"/>
    <mergeCell ref="W436:AA436"/>
    <mergeCell ref="AB438:AE438"/>
    <mergeCell ref="AB436:AE436"/>
    <mergeCell ref="AB437:AE437"/>
    <mergeCell ref="T418:U418"/>
    <mergeCell ref="T435:U435"/>
    <mergeCell ref="W437:AA437"/>
    <mergeCell ref="T440:U440"/>
    <mergeCell ref="W450:AA450"/>
    <mergeCell ref="W449:AA449"/>
    <mergeCell ref="AC929:AF929"/>
    <mergeCell ref="W929:AA929"/>
    <mergeCell ref="AA846:AE846"/>
    <mergeCell ref="W779:AA779"/>
    <mergeCell ref="W786:AA786"/>
    <mergeCell ref="W789:AA789"/>
    <mergeCell ref="W783:AA783"/>
    <mergeCell ref="W784:AA784"/>
    <mergeCell ref="AB465:AC465"/>
    <mergeCell ref="T465:U465"/>
    <mergeCell ref="T603:U603"/>
    <mergeCell ref="T606:U606"/>
    <mergeCell ref="AC653:AF653"/>
    <mergeCell ref="T459:U459"/>
    <mergeCell ref="T462:U462"/>
    <mergeCell ref="T602:U602"/>
    <mergeCell ref="T601:U601"/>
    <mergeCell ref="T600:U600"/>
    <mergeCell ref="T599:U599"/>
    <mergeCell ref="T646:U646"/>
    <mergeCell ref="W780:AA780"/>
    <mergeCell ref="W778:AA778"/>
    <mergeCell ref="W765:AA765"/>
    <mergeCell ref="D793:E793"/>
    <mergeCell ref="T793:U793"/>
    <mergeCell ref="W785:AA785"/>
    <mergeCell ref="W775:AA775"/>
    <mergeCell ref="W793:AA793"/>
    <mergeCell ref="W792:AA792"/>
    <mergeCell ref="W725:AA725"/>
    <mergeCell ref="W737:AA737"/>
    <mergeCell ref="W736:AA736"/>
    <mergeCell ref="W735:AA735"/>
    <mergeCell ref="W724:AA724"/>
    <mergeCell ref="W764:AA764"/>
    <mergeCell ref="W759:AA759"/>
    <mergeCell ref="W776:AA776"/>
    <mergeCell ref="W777:AA777"/>
    <mergeCell ref="W781:AA781"/>
    <mergeCell ref="W782:AA782"/>
    <mergeCell ref="W790:AA790"/>
    <mergeCell ref="W791:AA791"/>
    <mergeCell ref="W788:AA788"/>
    <mergeCell ref="W787:AA787"/>
    <mergeCell ref="W771:AA771"/>
    <mergeCell ref="W772:AA772"/>
    <mergeCell ref="W774:AA774"/>
    <mergeCell ref="W773:AA773"/>
    <mergeCell ref="AH404:AL404"/>
    <mergeCell ref="AH407:AL407"/>
    <mergeCell ref="AH408:AL408"/>
    <mergeCell ref="AB418:AG418"/>
    <mergeCell ref="AB460:AE460"/>
    <mergeCell ref="AB459:AE459"/>
    <mergeCell ref="AB440:AE440"/>
    <mergeCell ref="W457:AA457"/>
    <mergeCell ref="W455:AA455"/>
    <mergeCell ref="W456:AA456"/>
    <mergeCell ref="AB439:AE439"/>
    <mergeCell ref="W440:AA440"/>
    <mergeCell ref="AB435:AE435"/>
    <mergeCell ref="W443:AA443"/>
    <mergeCell ref="W444:AA444"/>
    <mergeCell ref="W460:AA460"/>
    <mergeCell ref="W459:AA459"/>
    <mergeCell ref="W458:AA458"/>
    <mergeCell ref="W454:AA454"/>
    <mergeCell ref="W441:AA441"/>
    <mergeCell ref="AH398:AL398"/>
    <mergeCell ref="W398:AA398"/>
    <mergeCell ref="AH399:AL399"/>
    <mergeCell ref="AH403:AL403"/>
    <mergeCell ref="W403:AA403"/>
    <mergeCell ref="W404:AA404"/>
    <mergeCell ref="W405:AA405"/>
    <mergeCell ref="W399:AA399"/>
    <mergeCell ref="W400:AA400"/>
    <mergeCell ref="AB405:AG405"/>
    <mergeCell ref="AC379:AG379"/>
    <mergeCell ref="AC378:AG378"/>
    <mergeCell ref="AC377:AG377"/>
    <mergeCell ref="W402:AA402"/>
    <mergeCell ref="W401:AA401"/>
    <mergeCell ref="AC382:AG382"/>
    <mergeCell ref="AC381:AG381"/>
    <mergeCell ref="AC383:AG383"/>
    <mergeCell ref="AB384:AG384"/>
    <mergeCell ref="AC380:AG380"/>
    <mergeCell ref="W468:AA468"/>
    <mergeCell ref="W467:AA467"/>
    <mergeCell ref="W565:AA565"/>
    <mergeCell ref="W572:AA572"/>
    <mergeCell ref="W571:AA571"/>
    <mergeCell ref="W570:AA570"/>
    <mergeCell ref="W569:AA569"/>
    <mergeCell ref="W568:AA568"/>
    <mergeCell ref="AC561:AG561"/>
    <mergeCell ref="AC558:AG558"/>
    <mergeCell ref="AC559:AG559"/>
    <mergeCell ref="AC560:AG560"/>
    <mergeCell ref="W562:AA562"/>
    <mergeCell ref="W564:AA564"/>
    <mergeCell ref="W563:AA563"/>
    <mergeCell ref="AH470:AL470"/>
    <mergeCell ref="AH476:AL476"/>
    <mergeCell ref="AH472:AL472"/>
    <mergeCell ref="AH475:AL475"/>
    <mergeCell ref="AH478:AL478"/>
    <mergeCell ref="AH477:AL477"/>
    <mergeCell ref="AH482:AL482"/>
    <mergeCell ref="AH480:AL480"/>
    <mergeCell ref="AH481:AL481"/>
    <mergeCell ref="AH415:AL415"/>
    <mergeCell ref="AH416:AL416"/>
    <mergeCell ref="AH517:AL517"/>
    <mergeCell ref="AH520:AL520"/>
    <mergeCell ref="AH540:AL540"/>
    <mergeCell ref="AH486:AL486"/>
    <mergeCell ref="AH536:AL536"/>
    <mergeCell ref="AH479:AL479"/>
    <mergeCell ref="W465:AA465"/>
    <mergeCell ref="W466:AA466"/>
    <mergeCell ref="W472:AA472"/>
    <mergeCell ref="W469:AA469"/>
    <mergeCell ref="W471:AA471"/>
    <mergeCell ref="W470:AA470"/>
    <mergeCell ref="AH491:AL491"/>
    <mergeCell ref="AH473:AL473"/>
    <mergeCell ref="W461:AA461"/>
    <mergeCell ref="W463:AD463"/>
    <mergeCell ref="W462:AD462"/>
    <mergeCell ref="W473:AA473"/>
    <mergeCell ref="W474:AB474"/>
    <mergeCell ref="W464:AD464"/>
    <mergeCell ref="Y679:AA679"/>
    <mergeCell ref="Y690:AA690"/>
    <mergeCell ref="Y686:AA686"/>
    <mergeCell ref="Y684:AA684"/>
    <mergeCell ref="Y685:AA685"/>
    <mergeCell ref="Y689:AA689"/>
    <mergeCell ref="Y688:AA688"/>
    <mergeCell ref="Y687:AA687"/>
    <mergeCell ref="X667:AA667"/>
    <mergeCell ref="X666:AA666"/>
    <mergeCell ref="X664:AA664"/>
    <mergeCell ref="X665:AA665"/>
    <mergeCell ref="X663:AA663"/>
    <mergeCell ref="X662:AA662"/>
    <mergeCell ref="W705:AA705"/>
    <mergeCell ref="W698:AA698"/>
    <mergeCell ref="AC698:AE698"/>
    <mergeCell ref="X659:AA659"/>
    <mergeCell ref="W703:AA703"/>
    <mergeCell ref="Y672:AA672"/>
    <mergeCell ref="Y676:AA676"/>
    <mergeCell ref="W699:AA699"/>
    <mergeCell ref="Y681:AA681"/>
    <mergeCell ref="Y680:AA680"/>
    <mergeCell ref="Y678:AA678"/>
    <mergeCell ref="Y677:AA677"/>
    <mergeCell ref="AB715:AF715"/>
    <mergeCell ref="W716:AA716"/>
    <mergeCell ref="W715:AA715"/>
    <mergeCell ref="Y673:AA673"/>
    <mergeCell ref="Y675:AA675"/>
    <mergeCell ref="Y674:AA674"/>
    <mergeCell ref="Y692:AA692"/>
    <mergeCell ref="Y691:AA691"/>
    <mergeCell ref="Y693:AA693"/>
    <mergeCell ref="Y694:AA694"/>
    <mergeCell ref="Y669:AA669"/>
    <mergeCell ref="Y668:AA668"/>
    <mergeCell ref="AH648:AL648"/>
    <mergeCell ref="AH647:AL647"/>
    <mergeCell ref="AH649:AL649"/>
    <mergeCell ref="AH650:AL650"/>
    <mergeCell ref="AH652:AL652"/>
    <mergeCell ref="AH653:AL653"/>
    <mergeCell ref="AH656:AL656"/>
    <mergeCell ref="AH651:AL651"/>
    <mergeCell ref="AH642:AL642"/>
    <mergeCell ref="AH687:AL687"/>
    <mergeCell ref="AH691:AL691"/>
    <mergeCell ref="AH690:AL690"/>
    <mergeCell ref="AH707:AL707"/>
    <mergeCell ref="AH706:AL706"/>
    <mergeCell ref="AH643:AL643"/>
    <mergeCell ref="AH646:AL646"/>
    <mergeCell ref="W578:AA578"/>
    <mergeCell ref="W577:AA577"/>
    <mergeCell ref="W603:AA603"/>
    <mergeCell ref="W602:AA602"/>
    <mergeCell ref="W579:AA579"/>
    <mergeCell ref="W573:AA573"/>
    <mergeCell ref="W574:AA574"/>
    <mergeCell ref="W575:AA575"/>
    <mergeCell ref="W576:AA576"/>
    <mergeCell ref="AC564:AG564"/>
    <mergeCell ref="AC563:AG563"/>
    <mergeCell ref="AH602:AL602"/>
    <mergeCell ref="AH597:AL597"/>
    <mergeCell ref="AH596:AL596"/>
    <mergeCell ref="AC562:AG562"/>
    <mergeCell ref="AC566:AG566"/>
    <mergeCell ref="AB567:AF567"/>
    <mergeCell ref="AC565:AG565"/>
    <mergeCell ref="AM909:AQ909"/>
    <mergeCell ref="AM906:AQ906"/>
    <mergeCell ref="AM908:AQ908"/>
    <mergeCell ref="AM907:AQ907"/>
    <mergeCell ref="AM903:AQ903"/>
    <mergeCell ref="AM904:AQ904"/>
    <mergeCell ref="AM899:AQ899"/>
    <mergeCell ref="AM898:AQ898"/>
    <mergeCell ref="AM896:AQ896"/>
    <mergeCell ref="AM897:AQ897"/>
    <mergeCell ref="AM902:AQ902"/>
    <mergeCell ref="AM900:AQ900"/>
    <mergeCell ref="AM901:AQ901"/>
    <mergeCell ref="AM878:AQ878"/>
    <mergeCell ref="AM881:AQ881"/>
    <mergeCell ref="AM879:AQ879"/>
    <mergeCell ref="AM880:AQ880"/>
    <mergeCell ref="AM877:AQ877"/>
    <mergeCell ref="AM885:AQ885"/>
    <mergeCell ref="AM890:AQ890"/>
    <mergeCell ref="AM889:AQ889"/>
    <mergeCell ref="AM891:AQ891"/>
    <mergeCell ref="AM895:AQ895"/>
    <mergeCell ref="AM886:AQ886"/>
    <mergeCell ref="AM887:AQ887"/>
    <mergeCell ref="AM888:AQ888"/>
    <mergeCell ref="AM882:AQ882"/>
    <mergeCell ref="AM884:AQ884"/>
    <mergeCell ref="AM883:AQ883"/>
    <mergeCell ref="AM792:AQ792"/>
    <mergeCell ref="AM793:AQ793"/>
    <mergeCell ref="AM796:AQ796"/>
    <mergeCell ref="AM794:AQ794"/>
    <mergeCell ref="AM795:AQ795"/>
    <mergeCell ref="AM784:AQ784"/>
    <mergeCell ref="AM790:AQ790"/>
    <mergeCell ref="AM797:AQ797"/>
    <mergeCell ref="AM800:AQ800"/>
    <mergeCell ref="AM799:AQ799"/>
    <mergeCell ref="AM798:AQ798"/>
    <mergeCell ref="AM807:AQ807"/>
    <mergeCell ref="AM801:AQ801"/>
    <mergeCell ref="AM806:AQ806"/>
    <mergeCell ref="AM802:AQ802"/>
    <mergeCell ref="AM803:AQ803"/>
    <mergeCell ref="AM804:AQ804"/>
    <mergeCell ref="AM805:AQ805"/>
    <mergeCell ref="AM814:AQ814"/>
    <mergeCell ref="AM813:AQ813"/>
    <mergeCell ref="AM779:AQ779"/>
    <mergeCell ref="AM812:AQ812"/>
    <mergeCell ref="AM811:AQ811"/>
    <mergeCell ref="AM815:AQ815"/>
    <mergeCell ref="AM817:AQ817"/>
    <mergeCell ref="AM810:AQ810"/>
    <mergeCell ref="AM791:AQ791"/>
    <mergeCell ref="AM842:AQ842"/>
    <mergeCell ref="AM844:AQ844"/>
    <mergeCell ref="AM920:AQ920"/>
    <mergeCell ref="AM921:AQ921"/>
    <mergeCell ref="AM919:AQ919"/>
    <mergeCell ref="AM860:AQ860"/>
    <mergeCell ref="AM864:AQ864"/>
    <mergeCell ref="AM865:AQ865"/>
    <mergeCell ref="AM914:AQ914"/>
    <mergeCell ref="AM916:AQ916"/>
    <mergeCell ref="AM915:AQ915"/>
    <mergeCell ref="AM917:AQ917"/>
    <mergeCell ref="AM854:AQ854"/>
    <mergeCell ref="AM853:AQ853"/>
    <mergeCell ref="AM894:AQ894"/>
    <mergeCell ref="AM892:AQ892"/>
    <mergeCell ref="AM809:AQ809"/>
    <mergeCell ref="AM808:AQ808"/>
    <mergeCell ref="AM820:AQ820"/>
    <mergeCell ref="AM818:AQ818"/>
    <mergeCell ref="AM325:AQ325"/>
    <mergeCell ref="AM324:AQ324"/>
    <mergeCell ref="AM323:AQ323"/>
    <mergeCell ref="AM322:AQ322"/>
    <mergeCell ref="AM315:AQ315"/>
    <mergeCell ref="AM316:AQ316"/>
    <mergeCell ref="AM313:AQ313"/>
    <mergeCell ref="AM314:AQ314"/>
    <mergeCell ref="AM311:AQ311"/>
    <mergeCell ref="AM310:AQ310"/>
    <mergeCell ref="AM293:AQ293"/>
    <mergeCell ref="AM290:AQ290"/>
    <mergeCell ref="AM291:AQ291"/>
    <mergeCell ref="AM292:AQ292"/>
    <mergeCell ref="AM319:AQ319"/>
    <mergeCell ref="AM318:AQ318"/>
    <mergeCell ref="AM849:AQ849"/>
    <mergeCell ref="AM850:AQ850"/>
    <mergeCell ref="AM869:AQ869"/>
    <mergeCell ref="AM868:AQ868"/>
    <mergeCell ref="AM867:AQ867"/>
    <mergeCell ref="AM866:AQ866"/>
    <mergeCell ref="AM871:AQ871"/>
    <mergeCell ref="AM870:AQ870"/>
    <mergeCell ref="AM873:AQ873"/>
    <mergeCell ref="AM872:AQ872"/>
    <mergeCell ref="AM863:AQ863"/>
    <mergeCell ref="AM845:AQ845"/>
    <mergeCell ref="AM846:AQ846"/>
    <mergeCell ref="AM847:AQ847"/>
    <mergeCell ref="AM848:AQ848"/>
    <mergeCell ref="AM422:AQ422"/>
    <mergeCell ref="AM421:AQ421"/>
    <mergeCell ref="AM430:AQ430"/>
    <mergeCell ref="AM444:AQ444"/>
    <mergeCell ref="AN437:AQ437"/>
    <mergeCell ref="AM431:AQ431"/>
    <mergeCell ref="AN435:AQ435"/>
    <mergeCell ref="AN436:AQ436"/>
    <mergeCell ref="AM447:AQ447"/>
    <mergeCell ref="AM328:AQ328"/>
    <mergeCell ref="AM326:AQ326"/>
    <mergeCell ref="AM327:AQ327"/>
    <mergeCell ref="AM706:AQ706"/>
    <mergeCell ref="AM705:AQ705"/>
    <mergeCell ref="AM707:AQ707"/>
    <mergeCell ref="AM704:AQ704"/>
    <mergeCell ref="AM711:AQ711"/>
    <mergeCell ref="AM712:AQ712"/>
    <mergeCell ref="AM713:AQ713"/>
    <mergeCell ref="AM782:AQ782"/>
    <mergeCell ref="AM734:AQ734"/>
    <mergeCell ref="AM735:AQ735"/>
    <mergeCell ref="AM753:AQ753"/>
    <mergeCell ref="AM754:AQ754"/>
    <mergeCell ref="AM747:AQ747"/>
    <mergeCell ref="AM816:AQ816"/>
    <mergeCell ref="AM825:AQ825"/>
    <mergeCell ref="AM300:AQ300"/>
    <mergeCell ref="AM332:AQ332"/>
    <mergeCell ref="AM331:AQ331"/>
    <mergeCell ref="AM329:AQ329"/>
    <mergeCell ref="AM330:AQ330"/>
    <mergeCell ref="AM312:AQ312"/>
    <mergeCell ref="AM317:AQ317"/>
    <mergeCell ref="AM855:AQ855"/>
    <mergeCell ref="AM708:AQ708"/>
    <mergeCell ref="AM709:AQ709"/>
    <mergeCell ref="AM710:AQ710"/>
    <mergeCell ref="AM732:AQ732"/>
    <mergeCell ref="AM733:AQ733"/>
    <mergeCell ref="AM714:AQ714"/>
    <mergeCell ref="AM833:AQ833"/>
    <mergeCell ref="AM420:AQ420"/>
    <mergeCell ref="AM429:AQ429"/>
    <mergeCell ref="AM428:AQ428"/>
    <mergeCell ref="AM425:AQ425"/>
    <mergeCell ref="AM424:AQ424"/>
    <mergeCell ref="AM423:AQ423"/>
    <mergeCell ref="AM426:AQ426"/>
    <mergeCell ref="AM427:AQ427"/>
    <mergeCell ref="AM433:AQ433"/>
    <mergeCell ref="AM434:AQ434"/>
    <mergeCell ref="AM432:AQ432"/>
    <mergeCell ref="AN439:AQ439"/>
    <mergeCell ref="AN438:AQ438"/>
    <mergeCell ref="AM446:AQ446"/>
    <mergeCell ref="AM445:AQ445"/>
    <mergeCell ref="AM452:AQ452"/>
    <mergeCell ref="AM451:AQ451"/>
    <mergeCell ref="AM453:AQ453"/>
    <mergeCell ref="AM449:AQ449"/>
    <mergeCell ref="AM450:AQ450"/>
    <mergeCell ref="AM655:AQ655"/>
    <mergeCell ref="AM653:AQ653"/>
    <mergeCell ref="AM741:AQ741"/>
    <mergeCell ref="AM742:AQ742"/>
    <mergeCell ref="AM648:AQ648"/>
    <mergeCell ref="AM660:AQ660"/>
    <mergeCell ref="AM661:AQ661"/>
    <mergeCell ref="AM662:AQ662"/>
    <mergeCell ref="AM665:AQ665"/>
    <mergeCell ref="AM905:AQ905"/>
    <mergeCell ref="AM893:AQ893"/>
    <mergeCell ref="AM876:AQ876"/>
    <mergeCell ref="AM912:AQ912"/>
    <mergeCell ref="AM911:AQ911"/>
    <mergeCell ref="AM875:AQ875"/>
    <mergeCell ref="AM874:AQ874"/>
    <mergeCell ref="AM913:AQ913"/>
    <mergeCell ref="AM910:AQ910"/>
    <mergeCell ref="AM616:AQ616"/>
    <mergeCell ref="AM657:AQ657"/>
    <mergeCell ref="AM623:AQ623"/>
    <mergeCell ref="AM622:AQ622"/>
    <mergeCell ref="AM656:AQ656"/>
    <mergeCell ref="AM658:AQ658"/>
    <mergeCell ref="AM663:AQ663"/>
    <mergeCell ref="AM659:AQ659"/>
    <mergeCell ref="AM788:AQ788"/>
    <mergeCell ref="AM789:AQ789"/>
    <mergeCell ref="AM664:AQ664"/>
    <mergeCell ref="AM667:AQ667"/>
    <mergeCell ref="AM685:AQ685"/>
    <mergeCell ref="AM681:AQ681"/>
    <mergeCell ref="AM682:AQ682"/>
    <mergeCell ref="AM680:AQ680"/>
    <mergeCell ref="AM679:AQ679"/>
    <mergeCell ref="AM677:AQ677"/>
    <mergeCell ref="AM676:AQ676"/>
    <mergeCell ref="AM669:AQ669"/>
    <mergeCell ref="AM668:AQ668"/>
    <mergeCell ref="AM670:AQ670"/>
    <mergeCell ref="AM671:AQ671"/>
    <mergeCell ref="AM724:AQ724"/>
    <mergeCell ref="AM726:AQ726"/>
    <mergeCell ref="AM649:AQ649"/>
    <mergeCell ref="AM683:AQ683"/>
    <mergeCell ref="AM684:AQ684"/>
    <mergeCell ref="AM719:AQ719"/>
    <mergeCell ref="AM718:AQ718"/>
    <mergeCell ref="AM700:AQ700"/>
    <mergeCell ref="AM715:AQ715"/>
    <mergeCell ref="AM743:AQ743"/>
    <mergeCell ref="AM744:AQ744"/>
    <mergeCell ref="AM745:AQ745"/>
    <mergeCell ref="AM746:AQ746"/>
    <mergeCell ref="AM737:AQ737"/>
    <mergeCell ref="AM740:AQ740"/>
    <mergeCell ref="AM727:AQ727"/>
    <mergeCell ref="AM736:AQ736"/>
    <mergeCell ref="AM482:AQ482"/>
    <mergeCell ref="AM485:AQ485"/>
    <mergeCell ref="AM498:AQ498"/>
    <mergeCell ref="AM496:AQ496"/>
    <mergeCell ref="AM497:AQ497"/>
    <mergeCell ref="AM495:AQ495"/>
    <mergeCell ref="AM494:AQ494"/>
    <mergeCell ref="AM587:AQ587"/>
    <mergeCell ref="AM586:AQ586"/>
    <mergeCell ref="AM591:AQ591"/>
    <mergeCell ref="AM593:AQ593"/>
    <mergeCell ref="AM592:AQ592"/>
    <mergeCell ref="AM584:AQ584"/>
    <mergeCell ref="AM583:AQ583"/>
    <mergeCell ref="AM582:AQ582"/>
    <mergeCell ref="AM588:AQ588"/>
    <mergeCell ref="AM770:AQ770"/>
    <mergeCell ref="AM773:AQ773"/>
    <mergeCell ref="AM772:AQ772"/>
    <mergeCell ref="AM771:AQ771"/>
    <mergeCell ref="AM760:AQ760"/>
    <mergeCell ref="AM759:AQ759"/>
    <mergeCell ref="AM758:AQ758"/>
    <mergeCell ref="AM757:AQ757"/>
    <mergeCell ref="AM774:AQ774"/>
    <mergeCell ref="AM766:AQ766"/>
    <mergeCell ref="AM781:AQ781"/>
    <mergeCell ref="AM780:AQ780"/>
    <mergeCell ref="AM777:AQ777"/>
    <mergeCell ref="AM776:AQ776"/>
    <mergeCell ref="AM761:AQ761"/>
    <mergeCell ref="AM762:AQ762"/>
    <mergeCell ref="AM783:AQ783"/>
    <mergeCell ref="AM748:AQ748"/>
    <mergeCell ref="AM750:AQ750"/>
    <mergeCell ref="AM749:AQ749"/>
    <mergeCell ref="AM751:AQ751"/>
    <mergeCell ref="AM752:AQ752"/>
    <mergeCell ref="AM756:AQ756"/>
    <mergeCell ref="AM823:AQ823"/>
    <mergeCell ref="AM822:AQ822"/>
    <mergeCell ref="AM829:AQ829"/>
    <mergeCell ref="AM830:AQ830"/>
    <mergeCell ref="AM828:AQ828"/>
    <mergeCell ref="AM827:AQ827"/>
    <mergeCell ref="AM826:AQ826"/>
    <mergeCell ref="AM824:AQ824"/>
    <mergeCell ref="AM778:AQ778"/>
    <mergeCell ref="AM775:AQ775"/>
    <mergeCell ref="AM821:AQ821"/>
    <mergeCell ref="AM764:AQ764"/>
    <mergeCell ref="AM763:AQ763"/>
    <mergeCell ref="AM755:AQ755"/>
    <mergeCell ref="AM621:AQ621"/>
    <mergeCell ref="AM618:AQ618"/>
    <mergeCell ref="AM647:AQ647"/>
    <mergeCell ref="AM645:AQ645"/>
    <mergeCell ref="AM646:AQ646"/>
    <mergeCell ref="AM585:AQ585"/>
    <mergeCell ref="AM631:AQ631"/>
    <mergeCell ref="AM633:AQ633"/>
    <mergeCell ref="AM632:AQ632"/>
    <mergeCell ref="AM722:AQ722"/>
    <mergeCell ref="AM725:AQ725"/>
    <mergeCell ref="AM678:AQ678"/>
    <mergeCell ref="AM686:AQ686"/>
    <mergeCell ref="AM699:AQ699"/>
    <mergeCell ref="AM716:AQ716"/>
    <mergeCell ref="AM717:AQ717"/>
    <mergeCell ref="AM721:AQ721"/>
    <mergeCell ref="AM720:AQ720"/>
    <mergeCell ref="AM856:AQ856"/>
    <mergeCell ref="AM851:AQ851"/>
    <mergeCell ref="AM852:AQ852"/>
    <mergeCell ref="AM835:AQ835"/>
    <mergeCell ref="AM837:AQ837"/>
    <mergeCell ref="AM836:AQ836"/>
    <mergeCell ref="AM841:AQ841"/>
    <mergeCell ref="AM839:AQ839"/>
    <mergeCell ref="AM838:AQ838"/>
    <mergeCell ref="AM840:AQ840"/>
    <mergeCell ref="AM832:AQ832"/>
    <mergeCell ref="AM831:AQ831"/>
    <mergeCell ref="AM440:AQ440"/>
    <mergeCell ref="AM441:AQ441"/>
    <mergeCell ref="AM443:AQ443"/>
    <mergeCell ref="AM442:AQ442"/>
    <mergeCell ref="AM768:AQ768"/>
    <mergeCell ref="AM769:AQ769"/>
    <mergeCell ref="AM619:AQ619"/>
    <mergeCell ref="AM620:AQ620"/>
    <mergeCell ref="AM666:AQ666"/>
    <mergeCell ref="AM674:AQ674"/>
    <mergeCell ref="AM673:AQ673"/>
    <mergeCell ref="AM675:AQ675"/>
    <mergeCell ref="AM672:AQ672"/>
    <mergeCell ref="AM819:AQ819"/>
    <mergeCell ref="AM785:AQ785"/>
    <mergeCell ref="AM787:AQ787"/>
    <mergeCell ref="AM786:AQ786"/>
    <mergeCell ref="AM765:AQ765"/>
    <mergeCell ref="AM767:AQ767"/>
    <mergeCell ref="AM723:AQ723"/>
    <mergeCell ref="AM333:AQ333"/>
    <mergeCell ref="AM857:AQ857"/>
    <mergeCell ref="AM859:AQ859"/>
    <mergeCell ref="AM858:AQ858"/>
    <mergeCell ref="AM843:AQ843"/>
    <mergeCell ref="AM834:AQ834"/>
    <mergeCell ref="AM448:AQ448"/>
    <mergeCell ref="AM129:AQ129"/>
    <mergeCell ref="AM131:AQ131"/>
    <mergeCell ref="AM127:AQ127"/>
    <mergeCell ref="AM128:AQ128"/>
    <mergeCell ref="AM145:AQ145"/>
    <mergeCell ref="AM136:AQ136"/>
    <mergeCell ref="AM141:AQ141"/>
    <mergeCell ref="AM137:AQ137"/>
    <mergeCell ref="AM138:AQ138"/>
    <mergeCell ref="AM139:AQ139"/>
    <mergeCell ref="AM140:AQ140"/>
    <mergeCell ref="AM142:AQ142"/>
    <mergeCell ref="AM135:AQ135"/>
    <mergeCell ref="AM134:AQ134"/>
    <mergeCell ref="AM121:AQ121"/>
    <mergeCell ref="AM123:AQ123"/>
    <mergeCell ref="AM124:AQ124"/>
    <mergeCell ref="AM125:AQ125"/>
    <mergeCell ref="AM122:AQ122"/>
    <mergeCell ref="AM146:AQ146"/>
    <mergeCell ref="AM126:AQ126"/>
    <mergeCell ref="AH257:AL257"/>
    <mergeCell ref="AH144:AL144"/>
    <mergeCell ref="AH138:AL138"/>
    <mergeCell ref="AH137:AL137"/>
    <mergeCell ref="AH121:AL121"/>
    <mergeCell ref="AH198:AL198"/>
    <mergeCell ref="AH226:AL226"/>
    <mergeCell ref="AH130:AL130"/>
    <mergeCell ref="AH155:AL155"/>
    <mergeCell ref="AH186:AL186"/>
    <mergeCell ref="AH167:AL167"/>
    <mergeCell ref="AH175:AL175"/>
    <mergeCell ref="AH174:AL174"/>
    <mergeCell ref="AH185:AL185"/>
    <mergeCell ref="AH158:AL158"/>
    <mergeCell ref="AH237:AL237"/>
    <mergeCell ref="AH238:AL238"/>
    <mergeCell ref="AH124:AL124"/>
    <mergeCell ref="AH123:AL123"/>
    <mergeCell ref="AH252:AL252"/>
    <mergeCell ref="AH254:AL254"/>
    <mergeCell ref="AH229:AL229"/>
    <mergeCell ref="AH236:AL236"/>
    <mergeCell ref="AH243:AL243"/>
    <mergeCell ref="AH242:AL242"/>
    <mergeCell ref="AH145:AL145"/>
    <mergeCell ref="AH152:AL152"/>
    <mergeCell ref="AH184:AL184"/>
    <mergeCell ref="AH182:AL182"/>
    <mergeCell ref="AM255:AQ255"/>
    <mergeCell ref="AM254:AQ254"/>
    <mergeCell ref="AM250:AQ250"/>
    <mergeCell ref="AM251:AQ251"/>
    <mergeCell ref="AM232:AQ232"/>
    <mergeCell ref="AM236:AQ236"/>
    <mergeCell ref="AM235:AQ235"/>
    <mergeCell ref="AM234:AQ234"/>
    <mergeCell ref="AM233:AQ233"/>
    <mergeCell ref="AM237:AQ237"/>
    <mergeCell ref="AM257:AQ257"/>
    <mergeCell ref="AM252:AQ252"/>
    <mergeCell ref="AM155:AQ155"/>
    <mergeCell ref="AM167:AQ167"/>
    <mergeCell ref="AM159:AQ159"/>
    <mergeCell ref="AM156:AQ156"/>
    <mergeCell ref="AM172:AQ172"/>
    <mergeCell ref="AM171:AQ171"/>
    <mergeCell ref="AM176:AQ176"/>
    <mergeCell ref="AM178:AQ178"/>
    <mergeCell ref="AM177:AQ177"/>
    <mergeCell ref="AM173:AQ173"/>
    <mergeCell ref="AM174:AQ174"/>
    <mergeCell ref="AM147:AQ147"/>
    <mergeCell ref="AM150:AQ150"/>
    <mergeCell ref="AM149:AQ149"/>
    <mergeCell ref="AM195:AQ195"/>
    <mergeCell ref="AM196:AQ196"/>
    <mergeCell ref="AM148:AQ148"/>
    <mergeCell ref="AM169:AQ169"/>
    <mergeCell ref="AM191:AQ191"/>
    <mergeCell ref="AM188:AQ188"/>
    <mergeCell ref="AM190:AQ190"/>
    <mergeCell ref="AM189:AQ189"/>
    <mergeCell ref="AM186:AQ186"/>
    <mergeCell ref="AM181:AQ181"/>
    <mergeCell ref="AM184:AQ184"/>
    <mergeCell ref="AM182:AQ182"/>
    <mergeCell ref="AM183:AQ183"/>
    <mergeCell ref="AM199:AQ199"/>
    <mergeCell ref="AM200:AQ200"/>
    <mergeCell ref="AM201:AQ201"/>
    <mergeCell ref="AM202:AQ202"/>
    <mergeCell ref="AM179:AQ179"/>
    <mergeCell ref="AM180:AQ180"/>
    <mergeCell ref="AM168:AQ168"/>
    <mergeCell ref="AM175:AQ175"/>
    <mergeCell ref="AM197:AQ197"/>
    <mergeCell ref="AM198:AQ198"/>
    <mergeCell ref="AM205:AQ205"/>
    <mergeCell ref="AM204:AQ204"/>
    <mergeCell ref="AM214:AQ214"/>
    <mergeCell ref="AM207:AQ207"/>
    <mergeCell ref="AM206:AQ206"/>
    <mergeCell ref="AM210:AQ210"/>
    <mergeCell ref="AM211:AQ211"/>
    <mergeCell ref="AM212:AQ212"/>
    <mergeCell ref="AM213:AQ213"/>
    <mergeCell ref="AH194:AL194"/>
    <mergeCell ref="AH190:AL190"/>
    <mergeCell ref="AH191:AL191"/>
    <mergeCell ref="AM194:AQ194"/>
    <mergeCell ref="AM193:AQ193"/>
    <mergeCell ref="AH181:AL181"/>
    <mergeCell ref="AH180:AL180"/>
    <mergeCell ref="AH196:AL196"/>
    <mergeCell ref="AH195:AL195"/>
    <mergeCell ref="AH183:AL183"/>
    <mergeCell ref="AM144:AQ144"/>
    <mergeCell ref="AM143:AQ143"/>
    <mergeCell ref="AH142:AL142"/>
    <mergeCell ref="AH139:AL139"/>
    <mergeCell ref="AH140:AL140"/>
    <mergeCell ref="AM132:AQ132"/>
    <mergeCell ref="AM133:AQ133"/>
    <mergeCell ref="AH134:AL134"/>
    <mergeCell ref="AH135:AL135"/>
    <mergeCell ref="AH132:AL132"/>
    <mergeCell ref="AM162:AQ162"/>
    <mergeCell ref="AM163:AQ163"/>
    <mergeCell ref="AM151:AQ151"/>
    <mergeCell ref="AM154:AQ154"/>
    <mergeCell ref="AM152:AQ152"/>
    <mergeCell ref="AM153:AQ153"/>
    <mergeCell ref="AH234:AL234"/>
    <mergeCell ref="AH233:AL233"/>
    <mergeCell ref="AH256:AL256"/>
    <mergeCell ref="AH251:AL251"/>
    <mergeCell ref="AH247:AL247"/>
    <mergeCell ref="AH253:AL253"/>
    <mergeCell ref="AH255:AL255"/>
    <mergeCell ref="AM209:AQ209"/>
    <mergeCell ref="AM208:AQ208"/>
    <mergeCell ref="AM203:AQ203"/>
    <mergeCell ref="AM225:AQ225"/>
    <mergeCell ref="AM231:AQ231"/>
    <mergeCell ref="AM230:AQ230"/>
    <mergeCell ref="AM229:AQ229"/>
    <mergeCell ref="AM227:AQ227"/>
    <mergeCell ref="AM228:AQ228"/>
    <mergeCell ref="AM226:AQ226"/>
    <mergeCell ref="AM185:AQ185"/>
    <mergeCell ref="AM187:AQ187"/>
    <mergeCell ref="W209:AE209"/>
    <mergeCell ref="W208:AE208"/>
    <mergeCell ref="W207:AE207"/>
    <mergeCell ref="W206:AE206"/>
    <mergeCell ref="W213:AE213"/>
    <mergeCell ref="W212:AE212"/>
    <mergeCell ref="W222:AA222"/>
    <mergeCell ref="W223:AA223"/>
    <mergeCell ref="W218:AE218"/>
    <mergeCell ref="W219:AE219"/>
    <mergeCell ref="AH259:AL259"/>
    <mergeCell ref="AH260:AL260"/>
    <mergeCell ref="W199:AE199"/>
    <mergeCell ref="W200:AE200"/>
    <mergeCell ref="W198:AE198"/>
    <mergeCell ref="AH199:AL199"/>
    <mergeCell ref="W231:AA231"/>
    <mergeCell ref="W211:AE211"/>
    <mergeCell ref="W210:AE210"/>
    <mergeCell ref="W201:AE201"/>
    <mergeCell ref="W215:AE215"/>
    <mergeCell ref="W214:AE214"/>
    <mergeCell ref="W202:AE202"/>
    <mergeCell ref="W203:AE203"/>
    <mergeCell ref="W204:AE204"/>
    <mergeCell ref="W205:AE205"/>
    <mergeCell ref="W142:AE142"/>
    <mergeCell ref="W141:AE141"/>
    <mergeCell ref="W137:AE137"/>
    <mergeCell ref="W140:AE140"/>
    <mergeCell ref="AH147:AL147"/>
    <mergeCell ref="AH148:AL148"/>
    <mergeCell ref="AH143:AL143"/>
    <mergeCell ref="AH141:AL141"/>
    <mergeCell ref="AH136:AL136"/>
    <mergeCell ref="W148:AE148"/>
    <mergeCell ref="W145:AE145"/>
    <mergeCell ref="W136:AE136"/>
    <mergeCell ref="W133:AE133"/>
    <mergeCell ref="W134:AE134"/>
    <mergeCell ref="W138:AE138"/>
    <mergeCell ref="W135:AE135"/>
    <mergeCell ref="V130:AB130"/>
    <mergeCell ref="V129:AB129"/>
    <mergeCell ref="AH131:AL131"/>
    <mergeCell ref="AC131:AG131"/>
    <mergeCell ref="W139:AE139"/>
    <mergeCell ref="T133:U133"/>
    <mergeCell ref="AC130:AG130"/>
    <mergeCell ref="AC129:AG129"/>
    <mergeCell ref="V132:AB132"/>
    <mergeCell ref="V131:AB131"/>
    <mergeCell ref="W194:AE194"/>
    <mergeCell ref="W193:AE193"/>
    <mergeCell ref="W184:AE184"/>
    <mergeCell ref="W185:AE185"/>
    <mergeCell ref="AH177:AL177"/>
    <mergeCell ref="W179:AE179"/>
    <mergeCell ref="W178:AE178"/>
    <mergeCell ref="W177:AE177"/>
    <mergeCell ref="W189:AE189"/>
    <mergeCell ref="W187:AE187"/>
    <mergeCell ref="W188:AE188"/>
    <mergeCell ref="W182:AE182"/>
    <mergeCell ref="W181:AE181"/>
    <mergeCell ref="AH176:AL176"/>
    <mergeCell ref="W196:AE196"/>
    <mergeCell ref="W190:AE190"/>
    <mergeCell ref="W195:AE195"/>
    <mergeCell ref="W192:AE192"/>
    <mergeCell ref="W191:AE191"/>
    <mergeCell ref="W186:AE186"/>
    <mergeCell ref="W176:AE176"/>
    <mergeCell ref="W143:AE143"/>
    <mergeCell ref="W144:AE144"/>
    <mergeCell ref="W147:AE147"/>
    <mergeCell ref="W146:AE146"/>
    <mergeCell ref="W150:AE150"/>
    <mergeCell ref="W149:AE149"/>
    <mergeCell ref="W151:AE151"/>
    <mergeCell ref="W154:AE154"/>
    <mergeCell ref="W155:AE155"/>
    <mergeCell ref="V260:AG260"/>
    <mergeCell ref="V259:AG259"/>
    <mergeCell ref="T245:U245"/>
    <mergeCell ref="W239:AA239"/>
    <mergeCell ref="W238:AA238"/>
    <mergeCell ref="V255:AG255"/>
    <mergeCell ref="V254:AG254"/>
    <mergeCell ref="V257:AG257"/>
    <mergeCell ref="V258:AG258"/>
    <mergeCell ref="V245:AG245"/>
    <mergeCell ref="V256:AG256"/>
    <mergeCell ref="V250:AG250"/>
    <mergeCell ref="AC128:AG128"/>
    <mergeCell ref="AC126:AG126"/>
    <mergeCell ref="AC123:AG123"/>
    <mergeCell ref="V127:AB127"/>
    <mergeCell ref="V128:AB128"/>
    <mergeCell ref="V121:AB121"/>
    <mergeCell ref="W170:AE170"/>
    <mergeCell ref="W169:AE169"/>
    <mergeCell ref="W168:AE168"/>
    <mergeCell ref="W167:AE167"/>
    <mergeCell ref="W173:AE173"/>
    <mergeCell ref="W175:AE175"/>
    <mergeCell ref="W162:AE162"/>
    <mergeCell ref="W163:AE163"/>
    <mergeCell ref="W165:AE165"/>
    <mergeCell ref="W166:AE166"/>
    <mergeCell ref="T158:U158"/>
    <mergeCell ref="W159:AE159"/>
    <mergeCell ref="AB310:AG310"/>
    <mergeCell ref="W310:AA310"/>
    <mergeCell ref="AH300:AL300"/>
    <mergeCell ref="AH302:AL302"/>
    <mergeCell ref="W308:AA308"/>
    <mergeCell ref="W307:AA307"/>
    <mergeCell ref="AH310:AL310"/>
    <mergeCell ref="AB305:AG305"/>
    <mergeCell ref="AB306:AG306"/>
    <mergeCell ref="AB299:AG299"/>
    <mergeCell ref="AB300:AG300"/>
    <mergeCell ref="W311:AA311"/>
    <mergeCell ref="W312:AA312"/>
    <mergeCell ref="T310:U310"/>
    <mergeCell ref="T311:U311"/>
    <mergeCell ref="W306:AA306"/>
    <mergeCell ref="T312:U312"/>
    <mergeCell ref="T313:U313"/>
    <mergeCell ref="T315:U315"/>
    <mergeCell ref="W315:AA315"/>
    <mergeCell ref="W313:AA313"/>
    <mergeCell ref="V302:AA302"/>
    <mergeCell ref="V305:AA305"/>
    <mergeCell ref="V304:AA304"/>
    <mergeCell ref="W297:AL297"/>
    <mergeCell ref="W298:AL298"/>
    <mergeCell ref="AH312:AL312"/>
    <mergeCell ref="AH311:AL311"/>
    <mergeCell ref="T314:U314"/>
    <mergeCell ref="W314:AA314"/>
    <mergeCell ref="W296:AL296"/>
    <mergeCell ref="V299:AA299"/>
    <mergeCell ref="V300:AA300"/>
    <mergeCell ref="V301:AA301"/>
    <mergeCell ref="W295:AL295"/>
    <mergeCell ref="AH314:AL314"/>
    <mergeCell ref="AH239:AL239"/>
    <mergeCell ref="AH221:AL221"/>
    <mergeCell ref="AH220:AL220"/>
    <mergeCell ref="AH212:AL212"/>
    <mergeCell ref="AH213:AL213"/>
    <mergeCell ref="AH218:AL218"/>
    <mergeCell ref="AH258:AL258"/>
    <mergeCell ref="AH241:AL241"/>
    <mergeCell ref="W243:AA243"/>
    <mergeCell ref="W244:AA244"/>
    <mergeCell ref="W242:AA242"/>
    <mergeCell ref="W241:AA241"/>
    <mergeCell ref="AH240:AL240"/>
    <mergeCell ref="W240:AA240"/>
    <mergeCell ref="W234:AA234"/>
    <mergeCell ref="W233:AA233"/>
    <mergeCell ref="AH281:AL281"/>
    <mergeCell ref="AH277:AL277"/>
    <mergeCell ref="AH278:AL278"/>
    <mergeCell ref="AH280:AL280"/>
    <mergeCell ref="AH279:AL279"/>
    <mergeCell ref="AH265:AL265"/>
    <mergeCell ref="AH267:AL267"/>
    <mergeCell ref="AH268:AL268"/>
    <mergeCell ref="AH266:AL266"/>
    <mergeCell ref="AH262:AL262"/>
    <mergeCell ref="AH261:AL261"/>
    <mergeCell ref="AH282:AL282"/>
    <mergeCell ref="AH263:AL263"/>
    <mergeCell ref="V265:AG265"/>
    <mergeCell ref="V264:AG264"/>
    <mergeCell ref="V266:AG266"/>
    <mergeCell ref="V261:AG261"/>
    <mergeCell ref="V262:AG262"/>
    <mergeCell ref="V263:AG263"/>
    <mergeCell ref="V284:AA284"/>
    <mergeCell ref="V280:AG280"/>
    <mergeCell ref="V281:AG281"/>
    <mergeCell ref="V282:AG282"/>
    <mergeCell ref="V290:AA290"/>
    <mergeCell ref="V288:AA288"/>
    <mergeCell ref="V289:AA289"/>
    <mergeCell ref="V267:AG267"/>
    <mergeCell ref="V269:AG269"/>
    <mergeCell ref="V268:AG268"/>
    <mergeCell ref="V291:AA291"/>
    <mergeCell ref="V285:AA285"/>
    <mergeCell ref="U292:V292"/>
    <mergeCell ref="T274:U274"/>
    <mergeCell ref="V275:AG275"/>
    <mergeCell ref="V276:AG276"/>
    <mergeCell ref="V287:AA287"/>
    <mergeCell ref="V286:AA286"/>
    <mergeCell ref="AH284:AL284"/>
    <mergeCell ref="AH283:AL283"/>
    <mergeCell ref="AH286:AL286"/>
    <mergeCell ref="AH285:AL285"/>
    <mergeCell ref="AH289:AL289"/>
    <mergeCell ref="AH290:AL290"/>
    <mergeCell ref="AH231:AL231"/>
    <mergeCell ref="AH232:AL232"/>
    <mergeCell ref="AH200:AL200"/>
    <mergeCell ref="AH201:AL201"/>
    <mergeCell ref="AH223:AL223"/>
    <mergeCell ref="T220:U220"/>
    <mergeCell ref="AH227:AL227"/>
    <mergeCell ref="AH230:AL230"/>
    <mergeCell ref="AH235:AL235"/>
    <mergeCell ref="AM404:AQ404"/>
    <mergeCell ref="AM403:AQ403"/>
    <mergeCell ref="AM405:AQ405"/>
    <mergeCell ref="AM406:AQ406"/>
    <mergeCell ref="AM401:AQ401"/>
    <mergeCell ref="AM398:AQ398"/>
    <mergeCell ref="AM400:AQ400"/>
    <mergeCell ref="AM399:AQ399"/>
    <mergeCell ref="AM402:AQ402"/>
    <mergeCell ref="AM412:AQ412"/>
    <mergeCell ref="AM414:AQ414"/>
    <mergeCell ref="AM413:AQ413"/>
    <mergeCell ref="AM409:AQ409"/>
    <mergeCell ref="AH409:AL409"/>
    <mergeCell ref="AM410:AQ410"/>
    <mergeCell ref="AM411:AQ411"/>
    <mergeCell ref="AM418:AQ418"/>
    <mergeCell ref="AM419:AQ419"/>
    <mergeCell ref="AH418:AL418"/>
    <mergeCell ref="AH412:AL412"/>
    <mergeCell ref="AH411:AL411"/>
    <mergeCell ref="AH410:AL410"/>
    <mergeCell ref="AM394:AQ394"/>
    <mergeCell ref="AH392:AL392"/>
    <mergeCell ref="AH394:AL394"/>
    <mergeCell ref="AH393:AL393"/>
    <mergeCell ref="AH387:AL387"/>
    <mergeCell ref="AH388:AL388"/>
    <mergeCell ref="AM397:AQ397"/>
    <mergeCell ref="AH397:AL397"/>
    <mergeCell ref="AH395:AL395"/>
    <mergeCell ref="AH396:AL396"/>
    <mergeCell ref="AM396:AQ396"/>
    <mergeCell ref="AM395:AQ395"/>
    <mergeCell ref="AH380:AL380"/>
    <mergeCell ref="AH379:AL379"/>
    <mergeCell ref="AH401:AL401"/>
    <mergeCell ref="AH400:AL400"/>
    <mergeCell ref="AH389:AL389"/>
    <mergeCell ref="AH444:AL444"/>
    <mergeCell ref="AH442:AL442"/>
    <mergeCell ref="AH443:AL443"/>
    <mergeCell ref="AH439:AL439"/>
    <mergeCell ref="AH438:AL438"/>
    <mergeCell ref="AH448:AL448"/>
    <mergeCell ref="AH449:AL449"/>
    <mergeCell ref="AH437:AL437"/>
    <mergeCell ref="AH440:AL440"/>
    <mergeCell ref="AH450:AL450"/>
    <mergeCell ref="AH451:AL451"/>
    <mergeCell ref="AH447:AL447"/>
    <mergeCell ref="AH446:AL446"/>
    <mergeCell ref="AH433:AL433"/>
    <mergeCell ref="AH445:AL445"/>
    <mergeCell ref="AH434:AL434"/>
    <mergeCell ref="AH441:AL441"/>
    <mergeCell ref="AM416:AQ416"/>
    <mergeCell ref="AM415:AQ415"/>
    <mergeCell ref="AH414:AL414"/>
    <mergeCell ref="AH413:AL413"/>
    <mergeCell ref="AM407:AQ407"/>
    <mergeCell ref="AM408:AQ408"/>
    <mergeCell ref="AH406:AL406"/>
    <mergeCell ref="AH402:AL402"/>
    <mergeCell ref="AH405:AL405"/>
    <mergeCell ref="AH419:AL419"/>
    <mergeCell ref="AH423:AL423"/>
    <mergeCell ref="AH425:AL425"/>
    <mergeCell ref="AH422:AL422"/>
    <mergeCell ref="AH421:AL421"/>
    <mergeCell ref="AH420:AL420"/>
    <mergeCell ref="AH424:AL424"/>
    <mergeCell ref="AH390:AL390"/>
    <mergeCell ref="AH391:AL391"/>
    <mergeCell ref="AH436:AL436"/>
    <mergeCell ref="AH435:AL435"/>
    <mergeCell ref="AH430:AL430"/>
    <mergeCell ref="AH431:AL431"/>
    <mergeCell ref="AH432:AL432"/>
    <mergeCell ref="AH428:AL428"/>
    <mergeCell ref="AH427:AL427"/>
    <mergeCell ref="AH429:AL429"/>
    <mergeCell ref="AH426:AL426"/>
    <mergeCell ref="T323:U323"/>
    <mergeCell ref="T322:U322"/>
    <mergeCell ref="AM320:AQ320"/>
    <mergeCell ref="AM321:AQ321"/>
    <mergeCell ref="T319:U319"/>
    <mergeCell ref="T320:U320"/>
    <mergeCell ref="T317:U317"/>
    <mergeCell ref="T316:U316"/>
    <mergeCell ref="T318:U318"/>
    <mergeCell ref="T321:U321"/>
    <mergeCell ref="AM305:AQ305"/>
    <mergeCell ref="AM303:AQ303"/>
    <mergeCell ref="AM304:AQ304"/>
    <mergeCell ref="AM308:AQ308"/>
    <mergeCell ref="AM307:AQ307"/>
    <mergeCell ref="AM334:AQ334"/>
    <mergeCell ref="AM339:AQ339"/>
    <mergeCell ref="AM338:AQ338"/>
    <mergeCell ref="AM337:AQ337"/>
    <mergeCell ref="AM335:AQ335"/>
    <mergeCell ref="AM336:AQ336"/>
    <mergeCell ref="AH352:AL352"/>
    <mergeCell ref="AH349:AL349"/>
    <mergeCell ref="AM347:AQ347"/>
    <mergeCell ref="AM346:AQ346"/>
    <mergeCell ref="AN356:AQ356"/>
    <mergeCell ref="AN355:AQ355"/>
    <mergeCell ref="AH357:AL357"/>
    <mergeCell ref="AH329:AL329"/>
    <mergeCell ref="AH328:AL328"/>
    <mergeCell ref="AH316:AL316"/>
    <mergeCell ref="AH327:AL327"/>
    <mergeCell ref="AH319:AL319"/>
    <mergeCell ref="AH318:AL318"/>
    <mergeCell ref="AH322:AL322"/>
    <mergeCell ref="AH335:AL335"/>
    <mergeCell ref="AH334:AL334"/>
    <mergeCell ref="T336:U336"/>
    <mergeCell ref="T324:U324"/>
    <mergeCell ref="T326:U326"/>
    <mergeCell ref="T327:U327"/>
    <mergeCell ref="T325:U325"/>
    <mergeCell ref="T373:V373"/>
    <mergeCell ref="U674:X674"/>
    <mergeCell ref="U695:X695"/>
    <mergeCell ref="U696:X696"/>
    <mergeCell ref="W701:AA701"/>
    <mergeCell ref="W700:AA700"/>
    <mergeCell ref="AH774:AL774"/>
    <mergeCell ref="AH759:AL759"/>
    <mergeCell ref="AH761:AL761"/>
    <mergeCell ref="AH758:AL758"/>
    <mergeCell ref="AH757:AL757"/>
    <mergeCell ref="AH726:AL726"/>
    <mergeCell ref="AH729:AL729"/>
    <mergeCell ref="AH743:AL743"/>
    <mergeCell ref="AH741:AL741"/>
    <mergeCell ref="X657:AA657"/>
    <mergeCell ref="X658:AA658"/>
    <mergeCell ref="AB655:AE655"/>
    <mergeCell ref="AH659:AL659"/>
    <mergeCell ref="AH655:AL655"/>
    <mergeCell ref="Y683:AA683"/>
    <mergeCell ref="Y682:AA682"/>
    <mergeCell ref="AH685:AL685"/>
    <mergeCell ref="AH674:AL674"/>
    <mergeCell ref="U670:X670"/>
    <mergeCell ref="U671:X671"/>
    <mergeCell ref="Y695:AA695"/>
    <mergeCell ref="AH702:AL702"/>
    <mergeCell ref="AH703:AL703"/>
    <mergeCell ref="Y696:AA696"/>
    <mergeCell ref="Y697:AA697"/>
    <mergeCell ref="T813:U813"/>
    <mergeCell ref="T814:U814"/>
    <mergeCell ref="W827:AA827"/>
    <mergeCell ref="AH827:AL827"/>
    <mergeCell ref="AH820:AL820"/>
    <mergeCell ref="AH823:AL823"/>
    <mergeCell ref="W818:AA818"/>
    <mergeCell ref="W813:AA813"/>
    <mergeCell ref="W814:AA814"/>
    <mergeCell ref="W815:AA815"/>
    <mergeCell ref="AH818:AL818"/>
    <mergeCell ref="AH817:AL817"/>
    <mergeCell ref="AH819:AL819"/>
    <mergeCell ref="T834:U834"/>
    <mergeCell ref="W834:AA834"/>
    <mergeCell ref="T836:U836"/>
    <mergeCell ref="T833:U833"/>
    <mergeCell ref="T835:U835"/>
    <mergeCell ref="W836:AA836"/>
    <mergeCell ref="W835:AA835"/>
    <mergeCell ref="W731:AA731"/>
    <mergeCell ref="W732:AA732"/>
    <mergeCell ref="AH695:AL695"/>
    <mergeCell ref="AH688:AL688"/>
    <mergeCell ref="AH764:AL764"/>
    <mergeCell ref="AH745:AL745"/>
    <mergeCell ref="AH775:AL775"/>
    <mergeCell ref="W726:AA726"/>
    <mergeCell ref="U669:X669"/>
    <mergeCell ref="T655:U655"/>
    <mergeCell ref="W730:AA730"/>
    <mergeCell ref="W702:AA702"/>
    <mergeCell ref="AH664:AL664"/>
    <mergeCell ref="AH667:AL667"/>
    <mergeCell ref="AH666:AL666"/>
    <mergeCell ref="U668:X668"/>
    <mergeCell ref="AB668:AF668"/>
    <mergeCell ref="AH673:AL673"/>
    <mergeCell ref="AH677:AL677"/>
    <mergeCell ref="AH665:AL665"/>
    <mergeCell ref="AH684:AL684"/>
    <mergeCell ref="AH670:AL670"/>
    <mergeCell ref="AH669:AL669"/>
    <mergeCell ref="AH671:AL671"/>
    <mergeCell ref="AH668:AL668"/>
    <mergeCell ref="AH672:AL672"/>
    <mergeCell ref="AH679:AL679"/>
    <mergeCell ref="AH678:AL678"/>
    <mergeCell ref="AH692:AL692"/>
    <mergeCell ref="AH689:AL689"/>
    <mergeCell ref="AH754:AL754"/>
    <mergeCell ref="AH755:AL755"/>
    <mergeCell ref="AH461:AL461"/>
    <mergeCell ref="AH458:AL458"/>
    <mergeCell ref="AH460:AL460"/>
    <mergeCell ref="AH468:AL468"/>
    <mergeCell ref="AH469:AL469"/>
    <mergeCell ref="AH467:AL467"/>
    <mergeCell ref="AH471:AL471"/>
    <mergeCell ref="AH474:AL474"/>
    <mergeCell ref="AH456:AL456"/>
    <mergeCell ref="AH455:AL455"/>
    <mergeCell ref="AH454:AL454"/>
    <mergeCell ref="AH452:AL452"/>
    <mergeCell ref="AH453:AL453"/>
    <mergeCell ref="AH504:AL504"/>
    <mergeCell ref="AH509:AL509"/>
    <mergeCell ref="AH508:AL508"/>
    <mergeCell ref="AH505:AL505"/>
    <mergeCell ref="AH506:AL506"/>
    <mergeCell ref="AH507:AL507"/>
    <mergeCell ref="AH498:AL498"/>
    <mergeCell ref="AH499:AL499"/>
    <mergeCell ref="AH548:AL548"/>
    <mergeCell ref="AH547:AL547"/>
    <mergeCell ref="T605:U605"/>
    <mergeCell ref="T604:U604"/>
    <mergeCell ref="W605:AA605"/>
    <mergeCell ref="AH605:AL605"/>
    <mergeCell ref="AA606:AE606"/>
    <mergeCell ref="AH698:AL698"/>
    <mergeCell ref="AH697:AL697"/>
    <mergeCell ref="AH715:AL715"/>
    <mergeCell ref="AH717:AL717"/>
    <mergeCell ref="AH720:AL720"/>
    <mergeCell ref="AH722:AL722"/>
    <mergeCell ref="AH721:AL721"/>
    <mergeCell ref="AH694:AL694"/>
    <mergeCell ref="AH693:AL693"/>
    <mergeCell ref="X661:AA661"/>
    <mergeCell ref="X660:AA660"/>
    <mergeCell ref="Y670:AA670"/>
    <mergeCell ref="Y671:AA671"/>
    <mergeCell ref="X656:AA656"/>
    <mergeCell ref="X655:AA655"/>
    <mergeCell ref="W653:AA653"/>
    <mergeCell ref="AH663:AL663"/>
    <mergeCell ref="AH660:AL660"/>
    <mergeCell ref="AH662:AL662"/>
    <mergeCell ref="AH661:AL661"/>
    <mergeCell ref="AH654:AL654"/>
    <mergeCell ref="AH675:AL675"/>
    <mergeCell ref="AH676:AL676"/>
    <mergeCell ref="AH681:AL681"/>
    <mergeCell ref="AH680:AL680"/>
    <mergeCell ref="AH682:AL682"/>
    <mergeCell ref="AH683:AL683"/>
    <mergeCell ref="AH733:AL733"/>
    <mergeCell ref="AH734:AL734"/>
    <mergeCell ref="AH735:AL735"/>
    <mergeCell ref="AH732:AL732"/>
    <mergeCell ref="AH744:AL744"/>
    <mergeCell ref="AH738:AL738"/>
    <mergeCell ref="AH740:AL740"/>
    <mergeCell ref="AH739:AL739"/>
    <mergeCell ref="AH742:AL742"/>
    <mergeCell ref="W819:AA819"/>
    <mergeCell ref="W816:AA816"/>
    <mergeCell ref="W817:AA817"/>
    <mergeCell ref="W802:AA802"/>
    <mergeCell ref="W804:AA804"/>
    <mergeCell ref="W809:AA809"/>
    <mergeCell ref="W807:AA807"/>
    <mergeCell ref="W821:AA821"/>
    <mergeCell ref="W820:AA820"/>
    <mergeCell ref="AB793:AE793"/>
    <mergeCell ref="W822:AA822"/>
    <mergeCell ref="W826:AA826"/>
    <mergeCell ref="W823:AA823"/>
    <mergeCell ref="W812:AA812"/>
    <mergeCell ref="W824:AA824"/>
    <mergeCell ref="W825:AA825"/>
    <mergeCell ref="W829:AA829"/>
    <mergeCell ref="W828:AA828"/>
    <mergeCell ref="T829:U829"/>
    <mergeCell ref="T825:U825"/>
    <mergeCell ref="T826:U826"/>
    <mergeCell ref="T841:U841"/>
    <mergeCell ref="T842:U842"/>
    <mergeCell ref="W840:AA840"/>
    <mergeCell ref="W839:AA839"/>
    <mergeCell ref="W830:AA830"/>
    <mergeCell ref="W843:AA843"/>
    <mergeCell ref="W844:AA844"/>
    <mergeCell ref="W837:AA837"/>
    <mergeCell ref="W838:AA838"/>
    <mergeCell ref="W842:AA842"/>
    <mergeCell ref="W841:AA841"/>
    <mergeCell ref="W845:AA845"/>
    <mergeCell ref="T844:U844"/>
    <mergeCell ref="T845:U845"/>
    <mergeCell ref="T830:U830"/>
    <mergeCell ref="T832:U832"/>
    <mergeCell ref="T843:U843"/>
    <mergeCell ref="T837:U837"/>
    <mergeCell ref="T838:U838"/>
    <mergeCell ref="T840:U840"/>
    <mergeCell ref="T839:U839"/>
    <mergeCell ref="AH615:AL615"/>
    <mergeCell ref="AH622:AL622"/>
    <mergeCell ref="AH621:AL621"/>
    <mergeCell ref="AH619:AL619"/>
    <mergeCell ref="AH618:AL618"/>
    <mergeCell ref="AH620:AL620"/>
    <mergeCell ref="AH631:AL631"/>
    <mergeCell ref="AH630:AL630"/>
    <mergeCell ref="AH624:AL624"/>
    <mergeCell ref="AH623:AL623"/>
    <mergeCell ref="AH628:AL628"/>
    <mergeCell ref="AH625:AL625"/>
    <mergeCell ref="AH609:AL609"/>
    <mergeCell ref="AH610:AL610"/>
    <mergeCell ref="AH611:AL611"/>
    <mergeCell ref="AH608:AL608"/>
    <mergeCell ref="AH634:AL634"/>
    <mergeCell ref="AH629:AL629"/>
    <mergeCell ref="AH526:AL526"/>
    <mergeCell ref="AH612:AL612"/>
    <mergeCell ref="AH613:AL613"/>
    <mergeCell ref="AH614:AL614"/>
    <mergeCell ref="AH638:AL638"/>
    <mergeCell ref="AH635:AL635"/>
    <mergeCell ref="AH607:AL607"/>
    <mergeCell ref="AH606:AL606"/>
    <mergeCell ref="AH859:AL859"/>
    <mergeCell ref="AH857:AL857"/>
    <mergeCell ref="AH730:AL730"/>
    <mergeCell ref="AH731:AL731"/>
    <mergeCell ref="AH728:AL728"/>
    <mergeCell ref="AH727:AL727"/>
    <mergeCell ref="AH752:AL752"/>
    <mergeCell ref="AH753:AL753"/>
    <mergeCell ref="AH751:AL751"/>
    <mergeCell ref="AH746:AL746"/>
    <mergeCell ref="AH747:AL747"/>
    <mergeCell ref="AH836:AL836"/>
    <mergeCell ref="AH837:AL837"/>
    <mergeCell ref="AH831:AL831"/>
    <mergeCell ref="AH812:AL812"/>
    <mergeCell ref="AH814:AL814"/>
    <mergeCell ref="AH813:AL813"/>
    <mergeCell ref="AH815:AL815"/>
    <mergeCell ref="AH816:AL816"/>
    <mergeCell ref="AH811:AL811"/>
    <mergeCell ref="W1059:AA1059"/>
    <mergeCell ref="W1055:AA1055"/>
    <mergeCell ref="W1056:AA1056"/>
    <mergeCell ref="AF1046:AG1046"/>
    <mergeCell ref="AF1056:AG1056"/>
    <mergeCell ref="AF1048:AG1048"/>
    <mergeCell ref="AF1049:AG1049"/>
    <mergeCell ref="AF1045:AG1045"/>
    <mergeCell ref="AF1044:AG1044"/>
    <mergeCell ref="AF1043:AG1043"/>
    <mergeCell ref="AF1042:AG1042"/>
    <mergeCell ref="AB1054:AE1054"/>
    <mergeCell ref="AB1039:AE1039"/>
    <mergeCell ref="AC1037:AF1037"/>
    <mergeCell ref="AF1040:AG1040"/>
    <mergeCell ref="AF1039:AG1039"/>
    <mergeCell ref="AF1069:AG1069"/>
    <mergeCell ref="AF1041:AG1041"/>
    <mergeCell ref="W1027:AA1027"/>
    <mergeCell ref="W1026:AA1026"/>
    <mergeCell ref="AF1071:AG1071"/>
    <mergeCell ref="AF1072:AG1072"/>
    <mergeCell ref="W1069:AA1069"/>
    <mergeCell ref="W1054:AA1054"/>
    <mergeCell ref="AC1029:AE1029"/>
    <mergeCell ref="AC1036:AF1036"/>
    <mergeCell ref="W1058:AA1058"/>
    <mergeCell ref="W1057:AA1057"/>
    <mergeCell ref="AF1070:AG1070"/>
    <mergeCell ref="W1070:AA1070"/>
    <mergeCell ref="W1060:AA1060"/>
    <mergeCell ref="W1061:AA1061"/>
    <mergeCell ref="W1071:AA1071"/>
    <mergeCell ref="W1072:AA1072"/>
    <mergeCell ref="AF1068:AG1068"/>
    <mergeCell ref="AF1058:AG1058"/>
    <mergeCell ref="AF1059:AG1059"/>
    <mergeCell ref="AF1060:AG1060"/>
    <mergeCell ref="AF1057:AG1057"/>
    <mergeCell ref="AF1054:AG1054"/>
    <mergeCell ref="AF1053:AG1053"/>
    <mergeCell ref="AF1052:AG1052"/>
    <mergeCell ref="AF1062:AG1062"/>
    <mergeCell ref="AF1061:AG1061"/>
    <mergeCell ref="AF1073:AG1073"/>
    <mergeCell ref="AF1074:AG1074"/>
    <mergeCell ref="AF1055:AG1055"/>
    <mergeCell ref="AF1047:AG1047"/>
    <mergeCell ref="AF1051:AG1051"/>
    <mergeCell ref="AF1050:AG1050"/>
    <mergeCell ref="AF1063:AG1063"/>
    <mergeCell ref="W1024:AA1024"/>
    <mergeCell ref="W1025:AA1025"/>
    <mergeCell ref="W1028:AA1028"/>
    <mergeCell ref="W1029:AA1029"/>
    <mergeCell ref="W1023:AA1023"/>
    <mergeCell ref="W1022:AA1022"/>
    <mergeCell ref="W1030:AA1030"/>
    <mergeCell ref="AF1067:AG1067"/>
    <mergeCell ref="AF1066:AG1066"/>
    <mergeCell ref="AF1080:AG1080"/>
    <mergeCell ref="AB1083:AD1083"/>
    <mergeCell ref="AF1081:AG1081"/>
    <mergeCell ref="AF1082:AG1082"/>
    <mergeCell ref="AF1083:AG1083"/>
    <mergeCell ref="AF1076:AG1076"/>
    <mergeCell ref="AF1075:AG1075"/>
    <mergeCell ref="AF1120:AG1120"/>
    <mergeCell ref="AB1120:AD1120"/>
    <mergeCell ref="AF1078:AG1078"/>
    <mergeCell ref="AF1077:AG1077"/>
    <mergeCell ref="AF1079:AG1079"/>
    <mergeCell ref="W1159:AA1159"/>
    <mergeCell ref="W1160:AA1160"/>
    <mergeCell ref="W1073:AA1073"/>
    <mergeCell ref="W1075:AA1075"/>
    <mergeCell ref="W1074:AA1074"/>
    <mergeCell ref="W1137:AA1137"/>
    <mergeCell ref="W1138:AA1138"/>
    <mergeCell ref="W1126:AA1126"/>
    <mergeCell ref="W1128:AA1128"/>
    <mergeCell ref="W1140:AA1140"/>
    <mergeCell ref="W1139:AA1139"/>
    <mergeCell ref="AF1065:AG1065"/>
    <mergeCell ref="AF1064:AG1064"/>
    <mergeCell ref="T1034:U1034"/>
    <mergeCell ref="T1033:U1033"/>
    <mergeCell ref="D1039:E1039"/>
    <mergeCell ref="T1020:U1020"/>
    <mergeCell ref="T1029:U1029"/>
    <mergeCell ref="T1031:U1031"/>
    <mergeCell ref="T1032:U1032"/>
    <mergeCell ref="T1035:U1035"/>
    <mergeCell ref="T1036:U1036"/>
    <mergeCell ref="T1030:U1030"/>
    <mergeCell ref="U1006:X1006"/>
    <mergeCell ref="U1007:X1007"/>
    <mergeCell ref="U1004:X1004"/>
    <mergeCell ref="U1005:X1005"/>
    <mergeCell ref="U1002:X1002"/>
    <mergeCell ref="U1003:X1003"/>
    <mergeCell ref="U1009:X1009"/>
    <mergeCell ref="U1008:X1008"/>
    <mergeCell ref="U1018:X1018"/>
    <mergeCell ref="U1019:X1019"/>
    <mergeCell ref="Y1018:AA1018"/>
    <mergeCell ref="Y1019:AA1019"/>
    <mergeCell ref="W1021:AA1021"/>
    <mergeCell ref="W1020:AA1020"/>
    <mergeCell ref="Y1001:AA1001"/>
    <mergeCell ref="Y1002:AA1002"/>
    <mergeCell ref="U1010:X1010"/>
    <mergeCell ref="U1013:X1013"/>
    <mergeCell ref="U1012:X1012"/>
    <mergeCell ref="U1011:X1011"/>
    <mergeCell ref="U1014:X1014"/>
    <mergeCell ref="U1001:X1001"/>
    <mergeCell ref="W1031:AA1031"/>
    <mergeCell ref="W1034:AA1034"/>
    <mergeCell ref="W1035:AA1035"/>
    <mergeCell ref="W1036:AA1036"/>
    <mergeCell ref="W1037:AA1037"/>
    <mergeCell ref="W1033:AA1033"/>
    <mergeCell ref="W1032:AA1032"/>
    <mergeCell ref="U984:X984"/>
    <mergeCell ref="U985:X985"/>
    <mergeCell ref="AB982:AF982"/>
    <mergeCell ref="U993:X993"/>
    <mergeCell ref="U992:X992"/>
    <mergeCell ref="Y993:AA993"/>
    <mergeCell ref="U989:X989"/>
    <mergeCell ref="U990:X990"/>
    <mergeCell ref="U991:X991"/>
    <mergeCell ref="U983:X983"/>
    <mergeCell ref="U982:X982"/>
    <mergeCell ref="U986:X986"/>
    <mergeCell ref="Y999:AA999"/>
    <mergeCell ref="U1000:X1000"/>
    <mergeCell ref="Y1000:AA1000"/>
    <mergeCell ref="U999:X999"/>
    <mergeCell ref="Y997:AA997"/>
    <mergeCell ref="Y996:AA996"/>
    <mergeCell ref="Y1006:AA1006"/>
    <mergeCell ref="Y1005:AA1005"/>
    <mergeCell ref="Y1004:AA1004"/>
    <mergeCell ref="Y1003:AA1003"/>
    <mergeCell ref="Y998:AA998"/>
    <mergeCell ref="Y984:AA984"/>
    <mergeCell ref="Y985:AA985"/>
    <mergeCell ref="AB966:AE966"/>
    <mergeCell ref="X956:AA956"/>
    <mergeCell ref="X955:AA955"/>
    <mergeCell ref="U987:X987"/>
    <mergeCell ref="U988:X988"/>
    <mergeCell ref="U1015:X1015"/>
    <mergeCell ref="U1016:X1016"/>
    <mergeCell ref="U1017:X1017"/>
    <mergeCell ref="Y1015:AA1015"/>
    <mergeCell ref="Y1016:AA1016"/>
    <mergeCell ref="Y1017:AA1017"/>
    <mergeCell ref="AC1020:AD1020"/>
    <mergeCell ref="Y994:AA994"/>
    <mergeCell ref="U994:X994"/>
    <mergeCell ref="U995:X995"/>
    <mergeCell ref="U997:X997"/>
    <mergeCell ref="U996:X996"/>
    <mergeCell ref="U998:X998"/>
    <mergeCell ref="X944:AA944"/>
    <mergeCell ref="X945:AA945"/>
    <mergeCell ref="X946:AA946"/>
    <mergeCell ref="X947:AA947"/>
    <mergeCell ref="X941:AA941"/>
    <mergeCell ref="AB938:AE938"/>
    <mergeCell ref="AA917:AE917"/>
    <mergeCell ref="X943:AA943"/>
    <mergeCell ref="X942:AA942"/>
    <mergeCell ref="T938:U938"/>
    <mergeCell ref="X940:AA940"/>
    <mergeCell ref="W1155:AA1155"/>
    <mergeCell ref="W1156:AA1156"/>
    <mergeCell ref="W1141:AA1141"/>
    <mergeCell ref="W1154:AA1154"/>
    <mergeCell ref="W1142:AA1142"/>
    <mergeCell ref="W1143:AA1143"/>
    <mergeCell ref="W1144:AA1144"/>
    <mergeCell ref="W1153:AA1153"/>
    <mergeCell ref="W1161:AA1161"/>
    <mergeCell ref="W1162:AA1162"/>
    <mergeCell ref="W1175:AA1175"/>
    <mergeCell ref="W1176:AA1176"/>
    <mergeCell ref="W1174:AA1174"/>
    <mergeCell ref="W1173:AA1173"/>
    <mergeCell ref="W1180:AA1180"/>
    <mergeCell ref="W1182:AA1182"/>
    <mergeCell ref="W1181:AA1181"/>
    <mergeCell ref="W1179:AA1179"/>
    <mergeCell ref="W1178:AA1178"/>
    <mergeCell ref="W1177:AA1177"/>
    <mergeCell ref="W1125:AA1125"/>
    <mergeCell ref="W1127:AA1127"/>
    <mergeCell ref="W1157:AA1157"/>
    <mergeCell ref="W1158:AA1158"/>
    <mergeCell ref="W1121:AA1121"/>
    <mergeCell ref="W1122:AA1122"/>
    <mergeCell ref="W1123:AA1123"/>
    <mergeCell ref="W1124:AA1124"/>
    <mergeCell ref="W1120:AA1120"/>
    <mergeCell ref="X965:AA965"/>
    <mergeCell ref="X960:AA960"/>
    <mergeCell ref="X963:AA963"/>
    <mergeCell ref="X964:AA964"/>
    <mergeCell ref="X962:AA962"/>
    <mergeCell ref="X961:AA961"/>
    <mergeCell ref="X938:AA938"/>
    <mergeCell ref="X939:AA939"/>
    <mergeCell ref="Y989:AA989"/>
    <mergeCell ref="Y992:AA992"/>
    <mergeCell ref="Y990:AA990"/>
    <mergeCell ref="Y991:AA991"/>
    <mergeCell ref="Y986:AA986"/>
    <mergeCell ref="Y987:AA987"/>
    <mergeCell ref="Y988:AA988"/>
    <mergeCell ref="Y983:AA983"/>
    <mergeCell ref="Y982:AA982"/>
    <mergeCell ref="Y1009:AA1009"/>
    <mergeCell ref="Y1008:AA1008"/>
    <mergeCell ref="Y995:AA995"/>
    <mergeCell ref="Y1012:AA1012"/>
    <mergeCell ref="Y1013:AA1013"/>
    <mergeCell ref="Y1010:AA1010"/>
    <mergeCell ref="Y1014:AA1014"/>
    <mergeCell ref="Y1011:AA1011"/>
    <mergeCell ref="Y1007:AA1007"/>
    <mergeCell ref="X948:AA948"/>
    <mergeCell ref="X952:AA952"/>
    <mergeCell ref="X950:AA950"/>
    <mergeCell ref="X951:AA951"/>
    <mergeCell ref="X949:AA949"/>
    <mergeCell ref="X959:AA959"/>
    <mergeCell ref="X957:AA957"/>
    <mergeCell ref="X958:AA958"/>
    <mergeCell ref="X954:AA954"/>
    <mergeCell ref="X953:AA953"/>
    <mergeCell ref="AH956:AL956"/>
    <mergeCell ref="AH959:AL959"/>
    <mergeCell ref="AH958:AL958"/>
    <mergeCell ref="AH957:AL957"/>
    <mergeCell ref="AH960:AL960"/>
    <mergeCell ref="AH961:AL961"/>
    <mergeCell ref="AH963:AL963"/>
    <mergeCell ref="AH965:AL965"/>
    <mergeCell ref="AH964:AL964"/>
    <mergeCell ref="AH962:AL962"/>
    <mergeCell ref="AH995:AL995"/>
    <mergeCell ref="AH996:AL996"/>
    <mergeCell ref="AH997:AL997"/>
    <mergeCell ref="AH998:AL998"/>
    <mergeCell ref="AH999:AL999"/>
    <mergeCell ref="AH989:AL989"/>
    <mergeCell ref="AH990:AL990"/>
    <mergeCell ref="AH988:AL988"/>
    <mergeCell ref="AH987:AL987"/>
    <mergeCell ref="AH983:AL983"/>
    <mergeCell ref="AH982:AL982"/>
    <mergeCell ref="AH994:AL994"/>
    <mergeCell ref="AM994:AQ994"/>
    <mergeCell ref="AM999:AQ999"/>
    <mergeCell ref="AM985:AQ985"/>
    <mergeCell ref="AM986:AQ986"/>
    <mergeCell ref="AM965:AQ965"/>
    <mergeCell ref="AM962:AQ962"/>
    <mergeCell ref="AM971:AQ971"/>
    <mergeCell ref="AM970:AQ970"/>
    <mergeCell ref="AM968:AQ968"/>
    <mergeCell ref="AM967:AQ967"/>
    <mergeCell ref="AM972:AQ972"/>
    <mergeCell ref="AM973:AQ973"/>
    <mergeCell ref="AH992:AL992"/>
    <mergeCell ref="AM992:AQ992"/>
    <mergeCell ref="AH951:AL951"/>
    <mergeCell ref="AH950:AL950"/>
    <mergeCell ref="AH955:AL955"/>
    <mergeCell ref="AH952:AL952"/>
    <mergeCell ref="AH948:AL948"/>
    <mergeCell ref="AH941:AL941"/>
    <mergeCell ref="AH942:AL942"/>
    <mergeCell ref="AH947:AL947"/>
    <mergeCell ref="AH953:AL953"/>
    <mergeCell ref="AH949:AL949"/>
    <mergeCell ref="AM966:AQ966"/>
    <mergeCell ref="AM963:AQ963"/>
    <mergeCell ref="AM964:AQ964"/>
    <mergeCell ref="AM937:AQ937"/>
    <mergeCell ref="AM947:AQ947"/>
    <mergeCell ref="AM948:AQ948"/>
    <mergeCell ref="AM953:AQ953"/>
    <mergeCell ref="AM952:AQ952"/>
    <mergeCell ref="AM949:AQ949"/>
    <mergeCell ref="AM936:AQ936"/>
    <mergeCell ref="AH937:AL937"/>
    <mergeCell ref="AH936:AL936"/>
    <mergeCell ref="AH938:AL938"/>
    <mergeCell ref="AH991:AL991"/>
    <mergeCell ref="AH984:AL984"/>
    <mergeCell ref="AH993:AL993"/>
    <mergeCell ref="AM976:AQ976"/>
    <mergeCell ref="AM993:AQ993"/>
    <mergeCell ref="AM961:AQ961"/>
    <mergeCell ref="AM954:AQ954"/>
    <mergeCell ref="AH954:AL954"/>
    <mergeCell ref="AH943:AL943"/>
    <mergeCell ref="AH944:AL944"/>
    <mergeCell ref="AH946:AL946"/>
    <mergeCell ref="AH945:AL945"/>
    <mergeCell ref="AH1156:AL1156"/>
    <mergeCell ref="AH1155:AL1155"/>
    <mergeCell ref="AH1164:AL1164"/>
    <mergeCell ref="AH1163:AL1163"/>
    <mergeCell ref="AH1161:AL1161"/>
    <mergeCell ref="AH1162:AL1162"/>
    <mergeCell ref="AH1165:AL1165"/>
    <mergeCell ref="AH1160:AL1160"/>
    <mergeCell ref="AH1159:AL1159"/>
    <mergeCell ref="AH1157:AL1157"/>
    <mergeCell ref="AH1158:AL1158"/>
    <mergeCell ref="AH1168:AL1168"/>
    <mergeCell ref="AH1169:AL1169"/>
    <mergeCell ref="AH1181:AL1181"/>
    <mergeCell ref="AH1182:AL1182"/>
    <mergeCell ref="AH1183:AL1183"/>
    <mergeCell ref="AH1184:AL1184"/>
    <mergeCell ref="AH1170:AL1170"/>
    <mergeCell ref="AH1171:AL1171"/>
    <mergeCell ref="AH1180:AL1180"/>
    <mergeCell ref="AH1179:AL1179"/>
    <mergeCell ref="AH1178:AL1178"/>
    <mergeCell ref="AH1177:AL1177"/>
    <mergeCell ref="AM1180:AQ1180"/>
    <mergeCell ref="AM1177:AQ1177"/>
    <mergeCell ref="AM1178:AQ1178"/>
    <mergeCell ref="AM1179:AQ1179"/>
    <mergeCell ref="AM1184:AQ1184"/>
    <mergeCell ref="AM1183:AQ1183"/>
    <mergeCell ref="AH1173:AL1173"/>
    <mergeCell ref="AH1172:AL1172"/>
    <mergeCell ref="AH1167:AL1167"/>
    <mergeCell ref="AH1166:AL1166"/>
    <mergeCell ref="AH1176:AL1176"/>
    <mergeCell ref="AM1176:AQ1176"/>
    <mergeCell ref="AM1143:AQ1143"/>
    <mergeCell ref="AM1144:AQ1144"/>
    <mergeCell ref="AM1136:AQ1136"/>
    <mergeCell ref="AM1138:AQ1138"/>
    <mergeCell ref="AM1137:AQ1137"/>
    <mergeCell ref="AM1146:AQ1146"/>
    <mergeCell ref="AM1141:AQ1141"/>
    <mergeCell ref="AM1142:AQ1142"/>
    <mergeCell ref="AM1145:AQ1145"/>
    <mergeCell ref="AM1140:AQ1140"/>
    <mergeCell ref="AH1142:AL1142"/>
    <mergeCell ref="AH1143:AL1143"/>
    <mergeCell ref="AM1149:AQ1149"/>
    <mergeCell ref="AM1151:AQ1151"/>
    <mergeCell ref="AM1150:AQ1150"/>
    <mergeCell ref="AH1145:AL1145"/>
    <mergeCell ref="AH1140:AL1140"/>
    <mergeCell ref="AH1141:AL1141"/>
    <mergeCell ref="AH1144:AL1144"/>
    <mergeCell ref="AH1062:AL1062"/>
    <mergeCell ref="AH1063:AL1063"/>
    <mergeCell ref="AH1065:AL1065"/>
    <mergeCell ref="AH1064:AL1064"/>
    <mergeCell ref="AH1067:AL1067"/>
    <mergeCell ref="AH1066:AL1066"/>
    <mergeCell ref="AH1088:AL1088"/>
    <mergeCell ref="AH1091:AL1091"/>
    <mergeCell ref="AH1081:AL1081"/>
    <mergeCell ref="AH1093:AL1093"/>
    <mergeCell ref="AH1061:AL1061"/>
    <mergeCell ref="AH1048:AL1048"/>
    <mergeCell ref="AH1049:AL1049"/>
    <mergeCell ref="AH1050:AL1050"/>
    <mergeCell ref="AH1053:AL1053"/>
    <mergeCell ref="AH1054:AL1054"/>
    <mergeCell ref="AH1070:AL1070"/>
    <mergeCell ref="AH1069:AL1069"/>
    <mergeCell ref="AH1068:AL1068"/>
    <mergeCell ref="AH1072:AL1072"/>
    <mergeCell ref="AH1073:AL1073"/>
    <mergeCell ref="AH1071:AL1071"/>
    <mergeCell ref="AH1074:AL1074"/>
    <mergeCell ref="AH1123:AL1123"/>
    <mergeCell ref="AM1124:AQ1124"/>
    <mergeCell ref="AM1123:AQ1123"/>
    <mergeCell ref="AM1119:AQ1119"/>
    <mergeCell ref="AM1120:AQ1120"/>
    <mergeCell ref="AH1119:AL1119"/>
    <mergeCell ref="AH1118:AL1118"/>
    <mergeCell ref="AH1122:AL1122"/>
    <mergeCell ref="AH1121:AL1121"/>
    <mergeCell ref="AM1118:AQ1118"/>
    <mergeCell ref="AM1074:AQ1074"/>
    <mergeCell ref="AM1065:AQ1065"/>
    <mergeCell ref="AM1072:AQ1072"/>
    <mergeCell ref="AM1073:AQ1073"/>
    <mergeCell ref="AM1069:AQ1069"/>
    <mergeCell ref="AM1068:AQ1068"/>
    <mergeCell ref="AM1071:AQ1071"/>
    <mergeCell ref="AM1075:AQ1075"/>
    <mergeCell ref="AM1076:AQ1076"/>
    <mergeCell ref="AM1079:AQ1079"/>
    <mergeCell ref="AM1052:AQ1052"/>
    <mergeCell ref="AM1054:AQ1054"/>
    <mergeCell ref="AM1051:AQ1051"/>
    <mergeCell ref="AM1050:AQ1050"/>
    <mergeCell ref="AM1053:AQ1053"/>
    <mergeCell ref="AM1058:AQ1058"/>
    <mergeCell ref="AM1088:AQ1088"/>
    <mergeCell ref="AM1090:AQ1090"/>
    <mergeCell ref="AM1089:AQ1089"/>
    <mergeCell ref="AM1087:AQ1087"/>
    <mergeCell ref="AM1085:AQ1085"/>
    <mergeCell ref="AM1083:AQ1083"/>
    <mergeCell ref="AM1084:AQ1084"/>
    <mergeCell ref="AM1064:AQ1064"/>
    <mergeCell ref="AM1063:AQ1063"/>
    <mergeCell ref="AM1062:AQ1062"/>
    <mergeCell ref="AM1061:AQ1061"/>
    <mergeCell ref="AM1048:AQ1048"/>
    <mergeCell ref="AM1049:AQ1049"/>
    <mergeCell ref="AM1077:AQ1077"/>
    <mergeCell ref="AM1078:AQ1078"/>
    <mergeCell ref="AM1080:AQ1080"/>
    <mergeCell ref="AM1081:AQ1081"/>
    <mergeCell ref="AM1082:AQ1082"/>
    <mergeCell ref="AM1055:AQ1055"/>
    <mergeCell ref="AM1057:AQ1057"/>
    <mergeCell ref="AH1023:AL1023"/>
    <mergeCell ref="AM1023:AQ1023"/>
    <mergeCell ref="AM1024:AQ1024"/>
    <mergeCell ref="AM1025:AQ1025"/>
    <mergeCell ref="AH1025:AL1025"/>
    <mergeCell ref="AH1024:AL1024"/>
    <mergeCell ref="AH1019:AL1019"/>
    <mergeCell ref="AH1020:AL1020"/>
    <mergeCell ref="AH1021:AL1021"/>
    <mergeCell ref="AM1020:AQ1020"/>
    <mergeCell ref="AM1021:AQ1021"/>
    <mergeCell ref="AM1019:AQ1019"/>
    <mergeCell ref="AH1034:AL1034"/>
    <mergeCell ref="AH1035:AL1035"/>
    <mergeCell ref="AH1040:AL1040"/>
    <mergeCell ref="AH1039:AL1039"/>
    <mergeCell ref="AH1033:AL1033"/>
    <mergeCell ref="AH1026:AL1026"/>
    <mergeCell ref="AH1029:AL1029"/>
    <mergeCell ref="AH1032:AL1032"/>
    <mergeCell ref="AH1037:AL1037"/>
    <mergeCell ref="AH1036:AL1036"/>
    <mergeCell ref="AH1031:AL1031"/>
    <mergeCell ref="AH1030:AL1030"/>
    <mergeCell ref="AH1028:AL1028"/>
    <mergeCell ref="AH1027:AL1027"/>
    <mergeCell ref="AM1026:AQ1026"/>
    <mergeCell ref="AM1027:AQ1027"/>
    <mergeCell ref="AM1028:AQ1028"/>
    <mergeCell ref="AH1022:AL1022"/>
    <mergeCell ref="AM1022:AQ1022"/>
    <mergeCell ref="AM1014:AQ1014"/>
    <mergeCell ref="AM1015:AQ1015"/>
    <mergeCell ref="AH1010:AL1010"/>
    <mergeCell ref="AH1011:AL1011"/>
    <mergeCell ref="AM1011:AQ1011"/>
    <mergeCell ref="AM1016:AQ1016"/>
    <mergeCell ref="AM1017:AQ1017"/>
    <mergeCell ref="AM1018:AQ1018"/>
    <mergeCell ref="AM1013:AQ1013"/>
    <mergeCell ref="AM1012:AQ1012"/>
    <mergeCell ref="AM1035:AQ1035"/>
    <mergeCell ref="AM1034:AQ1034"/>
    <mergeCell ref="AM1039:AQ1039"/>
    <mergeCell ref="AM1037:AQ1037"/>
    <mergeCell ref="AM1036:AQ1036"/>
    <mergeCell ref="AM1032:AQ1032"/>
    <mergeCell ref="AM1031:AQ1031"/>
    <mergeCell ref="AM1030:AQ1030"/>
    <mergeCell ref="AM1029:AQ1029"/>
    <mergeCell ref="AM1033:AQ1033"/>
    <mergeCell ref="AH830:AL830"/>
    <mergeCell ref="AH826:AL826"/>
    <mergeCell ref="AH858:AL858"/>
    <mergeCell ref="AH852:AL852"/>
    <mergeCell ref="AH846:AL846"/>
    <mergeCell ref="AH839:AL839"/>
    <mergeCell ref="AH834:AL834"/>
    <mergeCell ref="AH832:AL832"/>
    <mergeCell ref="AH541:AL541"/>
    <mergeCell ref="AH916:AL916"/>
    <mergeCell ref="AH546:AL546"/>
    <mergeCell ref="AH564:AL564"/>
    <mergeCell ref="AH563:AL563"/>
    <mergeCell ref="AH562:AL562"/>
    <mergeCell ref="AH559:AL559"/>
    <mergeCell ref="AH847:AL847"/>
    <mergeCell ref="AM946:AQ946"/>
    <mergeCell ref="AM958:AQ958"/>
    <mergeCell ref="AM957:AQ957"/>
    <mergeCell ref="AM977:AQ977"/>
    <mergeCell ref="AM978:AQ978"/>
    <mergeCell ref="AM979:AQ979"/>
    <mergeCell ref="AM969:AQ969"/>
    <mergeCell ref="AM1001:AQ1001"/>
    <mergeCell ref="AM1002:AQ1002"/>
    <mergeCell ref="AM1009:AQ1009"/>
    <mergeCell ref="AM1008:AQ1008"/>
    <mergeCell ref="AM1007:AQ1007"/>
    <mergeCell ref="AM1006:AQ1006"/>
    <mergeCell ref="AM1005:AQ1005"/>
    <mergeCell ref="AM1003:AQ1003"/>
    <mergeCell ref="AM1010:AQ1010"/>
    <mergeCell ref="AM987:AQ987"/>
    <mergeCell ref="AM990:AQ990"/>
    <mergeCell ref="AM984:AQ984"/>
    <mergeCell ref="AM981:AQ981"/>
    <mergeCell ref="AM945:AQ945"/>
    <mergeCell ref="AM980:AQ980"/>
    <mergeCell ref="AM983:AQ983"/>
    <mergeCell ref="AM982:AQ982"/>
    <mergeCell ref="AM974:AQ974"/>
    <mergeCell ref="AM975:AQ975"/>
    <mergeCell ref="AM991:AQ991"/>
    <mergeCell ref="AM997:AQ997"/>
    <mergeCell ref="AM995:AQ995"/>
    <mergeCell ref="AM996:AQ996"/>
    <mergeCell ref="AM998:AQ998"/>
    <mergeCell ref="AM1004:AQ1004"/>
    <mergeCell ref="AM1000:AQ1000"/>
    <mergeCell ref="AM988:AQ988"/>
    <mergeCell ref="AM989:AQ989"/>
    <mergeCell ref="AM943:AQ943"/>
    <mergeCell ref="AM944:AQ944"/>
    <mergeCell ref="AM959:AQ959"/>
    <mergeCell ref="AM960:AQ960"/>
    <mergeCell ref="AM930:AQ930"/>
    <mergeCell ref="AM928:AQ928"/>
    <mergeCell ref="AM929:AQ929"/>
    <mergeCell ref="AH940:AL940"/>
    <mergeCell ref="AH939:AL939"/>
    <mergeCell ref="AM933:AQ933"/>
    <mergeCell ref="AH933:AL933"/>
    <mergeCell ref="AH932:AL932"/>
    <mergeCell ref="AH931:AL931"/>
    <mergeCell ref="AM926:AQ926"/>
    <mergeCell ref="AM922:AQ922"/>
    <mergeCell ref="AH934:AL934"/>
    <mergeCell ref="AH935:AL935"/>
    <mergeCell ref="AH895:AL895"/>
    <mergeCell ref="AH896:AL896"/>
    <mergeCell ref="AM935:AQ935"/>
    <mergeCell ref="AM934:AQ934"/>
    <mergeCell ref="AM942:AQ942"/>
    <mergeCell ref="AM941:AQ941"/>
    <mergeCell ref="AH930:AL930"/>
    <mergeCell ref="AM1181:AQ1181"/>
    <mergeCell ref="AM1182:AQ1182"/>
    <mergeCell ref="AH1185:AL1185"/>
    <mergeCell ref="AH1186:AL1186"/>
    <mergeCell ref="AM1188:AQ1188"/>
    <mergeCell ref="AM1187:AQ1187"/>
    <mergeCell ref="AH1188:AL1188"/>
    <mergeCell ref="AH1187:AL1187"/>
    <mergeCell ref="AH1191:AL1191"/>
    <mergeCell ref="AH1190:AL1190"/>
    <mergeCell ref="AH1189:AL1189"/>
    <mergeCell ref="AH1192:AL1192"/>
    <mergeCell ref="AM1154:AQ1154"/>
    <mergeCell ref="AM1125:AQ1125"/>
    <mergeCell ref="AM1122:AQ1122"/>
    <mergeCell ref="AM1173:AQ1173"/>
    <mergeCell ref="AM1189:AQ1189"/>
    <mergeCell ref="AM1191:AQ1191"/>
    <mergeCell ref="AM1192:AQ1192"/>
    <mergeCell ref="AM1190:AQ1190"/>
    <mergeCell ref="AM1185:AQ1185"/>
    <mergeCell ref="AM1186:AQ1186"/>
    <mergeCell ref="AH1013:AL1013"/>
    <mergeCell ref="AH1014:AL1014"/>
    <mergeCell ref="AH1005:AL1005"/>
    <mergeCell ref="AH1008:AL1008"/>
    <mergeCell ref="AH1007:AL1007"/>
    <mergeCell ref="AH1006:AL1006"/>
    <mergeCell ref="AH1003:AL1003"/>
    <mergeCell ref="AH1002:AL1002"/>
    <mergeCell ref="AH1001:AL1001"/>
    <mergeCell ref="AH1000:AL1000"/>
    <mergeCell ref="AH1041:AL1041"/>
    <mergeCell ref="AH1042:AL1042"/>
    <mergeCell ref="AH1047:AL1047"/>
    <mergeCell ref="AH1018:AL1018"/>
    <mergeCell ref="AH1004:AL1004"/>
    <mergeCell ref="AH1016:AL1016"/>
    <mergeCell ref="AH1017:AL1017"/>
    <mergeCell ref="AH1012:AL1012"/>
    <mergeCell ref="AH1015:AL1015"/>
    <mergeCell ref="AH1009:AL1009"/>
    <mergeCell ref="AM1047:AQ1047"/>
    <mergeCell ref="AM1066:AQ1066"/>
    <mergeCell ref="AM1045:AQ1045"/>
    <mergeCell ref="AM1040:AQ1040"/>
    <mergeCell ref="AM1042:AQ1042"/>
    <mergeCell ref="AM1041:AQ1041"/>
    <mergeCell ref="AM1044:AQ1044"/>
    <mergeCell ref="AM1046:AQ1046"/>
    <mergeCell ref="AM1043:AQ1043"/>
    <mergeCell ref="AM1102:AQ1102"/>
    <mergeCell ref="AH1102:AL1102"/>
    <mergeCell ref="AH1099:AL1099"/>
    <mergeCell ref="AH1100:AL1100"/>
    <mergeCell ref="AH1094:AL1094"/>
    <mergeCell ref="AH1095:AL1095"/>
    <mergeCell ref="AM1086:AQ1086"/>
    <mergeCell ref="AH1086:AL1086"/>
    <mergeCell ref="AH1087:AL1087"/>
    <mergeCell ref="AH1090:AL1090"/>
    <mergeCell ref="AH1089:AL1089"/>
    <mergeCell ref="AH1101:AL1101"/>
    <mergeCell ref="AH1097:AL1097"/>
    <mergeCell ref="AH1098:AL1098"/>
    <mergeCell ref="AH1096:AL1096"/>
    <mergeCell ref="AM1101:AQ1101"/>
    <mergeCell ref="AM1103:AQ1103"/>
    <mergeCell ref="AH1092:AL1092"/>
    <mergeCell ref="AH1174:AL1174"/>
    <mergeCell ref="AH1175:AL1175"/>
    <mergeCell ref="AM1174:AQ1174"/>
    <mergeCell ref="AM1175:AQ1175"/>
    <mergeCell ref="AH1139:AL1139"/>
    <mergeCell ref="AH1138:AL1138"/>
    <mergeCell ref="AM1139:AQ1139"/>
    <mergeCell ref="AH1137:AL1137"/>
    <mergeCell ref="AH1153:AL1153"/>
    <mergeCell ref="AH1151:AL1151"/>
    <mergeCell ref="AH1152:AL1152"/>
    <mergeCell ref="AH1154:AL1154"/>
    <mergeCell ref="AH1059:AL1059"/>
    <mergeCell ref="AH1060:AL1060"/>
    <mergeCell ref="AM1067:AQ1067"/>
    <mergeCell ref="AM1060:AQ1060"/>
    <mergeCell ref="AM1059:AQ1059"/>
    <mergeCell ref="AM1070:AQ1070"/>
    <mergeCell ref="AM1130:AQ1130"/>
    <mergeCell ref="AM1133:AQ1133"/>
    <mergeCell ref="AM1134:AQ1134"/>
    <mergeCell ref="AM1135:AQ1135"/>
    <mergeCell ref="AM1131:AQ1131"/>
    <mergeCell ref="AM1132:AQ1132"/>
    <mergeCell ref="AH1076:AL1076"/>
    <mergeCell ref="AH1075:AL1075"/>
    <mergeCell ref="AH1078:AL1078"/>
    <mergeCell ref="AH1077:AL1077"/>
    <mergeCell ref="AH1127:AL1127"/>
    <mergeCell ref="AH1125:AL1125"/>
    <mergeCell ref="AH1124:AL1124"/>
    <mergeCell ref="AH1126:AL1126"/>
    <mergeCell ref="AM1128:AQ1128"/>
    <mergeCell ref="AM1129:AQ1129"/>
    <mergeCell ref="AH1130:AL1130"/>
    <mergeCell ref="AH1128:AL1128"/>
    <mergeCell ref="AM1126:AQ1126"/>
    <mergeCell ref="AM1127:AQ1127"/>
    <mergeCell ref="AH1129:AL1129"/>
    <mergeCell ref="AM1161:AQ1161"/>
    <mergeCell ref="AM1155:AQ1155"/>
    <mergeCell ref="AM1159:AQ1159"/>
    <mergeCell ref="AM1160:AQ1160"/>
    <mergeCell ref="AM1158:AQ1158"/>
    <mergeCell ref="AM1156:AQ1156"/>
    <mergeCell ref="AM1157:AQ1157"/>
    <mergeCell ref="AM1164:AQ1164"/>
    <mergeCell ref="AM1165:AQ1165"/>
    <mergeCell ref="AM1171:AQ1171"/>
    <mergeCell ref="AM1170:AQ1170"/>
    <mergeCell ref="AM1167:AQ1167"/>
    <mergeCell ref="AM1168:AQ1168"/>
    <mergeCell ref="AM1153:AQ1153"/>
    <mergeCell ref="AM1152:AQ1152"/>
    <mergeCell ref="AM1147:AQ1147"/>
    <mergeCell ref="AM1166:AQ1166"/>
    <mergeCell ref="AM1163:AQ1163"/>
    <mergeCell ref="AM1162:AQ1162"/>
    <mergeCell ref="AM1172:AQ1172"/>
    <mergeCell ref="AM1148:AQ1148"/>
    <mergeCell ref="AM1169:AQ1169"/>
    <mergeCell ref="AM1106:AQ1106"/>
    <mergeCell ref="AM1107:AQ1107"/>
    <mergeCell ref="AM1109:AQ1109"/>
    <mergeCell ref="AM1110:AQ1110"/>
    <mergeCell ref="AM1112:AQ1112"/>
    <mergeCell ref="AM1113:AQ1113"/>
    <mergeCell ref="AM1105:AQ1105"/>
    <mergeCell ref="AM1104:AQ1104"/>
    <mergeCell ref="AM1108:AQ1108"/>
    <mergeCell ref="AM1111:AQ1111"/>
    <mergeCell ref="AM1097:AQ1097"/>
    <mergeCell ref="AM1098:AQ1098"/>
    <mergeCell ref="AM1100:AQ1100"/>
    <mergeCell ref="AM1091:AQ1091"/>
    <mergeCell ref="AM1092:AQ1092"/>
    <mergeCell ref="AM1099:AQ1099"/>
    <mergeCell ref="AM1096:AQ1096"/>
    <mergeCell ref="AM1094:AQ1094"/>
    <mergeCell ref="AM1095:AQ1095"/>
    <mergeCell ref="AM1093:AQ1093"/>
    <mergeCell ref="AH1083:AL1083"/>
    <mergeCell ref="AH1082:AL1082"/>
    <mergeCell ref="AH1103:AL1103"/>
    <mergeCell ref="AH1104:AL1104"/>
    <mergeCell ref="AH1105:AL1105"/>
    <mergeCell ref="AH1085:AL1085"/>
    <mergeCell ref="AH1084:AL1084"/>
    <mergeCell ref="AH1080:AL1080"/>
    <mergeCell ref="AH1079:AL1079"/>
    <mergeCell ref="AH1147:AL1147"/>
    <mergeCell ref="AH1150:AL1150"/>
    <mergeCell ref="AH1149:AL1149"/>
    <mergeCell ref="AH1148:AL1148"/>
    <mergeCell ref="AH1131:AL1131"/>
    <mergeCell ref="AH1133:AL1133"/>
    <mergeCell ref="AH1134:AL1134"/>
    <mergeCell ref="AH1136:AL1136"/>
    <mergeCell ref="AH1135:AL1135"/>
    <mergeCell ref="AH1132:AL1132"/>
    <mergeCell ref="AH1146:AL1146"/>
    <mergeCell ref="AM1117:AQ1117"/>
    <mergeCell ref="AH1117:AL1117"/>
    <mergeCell ref="AM1114:AQ1114"/>
    <mergeCell ref="AM1121:AQ1121"/>
    <mergeCell ref="AM1115:AQ1115"/>
    <mergeCell ref="AM1116:AQ1116"/>
    <mergeCell ref="AH1113:AL1113"/>
    <mergeCell ref="AH1114:AL1114"/>
    <mergeCell ref="AH1120:AL1120"/>
    <mergeCell ref="AH1112:AL1112"/>
    <mergeCell ref="AH1111:AL1111"/>
    <mergeCell ref="AH1115:AL1115"/>
    <mergeCell ref="AH1116:AL1116"/>
    <mergeCell ref="AH1107:AL1107"/>
    <mergeCell ref="AH1109:AL1109"/>
    <mergeCell ref="AH1108:AL1108"/>
    <mergeCell ref="AH1106:AL1106"/>
    <mergeCell ref="AH1110:AL1110"/>
    <mergeCell ref="AH601:AL601"/>
    <mergeCell ref="AH603:AL603"/>
    <mergeCell ref="AH593:AL593"/>
    <mergeCell ref="AH592:AL592"/>
    <mergeCell ref="AH595:AL595"/>
    <mergeCell ref="AH594:AL594"/>
    <mergeCell ref="AH598:AL598"/>
    <mergeCell ref="AH599:AL599"/>
    <mergeCell ref="AH600:AL600"/>
    <mergeCell ref="AH582:AL582"/>
    <mergeCell ref="AH586:AL586"/>
    <mergeCell ref="AH585:AL585"/>
    <mergeCell ref="AH587:AL587"/>
    <mergeCell ref="AH588:AL588"/>
    <mergeCell ref="AH580:AL580"/>
    <mergeCell ref="AH581:AL581"/>
    <mergeCell ref="AH549:AL549"/>
    <mergeCell ref="AH550:AL550"/>
    <mergeCell ref="AH552:AL552"/>
    <mergeCell ref="AH553:AL553"/>
    <mergeCell ref="AH544:AL544"/>
    <mergeCell ref="AH545:AL545"/>
    <mergeCell ref="AH542:AL542"/>
    <mergeCell ref="AH543:AL543"/>
    <mergeCell ref="AH569:AL569"/>
    <mergeCell ref="AH570:AL570"/>
    <mergeCell ref="AH572:AL572"/>
    <mergeCell ref="AH571:AL571"/>
    <mergeCell ref="AH573:AL573"/>
    <mergeCell ref="AH577:AL577"/>
    <mergeCell ref="AH578:AL578"/>
    <mergeCell ref="AH576:AL576"/>
    <mergeCell ref="AH579:AL579"/>
    <mergeCell ref="AH590:AL590"/>
    <mergeCell ref="AH591:AL591"/>
    <mergeCell ref="AH589:AL589"/>
    <mergeCell ref="AH457:AL457"/>
    <mergeCell ref="AH462:AL462"/>
    <mergeCell ref="AH459:AL459"/>
    <mergeCell ref="AH492:AL492"/>
    <mergeCell ref="AH493:AL493"/>
    <mergeCell ref="AH494:AL494"/>
    <mergeCell ref="AH497:AL497"/>
    <mergeCell ref="AH496:AL496"/>
    <mergeCell ref="AH495:AL495"/>
    <mergeCell ref="AH500:AL500"/>
    <mergeCell ref="AH501:AL501"/>
    <mergeCell ref="AH503:AL503"/>
    <mergeCell ref="AH502:AL502"/>
    <mergeCell ref="AH466:AL466"/>
    <mergeCell ref="AH465:AL465"/>
    <mergeCell ref="AH489:AL489"/>
    <mergeCell ref="AH488:AL488"/>
    <mergeCell ref="AH878:AL878"/>
    <mergeCell ref="AH877:AL877"/>
    <mergeCell ref="AH880:AL880"/>
    <mergeCell ref="AH879:AL879"/>
    <mergeCell ref="AH900:AL900"/>
    <mergeCell ref="AH901:AL901"/>
    <mergeCell ref="AH899:AL899"/>
    <mergeCell ref="AH898:AL898"/>
    <mergeCell ref="AH902:AL902"/>
    <mergeCell ref="AH897:AL897"/>
    <mergeCell ref="AH875:AL875"/>
    <mergeCell ref="AH876:AL876"/>
    <mergeCell ref="AH891:AL891"/>
    <mergeCell ref="AH892:AL892"/>
    <mergeCell ref="AH913:AL913"/>
    <mergeCell ref="AH881:AL881"/>
    <mergeCell ref="AH890:AL890"/>
    <mergeCell ref="AH908:AL908"/>
    <mergeCell ref="AH906:AL906"/>
    <mergeCell ref="AH907:AL907"/>
    <mergeCell ref="AH912:AL912"/>
    <mergeCell ref="AH903:AL903"/>
    <mergeCell ref="AH904:AL904"/>
    <mergeCell ref="AH905:AL905"/>
    <mergeCell ref="AH911:AL911"/>
    <mergeCell ref="AH909:AL909"/>
    <mergeCell ref="AH910:AL910"/>
    <mergeCell ref="AH874:AL874"/>
    <mergeCell ref="AH873:AL873"/>
    <mergeCell ref="AH868:AL868"/>
    <mergeCell ref="AH871:AL871"/>
    <mergeCell ref="AH887:AL887"/>
    <mergeCell ref="AH886:AL886"/>
    <mergeCell ref="AH915:AL915"/>
    <mergeCell ref="AH914:AL914"/>
    <mergeCell ref="AH882:AL882"/>
    <mergeCell ref="AH883:AL883"/>
    <mergeCell ref="AH885:AL885"/>
    <mergeCell ref="AH884:AL884"/>
    <mergeCell ref="AH889:AL889"/>
    <mergeCell ref="AH888:AL888"/>
    <mergeCell ref="AH822:AL822"/>
    <mergeCell ref="AH772:AL772"/>
    <mergeCell ref="AH773:AL773"/>
    <mergeCell ref="AH782:AL782"/>
    <mergeCell ref="AH867:AL867"/>
    <mergeCell ref="AH861:AL861"/>
    <mergeCell ref="AH860:AL860"/>
    <mergeCell ref="AH863:AL863"/>
    <mergeCell ref="AH864:AL864"/>
    <mergeCell ref="AH844:AL844"/>
    <mergeCell ref="AH712:AL712"/>
    <mergeCell ref="AH756:AL756"/>
    <mergeCell ref="AH535:AL535"/>
    <mergeCell ref="AH533:AL533"/>
    <mergeCell ref="AH525:AL525"/>
    <mergeCell ref="AH524:AL524"/>
    <mergeCell ref="AH523:AL523"/>
    <mergeCell ref="AH522:AL522"/>
    <mergeCell ref="AH521:AL521"/>
    <mergeCell ref="AH519:AL519"/>
    <mergeCell ref="AH518:AL518"/>
    <mergeCell ref="AH851:AL851"/>
    <mergeCell ref="AH849:AL849"/>
    <mergeCell ref="AH850:AL850"/>
    <mergeCell ref="AH704:AL704"/>
    <mergeCell ref="AH705:AL705"/>
    <mergeCell ref="AH701:AL701"/>
    <mergeCell ref="AH696:AL696"/>
    <mergeCell ref="AH700:AL700"/>
    <mergeCell ref="AH699:AL699"/>
    <mergeCell ref="AH709:AL709"/>
    <mergeCell ref="AH708:AL708"/>
    <mergeCell ref="AH760:AL760"/>
    <mergeCell ref="AH750:AL750"/>
    <mergeCell ref="AH749:AL749"/>
    <mergeCell ref="AH748:AL748"/>
    <mergeCell ref="AH713:AL713"/>
    <mergeCell ref="AH711:AL711"/>
    <mergeCell ref="AH710:AL710"/>
    <mergeCell ref="AH714:AL714"/>
    <mergeCell ref="AH716:AL716"/>
    <mergeCell ref="AH725:AL725"/>
    <mergeCell ref="AH724:AL724"/>
    <mergeCell ref="AH723:AL723"/>
    <mergeCell ref="AH736:AL736"/>
    <mergeCell ref="AH737:AL737"/>
    <mergeCell ref="AH538:AL538"/>
    <mergeCell ref="AH537:AL537"/>
    <mergeCell ref="AH511:AL511"/>
    <mergeCell ref="AH510:AL510"/>
    <mergeCell ref="AH532:AL532"/>
    <mergeCell ref="AH534:AL534"/>
    <mergeCell ref="AH514:AL514"/>
    <mergeCell ref="AH527:AL527"/>
    <mergeCell ref="AH539:AL539"/>
    <mergeCell ref="AM516:AQ516"/>
    <mergeCell ref="AM519:AQ519"/>
    <mergeCell ref="AM517:AQ517"/>
    <mergeCell ref="AM518:AQ518"/>
    <mergeCell ref="AM530:AQ530"/>
    <mergeCell ref="AM529:AQ529"/>
    <mergeCell ref="AM522:AQ522"/>
    <mergeCell ref="AM521:AQ521"/>
    <mergeCell ref="AM514:AQ514"/>
    <mergeCell ref="AM515:AQ515"/>
    <mergeCell ref="AM531:AQ531"/>
    <mergeCell ref="AM525:AQ525"/>
    <mergeCell ref="AM520:AQ520"/>
    <mergeCell ref="AM532:AQ532"/>
    <mergeCell ref="AM527:AQ527"/>
    <mergeCell ref="AM523:AQ523"/>
    <mergeCell ref="AM524:AQ524"/>
    <mergeCell ref="AM533:AQ533"/>
    <mergeCell ref="AM539:AQ539"/>
    <mergeCell ref="AM540:AQ540"/>
    <mergeCell ref="AM536:AQ536"/>
    <mergeCell ref="AM535:AQ535"/>
    <mergeCell ref="AM534:AQ534"/>
    <mergeCell ref="AM537:AQ537"/>
    <mergeCell ref="AM538:AQ538"/>
    <mergeCell ref="AM507:AQ507"/>
    <mergeCell ref="AM505:AQ505"/>
    <mergeCell ref="AM506:AQ506"/>
    <mergeCell ref="AM503:AQ503"/>
    <mergeCell ref="AM504:AQ504"/>
    <mergeCell ref="AM526:AQ526"/>
    <mergeCell ref="AM528:AQ528"/>
    <mergeCell ref="AM508:AQ508"/>
    <mergeCell ref="AM509:AQ509"/>
    <mergeCell ref="AM502:AQ502"/>
    <mergeCell ref="AM501:AQ501"/>
    <mergeCell ref="AM511:AQ511"/>
    <mergeCell ref="AM510:AQ510"/>
    <mergeCell ref="AM513:AQ513"/>
    <mergeCell ref="AM512:AQ512"/>
    <mergeCell ref="AM500:AQ500"/>
    <mergeCell ref="AM240:AQ240"/>
    <mergeCell ref="AM243:AQ243"/>
    <mergeCell ref="AM242:AQ242"/>
    <mergeCell ref="AM241:AQ241"/>
    <mergeCell ref="AM264:AQ264"/>
    <mergeCell ref="AH264:AL264"/>
    <mergeCell ref="AM263:AQ263"/>
    <mergeCell ref="W228:AA228"/>
    <mergeCell ref="W229:AA229"/>
    <mergeCell ref="W237:AA237"/>
    <mergeCell ref="W236:AA236"/>
    <mergeCell ref="W235:AA235"/>
    <mergeCell ref="AM258:AQ258"/>
    <mergeCell ref="AM222:AQ222"/>
    <mergeCell ref="AM223:AQ223"/>
    <mergeCell ref="AM215:AQ215"/>
    <mergeCell ref="AM218:AQ218"/>
    <mergeCell ref="AM216:AQ216"/>
    <mergeCell ref="AM217:AQ217"/>
    <mergeCell ref="AM219:AQ219"/>
    <mergeCell ref="AM220:AQ220"/>
    <mergeCell ref="AM221:AQ221"/>
    <mergeCell ref="AM285:AQ285"/>
    <mergeCell ref="AM282:AQ282"/>
    <mergeCell ref="AM275:AQ275"/>
    <mergeCell ref="AM276:AQ276"/>
    <mergeCell ref="AM271:AQ271"/>
    <mergeCell ref="AM273:AQ273"/>
    <mergeCell ref="AM272:AQ272"/>
    <mergeCell ref="AM274:AQ274"/>
    <mergeCell ref="AM279:AQ279"/>
    <mergeCell ref="AM278:AQ278"/>
    <mergeCell ref="AM277:AQ277"/>
    <mergeCell ref="AM280:AQ280"/>
    <mergeCell ref="AM281:AQ281"/>
    <mergeCell ref="AM287:AQ287"/>
    <mergeCell ref="AM288:AQ288"/>
    <mergeCell ref="AM266:AQ266"/>
    <mergeCell ref="AM265:AQ265"/>
    <mergeCell ref="AM267:AQ267"/>
    <mergeCell ref="AM269:AQ269"/>
    <mergeCell ref="AM268:AQ268"/>
    <mergeCell ref="W230:AA230"/>
    <mergeCell ref="W232:AA232"/>
    <mergeCell ref="AM239:AQ239"/>
    <mergeCell ref="AM238:AQ238"/>
    <mergeCell ref="AM244:AQ244"/>
    <mergeCell ref="AM245:AQ245"/>
    <mergeCell ref="AM246:AQ246"/>
    <mergeCell ref="AM247:AQ247"/>
    <mergeCell ref="AM256:AQ256"/>
    <mergeCell ref="AM253:AQ253"/>
    <mergeCell ref="AM248:AQ248"/>
    <mergeCell ref="AM249:AQ249"/>
    <mergeCell ref="AM284:AQ284"/>
    <mergeCell ref="AM283:AQ283"/>
    <mergeCell ref="AH269:AL269"/>
    <mergeCell ref="AH274:AL274"/>
    <mergeCell ref="AH288:AL288"/>
    <mergeCell ref="AH276:AL276"/>
    <mergeCell ref="AH275:AL275"/>
    <mergeCell ref="W446:AA446"/>
    <mergeCell ref="W448:AA448"/>
    <mergeCell ref="W447:AA447"/>
    <mergeCell ref="W438:AA438"/>
    <mergeCell ref="W439:AA439"/>
    <mergeCell ref="W445:AA445"/>
    <mergeCell ref="W451:AA451"/>
    <mergeCell ref="W452:AA452"/>
    <mergeCell ref="W453:AA453"/>
    <mergeCell ref="W442:AA442"/>
    <mergeCell ref="AM474:AQ474"/>
    <mergeCell ref="AM475:AQ475"/>
    <mergeCell ref="AM464:AQ464"/>
    <mergeCell ref="AM465:AQ465"/>
    <mergeCell ref="AM477:AQ477"/>
    <mergeCell ref="AM459:AQ459"/>
    <mergeCell ref="AM462:AQ462"/>
    <mergeCell ref="AM463:AQ463"/>
    <mergeCell ref="AM461:AQ461"/>
    <mergeCell ref="AM460:AQ460"/>
    <mergeCell ref="AM476:AQ476"/>
    <mergeCell ref="AM481:AQ481"/>
    <mergeCell ref="AM480:AQ480"/>
    <mergeCell ref="AM488:AQ488"/>
    <mergeCell ref="AM489:AQ489"/>
    <mergeCell ref="AM493:AQ493"/>
    <mergeCell ref="AM492:AQ492"/>
    <mergeCell ref="AM478:AQ478"/>
    <mergeCell ref="AM479:AQ479"/>
    <mergeCell ref="AM499:AQ499"/>
    <mergeCell ref="AM483:AQ483"/>
    <mergeCell ref="AM484:AQ484"/>
    <mergeCell ref="AM487:AQ487"/>
    <mergeCell ref="AM490:AQ490"/>
    <mergeCell ref="AM491:AQ491"/>
    <mergeCell ref="AM486:AQ486"/>
    <mergeCell ref="AM456:AQ456"/>
    <mergeCell ref="AM455:AQ455"/>
    <mergeCell ref="AM454:AQ454"/>
    <mergeCell ref="AM458:AQ458"/>
    <mergeCell ref="AM457:AQ457"/>
    <mergeCell ref="W722:AA722"/>
    <mergeCell ref="W723:AA723"/>
    <mergeCell ref="W733:AA733"/>
    <mergeCell ref="W728:AA728"/>
    <mergeCell ref="W727:AA727"/>
    <mergeCell ref="W729:AA729"/>
    <mergeCell ref="W720:AA720"/>
    <mergeCell ref="W721:AA721"/>
    <mergeCell ref="W719:AA719"/>
    <mergeCell ref="W750:AA750"/>
    <mergeCell ref="W751:AA751"/>
    <mergeCell ref="W754:AA754"/>
    <mergeCell ref="W748:AA748"/>
    <mergeCell ref="W747:AA747"/>
    <mergeCell ref="W752:AA752"/>
    <mergeCell ref="W753:AA753"/>
    <mergeCell ref="W749:AA749"/>
    <mergeCell ref="W768:AA768"/>
    <mergeCell ref="W769:AA769"/>
    <mergeCell ref="W745:AA745"/>
    <mergeCell ref="W746:AA746"/>
    <mergeCell ref="W738:AA738"/>
    <mergeCell ref="W734:AA734"/>
    <mergeCell ref="W740:AA740"/>
    <mergeCell ref="W742:AA742"/>
    <mergeCell ref="W741:AA741"/>
    <mergeCell ref="W743:AA743"/>
    <mergeCell ref="W744:AA744"/>
    <mergeCell ref="W739:AA739"/>
    <mergeCell ref="W757:AA757"/>
    <mergeCell ref="W756:AA756"/>
    <mergeCell ref="W755:AA755"/>
    <mergeCell ref="W770:AA770"/>
    <mergeCell ref="W758:AA758"/>
    <mergeCell ref="W766:AA766"/>
    <mergeCell ref="W761:AA761"/>
    <mergeCell ref="W760:AA760"/>
    <mergeCell ref="W762:AA762"/>
    <mergeCell ref="W767:AA767"/>
    <mergeCell ref="W763:AA763"/>
    <mergeCell ref="W718:AA718"/>
    <mergeCell ref="W717:AA717"/>
    <mergeCell ref="AM547:AQ547"/>
    <mergeCell ref="AM548:AQ548"/>
    <mergeCell ref="AM555:AQ555"/>
    <mergeCell ref="AM553:AQ553"/>
    <mergeCell ref="AM554:AQ554"/>
    <mergeCell ref="AM545:AQ545"/>
    <mergeCell ref="AM546:AQ546"/>
    <mergeCell ref="AM549:AQ549"/>
    <mergeCell ref="AM550:AQ550"/>
    <mergeCell ref="AM610:AQ610"/>
    <mergeCell ref="AM604:AQ604"/>
    <mergeCell ref="AM606:AQ606"/>
    <mergeCell ref="AM609:AQ609"/>
    <mergeCell ref="AM608:AQ608"/>
    <mergeCell ref="AM607:AQ607"/>
    <mergeCell ref="AM605:AQ605"/>
    <mergeCell ref="AM589:AQ589"/>
    <mergeCell ref="AM590:AQ590"/>
    <mergeCell ref="AM594:AQ594"/>
    <mergeCell ref="AM595:AQ595"/>
    <mergeCell ref="AM602:AQ602"/>
    <mergeCell ref="AM603:AQ603"/>
    <mergeCell ref="AM600:AQ600"/>
    <mergeCell ref="AM601:AQ601"/>
    <mergeCell ref="AM599:AQ599"/>
    <mergeCell ref="AM598:AQ598"/>
    <mergeCell ref="AH551:AL551"/>
    <mergeCell ref="AH556:AL556"/>
    <mergeCell ref="AH555:AL555"/>
    <mergeCell ref="AH554:AL554"/>
    <mergeCell ref="AM596:AQ596"/>
    <mergeCell ref="AM611:AQ611"/>
    <mergeCell ref="AM597:AQ597"/>
    <mergeCell ref="AM569:AQ569"/>
    <mergeCell ref="AM570:AQ570"/>
    <mergeCell ref="AM567:AQ567"/>
    <mergeCell ref="AM568:AQ568"/>
    <mergeCell ref="AM571:AQ571"/>
    <mergeCell ref="AM572:AQ572"/>
    <mergeCell ref="AM552:AQ552"/>
    <mergeCell ref="AM551:AQ551"/>
    <mergeCell ref="AM559:AQ559"/>
    <mergeCell ref="AM560:AQ560"/>
    <mergeCell ref="AM561:AQ561"/>
    <mergeCell ref="AM562:AQ562"/>
    <mergeCell ref="AM566:AQ566"/>
    <mergeCell ref="AM565:AQ565"/>
    <mergeCell ref="AM693:AQ693"/>
    <mergeCell ref="AM692:AQ692"/>
    <mergeCell ref="AM691:AQ691"/>
    <mergeCell ref="AM690:AQ690"/>
    <mergeCell ref="AM694:AQ694"/>
    <mergeCell ref="AM689:AQ689"/>
    <mergeCell ref="AM696:AQ696"/>
    <mergeCell ref="AM698:AQ698"/>
    <mergeCell ref="AM697:AQ697"/>
    <mergeCell ref="AM703:AQ703"/>
    <mergeCell ref="AM702:AQ702"/>
    <mergeCell ref="AM701:AQ701"/>
    <mergeCell ref="AM695:AQ695"/>
    <mergeCell ref="AM738:AQ738"/>
    <mergeCell ref="AM739:AQ739"/>
    <mergeCell ref="AM729:AQ729"/>
    <mergeCell ref="AM728:AQ728"/>
    <mergeCell ref="AM731:AQ731"/>
    <mergeCell ref="AM730:AQ730"/>
    <mergeCell ref="AM654:AQ654"/>
    <mergeCell ref="AM636:AQ636"/>
    <mergeCell ref="AM629:AQ629"/>
    <mergeCell ref="AM635:AQ635"/>
    <mergeCell ref="AM634:AQ634"/>
    <mergeCell ref="AM630:AQ630"/>
    <mergeCell ref="AM580:AQ580"/>
    <mergeCell ref="AM581:AQ581"/>
    <mergeCell ref="AM578:AQ578"/>
    <mergeCell ref="AM579:AQ579"/>
    <mergeCell ref="AM577:AQ577"/>
    <mergeCell ref="AM576:AQ576"/>
    <mergeCell ref="AM652:AQ652"/>
    <mergeCell ref="AM651:AQ651"/>
    <mergeCell ref="AM650:AQ650"/>
    <mergeCell ref="AM644:AQ644"/>
    <mergeCell ref="AM641:AQ641"/>
    <mergeCell ref="AM643:AQ643"/>
    <mergeCell ref="AM642:AQ642"/>
    <mergeCell ref="AM638:AQ638"/>
    <mergeCell ref="AM637:AQ637"/>
    <mergeCell ref="AM639:AQ639"/>
    <mergeCell ref="AM640:AQ640"/>
    <mergeCell ref="AM628:AQ628"/>
    <mergeCell ref="AM624:AQ624"/>
    <mergeCell ref="AM627:AQ627"/>
    <mergeCell ref="AM626:AQ626"/>
    <mergeCell ref="AM625:AQ625"/>
    <mergeCell ref="AM612:AQ612"/>
    <mergeCell ref="AM613:AQ613"/>
    <mergeCell ref="AM617:AQ617"/>
    <mergeCell ref="AM614:AQ614"/>
    <mergeCell ref="AM932:AQ932"/>
    <mergeCell ref="AM931:AQ931"/>
    <mergeCell ref="AM927:AQ927"/>
    <mergeCell ref="AM918:AQ918"/>
    <mergeCell ref="AM924:AQ924"/>
    <mergeCell ref="AM923:AQ923"/>
    <mergeCell ref="AM925:AQ925"/>
    <mergeCell ref="AM940:AQ940"/>
    <mergeCell ref="AM939:AQ939"/>
    <mergeCell ref="AM938:AQ938"/>
    <mergeCell ref="AM951:AQ951"/>
    <mergeCell ref="AM950:AQ950"/>
    <mergeCell ref="AM955:AQ955"/>
    <mergeCell ref="AM956:AQ956"/>
    <mergeCell ref="AH1052:AL1052"/>
    <mergeCell ref="AH1051:AL1051"/>
    <mergeCell ref="AM1056:AQ1056"/>
    <mergeCell ref="AH1057:AL1057"/>
    <mergeCell ref="AH1058:AL1058"/>
    <mergeCell ref="AH1056:AL1056"/>
    <mergeCell ref="AH1055:AL1055"/>
    <mergeCell ref="AH1045:AL1045"/>
    <mergeCell ref="AH1046:AL1046"/>
    <mergeCell ref="AH894:AL894"/>
    <mergeCell ref="AH893:AL893"/>
    <mergeCell ref="AM862:AQ862"/>
    <mergeCell ref="AM861:AQ861"/>
    <mergeCell ref="AM544:AQ544"/>
    <mergeCell ref="AM542:AQ542"/>
    <mergeCell ref="AM543:AQ543"/>
    <mergeCell ref="AM541:AQ541"/>
    <mergeCell ref="AM687:AQ687"/>
    <mergeCell ref="AM688:AQ688"/>
    <mergeCell ref="AM575:AQ575"/>
    <mergeCell ref="AM615:AQ615"/>
    <mergeCell ref="AM557:AQ557"/>
    <mergeCell ref="AM556:AQ556"/>
    <mergeCell ref="AM563:AQ563"/>
    <mergeCell ref="AM564:AQ564"/>
    <mergeCell ref="AM558:AQ558"/>
    <mergeCell ref="AM573:AQ573"/>
    <mergeCell ref="AM574:AQ574"/>
    <mergeCell ref="AH986:AL986"/>
    <mergeCell ref="AH985:AL985"/>
    <mergeCell ref="AH1044:AL1044"/>
    <mergeCell ref="AH1043:AL1043"/>
  </mergeCells>
  <conditionalFormatting sqref="AW1:AW1192">
    <cfRule type="expression" dxfId="0" priority="1">
      <formula>countif(A:A,A1)&gt;1</formula>
    </cfRule>
  </conditionalFormatting>
  <printOptions/>
  <pageMargins bottom="0.747916666666667" footer="0.0" header="0.0" left="0.984027777777778" right="0.984027777777778" top="0.747916666666667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3.86"/>
    <col customWidth="1" min="2" max="2" width="3.43"/>
    <col customWidth="1" min="3" max="3" width="2.71"/>
    <col customWidth="1" min="4" max="4" width="3.0"/>
    <col customWidth="1" min="5" max="5" width="35.29"/>
    <col customWidth="1" min="6" max="6" width="34.14"/>
    <col customWidth="1" min="7" max="7" width="20.86"/>
    <col customWidth="1" min="8" max="8" width="11.86"/>
    <col customWidth="1" min="9" max="9" width="30.71"/>
    <col customWidth="1" min="10" max="41" width="3.29"/>
    <col customWidth="1" min="42" max="42" width="12.43"/>
    <col customWidth="1" min="43" max="43" width="12.71"/>
    <col customWidth="1" min="44" max="45" width="59.0"/>
    <col customWidth="1" min="46" max="46" width="67.43"/>
  </cols>
  <sheetData>
    <row r="1" ht="12.75" customHeight="1">
      <c r="A1" s="9" t="s">
        <v>30</v>
      </c>
      <c r="B1" s="10" t="s">
        <v>81</v>
      </c>
      <c r="D1" s="10"/>
      <c r="E1" s="10" t="s">
        <v>82</v>
      </c>
      <c r="F1" s="11" t="s">
        <v>569</v>
      </c>
      <c r="G1" s="11" t="s">
        <v>85</v>
      </c>
      <c r="H1" s="11" t="s">
        <v>86</v>
      </c>
      <c r="I1" s="11" t="s">
        <v>87</v>
      </c>
      <c r="J1" s="13" t="s">
        <v>0</v>
      </c>
      <c r="K1" s="13" t="s">
        <v>1</v>
      </c>
      <c r="L1" s="13" t="s">
        <v>2</v>
      </c>
      <c r="M1" s="13" t="s">
        <v>3</v>
      </c>
      <c r="N1" s="13" t="s">
        <v>4</v>
      </c>
      <c r="O1" s="13" t="s">
        <v>5</v>
      </c>
      <c r="P1" s="13" t="s">
        <v>6</v>
      </c>
      <c r="Q1" s="13" t="s">
        <v>7</v>
      </c>
      <c r="R1" s="13" t="s">
        <v>8</v>
      </c>
      <c r="S1" s="13" t="s">
        <v>9</v>
      </c>
      <c r="T1" s="13" t="s">
        <v>10</v>
      </c>
      <c r="U1" s="13" t="s">
        <v>11</v>
      </c>
      <c r="V1" s="13" t="s">
        <v>12</v>
      </c>
      <c r="W1" s="13" t="s">
        <v>13</v>
      </c>
      <c r="X1" s="13" t="s">
        <v>14</v>
      </c>
      <c r="Y1" s="13" t="s">
        <v>15</v>
      </c>
      <c r="Z1" s="13" t="s">
        <v>16</v>
      </c>
      <c r="AA1" s="13" t="s">
        <v>17</v>
      </c>
      <c r="AB1" s="13" t="s">
        <v>18</v>
      </c>
      <c r="AC1" s="13" t="s">
        <v>19</v>
      </c>
      <c r="AD1" s="13" t="s">
        <v>20</v>
      </c>
      <c r="AE1" s="13" t="s">
        <v>21</v>
      </c>
      <c r="AF1" s="13" t="s">
        <v>22</v>
      </c>
      <c r="AG1" s="13" t="s">
        <v>23</v>
      </c>
      <c r="AH1" s="13" t="s">
        <v>24</v>
      </c>
      <c r="AI1" s="13" t="s">
        <v>25</v>
      </c>
      <c r="AJ1" s="13" t="s">
        <v>26</v>
      </c>
      <c r="AK1" s="13" t="s">
        <v>27</v>
      </c>
      <c r="AL1" s="13" t="s">
        <v>28</v>
      </c>
      <c r="AM1" s="13" t="s">
        <v>29</v>
      </c>
      <c r="AN1" s="13" t="s">
        <v>30</v>
      </c>
      <c r="AO1" s="13" t="s">
        <v>31</v>
      </c>
      <c r="AP1" s="10" t="s">
        <v>88</v>
      </c>
      <c r="AQ1" s="14"/>
      <c r="AR1" s="10" t="s">
        <v>89</v>
      </c>
      <c r="AS1" s="10" t="str">
        <f>textjoin("",true,
  "//",char(9),char(9),
  LEFT($E1&amp;REPT(" ",64),64), 
  char(9),LEFT(upper($AP1)&amp;REPT(" ",10),10),
  char(9),LEFT(upper($E1)&amp;REPT(" ",10),10),
  char(9),$I1 
)</f>
        <v>//		Opcode                                                          	BINARY    	OPCODE    	comments</v>
      </c>
      <c r="AT1" s="10" t="str">
        <f>textjoin("",true,
  "//",char(9),char(9),
  LEFT(upper($AP1)&amp;REPT(" ",10),10),
  char(9),LEFT($E1&amp;REPT(" ",10),10),
  char(9),$E1, 
  char(9),$I1 
)</f>
        <v>//		BINARY    	Opcode    	Opcode	comments</v>
      </c>
    </row>
    <row r="2" ht="12.75" customHeight="1">
      <c r="A2" s="15" t="s">
        <v>29</v>
      </c>
      <c r="B2" s="16"/>
      <c r="C2" s="16" t="s">
        <v>90</v>
      </c>
      <c r="D2" s="17"/>
      <c r="F2" s="18" t="str">
        <f t="shared" ref="F2:F1192" si="1">textjoin("_",true,G2:H2)</f>
        <v/>
      </c>
      <c r="G2" s="19"/>
      <c r="H2" s="20"/>
      <c r="I2" s="20"/>
      <c r="J2" s="22"/>
      <c r="K2" s="22"/>
      <c r="L2" s="22"/>
      <c r="M2" s="22" t="s">
        <v>31</v>
      </c>
      <c r="N2" s="22" t="s">
        <v>31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4" t="str">
        <f t="shared" ref="AP2:AP1192" si="2">if(isblank($E2),"",
  concatenate(
    "0x",
    bin2hex(concatenate(
      if(TEXT($J2,"0")="1","1","0"),
      if(TEXT($K2,"0")="1","1","0"),
      if(TEXT($L2,"0")="1","1","0"),
      if(TEXT($M2,"0")="1","1","0"),
      if(TEXT($N2,"0")="1","1","0"),
      if(TEXT($O2,"0")="1","1","0"),
      if(TEXT($P2,"0")="1","1","0"),
      if(TEXT($Q2,"0")="1","1","0")
    ),2),
    bin2hex(concatenate(
      if(TEXT($R2,"0")="1","1","0"),
      if(TEXT($S2,"0")="1","1","0"),
      if(TEXT($T2,"0")="1","1","0"),
      if(TEXT($U2,"0")="1","1","0"),
      if(TEXT($V2,"0")="1","1","0"),
      if(TEXT($W2,"0")="1","1","0"),
      if(TEXT($X2,"0")="1","1","0"),
      if(TEXT($Y2,"0")="1","1","0")
    ),2),
    bin2hex(concatenate(
      if(TEXT($Z2,"0")="1","1","0"),
      if(TEXT($AA2,"0")="1","1","0"),
      if(TEXT($AB2,"0")="1","1","0"),
      if(TEXT($AC2,"0")="1","1","0"),
      if(TEXT($AD2,"0")="1","1","0"),
      if(TEXT($AE2,"0")="1","1","0"),
      if(TEXT($AF2,"0")="1","1","0"),
      if(TEXT($AG2,"0")="1","1","0")
    ),2),
    bin2hex(concatenate(
      if(TEXT($AH2,"0")="1","1","0"),
      if(TEXT($AI2,"0")="1","1","0"),
      if(TEXT($AJ2,"0")="1","1","0"),
      if(TEXT($AK2,"0")="1","1","0"),
      if(TEXT($AL2,"0")="1","1","0"),
      if(TEXT($AM2,"0")="1","1","0"),
      if(TEXT($AN2,"0")="1","1","0"),
      if(TEXT($AO2,"0")="1","1","0")
    ),2)
  )
)</f>
        <v/>
      </c>
      <c r="AQ2" s="25"/>
      <c r="AR2" s="26" t="str">
        <f t="shared" ref="AR2:AR416" si="3">if(AND(isblank($C2),isblank($D2),not(isblank($E2))),
      textjoin("",false,
LEFT(concatenate(textjoin("_",true,lower($E2),$F2),",")&amp;REPT(" ",64),64)
      ),""
)</f>
        <v/>
      </c>
      <c r="AS2" s="26" t="str">
        <f t="shared" ref="AS2:AS416" si="4">if(not(isblank($C2)),
  textjoin("",true,"/* ",$C2," */"),
  if(not(isblank($D2)),
    textjoin("",true,char(9),"/* ",$D2," */"),
    if(isblank($E2),"ERRRORRRRR!!!!!",
      textjoin("",false,
        $B2,char(9),char(9),
        LEFT(concatenate(textjoin("_",true,lower($E2),$F2),",")&amp;REPT(" ",64),64)
        ,char(9),textjoin("",true,"/* ",$AP2,char(9),LEFT($E2&amp;REPT(" ",10),10),char(9),$I2," */")
      )
    )
  )
)</f>
        <v>/* UNALLOCATED */</v>
      </c>
      <c r="AT2" s="26" t="str">
        <f t="shared" ref="AT2:AT416" si="5">if(not(isblank($C2)),
  textjoin("",true,"/* ",$C2," */"),
  if(not(isblank($D2)),
    textjoin("",true,char(9),"/* ",$D2," */"),
    if(isblank($E2),"ERRRORRRRR!!!!!",
      textjoin("",false,
        $B2,char(9),char(9),
        $AP2,
        ",",char(9),textjoin("",true,
        "/* ",
        LEFT(textjoin("",true,$E2)&amp;REPT(" ",10),10),
        char(9),textjoin("_",true,
          lower($E2),$F2
        ),char(9),$I2," */")
      )
    )
  )
)</f>
        <v>/* UNALLOCATED */</v>
      </c>
    </row>
    <row r="3" ht="12.75" customHeight="1">
      <c r="A3" s="15" t="s">
        <v>28</v>
      </c>
      <c r="B3" s="27"/>
      <c r="C3" s="27"/>
      <c r="D3" s="26"/>
      <c r="E3" s="28" t="s">
        <v>91</v>
      </c>
      <c r="F3" s="18" t="str">
        <f t="shared" si="1"/>
        <v/>
      </c>
      <c r="G3" s="19"/>
      <c r="H3" s="29"/>
      <c r="I3" s="30" t="s">
        <v>92</v>
      </c>
      <c r="J3" s="32" t="s">
        <v>31</v>
      </c>
      <c r="K3" s="32" t="s">
        <v>31</v>
      </c>
      <c r="L3" s="32" t="s">
        <v>31</v>
      </c>
      <c r="M3" s="32" t="s">
        <v>31</v>
      </c>
      <c r="N3" s="32" t="s">
        <v>31</v>
      </c>
      <c r="O3" s="32" t="s">
        <v>31</v>
      </c>
      <c r="P3" s="32" t="s">
        <v>31</v>
      </c>
      <c r="Q3" s="32" t="s">
        <v>31</v>
      </c>
      <c r="R3" s="32" t="s">
        <v>31</v>
      </c>
      <c r="S3" s="32" t="s">
        <v>31</v>
      </c>
      <c r="T3" s="32" t="s">
        <v>31</v>
      </c>
      <c r="U3" s="32" t="s">
        <v>31</v>
      </c>
      <c r="V3" s="32" t="s">
        <v>31</v>
      </c>
      <c r="W3" s="32" t="s">
        <v>31</v>
      </c>
      <c r="X3" s="32" t="s">
        <v>31</v>
      </c>
      <c r="Y3" s="32" t="s">
        <v>31</v>
      </c>
      <c r="Z3" s="32" t="s">
        <v>31</v>
      </c>
      <c r="AA3" s="32" t="s">
        <v>31</v>
      </c>
      <c r="AB3" s="32" t="s">
        <v>31</v>
      </c>
      <c r="AC3" s="32" t="s">
        <v>31</v>
      </c>
      <c r="AD3" s="32" t="s">
        <v>31</v>
      </c>
      <c r="AE3" s="32" t="s">
        <v>31</v>
      </c>
      <c r="AF3" s="32" t="s">
        <v>31</v>
      </c>
      <c r="AG3" s="32" t="s">
        <v>31</v>
      </c>
      <c r="AH3" s="32" t="s">
        <v>31</v>
      </c>
      <c r="AI3" s="32" t="s">
        <v>31</v>
      </c>
      <c r="AJ3" s="32" t="s">
        <v>31</v>
      </c>
      <c r="AK3" s="32" t="s">
        <v>31</v>
      </c>
      <c r="AL3" s="32" t="s">
        <v>31</v>
      </c>
      <c r="AM3" s="32" t="s">
        <v>31</v>
      </c>
      <c r="AN3" s="32" t="s">
        <v>31</v>
      </c>
      <c r="AO3" s="32" t="s">
        <v>31</v>
      </c>
      <c r="AP3" s="24" t="str">
        <f t="shared" si="2"/>
        <v>0x00000000</v>
      </c>
      <c r="AQ3" s="25"/>
      <c r="AR3" s="26" t="str">
        <f t="shared" si="3"/>
        <v>bad,                                                            </v>
      </c>
      <c r="AS3" s="26" t="str">
        <f t="shared" si="4"/>
        <v>		bad,                                                            	/* 0x00000000	BAD       	invalid operation */</v>
      </c>
      <c r="AT3" s="26" t="str">
        <f t="shared" si="5"/>
        <v>		0x00000000,	/* BAD       	bad	invalid operation */</v>
      </c>
    </row>
    <row r="4" ht="12.75" customHeight="1">
      <c r="A4" s="9" t="s">
        <v>27</v>
      </c>
      <c r="B4" s="33"/>
      <c r="C4" s="16" t="s">
        <v>93</v>
      </c>
      <c r="D4" s="17"/>
      <c r="F4" s="18" t="str">
        <f t="shared" si="1"/>
        <v/>
      </c>
      <c r="G4" s="19"/>
      <c r="H4" s="20"/>
      <c r="I4" s="20"/>
      <c r="J4" s="22"/>
      <c r="K4" s="22"/>
      <c r="L4" s="22"/>
      <c r="M4" s="22" t="s">
        <v>30</v>
      </c>
      <c r="N4" s="22" t="s">
        <v>31</v>
      </c>
      <c r="O4" s="22" t="s">
        <v>30</v>
      </c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4" t="str">
        <f t="shared" si="2"/>
        <v/>
      </c>
      <c r="AQ4" s="25"/>
      <c r="AR4" s="26" t="str">
        <f t="shared" si="3"/>
        <v/>
      </c>
      <c r="AS4" s="26" t="str">
        <f t="shared" si="4"/>
        <v>/* Branch,exception generation and system Instruction */</v>
      </c>
      <c r="AT4" s="26" t="str">
        <f t="shared" si="5"/>
        <v>/* Branch,exception generation and system Instruction */</v>
      </c>
    </row>
    <row r="5" ht="12.75" customHeight="1">
      <c r="A5" s="15" t="s">
        <v>26</v>
      </c>
      <c r="B5" s="34"/>
      <c r="C5" s="34"/>
      <c r="D5" s="35" t="s">
        <v>95</v>
      </c>
      <c r="F5" s="18" t="str">
        <f t="shared" si="1"/>
        <v/>
      </c>
      <c r="G5" s="19"/>
      <c r="H5" s="36"/>
      <c r="I5" s="36"/>
      <c r="J5" s="38" t="s">
        <v>33</v>
      </c>
      <c r="K5" s="22" t="s">
        <v>31</v>
      </c>
      <c r="L5" s="22" t="s">
        <v>30</v>
      </c>
      <c r="M5" s="39" t="s">
        <v>30</v>
      </c>
      <c r="N5" s="39" t="s">
        <v>31</v>
      </c>
      <c r="O5" s="39" t="s">
        <v>30</v>
      </c>
      <c r="P5" s="22" t="s">
        <v>31</v>
      </c>
      <c r="Q5" s="38" t="s">
        <v>33</v>
      </c>
      <c r="R5" s="40" t="s">
        <v>34</v>
      </c>
      <c r="AK5" s="40" t="s">
        <v>35</v>
      </c>
      <c r="AP5" s="24" t="str">
        <f t="shared" si="2"/>
        <v/>
      </c>
      <c r="AQ5" s="25"/>
      <c r="AR5" s="26" t="str">
        <f t="shared" si="3"/>
        <v/>
      </c>
      <c r="AS5" s="26" t="str">
        <f t="shared" si="4"/>
        <v>	/* Compare _ Branch (immediate) */</v>
      </c>
      <c r="AT5" s="26" t="str">
        <f t="shared" si="5"/>
        <v>	/* Compare _ Branch (immediate) */</v>
      </c>
    </row>
    <row r="6" ht="12.75" customHeight="1">
      <c r="A6" s="15" t="s">
        <v>25</v>
      </c>
      <c r="B6" s="41"/>
      <c r="C6" s="41"/>
      <c r="D6" s="26"/>
      <c r="E6" s="28" t="s">
        <v>96</v>
      </c>
      <c r="F6" s="18" t="str">
        <f t="shared" si="1"/>
        <v>W</v>
      </c>
      <c r="G6" s="19"/>
      <c r="H6" s="42" t="s">
        <v>97</v>
      </c>
      <c r="I6" s="42"/>
      <c r="J6" s="44" t="s">
        <v>31</v>
      </c>
      <c r="K6" s="45" t="s">
        <v>31</v>
      </c>
      <c r="L6" s="45" t="s">
        <v>30</v>
      </c>
      <c r="M6" s="45" t="s">
        <v>30</v>
      </c>
      <c r="N6" s="45" t="s">
        <v>31</v>
      </c>
      <c r="O6" s="45" t="s">
        <v>30</v>
      </c>
      <c r="P6" s="45" t="s">
        <v>31</v>
      </c>
      <c r="Q6" s="44" t="s">
        <v>31</v>
      </c>
      <c r="R6" s="46" t="s">
        <v>34</v>
      </c>
      <c r="AK6" s="46" t="s">
        <v>35</v>
      </c>
      <c r="AP6" s="24" t="str">
        <f t="shared" si="2"/>
        <v>0x34000000</v>
      </c>
      <c r="AQ6" s="25"/>
      <c r="AR6" s="26" t="str">
        <f t="shared" si="3"/>
        <v>cbz_W,                                                          </v>
      </c>
      <c r="AS6" s="26" t="str">
        <f t="shared" si="4"/>
        <v>		cbz_W,                                                          	/* 0x34000000	CBZ       	 */</v>
      </c>
      <c r="AT6" s="26" t="str">
        <f t="shared" si="5"/>
        <v>		0x34000000,	/* CBZ       	cbz_W	 */</v>
      </c>
    </row>
    <row r="7" ht="12.75" customHeight="1">
      <c r="A7" s="9" t="s">
        <v>24</v>
      </c>
      <c r="B7" s="41"/>
      <c r="C7" s="41"/>
      <c r="D7" s="26"/>
      <c r="E7" s="28" t="s">
        <v>98</v>
      </c>
      <c r="F7" s="18" t="str">
        <f t="shared" si="1"/>
        <v>W</v>
      </c>
      <c r="G7" s="19"/>
      <c r="H7" s="42" t="s">
        <v>97</v>
      </c>
      <c r="I7" s="42"/>
      <c r="J7" s="44" t="s">
        <v>31</v>
      </c>
      <c r="K7" s="45" t="s">
        <v>31</v>
      </c>
      <c r="L7" s="45" t="s">
        <v>30</v>
      </c>
      <c r="M7" s="45" t="s">
        <v>30</v>
      </c>
      <c r="N7" s="45" t="s">
        <v>31</v>
      </c>
      <c r="O7" s="45" t="s">
        <v>30</v>
      </c>
      <c r="P7" s="45" t="s">
        <v>31</v>
      </c>
      <c r="Q7" s="44" t="s">
        <v>30</v>
      </c>
      <c r="R7" s="46" t="s">
        <v>34</v>
      </c>
      <c r="AK7" s="46" t="s">
        <v>35</v>
      </c>
      <c r="AP7" s="24" t="str">
        <f t="shared" si="2"/>
        <v>0x35000000</v>
      </c>
      <c r="AQ7" s="25"/>
      <c r="AR7" s="26" t="str">
        <f t="shared" si="3"/>
        <v>cbnz_W,                                                         </v>
      </c>
      <c r="AS7" s="26" t="str">
        <f t="shared" si="4"/>
        <v>		cbnz_W,                                                         	/* 0x35000000	CBNZ      	 */</v>
      </c>
      <c r="AT7" s="26" t="str">
        <f t="shared" si="5"/>
        <v>		0x35000000,	/* CBNZ      	cbnz_W	 */</v>
      </c>
    </row>
    <row r="8" ht="12.75" customHeight="1">
      <c r="A8" s="9" t="s">
        <v>23</v>
      </c>
      <c r="B8" s="41"/>
      <c r="C8" s="41"/>
      <c r="D8" s="26"/>
      <c r="E8" s="28" t="s">
        <v>96</v>
      </c>
      <c r="F8" s="18" t="str">
        <f t="shared" si="1"/>
        <v>X</v>
      </c>
      <c r="G8" s="19"/>
      <c r="H8" s="42" t="s">
        <v>99</v>
      </c>
      <c r="I8" s="42"/>
      <c r="J8" s="44" t="s">
        <v>30</v>
      </c>
      <c r="K8" s="45" t="s">
        <v>31</v>
      </c>
      <c r="L8" s="45" t="s">
        <v>30</v>
      </c>
      <c r="M8" s="45" t="s">
        <v>30</v>
      </c>
      <c r="N8" s="45" t="s">
        <v>31</v>
      </c>
      <c r="O8" s="45" t="s">
        <v>30</v>
      </c>
      <c r="P8" s="45" t="s">
        <v>31</v>
      </c>
      <c r="Q8" s="44" t="s">
        <v>31</v>
      </c>
      <c r="R8" s="46" t="s">
        <v>34</v>
      </c>
      <c r="AK8" s="46" t="s">
        <v>35</v>
      </c>
      <c r="AP8" s="24" t="str">
        <f t="shared" si="2"/>
        <v>0xB4000000</v>
      </c>
      <c r="AQ8" s="25"/>
      <c r="AR8" s="26" t="str">
        <f t="shared" si="3"/>
        <v>cbz_X,                                                          </v>
      </c>
      <c r="AS8" s="26" t="str">
        <f t="shared" si="4"/>
        <v>		cbz_X,                                                          	/* 0xB4000000	CBZ       	 */</v>
      </c>
      <c r="AT8" s="26" t="str">
        <f t="shared" si="5"/>
        <v>		0xB4000000,	/* CBZ       	cbz_X	 */</v>
      </c>
    </row>
    <row r="9" ht="12.75" customHeight="1">
      <c r="A9" s="15" t="s">
        <v>22</v>
      </c>
      <c r="B9" s="41"/>
      <c r="C9" s="41"/>
      <c r="D9" s="26"/>
      <c r="E9" s="28" t="s">
        <v>98</v>
      </c>
      <c r="F9" s="18" t="str">
        <f t="shared" si="1"/>
        <v>X</v>
      </c>
      <c r="G9" s="19"/>
      <c r="H9" s="42" t="s">
        <v>99</v>
      </c>
      <c r="I9" s="42"/>
      <c r="J9" s="44" t="s">
        <v>30</v>
      </c>
      <c r="K9" s="45" t="s">
        <v>31</v>
      </c>
      <c r="L9" s="45" t="s">
        <v>30</v>
      </c>
      <c r="M9" s="45" t="s">
        <v>30</v>
      </c>
      <c r="N9" s="45" t="s">
        <v>31</v>
      </c>
      <c r="O9" s="45" t="s">
        <v>30</v>
      </c>
      <c r="P9" s="45" t="s">
        <v>31</v>
      </c>
      <c r="Q9" s="44" t="s">
        <v>30</v>
      </c>
      <c r="R9" s="46" t="s">
        <v>34</v>
      </c>
      <c r="AK9" s="46" t="s">
        <v>35</v>
      </c>
      <c r="AP9" s="24" t="str">
        <f t="shared" si="2"/>
        <v>0xB5000000</v>
      </c>
      <c r="AQ9" s="25"/>
      <c r="AR9" s="26" t="str">
        <f t="shared" si="3"/>
        <v>cbnz_X,                                                         </v>
      </c>
      <c r="AS9" s="26" t="str">
        <f t="shared" si="4"/>
        <v>		cbnz_X,                                                         	/* 0xB5000000	CBNZ      	 */</v>
      </c>
      <c r="AT9" s="26" t="str">
        <f t="shared" si="5"/>
        <v>		0xB5000000,	/* CBNZ      	cbnz_X	 */</v>
      </c>
    </row>
    <row r="10" ht="12.75" customHeight="1">
      <c r="A10" s="15" t="s">
        <v>21</v>
      </c>
      <c r="B10" s="34"/>
      <c r="C10" s="34"/>
      <c r="D10" s="47" t="s">
        <v>100</v>
      </c>
      <c r="F10" s="18" t="str">
        <f t="shared" si="1"/>
        <v/>
      </c>
      <c r="G10" s="19"/>
      <c r="H10" s="20"/>
      <c r="I10" s="20"/>
      <c r="J10" s="38" t="s">
        <v>36</v>
      </c>
      <c r="K10" s="22" t="s">
        <v>31</v>
      </c>
      <c r="L10" s="22" t="s">
        <v>30</v>
      </c>
      <c r="M10" s="39" t="s">
        <v>30</v>
      </c>
      <c r="N10" s="39" t="s">
        <v>31</v>
      </c>
      <c r="O10" s="39" t="s">
        <v>30</v>
      </c>
      <c r="P10" s="22" t="s">
        <v>30</v>
      </c>
      <c r="Q10" s="38" t="s">
        <v>33</v>
      </c>
      <c r="R10" s="48" t="s">
        <v>37</v>
      </c>
      <c r="W10" s="48" t="s">
        <v>38</v>
      </c>
      <c r="AK10" s="48" t="s">
        <v>35</v>
      </c>
      <c r="AP10" s="24" t="str">
        <f t="shared" si="2"/>
        <v/>
      </c>
      <c r="AQ10" s="25"/>
      <c r="AR10" s="26" t="str">
        <f t="shared" si="3"/>
        <v/>
      </c>
      <c r="AS10" s="26" t="str">
        <f t="shared" si="4"/>
        <v>	/* Test bit &amp; branch (immediate) */</v>
      </c>
      <c r="AT10" s="26" t="str">
        <f t="shared" si="5"/>
        <v>	/* Test bit &amp; branch (immediate) */</v>
      </c>
    </row>
    <row r="11" ht="12.75" customHeight="1">
      <c r="A11" s="9" t="s">
        <v>20</v>
      </c>
      <c r="B11" s="41"/>
      <c r="C11" s="41"/>
      <c r="D11" s="26"/>
      <c r="E11" s="28" t="s">
        <v>101</v>
      </c>
      <c r="F11" s="18" t="str">
        <f t="shared" si="1"/>
        <v/>
      </c>
      <c r="G11" s="19"/>
      <c r="H11" s="49"/>
      <c r="I11" s="49"/>
      <c r="J11" s="51" t="s">
        <v>36</v>
      </c>
      <c r="K11" s="52" t="s">
        <v>31</v>
      </c>
      <c r="L11" s="52" t="s">
        <v>30</v>
      </c>
      <c r="M11" s="52" t="s">
        <v>30</v>
      </c>
      <c r="N11" s="52" t="s">
        <v>31</v>
      </c>
      <c r="O11" s="52" t="s">
        <v>30</v>
      </c>
      <c r="P11" s="52" t="s">
        <v>30</v>
      </c>
      <c r="Q11" s="51" t="s">
        <v>31</v>
      </c>
      <c r="R11" s="53" t="s">
        <v>37</v>
      </c>
      <c r="W11" s="53" t="s">
        <v>38</v>
      </c>
      <c r="AK11" s="53" t="s">
        <v>35</v>
      </c>
      <c r="AP11" s="24" t="str">
        <f t="shared" si="2"/>
        <v>0x36000000</v>
      </c>
      <c r="AQ11" s="25"/>
      <c r="AR11" s="26" t="str">
        <f t="shared" si="3"/>
        <v>tbz,                                                            </v>
      </c>
      <c r="AS11" s="26" t="str">
        <f t="shared" si="4"/>
        <v>		tbz,                                                            	/* 0x36000000	TBZ       	 */</v>
      </c>
      <c r="AT11" s="26" t="str">
        <f t="shared" si="5"/>
        <v>		0x36000000,	/* TBZ       	tbz	 */</v>
      </c>
    </row>
    <row r="12" ht="12.75" customHeight="1">
      <c r="A12" s="15" t="s">
        <v>19</v>
      </c>
      <c r="B12" s="41"/>
      <c r="C12" s="41"/>
      <c r="D12" s="26"/>
      <c r="E12" s="28" t="s">
        <v>102</v>
      </c>
      <c r="F12" s="18" t="str">
        <f t="shared" si="1"/>
        <v/>
      </c>
      <c r="G12" s="19"/>
      <c r="H12" s="49"/>
      <c r="I12" s="49"/>
      <c r="J12" s="51" t="s">
        <v>36</v>
      </c>
      <c r="K12" s="52" t="s">
        <v>31</v>
      </c>
      <c r="L12" s="52" t="s">
        <v>30</v>
      </c>
      <c r="M12" s="52" t="s">
        <v>30</v>
      </c>
      <c r="N12" s="52" t="s">
        <v>31</v>
      </c>
      <c r="O12" s="52" t="s">
        <v>30</v>
      </c>
      <c r="P12" s="52" t="s">
        <v>30</v>
      </c>
      <c r="Q12" s="51" t="s">
        <v>30</v>
      </c>
      <c r="R12" s="53" t="s">
        <v>37</v>
      </c>
      <c r="W12" s="53" t="s">
        <v>38</v>
      </c>
      <c r="AK12" s="53" t="s">
        <v>35</v>
      </c>
      <c r="AP12" s="24" t="str">
        <f t="shared" si="2"/>
        <v>0x37000000</v>
      </c>
      <c r="AQ12" s="25"/>
      <c r="AR12" s="26" t="str">
        <f t="shared" si="3"/>
        <v>tbnz,                                                           </v>
      </c>
      <c r="AS12" s="26" t="str">
        <f t="shared" si="4"/>
        <v>		tbnz,                                                           	/* 0x37000000	TBNZ      	 */</v>
      </c>
      <c r="AT12" s="26" t="str">
        <f t="shared" si="5"/>
        <v>		0x37000000,	/* TBNZ      	tbnz	 */</v>
      </c>
    </row>
    <row r="13" ht="12.75" customHeight="1">
      <c r="A13" s="15" t="s">
        <v>18</v>
      </c>
      <c r="B13" s="34"/>
      <c r="C13" s="34"/>
      <c r="D13" s="17" t="s">
        <v>103</v>
      </c>
      <c r="F13" s="18" t="str">
        <f t="shared" si="1"/>
        <v/>
      </c>
      <c r="G13" s="19"/>
      <c r="H13" s="20"/>
      <c r="I13" s="20"/>
      <c r="J13" s="22" t="s">
        <v>31</v>
      </c>
      <c r="K13" s="22" t="s">
        <v>30</v>
      </c>
      <c r="L13" s="22" t="s">
        <v>31</v>
      </c>
      <c r="M13" s="39" t="s">
        <v>30</v>
      </c>
      <c r="N13" s="39" t="s">
        <v>31</v>
      </c>
      <c r="O13" s="39" t="s">
        <v>30</v>
      </c>
      <c r="P13" s="22" t="s">
        <v>31</v>
      </c>
      <c r="Q13" s="38" t="s">
        <v>33</v>
      </c>
      <c r="R13" s="40" t="s">
        <v>34</v>
      </c>
      <c r="AK13" s="38" t="s">
        <v>33</v>
      </c>
      <c r="AL13" s="40" t="s">
        <v>39</v>
      </c>
      <c r="AP13" s="24" t="str">
        <f t="shared" si="2"/>
        <v/>
      </c>
      <c r="AQ13" s="25"/>
      <c r="AR13" s="26" t="str">
        <f t="shared" si="3"/>
        <v/>
      </c>
      <c r="AS13" s="26" t="str">
        <f t="shared" si="4"/>
        <v>	/* Conditional branch (immediate) */</v>
      </c>
      <c r="AT13" s="26" t="str">
        <f t="shared" si="5"/>
        <v>	/* Conditional branch (immediate) */</v>
      </c>
    </row>
    <row r="14" ht="12.75" customHeight="1">
      <c r="A14" s="9" t="s">
        <v>17</v>
      </c>
      <c r="B14" s="41"/>
      <c r="C14" s="41"/>
      <c r="D14" s="26"/>
      <c r="E14" s="28" t="s">
        <v>104</v>
      </c>
      <c r="F14" s="18" t="str">
        <f t="shared" si="1"/>
        <v/>
      </c>
      <c r="G14" s="19"/>
      <c r="H14" s="42"/>
      <c r="I14" s="42"/>
      <c r="J14" s="55" t="s">
        <v>31</v>
      </c>
      <c r="K14" s="55" t="s">
        <v>30</v>
      </c>
      <c r="L14" s="55" t="s">
        <v>31</v>
      </c>
      <c r="M14" s="55" t="s">
        <v>30</v>
      </c>
      <c r="N14" s="55" t="s">
        <v>31</v>
      </c>
      <c r="O14" s="55" t="s">
        <v>30</v>
      </c>
      <c r="P14" s="55" t="s">
        <v>31</v>
      </c>
      <c r="Q14" s="44" t="s">
        <v>31</v>
      </c>
      <c r="R14" s="46" t="s">
        <v>34</v>
      </c>
      <c r="AK14" s="44" t="s">
        <v>31</v>
      </c>
      <c r="AL14" s="46" t="s">
        <v>39</v>
      </c>
      <c r="AP14" s="24" t="str">
        <f t="shared" si="2"/>
        <v>0x54000000</v>
      </c>
      <c r="AQ14" s="25"/>
      <c r="AR14" s="26" t="str">
        <f t="shared" si="3"/>
        <v>b_cond,                                                         </v>
      </c>
      <c r="AS14" s="26" t="str">
        <f t="shared" si="4"/>
        <v>		b_cond,                                                         	/* 0x54000000	B_cond    	 */</v>
      </c>
      <c r="AT14" s="26" t="str">
        <f t="shared" si="5"/>
        <v>		0x54000000,	/* B_cond    	b_cond	 */</v>
      </c>
    </row>
    <row r="15" ht="12.75" customHeight="1">
      <c r="A15" s="9" t="s">
        <v>16</v>
      </c>
      <c r="B15" s="34"/>
      <c r="C15" s="34"/>
      <c r="D15" s="17" t="s">
        <v>105</v>
      </c>
      <c r="F15" s="18" t="str">
        <f t="shared" si="1"/>
        <v/>
      </c>
      <c r="G15" s="19"/>
      <c r="H15" s="20"/>
      <c r="I15" s="20"/>
      <c r="J15" s="22" t="s">
        <v>30</v>
      </c>
      <c r="K15" s="22" t="s">
        <v>30</v>
      </c>
      <c r="L15" s="22" t="s">
        <v>31</v>
      </c>
      <c r="M15" s="39" t="s">
        <v>30</v>
      </c>
      <c r="N15" s="39" t="s">
        <v>31</v>
      </c>
      <c r="O15" s="39" t="s">
        <v>30</v>
      </c>
      <c r="P15" s="22" t="s">
        <v>31</v>
      </c>
      <c r="Q15" s="22" t="s">
        <v>31</v>
      </c>
      <c r="R15" s="38" t="s">
        <v>33</v>
      </c>
      <c r="S15" s="38" t="s">
        <v>33</v>
      </c>
      <c r="T15" s="38" t="s">
        <v>33</v>
      </c>
      <c r="U15" s="48" t="s">
        <v>40</v>
      </c>
      <c r="AK15" s="38" t="s">
        <v>33</v>
      </c>
      <c r="AL15" s="38" t="s">
        <v>33</v>
      </c>
      <c r="AM15" s="38" t="s">
        <v>33</v>
      </c>
      <c r="AN15" s="38" t="s">
        <v>33</v>
      </c>
      <c r="AO15" s="38" t="s">
        <v>33</v>
      </c>
      <c r="AP15" s="24" t="str">
        <f t="shared" si="2"/>
        <v/>
      </c>
      <c r="AQ15" s="25"/>
      <c r="AR15" s="26" t="str">
        <f t="shared" si="3"/>
        <v/>
      </c>
      <c r="AS15" s="26" t="str">
        <f t="shared" si="4"/>
        <v>	/* Exception generation */</v>
      </c>
      <c r="AT15" s="26" t="str">
        <f t="shared" si="5"/>
        <v>	/* Exception generation */</v>
      </c>
    </row>
    <row r="16" ht="12.75" customHeight="1">
      <c r="A16" s="15" t="s">
        <v>15</v>
      </c>
      <c r="B16" s="56" t="s">
        <v>106</v>
      </c>
      <c r="C16" s="41"/>
      <c r="D16" s="26"/>
      <c r="E16" s="28" t="s">
        <v>107</v>
      </c>
      <c r="F16" s="18" t="str">
        <f t="shared" si="1"/>
        <v/>
      </c>
      <c r="G16" s="19"/>
      <c r="H16" s="49"/>
      <c r="I16" s="49"/>
      <c r="J16" s="52" t="s">
        <v>30</v>
      </c>
      <c r="K16" s="52" t="s">
        <v>30</v>
      </c>
      <c r="L16" s="52" t="s">
        <v>31</v>
      </c>
      <c r="M16" s="52" t="s">
        <v>30</v>
      </c>
      <c r="N16" s="52" t="s">
        <v>31</v>
      </c>
      <c r="O16" s="52" t="s">
        <v>30</v>
      </c>
      <c r="P16" s="52" t="s">
        <v>31</v>
      </c>
      <c r="Q16" s="52" t="s">
        <v>31</v>
      </c>
      <c r="R16" s="51" t="s">
        <v>31</v>
      </c>
      <c r="S16" s="51" t="s">
        <v>31</v>
      </c>
      <c r="T16" s="51" t="s">
        <v>31</v>
      </c>
      <c r="U16" s="53" t="s">
        <v>40</v>
      </c>
      <c r="AK16" s="51" t="s">
        <v>31</v>
      </c>
      <c r="AL16" s="51" t="s">
        <v>31</v>
      </c>
      <c r="AM16" s="51" t="s">
        <v>31</v>
      </c>
      <c r="AN16" s="53" t="s">
        <v>31</v>
      </c>
      <c r="AO16" s="51" t="s">
        <v>30</v>
      </c>
      <c r="AP16" s="24" t="str">
        <f t="shared" si="2"/>
        <v>0xD4000001</v>
      </c>
      <c r="AQ16" s="25"/>
      <c r="AR16" s="26" t="str">
        <f t="shared" si="3"/>
        <v>svc,                                                            </v>
      </c>
      <c r="AS16" s="26" t="str">
        <f t="shared" si="4"/>
        <v>//		svc,                                                            	/* 0xD4000001	SVC       	 */</v>
      </c>
      <c r="AT16" s="26" t="str">
        <f t="shared" si="5"/>
        <v>//		0xD4000001,	/* SVC       	svc	 */</v>
      </c>
    </row>
    <row r="17" ht="12.75" customHeight="1">
      <c r="A17" s="15" t="s">
        <v>14</v>
      </c>
      <c r="B17" s="56" t="s">
        <v>106</v>
      </c>
      <c r="C17" s="41"/>
      <c r="D17" s="26"/>
      <c r="E17" s="28" t="s">
        <v>108</v>
      </c>
      <c r="F17" s="18" t="str">
        <f t="shared" si="1"/>
        <v/>
      </c>
      <c r="G17" s="19"/>
      <c r="H17" s="49"/>
      <c r="I17" s="49"/>
      <c r="J17" s="52" t="s">
        <v>30</v>
      </c>
      <c r="K17" s="52" t="s">
        <v>30</v>
      </c>
      <c r="L17" s="52" t="s">
        <v>31</v>
      </c>
      <c r="M17" s="52" t="s">
        <v>30</v>
      </c>
      <c r="N17" s="52" t="s">
        <v>31</v>
      </c>
      <c r="O17" s="52" t="s">
        <v>30</v>
      </c>
      <c r="P17" s="52" t="s">
        <v>31</v>
      </c>
      <c r="Q17" s="52" t="s">
        <v>31</v>
      </c>
      <c r="R17" s="51" t="s">
        <v>31</v>
      </c>
      <c r="S17" s="51" t="s">
        <v>31</v>
      </c>
      <c r="T17" s="51" t="s">
        <v>31</v>
      </c>
      <c r="U17" s="53" t="s">
        <v>40</v>
      </c>
      <c r="AK17" s="51" t="s">
        <v>31</v>
      </c>
      <c r="AL17" s="51" t="s">
        <v>31</v>
      </c>
      <c r="AM17" s="51" t="s">
        <v>31</v>
      </c>
      <c r="AN17" s="53" t="s">
        <v>30</v>
      </c>
      <c r="AO17" s="51" t="s">
        <v>31</v>
      </c>
      <c r="AP17" s="24" t="str">
        <f t="shared" si="2"/>
        <v>0xD4000002</v>
      </c>
      <c r="AQ17" s="25"/>
      <c r="AR17" s="26" t="str">
        <f t="shared" si="3"/>
        <v>hvc,                                                            </v>
      </c>
      <c r="AS17" s="26" t="str">
        <f t="shared" si="4"/>
        <v>//		hvc,                                                            	/* 0xD4000002	HVC       	 */</v>
      </c>
      <c r="AT17" s="26" t="str">
        <f t="shared" si="5"/>
        <v>//		0xD4000002,	/* HVC       	hvc	 */</v>
      </c>
    </row>
    <row r="18" ht="12.75" customHeight="1">
      <c r="A18" s="9" t="s">
        <v>13</v>
      </c>
      <c r="B18" s="56" t="s">
        <v>106</v>
      </c>
      <c r="C18" s="41"/>
      <c r="D18" s="26"/>
      <c r="E18" s="28" t="s">
        <v>109</v>
      </c>
      <c r="F18" s="18" t="str">
        <f t="shared" si="1"/>
        <v/>
      </c>
      <c r="G18" s="19"/>
      <c r="H18" s="49"/>
      <c r="I18" s="49"/>
      <c r="J18" s="52" t="s">
        <v>30</v>
      </c>
      <c r="K18" s="52" t="s">
        <v>30</v>
      </c>
      <c r="L18" s="52" t="s">
        <v>31</v>
      </c>
      <c r="M18" s="52" t="s">
        <v>30</v>
      </c>
      <c r="N18" s="52" t="s">
        <v>31</v>
      </c>
      <c r="O18" s="52" t="s">
        <v>30</v>
      </c>
      <c r="P18" s="52" t="s">
        <v>31</v>
      </c>
      <c r="Q18" s="52" t="s">
        <v>31</v>
      </c>
      <c r="R18" s="51" t="s">
        <v>31</v>
      </c>
      <c r="S18" s="51" t="s">
        <v>31</v>
      </c>
      <c r="T18" s="51" t="s">
        <v>31</v>
      </c>
      <c r="U18" s="53" t="s">
        <v>40</v>
      </c>
      <c r="AK18" s="51" t="s">
        <v>31</v>
      </c>
      <c r="AL18" s="51" t="s">
        <v>31</v>
      </c>
      <c r="AM18" s="51" t="s">
        <v>31</v>
      </c>
      <c r="AN18" s="53" t="s">
        <v>30</v>
      </c>
      <c r="AO18" s="51" t="s">
        <v>30</v>
      </c>
      <c r="AP18" s="24" t="str">
        <f t="shared" si="2"/>
        <v>0xD4000003</v>
      </c>
      <c r="AQ18" s="25"/>
      <c r="AR18" s="26" t="str">
        <f t="shared" si="3"/>
        <v>smc,                                                            </v>
      </c>
      <c r="AS18" s="26" t="str">
        <f t="shared" si="4"/>
        <v>//		smc,                                                            	/* 0xD4000003	SMC       	 */</v>
      </c>
      <c r="AT18" s="26" t="str">
        <f t="shared" si="5"/>
        <v>//		0xD4000003,	/* SMC       	smc	 */</v>
      </c>
    </row>
    <row r="19" ht="12.75" customHeight="1">
      <c r="A19" s="15" t="s">
        <v>12</v>
      </c>
      <c r="B19" s="41"/>
      <c r="C19" s="41"/>
      <c r="D19" s="26"/>
      <c r="E19" s="28" t="s">
        <v>110</v>
      </c>
      <c r="F19" s="18" t="str">
        <f t="shared" si="1"/>
        <v/>
      </c>
      <c r="G19" s="19"/>
      <c r="H19" s="49"/>
      <c r="I19" s="49"/>
      <c r="J19" s="52" t="s">
        <v>30</v>
      </c>
      <c r="K19" s="52" t="s">
        <v>30</v>
      </c>
      <c r="L19" s="52" t="s">
        <v>31</v>
      </c>
      <c r="M19" s="52" t="s">
        <v>30</v>
      </c>
      <c r="N19" s="52" t="s">
        <v>31</v>
      </c>
      <c r="O19" s="52" t="s">
        <v>30</v>
      </c>
      <c r="P19" s="52" t="s">
        <v>31</v>
      </c>
      <c r="Q19" s="52" t="s">
        <v>31</v>
      </c>
      <c r="R19" s="51" t="s">
        <v>31</v>
      </c>
      <c r="S19" s="51" t="s">
        <v>31</v>
      </c>
      <c r="T19" s="51" t="s">
        <v>30</v>
      </c>
      <c r="U19" s="53" t="s">
        <v>40</v>
      </c>
      <c r="AK19" s="51" t="s">
        <v>31</v>
      </c>
      <c r="AL19" s="51" t="s">
        <v>31</v>
      </c>
      <c r="AM19" s="51" t="s">
        <v>31</v>
      </c>
      <c r="AN19" s="53" t="s">
        <v>31</v>
      </c>
      <c r="AO19" s="51" t="s">
        <v>31</v>
      </c>
      <c r="AP19" s="24" t="str">
        <f t="shared" si="2"/>
        <v>0xD4200000</v>
      </c>
      <c r="AQ19" s="25"/>
      <c r="AR19" s="26" t="str">
        <f t="shared" si="3"/>
        <v>brk,                                                            </v>
      </c>
      <c r="AS19" s="26" t="str">
        <f t="shared" si="4"/>
        <v>		brk,                                                            	/* 0xD4200000	BRK       	 */</v>
      </c>
      <c r="AT19" s="26" t="str">
        <f t="shared" si="5"/>
        <v>		0xD4200000,	/* BRK       	brk	 */</v>
      </c>
    </row>
    <row r="20" ht="12.75" customHeight="1">
      <c r="A20" s="15" t="s">
        <v>11</v>
      </c>
      <c r="B20" s="56" t="s">
        <v>106</v>
      </c>
      <c r="C20" s="41"/>
      <c r="D20" s="26"/>
      <c r="E20" s="28" t="s">
        <v>113</v>
      </c>
      <c r="F20" s="18" t="str">
        <f t="shared" si="1"/>
        <v/>
      </c>
      <c r="G20" s="19"/>
      <c r="H20" s="49"/>
      <c r="I20" s="49"/>
      <c r="J20" s="52" t="s">
        <v>30</v>
      </c>
      <c r="K20" s="52" t="s">
        <v>30</v>
      </c>
      <c r="L20" s="52" t="s">
        <v>31</v>
      </c>
      <c r="M20" s="52" t="s">
        <v>30</v>
      </c>
      <c r="N20" s="52" t="s">
        <v>31</v>
      </c>
      <c r="O20" s="52" t="s">
        <v>30</v>
      </c>
      <c r="P20" s="52" t="s">
        <v>31</v>
      </c>
      <c r="Q20" s="52" t="s">
        <v>31</v>
      </c>
      <c r="R20" s="51" t="s">
        <v>31</v>
      </c>
      <c r="S20" s="51" t="s">
        <v>30</v>
      </c>
      <c r="T20" s="51" t="s">
        <v>31</v>
      </c>
      <c r="U20" s="53" t="s">
        <v>40</v>
      </c>
      <c r="AK20" s="51" t="s">
        <v>31</v>
      </c>
      <c r="AL20" s="51" t="s">
        <v>31</v>
      </c>
      <c r="AM20" s="51" t="s">
        <v>31</v>
      </c>
      <c r="AN20" s="53" t="s">
        <v>31</v>
      </c>
      <c r="AO20" s="51" t="s">
        <v>31</v>
      </c>
      <c r="AP20" s="24" t="str">
        <f t="shared" si="2"/>
        <v>0xD4400000</v>
      </c>
      <c r="AQ20" s="25"/>
      <c r="AR20" s="26" t="str">
        <f t="shared" si="3"/>
        <v>hlt,                                                            </v>
      </c>
      <c r="AS20" s="26" t="str">
        <f t="shared" si="4"/>
        <v>//		hlt,                                                            	/* 0xD4400000	HLT       	 */</v>
      </c>
      <c r="AT20" s="26" t="str">
        <f t="shared" si="5"/>
        <v>//		0xD4400000,	/* HLT       	hlt	 */</v>
      </c>
    </row>
    <row r="21" ht="12.75" customHeight="1">
      <c r="A21" s="9" t="s">
        <v>10</v>
      </c>
      <c r="B21" s="56" t="s">
        <v>106</v>
      </c>
      <c r="C21" s="41"/>
      <c r="D21" s="26"/>
      <c r="E21" s="28" t="s">
        <v>114</v>
      </c>
      <c r="F21" s="18" t="str">
        <f t="shared" si="1"/>
        <v/>
      </c>
      <c r="G21" s="19"/>
      <c r="H21" s="49"/>
      <c r="I21" s="49"/>
      <c r="J21" s="52" t="s">
        <v>30</v>
      </c>
      <c r="K21" s="52" t="s">
        <v>30</v>
      </c>
      <c r="L21" s="52" t="s">
        <v>31</v>
      </c>
      <c r="M21" s="52" t="s">
        <v>30</v>
      </c>
      <c r="N21" s="52" t="s">
        <v>31</v>
      </c>
      <c r="O21" s="52" t="s">
        <v>30</v>
      </c>
      <c r="P21" s="52" t="s">
        <v>31</v>
      </c>
      <c r="Q21" s="52" t="s">
        <v>31</v>
      </c>
      <c r="R21" s="51" t="s">
        <v>30</v>
      </c>
      <c r="S21" s="51" t="s">
        <v>31</v>
      </c>
      <c r="T21" s="51" t="s">
        <v>30</v>
      </c>
      <c r="U21" s="53" t="s">
        <v>40</v>
      </c>
      <c r="AK21" s="51" t="s">
        <v>31</v>
      </c>
      <c r="AL21" s="51" t="s">
        <v>31</v>
      </c>
      <c r="AM21" s="51" t="s">
        <v>31</v>
      </c>
      <c r="AN21" s="53" t="s">
        <v>31</v>
      </c>
      <c r="AO21" s="51" t="s">
        <v>30</v>
      </c>
      <c r="AP21" s="24" t="str">
        <f t="shared" si="2"/>
        <v>0xD4A00001</v>
      </c>
      <c r="AQ21" s="25"/>
      <c r="AR21" s="26" t="str">
        <f t="shared" si="3"/>
        <v>dcps1,                                                          </v>
      </c>
      <c r="AS21" s="26" t="str">
        <f t="shared" si="4"/>
        <v>//		dcps1,                                                          	/* 0xD4A00001	DCPS1     	 */</v>
      </c>
      <c r="AT21" s="26" t="str">
        <f t="shared" si="5"/>
        <v>//		0xD4A00001,	/* DCPS1     	dcps1	 */</v>
      </c>
    </row>
    <row r="22" ht="12.75" customHeight="1">
      <c r="A22" s="9" t="s">
        <v>9</v>
      </c>
      <c r="B22" s="56" t="s">
        <v>106</v>
      </c>
      <c r="C22" s="41"/>
      <c r="D22" s="26"/>
      <c r="E22" s="28" t="s">
        <v>115</v>
      </c>
      <c r="F22" s="18" t="str">
        <f t="shared" si="1"/>
        <v/>
      </c>
      <c r="G22" s="19"/>
      <c r="H22" s="49"/>
      <c r="I22" s="49"/>
      <c r="J22" s="52" t="s">
        <v>30</v>
      </c>
      <c r="K22" s="52" t="s">
        <v>30</v>
      </c>
      <c r="L22" s="52" t="s">
        <v>31</v>
      </c>
      <c r="M22" s="52" t="s">
        <v>30</v>
      </c>
      <c r="N22" s="52" t="s">
        <v>31</v>
      </c>
      <c r="O22" s="52" t="s">
        <v>30</v>
      </c>
      <c r="P22" s="52" t="s">
        <v>31</v>
      </c>
      <c r="Q22" s="52" t="s">
        <v>31</v>
      </c>
      <c r="R22" s="51" t="s">
        <v>30</v>
      </c>
      <c r="S22" s="51" t="s">
        <v>31</v>
      </c>
      <c r="T22" s="51" t="s">
        <v>30</v>
      </c>
      <c r="U22" s="53" t="s">
        <v>40</v>
      </c>
      <c r="AK22" s="51" t="s">
        <v>31</v>
      </c>
      <c r="AL22" s="51" t="s">
        <v>31</v>
      </c>
      <c r="AM22" s="51" t="s">
        <v>31</v>
      </c>
      <c r="AN22" s="53" t="s">
        <v>30</v>
      </c>
      <c r="AO22" s="51" t="s">
        <v>31</v>
      </c>
      <c r="AP22" s="24" t="str">
        <f t="shared" si="2"/>
        <v>0xD4A00002</v>
      </c>
      <c r="AQ22" s="25"/>
      <c r="AR22" s="26" t="str">
        <f t="shared" si="3"/>
        <v>dcps2,                                                          </v>
      </c>
      <c r="AS22" s="26" t="str">
        <f t="shared" si="4"/>
        <v>//		dcps2,                                                          	/* 0xD4A00002	DCPS2     	 */</v>
      </c>
      <c r="AT22" s="26" t="str">
        <f t="shared" si="5"/>
        <v>//		0xD4A00002,	/* DCPS2     	dcps2	 */</v>
      </c>
    </row>
    <row r="23" ht="12.75" customHeight="1">
      <c r="A23" s="15" t="s">
        <v>8</v>
      </c>
      <c r="B23" s="56" t="s">
        <v>106</v>
      </c>
      <c r="C23" s="41"/>
      <c r="D23" s="26"/>
      <c r="E23" s="28" t="s">
        <v>116</v>
      </c>
      <c r="F23" s="18" t="str">
        <f t="shared" si="1"/>
        <v/>
      </c>
      <c r="G23" s="19"/>
      <c r="H23" s="49"/>
      <c r="I23" s="49"/>
      <c r="J23" s="52" t="s">
        <v>30</v>
      </c>
      <c r="K23" s="52" t="s">
        <v>30</v>
      </c>
      <c r="L23" s="52" t="s">
        <v>31</v>
      </c>
      <c r="M23" s="52" t="s">
        <v>30</v>
      </c>
      <c r="N23" s="52" t="s">
        <v>31</v>
      </c>
      <c r="O23" s="52" t="s">
        <v>30</v>
      </c>
      <c r="P23" s="52" t="s">
        <v>31</v>
      </c>
      <c r="Q23" s="52" t="s">
        <v>31</v>
      </c>
      <c r="R23" s="51" t="s">
        <v>30</v>
      </c>
      <c r="S23" s="51" t="s">
        <v>31</v>
      </c>
      <c r="T23" s="51" t="s">
        <v>30</v>
      </c>
      <c r="U23" s="53" t="s">
        <v>40</v>
      </c>
      <c r="AK23" s="51" t="s">
        <v>31</v>
      </c>
      <c r="AL23" s="51" t="s">
        <v>31</v>
      </c>
      <c r="AM23" s="51" t="s">
        <v>31</v>
      </c>
      <c r="AN23" s="53" t="s">
        <v>30</v>
      </c>
      <c r="AO23" s="51" t="s">
        <v>30</v>
      </c>
      <c r="AP23" s="24" t="str">
        <f t="shared" si="2"/>
        <v>0xD4A00003</v>
      </c>
      <c r="AQ23" s="25"/>
      <c r="AR23" s="26" t="str">
        <f t="shared" si="3"/>
        <v>dcps3,                                                          </v>
      </c>
      <c r="AS23" s="26" t="str">
        <f t="shared" si="4"/>
        <v>//		dcps3,                                                          	/* 0xD4A00003	DCPS3     	 */</v>
      </c>
      <c r="AT23" s="26" t="str">
        <f t="shared" si="5"/>
        <v>//		0xD4A00003,	/* DCPS3     	dcps3	 */</v>
      </c>
    </row>
    <row r="24" ht="12.75" customHeight="1">
      <c r="A24" s="15" t="s">
        <v>7</v>
      </c>
      <c r="B24" s="56" t="s">
        <v>106</v>
      </c>
      <c r="C24" s="34"/>
      <c r="D24" s="17" t="s">
        <v>117</v>
      </c>
      <c r="F24" s="18" t="str">
        <f t="shared" si="1"/>
        <v/>
      </c>
      <c r="G24" s="19"/>
      <c r="H24" s="20"/>
      <c r="I24" s="20"/>
      <c r="J24" s="22" t="s">
        <v>30</v>
      </c>
      <c r="K24" s="22" t="s">
        <v>30</v>
      </c>
      <c r="L24" s="22" t="s">
        <v>31</v>
      </c>
      <c r="M24" s="39" t="s">
        <v>30</v>
      </c>
      <c r="N24" s="39" t="s">
        <v>31</v>
      </c>
      <c r="O24" s="39" t="s">
        <v>30</v>
      </c>
      <c r="P24" s="22" t="s">
        <v>31</v>
      </c>
      <c r="Q24" s="22" t="s">
        <v>30</v>
      </c>
      <c r="R24" s="22" t="s">
        <v>31</v>
      </c>
      <c r="S24" s="22" t="s">
        <v>31</v>
      </c>
      <c r="T24" s="38" t="s">
        <v>33</v>
      </c>
      <c r="U24" s="38" t="s">
        <v>33</v>
      </c>
      <c r="V24" s="38" t="s">
        <v>33</v>
      </c>
      <c r="W24" s="48" t="s">
        <v>41</v>
      </c>
      <c r="Z24" s="38" t="s">
        <v>118</v>
      </c>
      <c r="AD24" s="58" t="s">
        <v>119</v>
      </c>
      <c r="AH24" s="48" t="s">
        <v>43</v>
      </c>
      <c r="AK24" s="38" t="s">
        <v>35</v>
      </c>
      <c r="AP24" s="24" t="str">
        <f t="shared" si="2"/>
        <v/>
      </c>
      <c r="AQ24" s="25"/>
      <c r="AR24" s="26" t="str">
        <f t="shared" si="3"/>
        <v/>
      </c>
      <c r="AS24" s="26" t="str">
        <f t="shared" si="4"/>
        <v>	/* System */</v>
      </c>
      <c r="AT24" s="26" t="str">
        <f t="shared" si="5"/>
        <v>	/* System */</v>
      </c>
    </row>
    <row r="25" ht="12.75" customHeight="1">
      <c r="A25" s="9" t="s">
        <v>6</v>
      </c>
      <c r="B25" s="56" t="s">
        <v>106</v>
      </c>
      <c r="C25" s="41"/>
      <c r="D25" s="26"/>
      <c r="E25" s="28" t="s">
        <v>120</v>
      </c>
      <c r="F25" s="18" t="str">
        <f t="shared" si="1"/>
        <v>imm</v>
      </c>
      <c r="G25" s="18" t="s">
        <v>121</v>
      </c>
      <c r="H25" s="49"/>
      <c r="I25" s="49"/>
      <c r="J25" s="52" t="s">
        <v>30</v>
      </c>
      <c r="K25" s="52" t="s">
        <v>30</v>
      </c>
      <c r="L25" s="52" t="s">
        <v>31</v>
      </c>
      <c r="M25" s="52" t="s">
        <v>30</v>
      </c>
      <c r="N25" s="52" t="s">
        <v>31</v>
      </c>
      <c r="O25" s="52" t="s">
        <v>30</v>
      </c>
      <c r="P25" s="52" t="s">
        <v>31</v>
      </c>
      <c r="Q25" s="52" t="s">
        <v>30</v>
      </c>
      <c r="R25" s="52" t="s">
        <v>31</v>
      </c>
      <c r="S25" s="52" t="s">
        <v>31</v>
      </c>
      <c r="T25" s="51" t="s">
        <v>31</v>
      </c>
      <c r="U25" s="51" t="s">
        <v>31</v>
      </c>
      <c r="V25" s="51" t="s">
        <v>31</v>
      </c>
      <c r="W25" s="53" t="s">
        <v>41</v>
      </c>
      <c r="Z25" s="51" t="s">
        <v>31</v>
      </c>
      <c r="AA25" s="51" t="s">
        <v>30</v>
      </c>
      <c r="AB25" s="51" t="s">
        <v>31</v>
      </c>
      <c r="AC25" s="51" t="s">
        <v>31</v>
      </c>
      <c r="AD25" s="53" t="s">
        <v>42</v>
      </c>
      <c r="AH25" s="53" t="s">
        <v>43</v>
      </c>
      <c r="AK25" s="51" t="s">
        <v>30</v>
      </c>
      <c r="AL25" s="51" t="s">
        <v>30</v>
      </c>
      <c r="AM25" s="51" t="s">
        <v>30</v>
      </c>
      <c r="AN25" s="51" t="s">
        <v>30</v>
      </c>
      <c r="AO25" s="51" t="s">
        <v>30</v>
      </c>
      <c r="AP25" s="24" t="str">
        <f t="shared" si="2"/>
        <v>0xD500401F</v>
      </c>
      <c r="AQ25" s="25"/>
      <c r="AR25" s="26" t="str">
        <f t="shared" si="3"/>
        <v>msr_imm,                                                        </v>
      </c>
      <c r="AS25" s="26" t="str">
        <f t="shared" si="4"/>
        <v>//		msr_imm,                                                        	/* 0xD500401F	MSR       	 */</v>
      </c>
      <c r="AT25" s="26" t="str">
        <f t="shared" si="5"/>
        <v>//		0xD500401F,	/* MSR       	msr_imm	 */</v>
      </c>
    </row>
    <row r="26" ht="12.75" customHeight="1">
      <c r="A26" s="15" t="s">
        <v>5</v>
      </c>
      <c r="B26" s="56" t="s">
        <v>106</v>
      </c>
      <c r="C26" s="41"/>
      <c r="D26" s="26"/>
      <c r="E26" s="28" t="s">
        <v>122</v>
      </c>
      <c r="F26" s="18" t="str">
        <f t="shared" si="1"/>
        <v/>
      </c>
      <c r="G26" s="19"/>
      <c r="H26" s="49"/>
      <c r="I26" s="49"/>
      <c r="J26" s="52" t="s">
        <v>30</v>
      </c>
      <c r="K26" s="52" t="s">
        <v>30</v>
      </c>
      <c r="L26" s="52" t="s">
        <v>31</v>
      </c>
      <c r="M26" s="52" t="s">
        <v>30</v>
      </c>
      <c r="N26" s="52" t="s">
        <v>31</v>
      </c>
      <c r="O26" s="52" t="s">
        <v>30</v>
      </c>
      <c r="P26" s="52" t="s">
        <v>31</v>
      </c>
      <c r="Q26" s="52" t="s">
        <v>30</v>
      </c>
      <c r="R26" s="52" t="s">
        <v>31</v>
      </c>
      <c r="S26" s="52" t="s">
        <v>31</v>
      </c>
      <c r="T26" s="51" t="s">
        <v>31</v>
      </c>
      <c r="U26" s="51" t="s">
        <v>31</v>
      </c>
      <c r="V26" s="51" t="s">
        <v>31</v>
      </c>
      <c r="W26" s="51" t="s">
        <v>31</v>
      </c>
      <c r="X26" s="51" t="s">
        <v>30</v>
      </c>
      <c r="Y26" s="51" t="s">
        <v>30</v>
      </c>
      <c r="Z26" s="51" t="s">
        <v>31</v>
      </c>
      <c r="AA26" s="51" t="s">
        <v>31</v>
      </c>
      <c r="AB26" s="51" t="s">
        <v>30</v>
      </c>
      <c r="AC26" s="51" t="s">
        <v>31</v>
      </c>
      <c r="AD26" s="53" t="s">
        <v>42</v>
      </c>
      <c r="AH26" s="53" t="s">
        <v>43</v>
      </c>
      <c r="AK26" s="51" t="s">
        <v>30</v>
      </c>
      <c r="AL26" s="51" t="s">
        <v>30</v>
      </c>
      <c r="AM26" s="51" t="s">
        <v>30</v>
      </c>
      <c r="AN26" s="51" t="s">
        <v>30</v>
      </c>
      <c r="AO26" s="51" t="s">
        <v>30</v>
      </c>
      <c r="AP26" s="24" t="str">
        <f t="shared" si="2"/>
        <v>0xD503201F</v>
      </c>
      <c r="AQ26" s="25"/>
      <c r="AR26" s="26" t="str">
        <f t="shared" si="3"/>
        <v>hint,                                                           </v>
      </c>
      <c r="AS26" s="26" t="str">
        <f t="shared" si="4"/>
        <v>//		hint,                                                           	/* 0xD503201F	HINT      	 */</v>
      </c>
      <c r="AT26" s="26" t="str">
        <f t="shared" si="5"/>
        <v>//		0xD503201F,	/* HINT      	hint	 */</v>
      </c>
    </row>
    <row r="27" ht="12.75" customHeight="1">
      <c r="A27" s="15" t="s">
        <v>4</v>
      </c>
      <c r="B27" s="56" t="s">
        <v>106</v>
      </c>
      <c r="C27" s="41"/>
      <c r="D27" s="26"/>
      <c r="E27" s="28" t="s">
        <v>123</v>
      </c>
      <c r="F27" s="18" t="str">
        <f t="shared" si="1"/>
        <v/>
      </c>
      <c r="G27" s="19"/>
      <c r="H27" s="49"/>
      <c r="I27" s="49"/>
      <c r="J27" s="52" t="s">
        <v>30</v>
      </c>
      <c r="K27" s="52" t="s">
        <v>30</v>
      </c>
      <c r="L27" s="52" t="s">
        <v>31</v>
      </c>
      <c r="M27" s="52" t="s">
        <v>30</v>
      </c>
      <c r="N27" s="52" t="s">
        <v>31</v>
      </c>
      <c r="O27" s="52" t="s">
        <v>30</v>
      </c>
      <c r="P27" s="52" t="s">
        <v>31</v>
      </c>
      <c r="Q27" s="52" t="s">
        <v>30</v>
      </c>
      <c r="R27" s="52" t="s">
        <v>31</v>
      </c>
      <c r="S27" s="52" t="s">
        <v>31</v>
      </c>
      <c r="T27" s="51" t="s">
        <v>31</v>
      </c>
      <c r="U27" s="51" t="s">
        <v>31</v>
      </c>
      <c r="V27" s="51" t="s">
        <v>31</v>
      </c>
      <c r="W27" s="51" t="s">
        <v>31</v>
      </c>
      <c r="X27" s="51" t="s">
        <v>30</v>
      </c>
      <c r="Y27" s="51" t="s">
        <v>30</v>
      </c>
      <c r="Z27" s="51" t="s">
        <v>31</v>
      </c>
      <c r="AA27" s="51" t="s">
        <v>31</v>
      </c>
      <c r="AB27" s="51" t="s">
        <v>30</v>
      </c>
      <c r="AC27" s="51" t="s">
        <v>30</v>
      </c>
      <c r="AD27" s="53" t="s">
        <v>42</v>
      </c>
      <c r="AH27" s="51" t="s">
        <v>31</v>
      </c>
      <c r="AI27" s="51" t="s">
        <v>30</v>
      </c>
      <c r="AJ27" s="51" t="s">
        <v>31</v>
      </c>
      <c r="AK27" s="51" t="s">
        <v>30</v>
      </c>
      <c r="AL27" s="51" t="s">
        <v>30</v>
      </c>
      <c r="AM27" s="51" t="s">
        <v>30</v>
      </c>
      <c r="AN27" s="51" t="s">
        <v>30</v>
      </c>
      <c r="AO27" s="51" t="s">
        <v>30</v>
      </c>
      <c r="AP27" s="24" t="str">
        <f t="shared" si="2"/>
        <v>0xD503305F</v>
      </c>
      <c r="AQ27" s="25"/>
      <c r="AR27" s="26" t="str">
        <f t="shared" si="3"/>
        <v>clrex,                                                          </v>
      </c>
      <c r="AS27" s="26" t="str">
        <f t="shared" si="4"/>
        <v>//		clrex,                                                          	/* 0xD503305F	CLREX     	 */</v>
      </c>
      <c r="AT27" s="26" t="str">
        <f t="shared" si="5"/>
        <v>//		0xD503305F,	/* CLREX     	clrex	 */</v>
      </c>
    </row>
    <row r="28" ht="12.75" customHeight="1">
      <c r="A28" s="9" t="s">
        <v>3</v>
      </c>
      <c r="B28" s="56" t="s">
        <v>106</v>
      </c>
      <c r="C28" s="41"/>
      <c r="D28" s="26"/>
      <c r="E28" s="28" t="s">
        <v>124</v>
      </c>
      <c r="F28" s="18" t="str">
        <f t="shared" si="1"/>
        <v/>
      </c>
      <c r="G28" s="19"/>
      <c r="H28" s="49"/>
      <c r="I28" s="49"/>
      <c r="J28" s="52" t="s">
        <v>30</v>
      </c>
      <c r="K28" s="52" t="s">
        <v>30</v>
      </c>
      <c r="L28" s="52" t="s">
        <v>31</v>
      </c>
      <c r="M28" s="52" t="s">
        <v>30</v>
      </c>
      <c r="N28" s="52" t="s">
        <v>31</v>
      </c>
      <c r="O28" s="52" t="s">
        <v>30</v>
      </c>
      <c r="P28" s="52" t="s">
        <v>31</v>
      </c>
      <c r="Q28" s="52" t="s">
        <v>30</v>
      </c>
      <c r="R28" s="52" t="s">
        <v>31</v>
      </c>
      <c r="S28" s="52" t="s">
        <v>31</v>
      </c>
      <c r="T28" s="51" t="s">
        <v>31</v>
      </c>
      <c r="U28" s="51" t="s">
        <v>31</v>
      </c>
      <c r="V28" s="51" t="s">
        <v>31</v>
      </c>
      <c r="W28" s="51" t="s">
        <v>31</v>
      </c>
      <c r="X28" s="51" t="s">
        <v>30</v>
      </c>
      <c r="Y28" s="51" t="s">
        <v>30</v>
      </c>
      <c r="Z28" s="51" t="s">
        <v>31</v>
      </c>
      <c r="AA28" s="51" t="s">
        <v>31</v>
      </c>
      <c r="AB28" s="51" t="s">
        <v>30</v>
      </c>
      <c r="AC28" s="51" t="s">
        <v>30</v>
      </c>
      <c r="AD28" s="53" t="s">
        <v>42</v>
      </c>
      <c r="AH28" s="51" t="s">
        <v>30</v>
      </c>
      <c r="AI28" s="51" t="s">
        <v>31</v>
      </c>
      <c r="AJ28" s="51" t="s">
        <v>31</v>
      </c>
      <c r="AK28" s="51" t="s">
        <v>30</v>
      </c>
      <c r="AL28" s="51" t="s">
        <v>30</v>
      </c>
      <c r="AM28" s="51" t="s">
        <v>30</v>
      </c>
      <c r="AN28" s="51" t="s">
        <v>30</v>
      </c>
      <c r="AO28" s="51" t="s">
        <v>30</v>
      </c>
      <c r="AP28" s="24" t="str">
        <f t="shared" si="2"/>
        <v>0xD503309F</v>
      </c>
      <c r="AQ28" s="25"/>
      <c r="AR28" s="26" t="str">
        <f t="shared" si="3"/>
        <v>dsb,                                                            </v>
      </c>
      <c r="AS28" s="26" t="str">
        <f t="shared" si="4"/>
        <v>//		dsb,                                                            	/* 0xD503309F	DSB       	 */</v>
      </c>
      <c r="AT28" s="26" t="str">
        <f t="shared" si="5"/>
        <v>//		0xD503309F,	/* DSB       	dsb	 */</v>
      </c>
    </row>
    <row r="29" ht="12.75" customHeight="1">
      <c r="A29" s="9" t="s">
        <v>2</v>
      </c>
      <c r="B29" s="56" t="s">
        <v>106</v>
      </c>
      <c r="C29" s="41"/>
      <c r="D29" s="26"/>
      <c r="E29" s="28" t="s">
        <v>125</v>
      </c>
      <c r="F29" s="18" t="str">
        <f t="shared" si="1"/>
        <v/>
      </c>
      <c r="G29" s="19"/>
      <c r="H29" s="49"/>
      <c r="I29" s="49"/>
      <c r="J29" s="52" t="s">
        <v>30</v>
      </c>
      <c r="K29" s="52" t="s">
        <v>30</v>
      </c>
      <c r="L29" s="52" t="s">
        <v>31</v>
      </c>
      <c r="M29" s="52" t="s">
        <v>30</v>
      </c>
      <c r="N29" s="52" t="s">
        <v>31</v>
      </c>
      <c r="O29" s="52" t="s">
        <v>30</v>
      </c>
      <c r="P29" s="52" t="s">
        <v>31</v>
      </c>
      <c r="Q29" s="52" t="s">
        <v>30</v>
      </c>
      <c r="R29" s="52" t="s">
        <v>31</v>
      </c>
      <c r="S29" s="52" t="s">
        <v>31</v>
      </c>
      <c r="T29" s="51" t="s">
        <v>31</v>
      </c>
      <c r="U29" s="51" t="s">
        <v>31</v>
      </c>
      <c r="V29" s="51" t="s">
        <v>31</v>
      </c>
      <c r="W29" s="51" t="s">
        <v>31</v>
      </c>
      <c r="X29" s="51" t="s">
        <v>30</v>
      </c>
      <c r="Y29" s="51" t="s">
        <v>30</v>
      </c>
      <c r="Z29" s="51" t="s">
        <v>31</v>
      </c>
      <c r="AA29" s="51" t="s">
        <v>31</v>
      </c>
      <c r="AB29" s="51" t="s">
        <v>30</v>
      </c>
      <c r="AC29" s="51" t="s">
        <v>30</v>
      </c>
      <c r="AD29" s="53" t="s">
        <v>42</v>
      </c>
      <c r="AH29" s="51" t="s">
        <v>30</v>
      </c>
      <c r="AI29" s="51" t="s">
        <v>31</v>
      </c>
      <c r="AJ29" s="51" t="s">
        <v>30</v>
      </c>
      <c r="AK29" s="51" t="s">
        <v>30</v>
      </c>
      <c r="AL29" s="51" t="s">
        <v>30</v>
      </c>
      <c r="AM29" s="51" t="s">
        <v>30</v>
      </c>
      <c r="AN29" s="51" t="s">
        <v>30</v>
      </c>
      <c r="AO29" s="51" t="s">
        <v>30</v>
      </c>
      <c r="AP29" s="24" t="str">
        <f t="shared" si="2"/>
        <v>0xD50330BF</v>
      </c>
      <c r="AQ29" s="25"/>
      <c r="AR29" s="26" t="str">
        <f t="shared" si="3"/>
        <v>dmb,                                                            </v>
      </c>
      <c r="AS29" s="26" t="str">
        <f t="shared" si="4"/>
        <v>//		dmb,                                                            	/* 0xD50330BF	DMB       	 */</v>
      </c>
      <c r="AT29" s="26" t="str">
        <f t="shared" si="5"/>
        <v>//		0xD50330BF,	/* DMB       	dmb	 */</v>
      </c>
    </row>
    <row r="30" ht="12.75" customHeight="1">
      <c r="A30" s="15" t="s">
        <v>1</v>
      </c>
      <c r="B30" s="56" t="s">
        <v>106</v>
      </c>
      <c r="C30" s="41"/>
      <c r="D30" s="26"/>
      <c r="E30" s="28" t="s">
        <v>126</v>
      </c>
      <c r="F30" s="18" t="str">
        <f t="shared" si="1"/>
        <v/>
      </c>
      <c r="G30" s="19"/>
      <c r="H30" s="49"/>
      <c r="I30" s="49"/>
      <c r="J30" s="52" t="s">
        <v>30</v>
      </c>
      <c r="K30" s="52" t="s">
        <v>30</v>
      </c>
      <c r="L30" s="52" t="s">
        <v>31</v>
      </c>
      <c r="M30" s="52" t="s">
        <v>30</v>
      </c>
      <c r="N30" s="52" t="s">
        <v>31</v>
      </c>
      <c r="O30" s="52" t="s">
        <v>30</v>
      </c>
      <c r="P30" s="52" t="s">
        <v>31</v>
      </c>
      <c r="Q30" s="52" t="s">
        <v>30</v>
      </c>
      <c r="R30" s="52" t="s">
        <v>31</v>
      </c>
      <c r="S30" s="52" t="s">
        <v>31</v>
      </c>
      <c r="T30" s="51" t="s">
        <v>31</v>
      </c>
      <c r="U30" s="51" t="s">
        <v>31</v>
      </c>
      <c r="V30" s="51" t="s">
        <v>31</v>
      </c>
      <c r="W30" s="51" t="s">
        <v>31</v>
      </c>
      <c r="X30" s="51" t="s">
        <v>30</v>
      </c>
      <c r="Y30" s="51" t="s">
        <v>30</v>
      </c>
      <c r="Z30" s="51" t="s">
        <v>31</v>
      </c>
      <c r="AA30" s="51" t="s">
        <v>31</v>
      </c>
      <c r="AB30" s="51" t="s">
        <v>30</v>
      </c>
      <c r="AC30" s="51" t="s">
        <v>30</v>
      </c>
      <c r="AD30" s="53" t="s">
        <v>42</v>
      </c>
      <c r="AH30" s="51" t="s">
        <v>30</v>
      </c>
      <c r="AI30" s="51" t="s">
        <v>30</v>
      </c>
      <c r="AJ30" s="51" t="s">
        <v>31</v>
      </c>
      <c r="AK30" s="51" t="s">
        <v>30</v>
      </c>
      <c r="AL30" s="51" t="s">
        <v>30</v>
      </c>
      <c r="AM30" s="51" t="s">
        <v>30</v>
      </c>
      <c r="AN30" s="51" t="s">
        <v>30</v>
      </c>
      <c r="AO30" s="51" t="s">
        <v>30</v>
      </c>
      <c r="AP30" s="24" t="str">
        <f t="shared" si="2"/>
        <v>0xD50330DF</v>
      </c>
      <c r="AQ30" s="25"/>
      <c r="AR30" s="26" t="str">
        <f t="shared" si="3"/>
        <v>isb,                                                            </v>
      </c>
      <c r="AS30" s="26" t="str">
        <f t="shared" si="4"/>
        <v>//		isb,                                                            	/* 0xD50330DF	ISB       	 */</v>
      </c>
      <c r="AT30" s="26" t="str">
        <f t="shared" si="5"/>
        <v>//		0xD50330DF,	/* ISB       	isb	 */</v>
      </c>
    </row>
    <row r="31" ht="12.75" customHeight="1">
      <c r="A31" s="15" t="s">
        <v>0</v>
      </c>
      <c r="B31" s="56" t="s">
        <v>106</v>
      </c>
      <c r="C31" s="41"/>
      <c r="D31" s="26"/>
      <c r="E31" s="28" t="s">
        <v>127</v>
      </c>
      <c r="F31" s="18" t="str">
        <f t="shared" si="1"/>
        <v/>
      </c>
      <c r="G31" s="19"/>
      <c r="H31" s="49"/>
      <c r="I31" s="49"/>
      <c r="J31" s="52" t="s">
        <v>30</v>
      </c>
      <c r="K31" s="52" t="s">
        <v>30</v>
      </c>
      <c r="L31" s="52" t="s">
        <v>31</v>
      </c>
      <c r="M31" s="52" t="s">
        <v>30</v>
      </c>
      <c r="N31" s="52" t="s">
        <v>31</v>
      </c>
      <c r="O31" s="52" t="s">
        <v>30</v>
      </c>
      <c r="P31" s="52" t="s">
        <v>31</v>
      </c>
      <c r="Q31" s="52" t="s">
        <v>30</v>
      </c>
      <c r="R31" s="52" t="s">
        <v>31</v>
      </c>
      <c r="S31" s="52" t="s">
        <v>31</v>
      </c>
      <c r="T31" s="51" t="s">
        <v>31</v>
      </c>
      <c r="U31" s="51" t="s">
        <v>31</v>
      </c>
      <c r="V31" s="51" t="s">
        <v>30</v>
      </c>
      <c r="W31" s="53" t="s">
        <v>41</v>
      </c>
      <c r="Z31" s="53" t="s">
        <v>44</v>
      </c>
      <c r="AD31" s="53" t="s">
        <v>42</v>
      </c>
      <c r="AH31" s="53" t="s">
        <v>43</v>
      </c>
      <c r="AK31" s="53" t="s">
        <v>35</v>
      </c>
      <c r="AP31" s="24" t="str">
        <f t="shared" si="2"/>
        <v>0xD5080000</v>
      </c>
      <c r="AQ31" s="25"/>
      <c r="AR31" s="26" t="str">
        <f t="shared" si="3"/>
        <v>sys,                                                            </v>
      </c>
      <c r="AS31" s="26" t="str">
        <f t="shared" si="4"/>
        <v>//		sys,                                                            	/* 0xD5080000	SYS       	 */</v>
      </c>
      <c r="AT31" s="26" t="str">
        <f t="shared" si="5"/>
        <v>//		0xD5080000,	/* SYS       	sys	 */</v>
      </c>
    </row>
    <row r="32" ht="12.75" customHeight="1">
      <c r="A32" s="9" t="s">
        <v>128</v>
      </c>
      <c r="B32" s="56" t="s">
        <v>106</v>
      </c>
      <c r="C32" s="41"/>
      <c r="D32" s="26"/>
      <c r="E32" s="28" t="s">
        <v>120</v>
      </c>
      <c r="F32" s="18" t="str">
        <f t="shared" si="1"/>
        <v/>
      </c>
      <c r="G32" s="18"/>
      <c r="H32" s="49"/>
      <c r="I32" s="49"/>
      <c r="J32" s="52" t="s">
        <v>30</v>
      </c>
      <c r="K32" s="52" t="s">
        <v>30</v>
      </c>
      <c r="L32" s="52" t="s">
        <v>31</v>
      </c>
      <c r="M32" s="52" t="s">
        <v>30</v>
      </c>
      <c r="N32" s="52" t="s">
        <v>31</v>
      </c>
      <c r="O32" s="52" t="s">
        <v>30</v>
      </c>
      <c r="P32" s="52" t="s">
        <v>31</v>
      </c>
      <c r="Q32" s="52" t="s">
        <v>30</v>
      </c>
      <c r="R32" s="52" t="s">
        <v>31</v>
      </c>
      <c r="S32" s="52" t="s">
        <v>31</v>
      </c>
      <c r="T32" s="51" t="s">
        <v>31</v>
      </c>
      <c r="U32" s="51" t="s">
        <v>30</v>
      </c>
      <c r="V32" s="59" t="s">
        <v>33</v>
      </c>
      <c r="W32" s="53" t="s">
        <v>41</v>
      </c>
      <c r="Z32" s="53" t="s">
        <v>44</v>
      </c>
      <c r="AD32" s="53" t="s">
        <v>42</v>
      </c>
      <c r="AH32" s="53" t="s">
        <v>43</v>
      </c>
      <c r="AK32" s="53" t="s">
        <v>35</v>
      </c>
      <c r="AP32" s="24" t="str">
        <f t="shared" si="2"/>
        <v>0xD5100000</v>
      </c>
      <c r="AQ32" s="25"/>
      <c r="AR32" s="26" t="str">
        <f t="shared" si="3"/>
        <v>msr,                                                            </v>
      </c>
      <c r="AS32" s="26" t="str">
        <f t="shared" si="4"/>
        <v>//		msr,                                                            	/* 0xD5100000	MSR       	 */</v>
      </c>
      <c r="AT32" s="26" t="str">
        <f t="shared" si="5"/>
        <v>//		0xD5100000,	/* MSR       	msr	 */</v>
      </c>
    </row>
    <row r="33" ht="12.75" customHeight="1">
      <c r="A33" s="15" t="s">
        <v>129</v>
      </c>
      <c r="B33" s="56" t="s">
        <v>106</v>
      </c>
      <c r="C33" s="41"/>
      <c r="D33" s="26"/>
      <c r="E33" s="28" t="s">
        <v>130</v>
      </c>
      <c r="F33" s="18" t="str">
        <f t="shared" si="1"/>
        <v/>
      </c>
      <c r="G33" s="19"/>
      <c r="H33" s="49"/>
      <c r="I33" s="49"/>
      <c r="J33" s="52" t="s">
        <v>30</v>
      </c>
      <c r="K33" s="52" t="s">
        <v>30</v>
      </c>
      <c r="L33" s="52" t="s">
        <v>31</v>
      </c>
      <c r="M33" s="52" t="s">
        <v>30</v>
      </c>
      <c r="N33" s="52" t="s">
        <v>31</v>
      </c>
      <c r="O33" s="52" t="s">
        <v>30</v>
      </c>
      <c r="P33" s="52" t="s">
        <v>31</v>
      </c>
      <c r="Q33" s="52" t="s">
        <v>30</v>
      </c>
      <c r="R33" s="52" t="s">
        <v>31</v>
      </c>
      <c r="S33" s="52" t="s">
        <v>31</v>
      </c>
      <c r="T33" s="51" t="s">
        <v>30</v>
      </c>
      <c r="U33" s="51" t="s">
        <v>31</v>
      </c>
      <c r="V33" s="51" t="s">
        <v>30</v>
      </c>
      <c r="W33" s="53" t="s">
        <v>41</v>
      </c>
      <c r="Z33" s="53" t="s">
        <v>44</v>
      </c>
      <c r="AD33" s="53" t="s">
        <v>42</v>
      </c>
      <c r="AH33" s="53" t="s">
        <v>43</v>
      </c>
      <c r="AK33" s="53" t="s">
        <v>35</v>
      </c>
      <c r="AP33" s="24" t="str">
        <f t="shared" si="2"/>
        <v>0xD5280000</v>
      </c>
      <c r="AQ33" s="25"/>
      <c r="AR33" s="26" t="str">
        <f t="shared" si="3"/>
        <v>sysl,                                                           </v>
      </c>
      <c r="AS33" s="26" t="str">
        <f t="shared" si="4"/>
        <v>//		sysl,                                                           	/* 0xD5280000	SYSL      	 */</v>
      </c>
      <c r="AT33" s="26" t="str">
        <f t="shared" si="5"/>
        <v>//		0xD5280000,	/* SYSL      	sysl	 */</v>
      </c>
    </row>
    <row r="34" ht="12.75" customHeight="1">
      <c r="A34" s="15" t="s">
        <v>131</v>
      </c>
      <c r="B34" s="56" t="s">
        <v>106</v>
      </c>
      <c r="C34" s="41"/>
      <c r="D34" s="26"/>
      <c r="E34" s="28" t="s">
        <v>132</v>
      </c>
      <c r="F34" s="18" t="str">
        <f t="shared" si="1"/>
        <v/>
      </c>
      <c r="G34" s="19"/>
      <c r="H34" s="49"/>
      <c r="I34" s="49"/>
      <c r="J34" s="52" t="s">
        <v>30</v>
      </c>
      <c r="K34" s="52" t="s">
        <v>30</v>
      </c>
      <c r="L34" s="52" t="s">
        <v>31</v>
      </c>
      <c r="M34" s="52" t="s">
        <v>30</v>
      </c>
      <c r="N34" s="52" t="s">
        <v>31</v>
      </c>
      <c r="O34" s="52" t="s">
        <v>30</v>
      </c>
      <c r="P34" s="52" t="s">
        <v>31</v>
      </c>
      <c r="Q34" s="52" t="s">
        <v>30</v>
      </c>
      <c r="R34" s="52" t="s">
        <v>31</v>
      </c>
      <c r="S34" s="52" t="s">
        <v>31</v>
      </c>
      <c r="T34" s="51" t="s">
        <v>30</v>
      </c>
      <c r="U34" s="51" t="s">
        <v>30</v>
      </c>
      <c r="V34" s="59" t="s">
        <v>33</v>
      </c>
      <c r="W34" s="53" t="s">
        <v>41</v>
      </c>
      <c r="Z34" s="53" t="s">
        <v>44</v>
      </c>
      <c r="AD34" s="53" t="s">
        <v>42</v>
      </c>
      <c r="AH34" s="53" t="s">
        <v>43</v>
      </c>
      <c r="AK34" s="53" t="s">
        <v>35</v>
      </c>
      <c r="AP34" s="24" t="str">
        <f t="shared" si="2"/>
        <v>0xD5300000</v>
      </c>
      <c r="AQ34" s="25"/>
      <c r="AR34" s="26" t="str">
        <f t="shared" si="3"/>
        <v>mrs,                                                            </v>
      </c>
      <c r="AS34" s="26" t="str">
        <f t="shared" si="4"/>
        <v>//		mrs,                                                            	/* 0xD5300000	MRS       	 */</v>
      </c>
      <c r="AT34" s="26" t="str">
        <f t="shared" si="5"/>
        <v>//		0xD5300000,	/* MRS       	mrs	 */</v>
      </c>
    </row>
    <row r="35" ht="12.75" customHeight="1">
      <c r="A35" s="9" t="s">
        <v>133</v>
      </c>
      <c r="B35" s="34"/>
      <c r="C35" s="34"/>
      <c r="D35" s="17" t="s">
        <v>134</v>
      </c>
      <c r="F35" s="18" t="str">
        <f t="shared" si="1"/>
        <v/>
      </c>
      <c r="G35" s="19"/>
      <c r="H35" s="20"/>
      <c r="I35" s="20"/>
      <c r="J35" s="22" t="s">
        <v>30</v>
      </c>
      <c r="K35" s="22" t="s">
        <v>30</v>
      </c>
      <c r="L35" s="22" t="s">
        <v>31</v>
      </c>
      <c r="M35" s="39" t="s">
        <v>30</v>
      </c>
      <c r="N35" s="39" t="s">
        <v>31</v>
      </c>
      <c r="O35" s="39" t="s">
        <v>30</v>
      </c>
      <c r="P35" s="22" t="s">
        <v>30</v>
      </c>
      <c r="Q35" s="38" t="s">
        <v>135</v>
      </c>
      <c r="U35" s="38" t="s">
        <v>43</v>
      </c>
      <c r="Z35" s="38" t="s">
        <v>136</v>
      </c>
      <c r="AF35" s="40" t="s">
        <v>45</v>
      </c>
      <c r="AK35" s="38" t="s">
        <v>137</v>
      </c>
      <c r="AP35" s="24" t="str">
        <f t="shared" si="2"/>
        <v/>
      </c>
      <c r="AQ35" s="25"/>
      <c r="AR35" s="26" t="str">
        <f t="shared" si="3"/>
        <v/>
      </c>
      <c r="AS35" s="26" t="str">
        <f t="shared" si="4"/>
        <v>	/* Unconditional branch (register) */</v>
      </c>
      <c r="AT35" s="26" t="str">
        <f t="shared" si="5"/>
        <v>	/* Unconditional branch (register) */</v>
      </c>
    </row>
    <row r="36" ht="12.75" customHeight="1">
      <c r="A36" s="9" t="s">
        <v>138</v>
      </c>
      <c r="B36" s="56"/>
      <c r="C36" s="41"/>
      <c r="D36" s="26"/>
      <c r="E36" s="28" t="s">
        <v>139</v>
      </c>
      <c r="F36" s="18" t="str">
        <f t="shared" si="1"/>
        <v/>
      </c>
      <c r="G36" s="19"/>
      <c r="H36" s="49"/>
      <c r="I36" s="49"/>
      <c r="J36" s="55" t="s">
        <v>30</v>
      </c>
      <c r="K36" s="55" t="s">
        <v>30</v>
      </c>
      <c r="L36" s="55" t="s">
        <v>31</v>
      </c>
      <c r="M36" s="55" t="s">
        <v>30</v>
      </c>
      <c r="N36" s="55" t="s">
        <v>31</v>
      </c>
      <c r="O36" s="55" t="s">
        <v>30</v>
      </c>
      <c r="P36" s="55" t="s">
        <v>30</v>
      </c>
      <c r="Q36" s="44" t="s">
        <v>31</v>
      </c>
      <c r="R36" s="44" t="s">
        <v>31</v>
      </c>
      <c r="S36" s="44" t="s">
        <v>31</v>
      </c>
      <c r="T36" s="44" t="s">
        <v>31</v>
      </c>
      <c r="U36" s="44" t="s">
        <v>30</v>
      </c>
      <c r="V36" s="44" t="s">
        <v>30</v>
      </c>
      <c r="W36" s="44" t="s">
        <v>30</v>
      </c>
      <c r="X36" s="44" t="s">
        <v>30</v>
      </c>
      <c r="Y36" s="44" t="s">
        <v>30</v>
      </c>
      <c r="Z36" s="44" t="s">
        <v>31</v>
      </c>
      <c r="AA36" s="44" t="s">
        <v>31</v>
      </c>
      <c r="AB36" s="44" t="s">
        <v>31</v>
      </c>
      <c r="AC36" s="44" t="s">
        <v>31</v>
      </c>
      <c r="AD36" s="44" t="s">
        <v>31</v>
      </c>
      <c r="AE36" s="44" t="s">
        <v>31</v>
      </c>
      <c r="AF36" s="46" t="s">
        <v>45</v>
      </c>
      <c r="AK36" s="44" t="s">
        <v>31</v>
      </c>
      <c r="AL36" s="44" t="s">
        <v>31</v>
      </c>
      <c r="AM36" s="44" t="s">
        <v>31</v>
      </c>
      <c r="AN36" s="44" t="s">
        <v>31</v>
      </c>
      <c r="AO36" s="44" t="s">
        <v>31</v>
      </c>
      <c r="AP36" s="24" t="str">
        <f t="shared" si="2"/>
        <v>0xD61F0000</v>
      </c>
      <c r="AQ36" s="25"/>
      <c r="AR36" s="26" t="str">
        <f t="shared" si="3"/>
        <v>br,                                                             </v>
      </c>
      <c r="AS36" s="26" t="str">
        <f t="shared" si="4"/>
        <v>		br,                                                             	/* 0xD61F0000	BR        	 */</v>
      </c>
      <c r="AT36" s="26" t="str">
        <f t="shared" si="5"/>
        <v>		0xD61F0000,	/* BR        	br	 */</v>
      </c>
    </row>
    <row r="37" ht="12.75" customHeight="1">
      <c r="A37" s="15" t="s">
        <v>140</v>
      </c>
      <c r="B37" s="56"/>
      <c r="C37" s="41"/>
      <c r="D37" s="26"/>
      <c r="E37" s="28" t="s">
        <v>141</v>
      </c>
      <c r="F37" s="18" t="str">
        <f t="shared" si="1"/>
        <v/>
      </c>
      <c r="G37" s="19"/>
      <c r="H37" s="49"/>
      <c r="I37" s="49"/>
      <c r="J37" s="55" t="s">
        <v>30</v>
      </c>
      <c r="K37" s="55" t="s">
        <v>30</v>
      </c>
      <c r="L37" s="55" t="s">
        <v>31</v>
      </c>
      <c r="M37" s="55" t="s">
        <v>30</v>
      </c>
      <c r="N37" s="55" t="s">
        <v>31</v>
      </c>
      <c r="O37" s="55" t="s">
        <v>30</v>
      </c>
      <c r="P37" s="55" t="s">
        <v>30</v>
      </c>
      <c r="Q37" s="44" t="s">
        <v>31</v>
      </c>
      <c r="R37" s="44" t="s">
        <v>31</v>
      </c>
      <c r="S37" s="44" t="s">
        <v>31</v>
      </c>
      <c r="T37" s="44" t="s">
        <v>30</v>
      </c>
      <c r="U37" s="44" t="s">
        <v>30</v>
      </c>
      <c r="V37" s="44" t="s">
        <v>30</v>
      </c>
      <c r="W37" s="44" t="s">
        <v>30</v>
      </c>
      <c r="X37" s="44" t="s">
        <v>30</v>
      </c>
      <c r="Y37" s="44" t="s">
        <v>30</v>
      </c>
      <c r="Z37" s="44" t="s">
        <v>31</v>
      </c>
      <c r="AA37" s="44" t="s">
        <v>31</v>
      </c>
      <c r="AB37" s="44" t="s">
        <v>31</v>
      </c>
      <c r="AC37" s="44" t="s">
        <v>31</v>
      </c>
      <c r="AD37" s="44" t="s">
        <v>31</v>
      </c>
      <c r="AE37" s="44" t="s">
        <v>31</v>
      </c>
      <c r="AF37" s="46" t="s">
        <v>45</v>
      </c>
      <c r="AK37" s="44" t="s">
        <v>31</v>
      </c>
      <c r="AL37" s="44" t="s">
        <v>31</v>
      </c>
      <c r="AM37" s="44" t="s">
        <v>31</v>
      </c>
      <c r="AN37" s="44" t="s">
        <v>31</v>
      </c>
      <c r="AO37" s="44" t="s">
        <v>31</v>
      </c>
      <c r="AP37" s="24" t="str">
        <f t="shared" si="2"/>
        <v>0xD63F0000</v>
      </c>
      <c r="AQ37" s="25"/>
      <c r="AR37" s="26" t="str">
        <f t="shared" si="3"/>
        <v>blr,                                                            </v>
      </c>
      <c r="AS37" s="26" t="str">
        <f t="shared" si="4"/>
        <v>		blr,                                                            	/* 0xD63F0000	BLR       	 */</v>
      </c>
      <c r="AT37" s="26" t="str">
        <f t="shared" si="5"/>
        <v>		0xD63F0000,	/* BLR       	blr	 */</v>
      </c>
    </row>
    <row r="38" ht="12.75" customHeight="1">
      <c r="A38" s="15" t="s">
        <v>142</v>
      </c>
      <c r="B38" s="41"/>
      <c r="C38" s="41"/>
      <c r="D38" s="26"/>
      <c r="E38" s="28" t="s">
        <v>143</v>
      </c>
      <c r="F38" s="18" t="str">
        <f t="shared" si="1"/>
        <v/>
      </c>
      <c r="G38" s="19"/>
      <c r="H38" s="49"/>
      <c r="I38" s="49"/>
      <c r="J38" s="55" t="s">
        <v>30</v>
      </c>
      <c r="K38" s="55" t="s">
        <v>30</v>
      </c>
      <c r="L38" s="55" t="s">
        <v>31</v>
      </c>
      <c r="M38" s="55" t="s">
        <v>30</v>
      </c>
      <c r="N38" s="55" t="s">
        <v>31</v>
      </c>
      <c r="O38" s="55" t="s">
        <v>30</v>
      </c>
      <c r="P38" s="55" t="s">
        <v>30</v>
      </c>
      <c r="Q38" s="44" t="s">
        <v>31</v>
      </c>
      <c r="R38" s="44" t="s">
        <v>31</v>
      </c>
      <c r="S38" s="44" t="s">
        <v>30</v>
      </c>
      <c r="T38" s="44" t="s">
        <v>31</v>
      </c>
      <c r="U38" s="44" t="s">
        <v>30</v>
      </c>
      <c r="V38" s="44" t="s">
        <v>30</v>
      </c>
      <c r="W38" s="44" t="s">
        <v>30</v>
      </c>
      <c r="X38" s="44" t="s">
        <v>30</v>
      </c>
      <c r="Y38" s="44" t="s">
        <v>30</v>
      </c>
      <c r="Z38" s="44" t="s">
        <v>31</v>
      </c>
      <c r="AA38" s="44" t="s">
        <v>31</v>
      </c>
      <c r="AB38" s="44" t="s">
        <v>31</v>
      </c>
      <c r="AC38" s="44" t="s">
        <v>31</v>
      </c>
      <c r="AD38" s="44" t="s">
        <v>31</v>
      </c>
      <c r="AE38" s="44" t="s">
        <v>31</v>
      </c>
      <c r="AF38" s="46" t="s">
        <v>45</v>
      </c>
      <c r="AK38" s="44" t="s">
        <v>31</v>
      </c>
      <c r="AL38" s="44" t="s">
        <v>31</v>
      </c>
      <c r="AM38" s="44" t="s">
        <v>31</v>
      </c>
      <c r="AN38" s="44" t="s">
        <v>31</v>
      </c>
      <c r="AO38" s="44" t="s">
        <v>31</v>
      </c>
      <c r="AP38" s="24" t="str">
        <f t="shared" si="2"/>
        <v>0xD65F0000</v>
      </c>
      <c r="AQ38" s="25"/>
      <c r="AR38" s="26" t="str">
        <f t="shared" si="3"/>
        <v>ret,                                                            </v>
      </c>
      <c r="AS38" s="26" t="str">
        <f t="shared" si="4"/>
        <v>		ret,                                                            	/* 0xD65F0000	RET       	 */</v>
      </c>
      <c r="AT38" s="26" t="str">
        <f t="shared" si="5"/>
        <v>		0xD65F0000,	/* RET       	ret	 */</v>
      </c>
    </row>
    <row r="39" ht="12.75" customHeight="1">
      <c r="A39" s="9" t="s">
        <v>144</v>
      </c>
      <c r="B39" s="56" t="s">
        <v>106</v>
      </c>
      <c r="C39" s="41"/>
      <c r="D39" s="26"/>
      <c r="E39" s="28" t="s">
        <v>145</v>
      </c>
      <c r="F39" s="18" t="str">
        <f t="shared" si="1"/>
        <v/>
      </c>
      <c r="G39" s="19"/>
      <c r="H39" s="49"/>
      <c r="I39" s="49"/>
      <c r="J39" s="55" t="s">
        <v>30</v>
      </c>
      <c r="K39" s="55" t="s">
        <v>30</v>
      </c>
      <c r="L39" s="55" t="s">
        <v>31</v>
      </c>
      <c r="M39" s="55" t="s">
        <v>30</v>
      </c>
      <c r="N39" s="55" t="s">
        <v>31</v>
      </c>
      <c r="O39" s="55" t="s">
        <v>30</v>
      </c>
      <c r="P39" s="55" t="s">
        <v>30</v>
      </c>
      <c r="Q39" s="44" t="s">
        <v>31</v>
      </c>
      <c r="R39" s="44" t="s">
        <v>30</v>
      </c>
      <c r="S39" s="44" t="s">
        <v>31</v>
      </c>
      <c r="T39" s="44" t="s">
        <v>31</v>
      </c>
      <c r="U39" s="44" t="s">
        <v>30</v>
      </c>
      <c r="V39" s="44" t="s">
        <v>30</v>
      </c>
      <c r="W39" s="44" t="s">
        <v>30</v>
      </c>
      <c r="X39" s="44" t="s">
        <v>30</v>
      </c>
      <c r="Y39" s="44" t="s">
        <v>30</v>
      </c>
      <c r="Z39" s="44" t="s">
        <v>31</v>
      </c>
      <c r="AA39" s="44" t="s">
        <v>31</v>
      </c>
      <c r="AB39" s="44" t="s">
        <v>31</v>
      </c>
      <c r="AC39" s="44" t="s">
        <v>31</v>
      </c>
      <c r="AD39" s="44" t="s">
        <v>31</v>
      </c>
      <c r="AE39" s="44" t="s">
        <v>31</v>
      </c>
      <c r="AF39" s="44" t="s">
        <v>30</v>
      </c>
      <c r="AG39" s="44" t="s">
        <v>30</v>
      </c>
      <c r="AH39" s="44" t="s">
        <v>30</v>
      </c>
      <c r="AI39" s="44" t="s">
        <v>30</v>
      </c>
      <c r="AJ39" s="44" t="s">
        <v>30</v>
      </c>
      <c r="AK39" s="44" t="s">
        <v>31</v>
      </c>
      <c r="AL39" s="44" t="s">
        <v>31</v>
      </c>
      <c r="AM39" s="44" t="s">
        <v>31</v>
      </c>
      <c r="AN39" s="44" t="s">
        <v>31</v>
      </c>
      <c r="AO39" s="44" t="s">
        <v>31</v>
      </c>
      <c r="AP39" s="24" t="str">
        <f t="shared" si="2"/>
        <v>0xD69F03E0</v>
      </c>
      <c r="AQ39" s="25"/>
      <c r="AR39" s="26" t="str">
        <f t="shared" si="3"/>
        <v>eret,                                                           </v>
      </c>
      <c r="AS39" s="26" t="str">
        <f t="shared" si="4"/>
        <v>//		eret,                                                           	/* 0xD69F03E0	ERET      	 */</v>
      </c>
      <c r="AT39" s="26" t="str">
        <f t="shared" si="5"/>
        <v>//		0xD69F03E0,	/* ERET      	eret	 */</v>
      </c>
    </row>
    <row r="40" ht="12.75" customHeight="1">
      <c r="A40" s="15" t="s">
        <v>146</v>
      </c>
      <c r="B40" s="56" t="s">
        <v>106</v>
      </c>
      <c r="C40" s="41"/>
      <c r="D40" s="26"/>
      <c r="E40" s="28" t="s">
        <v>147</v>
      </c>
      <c r="F40" s="18" t="str">
        <f t="shared" si="1"/>
        <v/>
      </c>
      <c r="G40" s="19"/>
      <c r="H40" s="49"/>
      <c r="I40" s="49"/>
      <c r="J40" s="55" t="s">
        <v>30</v>
      </c>
      <c r="K40" s="55" t="s">
        <v>30</v>
      </c>
      <c r="L40" s="55" t="s">
        <v>31</v>
      </c>
      <c r="M40" s="55" t="s">
        <v>30</v>
      </c>
      <c r="N40" s="55" t="s">
        <v>31</v>
      </c>
      <c r="O40" s="55" t="s">
        <v>30</v>
      </c>
      <c r="P40" s="55" t="s">
        <v>30</v>
      </c>
      <c r="Q40" s="44" t="s">
        <v>31</v>
      </c>
      <c r="R40" s="44" t="s">
        <v>30</v>
      </c>
      <c r="S40" s="44" t="s">
        <v>31</v>
      </c>
      <c r="T40" s="44" t="s">
        <v>30</v>
      </c>
      <c r="U40" s="44" t="s">
        <v>30</v>
      </c>
      <c r="V40" s="44" t="s">
        <v>30</v>
      </c>
      <c r="W40" s="44" t="s">
        <v>30</v>
      </c>
      <c r="X40" s="44" t="s">
        <v>30</v>
      </c>
      <c r="Y40" s="44" t="s">
        <v>30</v>
      </c>
      <c r="Z40" s="44" t="s">
        <v>31</v>
      </c>
      <c r="AA40" s="44" t="s">
        <v>31</v>
      </c>
      <c r="AB40" s="44" t="s">
        <v>31</v>
      </c>
      <c r="AC40" s="44" t="s">
        <v>31</v>
      </c>
      <c r="AD40" s="44" t="s">
        <v>31</v>
      </c>
      <c r="AE40" s="44" t="s">
        <v>31</v>
      </c>
      <c r="AF40" s="44" t="s">
        <v>30</v>
      </c>
      <c r="AG40" s="44" t="s">
        <v>30</v>
      </c>
      <c r="AH40" s="44" t="s">
        <v>30</v>
      </c>
      <c r="AI40" s="44" t="s">
        <v>30</v>
      </c>
      <c r="AJ40" s="44" t="s">
        <v>30</v>
      </c>
      <c r="AK40" s="44" t="s">
        <v>31</v>
      </c>
      <c r="AL40" s="44" t="s">
        <v>31</v>
      </c>
      <c r="AM40" s="44" t="s">
        <v>31</v>
      </c>
      <c r="AN40" s="44" t="s">
        <v>31</v>
      </c>
      <c r="AO40" s="44" t="s">
        <v>31</v>
      </c>
      <c r="AP40" s="24" t="str">
        <f t="shared" si="2"/>
        <v>0xD6BF03E0</v>
      </c>
      <c r="AQ40" s="25"/>
      <c r="AR40" s="26" t="str">
        <f t="shared" si="3"/>
        <v>drps,                                                           </v>
      </c>
      <c r="AS40" s="26" t="str">
        <f t="shared" si="4"/>
        <v>//		drps,                                                           	/* 0xD6BF03E0	DRPS      	 */</v>
      </c>
      <c r="AT40" s="26" t="str">
        <f t="shared" si="5"/>
        <v>//		0xD6BF03E0,	/* DRPS      	drps	 */</v>
      </c>
    </row>
    <row r="41" ht="12.75" customHeight="1">
      <c r="A41" s="15" t="s">
        <v>148</v>
      </c>
      <c r="B41" s="56" t="s">
        <v>106</v>
      </c>
      <c r="C41" s="34"/>
      <c r="D41" s="17" t="s">
        <v>149</v>
      </c>
      <c r="F41" s="18" t="str">
        <f t="shared" si="1"/>
        <v/>
      </c>
      <c r="G41" s="19"/>
      <c r="H41" s="20"/>
      <c r="I41" s="20"/>
      <c r="J41" s="38" t="s">
        <v>33</v>
      </c>
      <c r="K41" s="22" t="s">
        <v>31</v>
      </c>
      <c r="L41" s="22" t="s">
        <v>31</v>
      </c>
      <c r="M41" s="39" t="s">
        <v>30</v>
      </c>
      <c r="N41" s="39" t="s">
        <v>31</v>
      </c>
      <c r="O41" s="39" t="s">
        <v>30</v>
      </c>
      <c r="P41" s="48" t="s">
        <v>46</v>
      </c>
      <c r="AP41" s="24" t="str">
        <f t="shared" si="2"/>
        <v/>
      </c>
      <c r="AQ41" s="25"/>
      <c r="AR41" s="26" t="str">
        <f t="shared" si="3"/>
        <v/>
      </c>
      <c r="AS41" s="26" t="str">
        <f t="shared" si="4"/>
        <v>	/* Unconditional branch (immediate) */</v>
      </c>
      <c r="AT41" s="26" t="str">
        <f t="shared" si="5"/>
        <v>	/* Unconditional branch (immediate) */</v>
      </c>
    </row>
    <row r="42" ht="12.75" customHeight="1">
      <c r="A42" s="9" t="s">
        <v>150</v>
      </c>
      <c r="B42" s="56" t="s">
        <v>106</v>
      </c>
      <c r="C42" s="41"/>
      <c r="D42" s="26"/>
      <c r="E42" s="28" t="s">
        <v>151</v>
      </c>
      <c r="F42" s="18" t="str">
        <f t="shared" si="1"/>
        <v/>
      </c>
      <c r="G42" s="19"/>
      <c r="H42" s="49"/>
      <c r="I42" s="49"/>
      <c r="J42" s="51" t="s">
        <v>31</v>
      </c>
      <c r="K42" s="52" t="s">
        <v>31</v>
      </c>
      <c r="L42" s="52" t="s">
        <v>31</v>
      </c>
      <c r="M42" s="52" t="s">
        <v>30</v>
      </c>
      <c r="N42" s="52" t="s">
        <v>31</v>
      </c>
      <c r="O42" s="52" t="s">
        <v>30</v>
      </c>
      <c r="P42" s="53" t="s">
        <v>46</v>
      </c>
      <c r="AP42" s="24" t="str">
        <f t="shared" si="2"/>
        <v>0x14000000</v>
      </c>
      <c r="AQ42" s="25"/>
      <c r="AR42" s="26" t="str">
        <f t="shared" si="3"/>
        <v>b,                                                              </v>
      </c>
      <c r="AS42" s="26" t="str">
        <f t="shared" si="4"/>
        <v>//		b,                                                              	/* 0x14000000	B         	 */</v>
      </c>
      <c r="AT42" s="26" t="str">
        <f t="shared" si="5"/>
        <v>//		0x14000000,	/* B         	b	 */</v>
      </c>
    </row>
    <row r="43" ht="12.75" customHeight="1">
      <c r="A43" s="9" t="s">
        <v>152</v>
      </c>
      <c r="B43" s="56" t="s">
        <v>106</v>
      </c>
      <c r="C43" s="41"/>
      <c r="D43" s="26"/>
      <c r="E43" s="28" t="s">
        <v>153</v>
      </c>
      <c r="F43" s="18" t="str">
        <f t="shared" si="1"/>
        <v/>
      </c>
      <c r="G43" s="19"/>
      <c r="H43" s="49"/>
      <c r="I43" s="49"/>
      <c r="J43" s="51" t="s">
        <v>30</v>
      </c>
      <c r="K43" s="52" t="s">
        <v>31</v>
      </c>
      <c r="L43" s="52" t="s">
        <v>31</v>
      </c>
      <c r="M43" s="52" t="s">
        <v>30</v>
      </c>
      <c r="N43" s="52" t="s">
        <v>31</v>
      </c>
      <c r="O43" s="52" t="s">
        <v>30</v>
      </c>
      <c r="P43" s="53" t="s">
        <v>46</v>
      </c>
      <c r="AP43" s="24" t="str">
        <f t="shared" si="2"/>
        <v>0x94000000</v>
      </c>
      <c r="AQ43" s="25"/>
      <c r="AR43" s="26" t="str">
        <f t="shared" si="3"/>
        <v>bl,                                                             </v>
      </c>
      <c r="AS43" s="26" t="str">
        <f t="shared" si="4"/>
        <v>//		bl,                                                             	/* 0x94000000	BL        	 */</v>
      </c>
      <c r="AT43" s="26" t="str">
        <f t="shared" si="5"/>
        <v>//		0x94000000,	/* BL        	bl	 */</v>
      </c>
    </row>
    <row r="44" ht="12.75" customHeight="1">
      <c r="A44" s="15" t="s">
        <v>154</v>
      </c>
      <c r="B44" s="16"/>
      <c r="C44" s="16" t="s">
        <v>155</v>
      </c>
      <c r="D44" s="17"/>
      <c r="F44" s="18" t="str">
        <f t="shared" si="1"/>
        <v/>
      </c>
      <c r="G44" s="19"/>
      <c r="H44" s="20"/>
      <c r="I44" s="20"/>
      <c r="J44" s="22"/>
      <c r="K44" s="22"/>
      <c r="L44" s="22"/>
      <c r="M44" s="22"/>
      <c r="N44" s="22" t="s">
        <v>30</v>
      </c>
      <c r="O44" s="22"/>
      <c r="P44" s="22" t="s">
        <v>31</v>
      </c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4" t="str">
        <f t="shared" si="2"/>
        <v/>
      </c>
      <c r="AQ44" s="25"/>
      <c r="AR44" s="26" t="str">
        <f t="shared" si="3"/>
        <v/>
      </c>
      <c r="AS44" s="26" t="str">
        <f t="shared" si="4"/>
        <v>/* Loads and stores */</v>
      </c>
      <c r="AT44" s="26" t="str">
        <f t="shared" si="5"/>
        <v>/* Loads and stores */</v>
      </c>
    </row>
    <row r="45" ht="12.75" customHeight="1">
      <c r="A45" s="15" t="s">
        <v>156</v>
      </c>
      <c r="B45" s="34"/>
      <c r="C45" s="34"/>
      <c r="D45" s="17" t="s">
        <v>157</v>
      </c>
      <c r="F45" s="18" t="str">
        <f t="shared" si="1"/>
        <v/>
      </c>
      <c r="G45" s="19"/>
      <c r="H45" s="20"/>
      <c r="I45" s="20"/>
      <c r="J45" s="38" t="s">
        <v>33</v>
      </c>
      <c r="K45" s="38" t="s">
        <v>33</v>
      </c>
      <c r="L45" s="22" t="s">
        <v>31</v>
      </c>
      <c r="M45" s="22" t="s">
        <v>31</v>
      </c>
      <c r="N45" s="39" t="s">
        <v>30</v>
      </c>
      <c r="O45" s="22" t="s">
        <v>31</v>
      </c>
      <c r="P45" s="39" t="s">
        <v>31</v>
      </c>
      <c r="Q45" s="22" t="s">
        <v>31</v>
      </c>
      <c r="R45" s="38" t="s">
        <v>33</v>
      </c>
      <c r="S45" s="38" t="s">
        <v>33</v>
      </c>
      <c r="T45" s="38" t="s">
        <v>33</v>
      </c>
      <c r="U45" s="60" t="s">
        <v>47</v>
      </c>
      <c r="Z45" s="38" t="s">
        <v>33</v>
      </c>
      <c r="AA45" s="38" t="s">
        <v>48</v>
      </c>
      <c r="AF45" s="60" t="s">
        <v>45</v>
      </c>
      <c r="AK45" s="38" t="s">
        <v>35</v>
      </c>
      <c r="AP45" s="24" t="str">
        <f t="shared" si="2"/>
        <v/>
      </c>
      <c r="AQ45" s="25"/>
      <c r="AR45" s="26" t="str">
        <f t="shared" si="3"/>
        <v/>
      </c>
      <c r="AS45" s="26" t="str">
        <f t="shared" si="4"/>
        <v>	/* Load/store exclusive */</v>
      </c>
      <c r="AT45" s="26" t="str">
        <f t="shared" si="5"/>
        <v>	/* Load/store exclusive */</v>
      </c>
    </row>
    <row r="46" ht="12.75" customHeight="1">
      <c r="A46" s="9" t="s">
        <v>158</v>
      </c>
      <c r="B46" s="34"/>
      <c r="C46" s="34"/>
      <c r="D46" s="17"/>
      <c r="E46" s="28" t="s">
        <v>159</v>
      </c>
      <c r="F46" s="18" t="str">
        <f t="shared" si="1"/>
        <v/>
      </c>
      <c r="G46" s="19"/>
      <c r="H46" s="30"/>
      <c r="I46" s="30"/>
      <c r="J46" s="32" t="s">
        <v>31</v>
      </c>
      <c r="K46" s="32" t="s">
        <v>31</v>
      </c>
      <c r="L46" s="61" t="s">
        <v>31</v>
      </c>
      <c r="M46" s="61" t="s">
        <v>31</v>
      </c>
      <c r="N46" s="45" t="s">
        <v>30</v>
      </c>
      <c r="O46" s="61" t="s">
        <v>31</v>
      </c>
      <c r="P46" s="45" t="s">
        <v>31</v>
      </c>
      <c r="Q46" s="61" t="s">
        <v>31</v>
      </c>
      <c r="R46" s="32" t="s">
        <v>31</v>
      </c>
      <c r="S46" s="32" t="s">
        <v>31</v>
      </c>
      <c r="T46" s="32" t="s">
        <v>31</v>
      </c>
      <c r="U46" s="62" t="s">
        <v>47</v>
      </c>
      <c r="Z46" s="32" t="s">
        <v>31</v>
      </c>
      <c r="AA46" s="32" t="s">
        <v>48</v>
      </c>
      <c r="AF46" s="62" t="s">
        <v>45</v>
      </c>
      <c r="AK46" s="32" t="s">
        <v>35</v>
      </c>
      <c r="AP46" s="24" t="str">
        <f t="shared" si="2"/>
        <v>0x08000000</v>
      </c>
      <c r="AQ46" s="25"/>
      <c r="AR46" s="26" t="str">
        <f t="shared" si="3"/>
        <v>stxrb,                                                          </v>
      </c>
      <c r="AS46" s="26" t="str">
        <f t="shared" si="4"/>
        <v>		stxrb,                                                          	/* 0x08000000	STXRB     	 */</v>
      </c>
      <c r="AT46" s="26" t="str">
        <f t="shared" si="5"/>
        <v>		0x08000000,	/* STXRB     	stxrb	 */</v>
      </c>
    </row>
    <row r="47" ht="12.75" customHeight="1">
      <c r="A47" s="15" t="s">
        <v>160</v>
      </c>
      <c r="B47" s="34"/>
      <c r="C47" s="34"/>
      <c r="D47" s="17"/>
      <c r="E47" s="28" t="s">
        <v>161</v>
      </c>
      <c r="F47" s="18" t="str">
        <f t="shared" si="1"/>
        <v/>
      </c>
      <c r="G47" s="19"/>
      <c r="H47" s="30"/>
      <c r="I47" s="30"/>
      <c r="J47" s="32" t="s">
        <v>31</v>
      </c>
      <c r="K47" s="32" t="s">
        <v>31</v>
      </c>
      <c r="L47" s="61" t="s">
        <v>31</v>
      </c>
      <c r="M47" s="61" t="s">
        <v>31</v>
      </c>
      <c r="N47" s="45" t="s">
        <v>30</v>
      </c>
      <c r="O47" s="61" t="s">
        <v>31</v>
      </c>
      <c r="P47" s="45" t="s">
        <v>31</v>
      </c>
      <c r="Q47" s="61" t="s">
        <v>31</v>
      </c>
      <c r="R47" s="32" t="s">
        <v>31</v>
      </c>
      <c r="S47" s="32" t="s">
        <v>31</v>
      </c>
      <c r="T47" s="32" t="s">
        <v>31</v>
      </c>
      <c r="U47" s="62" t="s">
        <v>47</v>
      </c>
      <c r="Z47" s="32" t="s">
        <v>30</v>
      </c>
      <c r="AA47" s="32" t="s">
        <v>48</v>
      </c>
      <c r="AF47" s="62" t="s">
        <v>45</v>
      </c>
      <c r="AK47" s="32" t="s">
        <v>35</v>
      </c>
      <c r="AP47" s="24" t="str">
        <f t="shared" si="2"/>
        <v>0x08008000</v>
      </c>
      <c r="AQ47" s="25"/>
      <c r="AR47" s="26" t="str">
        <f t="shared" si="3"/>
        <v>stlxrb,                                                         </v>
      </c>
      <c r="AS47" s="26" t="str">
        <f t="shared" si="4"/>
        <v>		stlxrb,                                                         	/* 0x08008000	STLXRB    	 */</v>
      </c>
      <c r="AT47" s="26" t="str">
        <f t="shared" si="5"/>
        <v>		0x08008000,	/* STLXRB    	stlxrb	 */</v>
      </c>
    </row>
    <row r="48" ht="12.75" customHeight="1">
      <c r="A48" s="15" t="s">
        <v>162</v>
      </c>
      <c r="B48" s="34"/>
      <c r="C48" s="34"/>
      <c r="D48" s="17"/>
      <c r="E48" s="28" t="s">
        <v>163</v>
      </c>
      <c r="F48" s="18" t="str">
        <f t="shared" si="1"/>
        <v/>
      </c>
      <c r="G48" s="19"/>
      <c r="H48" s="30"/>
      <c r="I48" s="30"/>
      <c r="J48" s="32" t="s">
        <v>31</v>
      </c>
      <c r="K48" s="32" t="s">
        <v>31</v>
      </c>
      <c r="L48" s="61" t="s">
        <v>31</v>
      </c>
      <c r="M48" s="61" t="s">
        <v>31</v>
      </c>
      <c r="N48" s="45" t="s">
        <v>30</v>
      </c>
      <c r="O48" s="61" t="s">
        <v>31</v>
      </c>
      <c r="P48" s="45" t="s">
        <v>31</v>
      </c>
      <c r="Q48" s="61" t="s">
        <v>31</v>
      </c>
      <c r="R48" s="32" t="s">
        <v>31</v>
      </c>
      <c r="S48" s="32" t="s">
        <v>30</v>
      </c>
      <c r="T48" s="32" t="s">
        <v>31</v>
      </c>
      <c r="U48" s="62" t="s">
        <v>47</v>
      </c>
      <c r="Z48" s="32" t="s">
        <v>31</v>
      </c>
      <c r="AA48" s="32" t="s">
        <v>48</v>
      </c>
      <c r="AF48" s="62" t="s">
        <v>45</v>
      </c>
      <c r="AK48" s="32" t="s">
        <v>35</v>
      </c>
      <c r="AP48" s="24" t="str">
        <f t="shared" si="2"/>
        <v>0x08400000</v>
      </c>
      <c r="AQ48" s="25"/>
      <c r="AR48" s="26" t="str">
        <f t="shared" si="3"/>
        <v>ldxrb,                                                          </v>
      </c>
      <c r="AS48" s="26" t="str">
        <f t="shared" si="4"/>
        <v>		ldxrb,                                                          	/* 0x08400000	LDXRB     	 */</v>
      </c>
      <c r="AT48" s="26" t="str">
        <f t="shared" si="5"/>
        <v>		0x08400000,	/* LDXRB     	ldxrb	 */</v>
      </c>
    </row>
    <row r="49" ht="12.75" customHeight="1">
      <c r="A49" s="9" t="s">
        <v>164</v>
      </c>
      <c r="B49" s="34"/>
      <c r="C49" s="34"/>
      <c r="D49" s="17"/>
      <c r="E49" s="28" t="s">
        <v>165</v>
      </c>
      <c r="F49" s="18" t="str">
        <f t="shared" si="1"/>
        <v/>
      </c>
      <c r="G49" s="19"/>
      <c r="H49" s="30"/>
      <c r="I49" s="30"/>
      <c r="J49" s="32" t="s">
        <v>31</v>
      </c>
      <c r="K49" s="32" t="s">
        <v>31</v>
      </c>
      <c r="L49" s="61" t="s">
        <v>31</v>
      </c>
      <c r="M49" s="61" t="s">
        <v>31</v>
      </c>
      <c r="N49" s="45" t="s">
        <v>30</v>
      </c>
      <c r="O49" s="61" t="s">
        <v>31</v>
      </c>
      <c r="P49" s="45" t="s">
        <v>31</v>
      </c>
      <c r="Q49" s="61" t="s">
        <v>31</v>
      </c>
      <c r="R49" s="32" t="s">
        <v>31</v>
      </c>
      <c r="S49" s="32" t="s">
        <v>30</v>
      </c>
      <c r="T49" s="32" t="s">
        <v>31</v>
      </c>
      <c r="U49" s="62" t="s">
        <v>47</v>
      </c>
      <c r="Z49" s="32" t="s">
        <v>30</v>
      </c>
      <c r="AA49" s="32" t="s">
        <v>48</v>
      </c>
      <c r="AF49" s="62" t="s">
        <v>45</v>
      </c>
      <c r="AK49" s="32" t="s">
        <v>35</v>
      </c>
      <c r="AP49" s="24" t="str">
        <f t="shared" si="2"/>
        <v>0x08408000</v>
      </c>
      <c r="AQ49" s="25"/>
      <c r="AR49" s="26" t="str">
        <f t="shared" si="3"/>
        <v>ldaxrb,                                                         </v>
      </c>
      <c r="AS49" s="26" t="str">
        <f t="shared" si="4"/>
        <v>		ldaxrb,                                                         	/* 0x08408000	LDAXRB    	 */</v>
      </c>
      <c r="AT49" s="26" t="str">
        <f t="shared" si="5"/>
        <v>		0x08408000,	/* LDAXRB    	ldaxrb	 */</v>
      </c>
    </row>
    <row r="50" ht="12.75" customHeight="1">
      <c r="A50" s="9" t="s">
        <v>166</v>
      </c>
      <c r="B50" s="34"/>
      <c r="C50" s="34"/>
      <c r="D50" s="17"/>
      <c r="E50" s="28" t="s">
        <v>167</v>
      </c>
      <c r="F50" s="18" t="str">
        <f t="shared" si="1"/>
        <v/>
      </c>
      <c r="G50" s="19"/>
      <c r="H50" s="30"/>
      <c r="I50" s="30"/>
      <c r="J50" s="32" t="s">
        <v>31</v>
      </c>
      <c r="K50" s="32" t="s">
        <v>31</v>
      </c>
      <c r="L50" s="61" t="s">
        <v>31</v>
      </c>
      <c r="M50" s="61" t="s">
        <v>31</v>
      </c>
      <c r="N50" s="45" t="s">
        <v>30</v>
      </c>
      <c r="O50" s="61" t="s">
        <v>31</v>
      </c>
      <c r="P50" s="45" t="s">
        <v>31</v>
      </c>
      <c r="Q50" s="61" t="s">
        <v>31</v>
      </c>
      <c r="R50" s="32" t="s">
        <v>30</v>
      </c>
      <c r="S50" s="32" t="s">
        <v>31</v>
      </c>
      <c r="T50" s="32" t="s">
        <v>31</v>
      </c>
      <c r="U50" s="62" t="s">
        <v>47</v>
      </c>
      <c r="Z50" s="32" t="s">
        <v>30</v>
      </c>
      <c r="AA50" s="32" t="s">
        <v>48</v>
      </c>
      <c r="AF50" s="62" t="s">
        <v>45</v>
      </c>
      <c r="AK50" s="32" t="s">
        <v>35</v>
      </c>
      <c r="AP50" s="24" t="str">
        <f t="shared" si="2"/>
        <v>0x08808000</v>
      </c>
      <c r="AQ50" s="25"/>
      <c r="AR50" s="26" t="str">
        <f t="shared" si="3"/>
        <v>stlrb,                                                          </v>
      </c>
      <c r="AS50" s="26" t="str">
        <f t="shared" si="4"/>
        <v>		stlrb,                                                          	/* 0x08808000	STLRB     	 */</v>
      </c>
      <c r="AT50" s="26" t="str">
        <f t="shared" si="5"/>
        <v>		0x08808000,	/* STLRB     	stlrb	 */</v>
      </c>
    </row>
    <row r="51" ht="12.75" customHeight="1">
      <c r="A51" s="15" t="s">
        <v>168</v>
      </c>
      <c r="B51" s="34"/>
      <c r="C51" s="34"/>
      <c r="D51" s="17"/>
      <c r="E51" s="28" t="s">
        <v>169</v>
      </c>
      <c r="F51" s="18" t="str">
        <f t="shared" si="1"/>
        <v/>
      </c>
      <c r="G51" s="19"/>
      <c r="H51" s="30"/>
      <c r="I51" s="30"/>
      <c r="J51" s="32" t="s">
        <v>31</v>
      </c>
      <c r="K51" s="32" t="s">
        <v>31</v>
      </c>
      <c r="L51" s="61" t="s">
        <v>31</v>
      </c>
      <c r="M51" s="61" t="s">
        <v>31</v>
      </c>
      <c r="N51" s="45" t="s">
        <v>30</v>
      </c>
      <c r="O51" s="61" t="s">
        <v>31</v>
      </c>
      <c r="P51" s="45" t="s">
        <v>31</v>
      </c>
      <c r="Q51" s="61" t="s">
        <v>31</v>
      </c>
      <c r="R51" s="32" t="s">
        <v>30</v>
      </c>
      <c r="S51" s="32" t="s">
        <v>30</v>
      </c>
      <c r="T51" s="32" t="s">
        <v>31</v>
      </c>
      <c r="U51" s="62" t="s">
        <v>47</v>
      </c>
      <c r="Z51" s="32" t="s">
        <v>30</v>
      </c>
      <c r="AA51" s="32" t="s">
        <v>48</v>
      </c>
      <c r="AF51" s="62" t="s">
        <v>45</v>
      </c>
      <c r="AK51" s="32" t="s">
        <v>35</v>
      </c>
      <c r="AP51" s="24" t="str">
        <f t="shared" si="2"/>
        <v>0x08C08000</v>
      </c>
      <c r="AQ51" s="25"/>
      <c r="AR51" s="26" t="str">
        <f t="shared" si="3"/>
        <v>ldarb,                                                          </v>
      </c>
      <c r="AS51" s="26" t="str">
        <f t="shared" si="4"/>
        <v>		ldarb,                                                          	/* 0x08C08000	LDARB     	 */</v>
      </c>
      <c r="AT51" s="26" t="str">
        <f t="shared" si="5"/>
        <v>		0x08C08000,	/* LDARB     	ldarb	 */</v>
      </c>
    </row>
    <row r="52" ht="12.75" customHeight="1">
      <c r="A52" s="15" t="s">
        <v>170</v>
      </c>
      <c r="B52" s="34"/>
      <c r="C52" s="34"/>
      <c r="D52" s="17"/>
      <c r="E52" s="28" t="s">
        <v>171</v>
      </c>
      <c r="F52" s="18" t="str">
        <f t="shared" si="1"/>
        <v/>
      </c>
      <c r="G52" s="19"/>
      <c r="H52" s="30"/>
      <c r="I52" s="30"/>
      <c r="J52" s="32" t="s">
        <v>31</v>
      </c>
      <c r="K52" s="32" t="s">
        <v>30</v>
      </c>
      <c r="L52" s="61" t="s">
        <v>31</v>
      </c>
      <c r="M52" s="61" t="s">
        <v>31</v>
      </c>
      <c r="N52" s="45" t="s">
        <v>30</v>
      </c>
      <c r="O52" s="61" t="s">
        <v>31</v>
      </c>
      <c r="P52" s="45" t="s">
        <v>31</v>
      </c>
      <c r="Q52" s="61" t="s">
        <v>31</v>
      </c>
      <c r="R52" s="32" t="s">
        <v>31</v>
      </c>
      <c r="S52" s="32" t="s">
        <v>31</v>
      </c>
      <c r="T52" s="32" t="s">
        <v>31</v>
      </c>
      <c r="U52" s="62" t="s">
        <v>47</v>
      </c>
      <c r="Z52" s="32" t="s">
        <v>31</v>
      </c>
      <c r="AA52" s="32" t="s">
        <v>48</v>
      </c>
      <c r="AF52" s="62" t="s">
        <v>45</v>
      </c>
      <c r="AK52" s="32" t="s">
        <v>35</v>
      </c>
      <c r="AP52" s="24" t="str">
        <f t="shared" si="2"/>
        <v>0x48000000</v>
      </c>
      <c r="AQ52" s="25"/>
      <c r="AR52" s="26" t="str">
        <f t="shared" si="3"/>
        <v>stxrh,                                                          </v>
      </c>
      <c r="AS52" s="26" t="str">
        <f t="shared" si="4"/>
        <v>		stxrh,                                                          	/* 0x48000000	STXRH     	 */</v>
      </c>
      <c r="AT52" s="26" t="str">
        <f t="shared" si="5"/>
        <v>		0x48000000,	/* STXRH     	stxrh	 */</v>
      </c>
    </row>
    <row r="53" ht="12.75" customHeight="1">
      <c r="A53" s="9" t="s">
        <v>172</v>
      </c>
      <c r="B53" s="34"/>
      <c r="C53" s="34"/>
      <c r="D53" s="17"/>
      <c r="E53" s="28" t="s">
        <v>173</v>
      </c>
      <c r="F53" s="18" t="str">
        <f t="shared" si="1"/>
        <v/>
      </c>
      <c r="G53" s="19"/>
      <c r="H53" s="30"/>
      <c r="I53" s="30"/>
      <c r="J53" s="32" t="s">
        <v>31</v>
      </c>
      <c r="K53" s="32" t="s">
        <v>30</v>
      </c>
      <c r="L53" s="61" t="s">
        <v>31</v>
      </c>
      <c r="M53" s="61" t="s">
        <v>31</v>
      </c>
      <c r="N53" s="45" t="s">
        <v>30</v>
      </c>
      <c r="O53" s="61" t="s">
        <v>31</v>
      </c>
      <c r="P53" s="45" t="s">
        <v>31</v>
      </c>
      <c r="Q53" s="61" t="s">
        <v>31</v>
      </c>
      <c r="R53" s="32" t="s">
        <v>31</v>
      </c>
      <c r="S53" s="32" t="s">
        <v>31</v>
      </c>
      <c r="T53" s="32" t="s">
        <v>31</v>
      </c>
      <c r="U53" s="62" t="s">
        <v>47</v>
      </c>
      <c r="Z53" s="32" t="s">
        <v>30</v>
      </c>
      <c r="AA53" s="32" t="s">
        <v>48</v>
      </c>
      <c r="AF53" s="62" t="s">
        <v>45</v>
      </c>
      <c r="AK53" s="32" t="s">
        <v>35</v>
      </c>
      <c r="AP53" s="24" t="str">
        <f t="shared" si="2"/>
        <v>0x48008000</v>
      </c>
      <c r="AQ53" s="25"/>
      <c r="AR53" s="26" t="str">
        <f t="shared" si="3"/>
        <v>stlxrh,                                                         </v>
      </c>
      <c r="AS53" s="26" t="str">
        <f t="shared" si="4"/>
        <v>		stlxrh,                                                         	/* 0x48008000	STLXRH    	 */</v>
      </c>
      <c r="AT53" s="26" t="str">
        <f t="shared" si="5"/>
        <v>		0x48008000,	/* STLXRH    	stlxrh	 */</v>
      </c>
    </row>
    <row r="54" ht="12.75" customHeight="1">
      <c r="A54" s="15" t="s">
        <v>174</v>
      </c>
      <c r="B54" s="34"/>
      <c r="C54" s="34"/>
      <c r="D54" s="17"/>
      <c r="E54" s="28" t="s">
        <v>175</v>
      </c>
      <c r="F54" s="18" t="str">
        <f t="shared" si="1"/>
        <v/>
      </c>
      <c r="G54" s="19"/>
      <c r="H54" s="30"/>
      <c r="I54" s="30"/>
      <c r="J54" s="32" t="s">
        <v>31</v>
      </c>
      <c r="K54" s="32" t="s">
        <v>30</v>
      </c>
      <c r="L54" s="61" t="s">
        <v>31</v>
      </c>
      <c r="M54" s="61" t="s">
        <v>31</v>
      </c>
      <c r="N54" s="45" t="s">
        <v>30</v>
      </c>
      <c r="O54" s="61" t="s">
        <v>31</v>
      </c>
      <c r="P54" s="45" t="s">
        <v>31</v>
      </c>
      <c r="Q54" s="61" t="s">
        <v>31</v>
      </c>
      <c r="R54" s="32" t="s">
        <v>31</v>
      </c>
      <c r="S54" s="32" t="s">
        <v>30</v>
      </c>
      <c r="T54" s="32" t="s">
        <v>31</v>
      </c>
      <c r="U54" s="62" t="s">
        <v>47</v>
      </c>
      <c r="Z54" s="32" t="s">
        <v>31</v>
      </c>
      <c r="AA54" s="32" t="s">
        <v>48</v>
      </c>
      <c r="AF54" s="62" t="s">
        <v>45</v>
      </c>
      <c r="AK54" s="32" t="s">
        <v>35</v>
      </c>
      <c r="AP54" s="24" t="str">
        <f t="shared" si="2"/>
        <v>0x48400000</v>
      </c>
      <c r="AQ54" s="25"/>
      <c r="AR54" s="26" t="str">
        <f t="shared" si="3"/>
        <v>ldxrh,                                                          </v>
      </c>
      <c r="AS54" s="26" t="str">
        <f t="shared" si="4"/>
        <v>		ldxrh,                                                          	/* 0x48400000	LDXRH     	 */</v>
      </c>
      <c r="AT54" s="26" t="str">
        <f t="shared" si="5"/>
        <v>		0x48400000,	/* LDXRH     	ldxrh	 */</v>
      </c>
    </row>
    <row r="55" ht="12.75" customHeight="1">
      <c r="A55" s="15" t="s">
        <v>176</v>
      </c>
      <c r="B55" s="34"/>
      <c r="C55" s="34"/>
      <c r="D55" s="17"/>
      <c r="E55" s="28" t="s">
        <v>177</v>
      </c>
      <c r="F55" s="18" t="str">
        <f t="shared" si="1"/>
        <v/>
      </c>
      <c r="G55" s="19"/>
      <c r="H55" s="30"/>
      <c r="I55" s="30"/>
      <c r="J55" s="32" t="s">
        <v>31</v>
      </c>
      <c r="K55" s="32" t="s">
        <v>30</v>
      </c>
      <c r="L55" s="61" t="s">
        <v>31</v>
      </c>
      <c r="M55" s="61" t="s">
        <v>31</v>
      </c>
      <c r="N55" s="45" t="s">
        <v>30</v>
      </c>
      <c r="O55" s="61" t="s">
        <v>31</v>
      </c>
      <c r="P55" s="45" t="s">
        <v>31</v>
      </c>
      <c r="Q55" s="61" t="s">
        <v>31</v>
      </c>
      <c r="R55" s="32" t="s">
        <v>31</v>
      </c>
      <c r="S55" s="32" t="s">
        <v>30</v>
      </c>
      <c r="T55" s="32" t="s">
        <v>31</v>
      </c>
      <c r="U55" s="62" t="s">
        <v>47</v>
      </c>
      <c r="Z55" s="32" t="s">
        <v>30</v>
      </c>
      <c r="AA55" s="32" t="s">
        <v>48</v>
      </c>
      <c r="AF55" s="62" t="s">
        <v>45</v>
      </c>
      <c r="AK55" s="32" t="s">
        <v>35</v>
      </c>
      <c r="AP55" s="24" t="str">
        <f t="shared" si="2"/>
        <v>0x48408000</v>
      </c>
      <c r="AQ55" s="25"/>
      <c r="AR55" s="26" t="str">
        <f t="shared" si="3"/>
        <v>ldaxrh,                                                         </v>
      </c>
      <c r="AS55" s="26" t="str">
        <f t="shared" si="4"/>
        <v>		ldaxrh,                                                         	/* 0x48408000	LDAXRH    	 */</v>
      </c>
      <c r="AT55" s="26" t="str">
        <f t="shared" si="5"/>
        <v>		0x48408000,	/* LDAXRH    	ldaxrh	 */</v>
      </c>
    </row>
    <row r="56" ht="12.75" customHeight="1">
      <c r="A56" s="9" t="s">
        <v>178</v>
      </c>
      <c r="B56" s="34"/>
      <c r="C56" s="34"/>
      <c r="D56" s="17"/>
      <c r="E56" s="28" t="s">
        <v>179</v>
      </c>
      <c r="F56" s="18" t="str">
        <f t="shared" si="1"/>
        <v/>
      </c>
      <c r="G56" s="19"/>
      <c r="H56" s="30"/>
      <c r="I56" s="30"/>
      <c r="J56" s="32" t="s">
        <v>31</v>
      </c>
      <c r="K56" s="32" t="s">
        <v>30</v>
      </c>
      <c r="L56" s="61" t="s">
        <v>31</v>
      </c>
      <c r="M56" s="61" t="s">
        <v>31</v>
      </c>
      <c r="N56" s="45" t="s">
        <v>30</v>
      </c>
      <c r="O56" s="61" t="s">
        <v>31</v>
      </c>
      <c r="P56" s="45" t="s">
        <v>31</v>
      </c>
      <c r="Q56" s="61" t="s">
        <v>31</v>
      </c>
      <c r="R56" s="32" t="s">
        <v>30</v>
      </c>
      <c r="S56" s="32" t="s">
        <v>31</v>
      </c>
      <c r="T56" s="32" t="s">
        <v>31</v>
      </c>
      <c r="U56" s="62" t="s">
        <v>47</v>
      </c>
      <c r="Z56" s="32" t="s">
        <v>30</v>
      </c>
      <c r="AA56" s="32" t="s">
        <v>48</v>
      </c>
      <c r="AF56" s="62" t="s">
        <v>45</v>
      </c>
      <c r="AK56" s="32" t="s">
        <v>35</v>
      </c>
      <c r="AP56" s="24" t="str">
        <f t="shared" si="2"/>
        <v>0x48808000</v>
      </c>
      <c r="AQ56" s="25"/>
      <c r="AR56" s="26" t="str">
        <f t="shared" si="3"/>
        <v>stlrh,                                                          </v>
      </c>
      <c r="AS56" s="26" t="str">
        <f t="shared" si="4"/>
        <v>		stlrh,                                                          	/* 0x48808000	STLRH     	 */</v>
      </c>
      <c r="AT56" s="26" t="str">
        <f t="shared" si="5"/>
        <v>		0x48808000,	/* STLRH     	stlrh	 */</v>
      </c>
    </row>
    <row r="57" ht="12.75" customHeight="1">
      <c r="A57" s="9" t="s">
        <v>180</v>
      </c>
      <c r="B57" s="34"/>
      <c r="C57" s="34"/>
      <c r="D57" s="17"/>
      <c r="E57" s="28" t="s">
        <v>181</v>
      </c>
      <c r="F57" s="18" t="str">
        <f t="shared" si="1"/>
        <v/>
      </c>
      <c r="G57" s="19"/>
      <c r="H57" s="30"/>
      <c r="I57" s="30"/>
      <c r="J57" s="32" t="s">
        <v>31</v>
      </c>
      <c r="K57" s="32" t="s">
        <v>30</v>
      </c>
      <c r="L57" s="61" t="s">
        <v>31</v>
      </c>
      <c r="M57" s="61" t="s">
        <v>31</v>
      </c>
      <c r="N57" s="45" t="s">
        <v>30</v>
      </c>
      <c r="O57" s="61" t="s">
        <v>31</v>
      </c>
      <c r="P57" s="45" t="s">
        <v>31</v>
      </c>
      <c r="Q57" s="61" t="s">
        <v>31</v>
      </c>
      <c r="R57" s="32" t="s">
        <v>30</v>
      </c>
      <c r="S57" s="32" t="s">
        <v>30</v>
      </c>
      <c r="T57" s="32" t="s">
        <v>31</v>
      </c>
      <c r="U57" s="62" t="s">
        <v>47</v>
      </c>
      <c r="Z57" s="32" t="s">
        <v>30</v>
      </c>
      <c r="AA57" s="32" t="s">
        <v>48</v>
      </c>
      <c r="AF57" s="62" t="s">
        <v>45</v>
      </c>
      <c r="AK57" s="32" t="s">
        <v>35</v>
      </c>
      <c r="AP57" s="24" t="str">
        <f t="shared" si="2"/>
        <v>0x48C08000</v>
      </c>
      <c r="AQ57" s="25"/>
      <c r="AR57" s="26" t="str">
        <f t="shared" si="3"/>
        <v>ldarh,                                                          </v>
      </c>
      <c r="AS57" s="26" t="str">
        <f t="shared" si="4"/>
        <v>		ldarh,                                                          	/* 0x48C08000	LDARH     	 */</v>
      </c>
      <c r="AT57" s="26" t="str">
        <f t="shared" si="5"/>
        <v>		0x48C08000,	/* LDARH     	ldarh	 */</v>
      </c>
    </row>
    <row r="58" ht="12.75" customHeight="1">
      <c r="A58" s="15" t="s">
        <v>182</v>
      </c>
      <c r="B58" s="34"/>
      <c r="C58" s="34"/>
      <c r="D58" s="17"/>
      <c r="E58" s="28" t="s">
        <v>183</v>
      </c>
      <c r="F58" s="18" t="str">
        <f t="shared" si="1"/>
        <v>W</v>
      </c>
      <c r="G58" s="19"/>
      <c r="H58" s="30" t="s">
        <v>97</v>
      </c>
      <c r="I58" s="30"/>
      <c r="J58" s="32" t="s">
        <v>30</v>
      </c>
      <c r="K58" s="32" t="s">
        <v>31</v>
      </c>
      <c r="L58" s="61" t="s">
        <v>31</v>
      </c>
      <c r="M58" s="61" t="s">
        <v>31</v>
      </c>
      <c r="N58" s="45" t="s">
        <v>30</v>
      </c>
      <c r="O58" s="61" t="s">
        <v>31</v>
      </c>
      <c r="P58" s="45" t="s">
        <v>31</v>
      </c>
      <c r="Q58" s="61" t="s">
        <v>31</v>
      </c>
      <c r="R58" s="32" t="s">
        <v>31</v>
      </c>
      <c r="S58" s="32" t="s">
        <v>31</v>
      </c>
      <c r="T58" s="32" t="s">
        <v>31</v>
      </c>
      <c r="U58" s="62" t="s">
        <v>47</v>
      </c>
      <c r="Z58" s="32" t="s">
        <v>31</v>
      </c>
      <c r="AA58" s="32" t="s">
        <v>48</v>
      </c>
      <c r="AF58" s="62" t="s">
        <v>45</v>
      </c>
      <c r="AK58" s="32" t="s">
        <v>35</v>
      </c>
      <c r="AP58" s="24" t="str">
        <f t="shared" si="2"/>
        <v>0x88000000</v>
      </c>
      <c r="AQ58" s="25"/>
      <c r="AR58" s="26" t="str">
        <f t="shared" si="3"/>
        <v>stxr_W,                                                         </v>
      </c>
      <c r="AS58" s="26" t="str">
        <f t="shared" si="4"/>
        <v>		stxr_W,                                                         	/* 0x88000000	STXR      	 */</v>
      </c>
      <c r="AT58" s="26" t="str">
        <f t="shared" si="5"/>
        <v>		0x88000000,	/* STXR      	stxr_W	 */</v>
      </c>
    </row>
    <row r="59" ht="12.75" customHeight="1">
      <c r="A59" s="15" t="s">
        <v>184</v>
      </c>
      <c r="B59" s="34"/>
      <c r="C59" s="34"/>
      <c r="D59" s="17"/>
      <c r="E59" s="28" t="s">
        <v>185</v>
      </c>
      <c r="F59" s="18" t="str">
        <f t="shared" si="1"/>
        <v>W</v>
      </c>
      <c r="G59" s="19"/>
      <c r="H59" s="30" t="s">
        <v>97</v>
      </c>
      <c r="I59" s="30"/>
      <c r="J59" s="32" t="s">
        <v>30</v>
      </c>
      <c r="K59" s="32" t="s">
        <v>31</v>
      </c>
      <c r="L59" s="61" t="s">
        <v>31</v>
      </c>
      <c r="M59" s="61" t="s">
        <v>31</v>
      </c>
      <c r="N59" s="45" t="s">
        <v>30</v>
      </c>
      <c r="O59" s="61" t="s">
        <v>31</v>
      </c>
      <c r="P59" s="45" t="s">
        <v>31</v>
      </c>
      <c r="Q59" s="61" t="s">
        <v>31</v>
      </c>
      <c r="R59" s="32" t="s">
        <v>31</v>
      </c>
      <c r="S59" s="32" t="s">
        <v>31</v>
      </c>
      <c r="T59" s="32" t="s">
        <v>31</v>
      </c>
      <c r="U59" s="62" t="s">
        <v>47</v>
      </c>
      <c r="Z59" s="32" t="s">
        <v>30</v>
      </c>
      <c r="AA59" s="32" t="s">
        <v>48</v>
      </c>
      <c r="AF59" s="62" t="s">
        <v>45</v>
      </c>
      <c r="AK59" s="32" t="s">
        <v>35</v>
      </c>
      <c r="AP59" s="24" t="str">
        <f t="shared" si="2"/>
        <v>0x88008000</v>
      </c>
      <c r="AQ59" s="25"/>
      <c r="AR59" s="26" t="str">
        <f t="shared" si="3"/>
        <v>stlxr_W,                                                        </v>
      </c>
      <c r="AS59" s="26" t="str">
        <f t="shared" si="4"/>
        <v>		stlxr_W,                                                        	/* 0x88008000	STLXR     	 */</v>
      </c>
      <c r="AT59" s="26" t="str">
        <f t="shared" si="5"/>
        <v>		0x88008000,	/* STLXR     	stlxr_W	 */</v>
      </c>
    </row>
    <row r="60" ht="12.75" customHeight="1">
      <c r="A60" s="9" t="s">
        <v>186</v>
      </c>
      <c r="B60" s="34"/>
      <c r="C60" s="34"/>
      <c r="D60" s="17"/>
      <c r="E60" s="28" t="s">
        <v>187</v>
      </c>
      <c r="F60" s="18" t="str">
        <f t="shared" si="1"/>
        <v>W</v>
      </c>
      <c r="G60" s="19"/>
      <c r="H60" s="30" t="s">
        <v>97</v>
      </c>
      <c r="I60" s="30"/>
      <c r="J60" s="32" t="s">
        <v>30</v>
      </c>
      <c r="K60" s="32" t="s">
        <v>31</v>
      </c>
      <c r="L60" s="61" t="s">
        <v>31</v>
      </c>
      <c r="M60" s="61" t="s">
        <v>31</v>
      </c>
      <c r="N60" s="45" t="s">
        <v>30</v>
      </c>
      <c r="O60" s="61" t="s">
        <v>31</v>
      </c>
      <c r="P60" s="45" t="s">
        <v>31</v>
      </c>
      <c r="Q60" s="61" t="s">
        <v>31</v>
      </c>
      <c r="R60" s="32" t="s">
        <v>31</v>
      </c>
      <c r="S60" s="32" t="s">
        <v>31</v>
      </c>
      <c r="T60" s="32" t="s">
        <v>30</v>
      </c>
      <c r="U60" s="62" t="s">
        <v>47</v>
      </c>
      <c r="Z60" s="32" t="s">
        <v>31</v>
      </c>
      <c r="AA60" s="32" t="s">
        <v>48</v>
      </c>
      <c r="AF60" s="62" t="s">
        <v>45</v>
      </c>
      <c r="AK60" s="32" t="s">
        <v>35</v>
      </c>
      <c r="AP60" s="24" t="str">
        <f t="shared" si="2"/>
        <v>0x88200000</v>
      </c>
      <c r="AQ60" s="25"/>
      <c r="AR60" s="26" t="str">
        <f t="shared" si="3"/>
        <v>stxp_W,                                                         </v>
      </c>
      <c r="AS60" s="26" t="str">
        <f t="shared" si="4"/>
        <v>		stxp_W,                                                         	/* 0x88200000	STXP      	 */</v>
      </c>
      <c r="AT60" s="26" t="str">
        <f t="shared" si="5"/>
        <v>		0x88200000,	/* STXP      	stxp_W	 */</v>
      </c>
    </row>
    <row r="61" ht="12.75" customHeight="1">
      <c r="A61" s="15" t="s">
        <v>188</v>
      </c>
      <c r="B61" s="34"/>
      <c r="C61" s="34"/>
      <c r="D61" s="17"/>
      <c r="E61" s="28" t="s">
        <v>189</v>
      </c>
      <c r="F61" s="18" t="str">
        <f t="shared" si="1"/>
        <v>W</v>
      </c>
      <c r="G61" s="19"/>
      <c r="H61" s="30" t="s">
        <v>97</v>
      </c>
      <c r="I61" s="30"/>
      <c r="J61" s="32" t="s">
        <v>30</v>
      </c>
      <c r="K61" s="32" t="s">
        <v>31</v>
      </c>
      <c r="L61" s="61" t="s">
        <v>31</v>
      </c>
      <c r="M61" s="61" t="s">
        <v>31</v>
      </c>
      <c r="N61" s="45" t="s">
        <v>30</v>
      </c>
      <c r="O61" s="61" t="s">
        <v>31</v>
      </c>
      <c r="P61" s="45" t="s">
        <v>31</v>
      </c>
      <c r="Q61" s="61" t="s">
        <v>31</v>
      </c>
      <c r="R61" s="32" t="s">
        <v>31</v>
      </c>
      <c r="S61" s="32" t="s">
        <v>31</v>
      </c>
      <c r="T61" s="32" t="s">
        <v>30</v>
      </c>
      <c r="U61" s="62" t="s">
        <v>47</v>
      </c>
      <c r="Z61" s="32" t="s">
        <v>30</v>
      </c>
      <c r="AA61" s="32" t="s">
        <v>48</v>
      </c>
      <c r="AF61" s="62" t="s">
        <v>45</v>
      </c>
      <c r="AK61" s="32" t="s">
        <v>35</v>
      </c>
      <c r="AP61" s="24" t="str">
        <f t="shared" si="2"/>
        <v>0x88208000</v>
      </c>
      <c r="AQ61" s="25"/>
      <c r="AR61" s="26" t="str">
        <f t="shared" si="3"/>
        <v>stlxp_W,                                                        </v>
      </c>
      <c r="AS61" s="26" t="str">
        <f t="shared" si="4"/>
        <v>		stlxp_W,                                                        	/* 0x88208000	STLXP     	 */</v>
      </c>
      <c r="AT61" s="26" t="str">
        <f t="shared" si="5"/>
        <v>		0x88208000,	/* STLXP     	stlxp_W	 */</v>
      </c>
    </row>
    <row r="62" ht="12.75" customHeight="1">
      <c r="A62" s="15" t="s">
        <v>190</v>
      </c>
      <c r="B62" s="34"/>
      <c r="C62" s="34"/>
      <c r="D62" s="17"/>
      <c r="E62" s="28" t="s">
        <v>191</v>
      </c>
      <c r="F62" s="18" t="str">
        <f t="shared" si="1"/>
        <v>W</v>
      </c>
      <c r="G62" s="19"/>
      <c r="H62" s="30" t="s">
        <v>97</v>
      </c>
      <c r="I62" s="30"/>
      <c r="J62" s="32" t="s">
        <v>30</v>
      </c>
      <c r="K62" s="32" t="s">
        <v>31</v>
      </c>
      <c r="L62" s="61" t="s">
        <v>31</v>
      </c>
      <c r="M62" s="61" t="s">
        <v>31</v>
      </c>
      <c r="N62" s="45" t="s">
        <v>30</v>
      </c>
      <c r="O62" s="61" t="s">
        <v>31</v>
      </c>
      <c r="P62" s="45" t="s">
        <v>31</v>
      </c>
      <c r="Q62" s="61" t="s">
        <v>31</v>
      </c>
      <c r="R62" s="32" t="s">
        <v>31</v>
      </c>
      <c r="S62" s="32" t="s">
        <v>30</v>
      </c>
      <c r="T62" s="32" t="s">
        <v>31</v>
      </c>
      <c r="U62" s="62" t="s">
        <v>47</v>
      </c>
      <c r="Z62" s="32" t="s">
        <v>31</v>
      </c>
      <c r="AA62" s="32" t="s">
        <v>48</v>
      </c>
      <c r="AF62" s="62" t="s">
        <v>45</v>
      </c>
      <c r="AK62" s="32" t="s">
        <v>35</v>
      </c>
      <c r="AP62" s="24" t="str">
        <f t="shared" si="2"/>
        <v>0x88400000</v>
      </c>
      <c r="AQ62" s="25"/>
      <c r="AR62" s="26" t="str">
        <f t="shared" si="3"/>
        <v>ldxr_W,                                                         </v>
      </c>
      <c r="AS62" s="26" t="str">
        <f t="shared" si="4"/>
        <v>		ldxr_W,                                                         	/* 0x88400000	LDXR      	 */</v>
      </c>
      <c r="AT62" s="26" t="str">
        <f t="shared" si="5"/>
        <v>		0x88400000,	/* LDXR      	ldxr_W	 */</v>
      </c>
    </row>
    <row r="63" ht="12.75" customHeight="1">
      <c r="A63" s="9" t="s">
        <v>192</v>
      </c>
      <c r="B63" s="34"/>
      <c r="C63" s="34"/>
      <c r="D63" s="17"/>
      <c r="E63" s="28" t="s">
        <v>193</v>
      </c>
      <c r="F63" s="18" t="str">
        <f t="shared" si="1"/>
        <v>W</v>
      </c>
      <c r="G63" s="19"/>
      <c r="H63" s="30" t="s">
        <v>97</v>
      </c>
      <c r="I63" s="30"/>
      <c r="J63" s="32" t="s">
        <v>30</v>
      </c>
      <c r="K63" s="32" t="s">
        <v>31</v>
      </c>
      <c r="L63" s="61" t="s">
        <v>31</v>
      </c>
      <c r="M63" s="61" t="s">
        <v>31</v>
      </c>
      <c r="N63" s="45" t="s">
        <v>30</v>
      </c>
      <c r="O63" s="61" t="s">
        <v>31</v>
      </c>
      <c r="P63" s="45" t="s">
        <v>31</v>
      </c>
      <c r="Q63" s="61" t="s">
        <v>31</v>
      </c>
      <c r="R63" s="32" t="s">
        <v>31</v>
      </c>
      <c r="S63" s="32" t="s">
        <v>30</v>
      </c>
      <c r="T63" s="32" t="s">
        <v>31</v>
      </c>
      <c r="U63" s="62" t="s">
        <v>47</v>
      </c>
      <c r="Z63" s="32" t="s">
        <v>30</v>
      </c>
      <c r="AA63" s="32" t="s">
        <v>48</v>
      </c>
      <c r="AF63" s="62" t="s">
        <v>45</v>
      </c>
      <c r="AK63" s="32" t="s">
        <v>35</v>
      </c>
      <c r="AP63" s="24" t="str">
        <f t="shared" si="2"/>
        <v>0x88408000</v>
      </c>
      <c r="AQ63" s="25"/>
      <c r="AR63" s="26" t="str">
        <f t="shared" si="3"/>
        <v>ldaxr_W,                                                        </v>
      </c>
      <c r="AS63" s="26" t="str">
        <f t="shared" si="4"/>
        <v>		ldaxr_W,                                                        	/* 0x88408000	LDAXR     	 */</v>
      </c>
      <c r="AT63" s="26" t="str">
        <f t="shared" si="5"/>
        <v>		0x88408000,	/* LDAXR     	ldaxr_W	 */</v>
      </c>
    </row>
    <row r="64" ht="12.75" customHeight="1">
      <c r="A64" s="9" t="s">
        <v>194</v>
      </c>
      <c r="B64" s="34"/>
      <c r="C64" s="34"/>
      <c r="D64" s="17"/>
      <c r="E64" s="28" t="s">
        <v>195</v>
      </c>
      <c r="F64" s="18" t="str">
        <f t="shared" si="1"/>
        <v>W</v>
      </c>
      <c r="G64" s="19"/>
      <c r="H64" s="30" t="s">
        <v>97</v>
      </c>
      <c r="I64" s="30"/>
      <c r="J64" s="32" t="s">
        <v>30</v>
      </c>
      <c r="K64" s="32" t="s">
        <v>31</v>
      </c>
      <c r="L64" s="61" t="s">
        <v>31</v>
      </c>
      <c r="M64" s="61" t="s">
        <v>31</v>
      </c>
      <c r="N64" s="45" t="s">
        <v>30</v>
      </c>
      <c r="O64" s="61" t="s">
        <v>31</v>
      </c>
      <c r="P64" s="45" t="s">
        <v>31</v>
      </c>
      <c r="Q64" s="61" t="s">
        <v>31</v>
      </c>
      <c r="R64" s="32" t="s">
        <v>31</v>
      </c>
      <c r="S64" s="32" t="s">
        <v>30</v>
      </c>
      <c r="T64" s="32" t="s">
        <v>30</v>
      </c>
      <c r="U64" s="62" t="s">
        <v>47</v>
      </c>
      <c r="Z64" s="32" t="s">
        <v>31</v>
      </c>
      <c r="AA64" s="32" t="s">
        <v>48</v>
      </c>
      <c r="AF64" s="62" t="s">
        <v>45</v>
      </c>
      <c r="AK64" s="32" t="s">
        <v>35</v>
      </c>
      <c r="AP64" s="24" t="str">
        <f t="shared" si="2"/>
        <v>0x88600000</v>
      </c>
      <c r="AQ64" s="25"/>
      <c r="AR64" s="26" t="str">
        <f t="shared" si="3"/>
        <v>ldxp_W,                                                         </v>
      </c>
      <c r="AS64" s="26" t="str">
        <f t="shared" si="4"/>
        <v>		ldxp_W,                                                         	/* 0x88600000	LDXP      	 */</v>
      </c>
      <c r="AT64" s="26" t="str">
        <f t="shared" si="5"/>
        <v>		0x88600000,	/* LDXP      	ldxp_W	 */</v>
      </c>
    </row>
    <row r="65" ht="12.75" customHeight="1">
      <c r="A65" s="15" t="s">
        <v>196</v>
      </c>
      <c r="B65" s="34"/>
      <c r="C65" s="34"/>
      <c r="D65" s="17"/>
      <c r="E65" s="28" t="s">
        <v>197</v>
      </c>
      <c r="F65" s="18" t="str">
        <f t="shared" si="1"/>
        <v>W</v>
      </c>
      <c r="G65" s="19"/>
      <c r="H65" s="30" t="s">
        <v>97</v>
      </c>
      <c r="I65" s="30"/>
      <c r="J65" s="32" t="s">
        <v>30</v>
      </c>
      <c r="K65" s="32" t="s">
        <v>31</v>
      </c>
      <c r="L65" s="61" t="s">
        <v>31</v>
      </c>
      <c r="M65" s="61" t="s">
        <v>31</v>
      </c>
      <c r="N65" s="45" t="s">
        <v>30</v>
      </c>
      <c r="O65" s="61" t="s">
        <v>31</v>
      </c>
      <c r="P65" s="45" t="s">
        <v>31</v>
      </c>
      <c r="Q65" s="61" t="s">
        <v>31</v>
      </c>
      <c r="R65" s="32" t="s">
        <v>31</v>
      </c>
      <c r="S65" s="32" t="s">
        <v>30</v>
      </c>
      <c r="T65" s="32" t="s">
        <v>30</v>
      </c>
      <c r="U65" s="62" t="s">
        <v>47</v>
      </c>
      <c r="Z65" s="32" t="s">
        <v>30</v>
      </c>
      <c r="AA65" s="32" t="s">
        <v>48</v>
      </c>
      <c r="AF65" s="62" t="s">
        <v>45</v>
      </c>
      <c r="AK65" s="32" t="s">
        <v>35</v>
      </c>
      <c r="AP65" s="24" t="str">
        <f t="shared" si="2"/>
        <v>0x88608000</v>
      </c>
      <c r="AQ65" s="25"/>
      <c r="AR65" s="26" t="str">
        <f t="shared" si="3"/>
        <v>ldaxp_W,                                                        </v>
      </c>
      <c r="AS65" s="26" t="str">
        <f t="shared" si="4"/>
        <v>		ldaxp_W,                                                        	/* 0x88608000	LDAXP     	 */</v>
      </c>
      <c r="AT65" s="26" t="str">
        <f t="shared" si="5"/>
        <v>		0x88608000,	/* LDAXP     	ldaxp_W	 */</v>
      </c>
    </row>
    <row r="66" ht="12.75" customHeight="1">
      <c r="A66" s="15" t="s">
        <v>198</v>
      </c>
      <c r="B66" s="34"/>
      <c r="C66" s="34"/>
      <c r="D66" s="17"/>
      <c r="E66" s="28" t="s">
        <v>199</v>
      </c>
      <c r="F66" s="18" t="str">
        <f t="shared" si="1"/>
        <v>W</v>
      </c>
      <c r="G66" s="19"/>
      <c r="H66" s="30" t="s">
        <v>97</v>
      </c>
      <c r="I66" s="30"/>
      <c r="J66" s="32" t="s">
        <v>30</v>
      </c>
      <c r="K66" s="32" t="s">
        <v>31</v>
      </c>
      <c r="L66" s="61" t="s">
        <v>31</v>
      </c>
      <c r="M66" s="61" t="s">
        <v>31</v>
      </c>
      <c r="N66" s="45" t="s">
        <v>30</v>
      </c>
      <c r="O66" s="61" t="s">
        <v>31</v>
      </c>
      <c r="P66" s="45" t="s">
        <v>31</v>
      </c>
      <c r="Q66" s="61" t="s">
        <v>31</v>
      </c>
      <c r="R66" s="32" t="s">
        <v>30</v>
      </c>
      <c r="S66" s="32" t="s">
        <v>31</v>
      </c>
      <c r="T66" s="32" t="s">
        <v>31</v>
      </c>
      <c r="U66" s="62" t="s">
        <v>47</v>
      </c>
      <c r="Z66" s="32" t="s">
        <v>30</v>
      </c>
      <c r="AA66" s="32" t="s">
        <v>48</v>
      </c>
      <c r="AF66" s="62" t="s">
        <v>45</v>
      </c>
      <c r="AK66" s="32" t="s">
        <v>35</v>
      </c>
      <c r="AP66" s="24" t="str">
        <f t="shared" si="2"/>
        <v>0x88808000</v>
      </c>
      <c r="AQ66" s="25"/>
      <c r="AR66" s="26" t="str">
        <f t="shared" si="3"/>
        <v>stlr_W,                                                         </v>
      </c>
      <c r="AS66" s="26" t="str">
        <f t="shared" si="4"/>
        <v>		stlr_W,                                                         	/* 0x88808000	STLR      	 */</v>
      </c>
      <c r="AT66" s="26" t="str">
        <f t="shared" si="5"/>
        <v>		0x88808000,	/* STLR      	stlr_W	 */</v>
      </c>
    </row>
    <row r="67" ht="12.75" customHeight="1">
      <c r="A67" s="9" t="s">
        <v>200</v>
      </c>
      <c r="B67" s="34"/>
      <c r="C67" s="34"/>
      <c r="D67" s="17"/>
      <c r="E67" s="28" t="s">
        <v>201</v>
      </c>
      <c r="F67" s="18" t="str">
        <f t="shared" si="1"/>
        <v>W</v>
      </c>
      <c r="G67" s="19"/>
      <c r="H67" s="30" t="s">
        <v>97</v>
      </c>
      <c r="I67" s="30"/>
      <c r="J67" s="32" t="s">
        <v>30</v>
      </c>
      <c r="K67" s="32" t="s">
        <v>31</v>
      </c>
      <c r="L67" s="61" t="s">
        <v>31</v>
      </c>
      <c r="M67" s="61" t="s">
        <v>31</v>
      </c>
      <c r="N67" s="45" t="s">
        <v>30</v>
      </c>
      <c r="O67" s="61" t="s">
        <v>31</v>
      </c>
      <c r="P67" s="45" t="s">
        <v>31</v>
      </c>
      <c r="Q67" s="61" t="s">
        <v>31</v>
      </c>
      <c r="R67" s="32" t="s">
        <v>30</v>
      </c>
      <c r="S67" s="32" t="s">
        <v>30</v>
      </c>
      <c r="T67" s="32" t="s">
        <v>31</v>
      </c>
      <c r="U67" s="62" t="s">
        <v>47</v>
      </c>
      <c r="Z67" s="32" t="s">
        <v>30</v>
      </c>
      <c r="AA67" s="32" t="s">
        <v>48</v>
      </c>
      <c r="AF67" s="62" t="s">
        <v>45</v>
      </c>
      <c r="AK67" s="32" t="s">
        <v>35</v>
      </c>
      <c r="AP67" s="24" t="str">
        <f t="shared" si="2"/>
        <v>0x88C08000</v>
      </c>
      <c r="AQ67" s="25"/>
      <c r="AR67" s="26" t="str">
        <f t="shared" si="3"/>
        <v>ldar_W,                                                         </v>
      </c>
      <c r="AS67" s="26" t="str">
        <f t="shared" si="4"/>
        <v>		ldar_W,                                                         	/* 0x88C08000	LDAR      	 */</v>
      </c>
      <c r="AT67" s="26" t="str">
        <f t="shared" si="5"/>
        <v>		0x88C08000,	/* LDAR      	ldar_W	 */</v>
      </c>
    </row>
    <row r="68" ht="12.75" customHeight="1">
      <c r="A68" s="15" t="s">
        <v>202</v>
      </c>
      <c r="B68" s="34"/>
      <c r="C68" s="34"/>
      <c r="D68" s="17"/>
      <c r="E68" s="28" t="s">
        <v>183</v>
      </c>
      <c r="F68" s="18" t="str">
        <f t="shared" si="1"/>
        <v>X</v>
      </c>
      <c r="G68" s="19"/>
      <c r="H68" s="30" t="s">
        <v>99</v>
      </c>
      <c r="I68" s="30"/>
      <c r="J68" s="32" t="s">
        <v>30</v>
      </c>
      <c r="K68" s="32" t="s">
        <v>30</v>
      </c>
      <c r="L68" s="61" t="s">
        <v>31</v>
      </c>
      <c r="M68" s="61" t="s">
        <v>31</v>
      </c>
      <c r="N68" s="45" t="s">
        <v>30</v>
      </c>
      <c r="O68" s="61" t="s">
        <v>31</v>
      </c>
      <c r="P68" s="45" t="s">
        <v>31</v>
      </c>
      <c r="Q68" s="61" t="s">
        <v>31</v>
      </c>
      <c r="R68" s="32" t="s">
        <v>31</v>
      </c>
      <c r="S68" s="32" t="s">
        <v>31</v>
      </c>
      <c r="T68" s="32" t="s">
        <v>31</v>
      </c>
      <c r="U68" s="62" t="s">
        <v>47</v>
      </c>
      <c r="Z68" s="32" t="s">
        <v>31</v>
      </c>
      <c r="AA68" s="32" t="s">
        <v>48</v>
      </c>
      <c r="AF68" s="62" t="s">
        <v>45</v>
      </c>
      <c r="AK68" s="32" t="s">
        <v>35</v>
      </c>
      <c r="AP68" s="24" t="str">
        <f t="shared" si="2"/>
        <v>0xC8000000</v>
      </c>
      <c r="AQ68" s="25"/>
      <c r="AR68" s="26" t="str">
        <f t="shared" si="3"/>
        <v>stxr_X,                                                         </v>
      </c>
      <c r="AS68" s="26" t="str">
        <f t="shared" si="4"/>
        <v>		stxr_X,                                                         	/* 0xC8000000	STXR      	 */</v>
      </c>
      <c r="AT68" s="26" t="str">
        <f t="shared" si="5"/>
        <v>		0xC8000000,	/* STXR      	stxr_X	 */</v>
      </c>
    </row>
    <row r="69" ht="12.75" customHeight="1">
      <c r="A69" s="15" t="s">
        <v>203</v>
      </c>
      <c r="B69" s="34"/>
      <c r="C69" s="34"/>
      <c r="D69" s="17"/>
      <c r="E69" s="28" t="s">
        <v>185</v>
      </c>
      <c r="F69" s="18" t="str">
        <f t="shared" si="1"/>
        <v>X</v>
      </c>
      <c r="G69" s="19"/>
      <c r="H69" s="30" t="s">
        <v>99</v>
      </c>
      <c r="I69" s="30"/>
      <c r="J69" s="32" t="s">
        <v>30</v>
      </c>
      <c r="K69" s="32" t="s">
        <v>30</v>
      </c>
      <c r="L69" s="61" t="s">
        <v>31</v>
      </c>
      <c r="M69" s="61" t="s">
        <v>31</v>
      </c>
      <c r="N69" s="45" t="s">
        <v>30</v>
      </c>
      <c r="O69" s="61" t="s">
        <v>31</v>
      </c>
      <c r="P69" s="45" t="s">
        <v>31</v>
      </c>
      <c r="Q69" s="61" t="s">
        <v>31</v>
      </c>
      <c r="R69" s="32" t="s">
        <v>31</v>
      </c>
      <c r="S69" s="32" t="s">
        <v>31</v>
      </c>
      <c r="T69" s="32" t="s">
        <v>31</v>
      </c>
      <c r="U69" s="62" t="s">
        <v>47</v>
      </c>
      <c r="Z69" s="32" t="s">
        <v>30</v>
      </c>
      <c r="AA69" s="32" t="s">
        <v>48</v>
      </c>
      <c r="AF69" s="62" t="s">
        <v>45</v>
      </c>
      <c r="AK69" s="32" t="s">
        <v>35</v>
      </c>
      <c r="AP69" s="24" t="str">
        <f t="shared" si="2"/>
        <v>0xC8008000</v>
      </c>
      <c r="AQ69" s="25"/>
      <c r="AR69" s="26" t="str">
        <f t="shared" si="3"/>
        <v>stlxr_X,                                                        </v>
      </c>
      <c r="AS69" s="26" t="str">
        <f t="shared" si="4"/>
        <v>		stlxr_X,                                                        	/* 0xC8008000	STLXR     	 */</v>
      </c>
      <c r="AT69" s="26" t="str">
        <f t="shared" si="5"/>
        <v>		0xC8008000,	/* STLXR     	stlxr_X	 */</v>
      </c>
    </row>
    <row r="70" ht="12.75" customHeight="1">
      <c r="A70" s="9" t="s">
        <v>204</v>
      </c>
      <c r="B70" s="34"/>
      <c r="C70" s="34"/>
      <c r="D70" s="17"/>
      <c r="E70" s="28" t="s">
        <v>187</v>
      </c>
      <c r="F70" s="18" t="str">
        <f t="shared" si="1"/>
        <v>X</v>
      </c>
      <c r="G70" s="19"/>
      <c r="H70" s="30" t="s">
        <v>99</v>
      </c>
      <c r="I70" s="30"/>
      <c r="J70" s="32" t="s">
        <v>30</v>
      </c>
      <c r="K70" s="32" t="s">
        <v>30</v>
      </c>
      <c r="L70" s="61" t="s">
        <v>31</v>
      </c>
      <c r="M70" s="61" t="s">
        <v>31</v>
      </c>
      <c r="N70" s="45" t="s">
        <v>30</v>
      </c>
      <c r="O70" s="61" t="s">
        <v>31</v>
      </c>
      <c r="P70" s="45" t="s">
        <v>31</v>
      </c>
      <c r="Q70" s="61" t="s">
        <v>31</v>
      </c>
      <c r="R70" s="32" t="s">
        <v>31</v>
      </c>
      <c r="S70" s="32" t="s">
        <v>31</v>
      </c>
      <c r="T70" s="32" t="s">
        <v>30</v>
      </c>
      <c r="U70" s="62" t="s">
        <v>47</v>
      </c>
      <c r="Z70" s="32" t="s">
        <v>31</v>
      </c>
      <c r="AA70" s="32" t="s">
        <v>48</v>
      </c>
      <c r="AF70" s="62" t="s">
        <v>45</v>
      </c>
      <c r="AK70" s="32" t="s">
        <v>35</v>
      </c>
      <c r="AP70" s="24" t="str">
        <f t="shared" si="2"/>
        <v>0xC8200000</v>
      </c>
      <c r="AQ70" s="25"/>
      <c r="AR70" s="26" t="str">
        <f t="shared" si="3"/>
        <v>stxp_X,                                                         </v>
      </c>
      <c r="AS70" s="26" t="str">
        <f t="shared" si="4"/>
        <v>		stxp_X,                                                         	/* 0xC8200000	STXP      	 */</v>
      </c>
      <c r="AT70" s="26" t="str">
        <f t="shared" si="5"/>
        <v>		0xC8200000,	/* STXP      	stxp_X	 */</v>
      </c>
    </row>
    <row r="71" ht="12.75" customHeight="1">
      <c r="A71" s="9" t="s">
        <v>205</v>
      </c>
      <c r="B71" s="34"/>
      <c r="C71" s="34"/>
      <c r="D71" s="17"/>
      <c r="E71" s="28" t="s">
        <v>189</v>
      </c>
      <c r="F71" s="18" t="str">
        <f t="shared" si="1"/>
        <v>X</v>
      </c>
      <c r="G71" s="19"/>
      <c r="H71" s="30" t="s">
        <v>99</v>
      </c>
      <c r="I71" s="30"/>
      <c r="J71" s="32" t="s">
        <v>30</v>
      </c>
      <c r="K71" s="32" t="s">
        <v>30</v>
      </c>
      <c r="L71" s="61" t="s">
        <v>31</v>
      </c>
      <c r="M71" s="61" t="s">
        <v>31</v>
      </c>
      <c r="N71" s="45" t="s">
        <v>30</v>
      </c>
      <c r="O71" s="61" t="s">
        <v>31</v>
      </c>
      <c r="P71" s="45" t="s">
        <v>31</v>
      </c>
      <c r="Q71" s="61" t="s">
        <v>31</v>
      </c>
      <c r="R71" s="32" t="s">
        <v>31</v>
      </c>
      <c r="S71" s="32" t="s">
        <v>31</v>
      </c>
      <c r="T71" s="32" t="s">
        <v>30</v>
      </c>
      <c r="U71" s="62" t="s">
        <v>47</v>
      </c>
      <c r="Z71" s="32" t="s">
        <v>30</v>
      </c>
      <c r="AA71" s="32" t="s">
        <v>48</v>
      </c>
      <c r="AF71" s="62" t="s">
        <v>45</v>
      </c>
      <c r="AK71" s="32" t="s">
        <v>35</v>
      </c>
      <c r="AP71" s="24" t="str">
        <f t="shared" si="2"/>
        <v>0xC8208000</v>
      </c>
      <c r="AQ71" s="25"/>
      <c r="AR71" s="26" t="str">
        <f t="shared" si="3"/>
        <v>stlxp_X,                                                        </v>
      </c>
      <c r="AS71" s="26" t="str">
        <f t="shared" si="4"/>
        <v>		stlxp_X,                                                        	/* 0xC8208000	STLXP     	 */</v>
      </c>
      <c r="AT71" s="26" t="str">
        <f t="shared" si="5"/>
        <v>		0xC8208000,	/* STLXP     	stlxp_X	 */</v>
      </c>
    </row>
    <row r="72" ht="12.75" customHeight="1">
      <c r="A72" s="15" t="s">
        <v>206</v>
      </c>
      <c r="B72" s="34"/>
      <c r="C72" s="34"/>
      <c r="D72" s="17"/>
      <c r="E72" s="28" t="s">
        <v>191</v>
      </c>
      <c r="F72" s="18" t="str">
        <f t="shared" si="1"/>
        <v>X</v>
      </c>
      <c r="G72" s="19"/>
      <c r="H72" s="30" t="s">
        <v>99</v>
      </c>
      <c r="I72" s="30"/>
      <c r="J72" s="32" t="s">
        <v>30</v>
      </c>
      <c r="K72" s="32" t="s">
        <v>30</v>
      </c>
      <c r="L72" s="61" t="s">
        <v>31</v>
      </c>
      <c r="M72" s="61" t="s">
        <v>31</v>
      </c>
      <c r="N72" s="45" t="s">
        <v>30</v>
      </c>
      <c r="O72" s="61" t="s">
        <v>31</v>
      </c>
      <c r="P72" s="45" t="s">
        <v>31</v>
      </c>
      <c r="Q72" s="61" t="s">
        <v>31</v>
      </c>
      <c r="R72" s="32" t="s">
        <v>31</v>
      </c>
      <c r="S72" s="32" t="s">
        <v>30</v>
      </c>
      <c r="T72" s="32" t="s">
        <v>31</v>
      </c>
      <c r="U72" s="62" t="s">
        <v>47</v>
      </c>
      <c r="Z72" s="32" t="s">
        <v>31</v>
      </c>
      <c r="AA72" s="32" t="s">
        <v>48</v>
      </c>
      <c r="AF72" s="62" t="s">
        <v>45</v>
      </c>
      <c r="AK72" s="32" t="s">
        <v>35</v>
      </c>
      <c r="AP72" s="24" t="str">
        <f t="shared" si="2"/>
        <v>0xC8400000</v>
      </c>
      <c r="AQ72" s="25"/>
      <c r="AR72" s="26" t="str">
        <f t="shared" si="3"/>
        <v>ldxr_X,                                                         </v>
      </c>
      <c r="AS72" s="26" t="str">
        <f t="shared" si="4"/>
        <v>		ldxr_X,                                                         	/* 0xC8400000	LDXR      	 */</v>
      </c>
      <c r="AT72" s="26" t="str">
        <f t="shared" si="5"/>
        <v>		0xC8400000,	/* LDXR      	ldxr_X	 */</v>
      </c>
    </row>
    <row r="73" ht="12.75" customHeight="1">
      <c r="A73" s="15" t="s">
        <v>207</v>
      </c>
      <c r="B73" s="34"/>
      <c r="C73" s="34"/>
      <c r="D73" s="17"/>
      <c r="E73" s="28" t="s">
        <v>193</v>
      </c>
      <c r="F73" s="18" t="str">
        <f t="shared" si="1"/>
        <v>X</v>
      </c>
      <c r="G73" s="19"/>
      <c r="H73" s="30" t="s">
        <v>99</v>
      </c>
      <c r="I73" s="30"/>
      <c r="J73" s="32" t="s">
        <v>30</v>
      </c>
      <c r="K73" s="32" t="s">
        <v>30</v>
      </c>
      <c r="L73" s="61" t="s">
        <v>31</v>
      </c>
      <c r="M73" s="61" t="s">
        <v>31</v>
      </c>
      <c r="N73" s="45" t="s">
        <v>30</v>
      </c>
      <c r="O73" s="61" t="s">
        <v>31</v>
      </c>
      <c r="P73" s="45" t="s">
        <v>31</v>
      </c>
      <c r="Q73" s="61" t="s">
        <v>31</v>
      </c>
      <c r="R73" s="32" t="s">
        <v>31</v>
      </c>
      <c r="S73" s="32" t="s">
        <v>30</v>
      </c>
      <c r="T73" s="32" t="s">
        <v>31</v>
      </c>
      <c r="U73" s="62" t="s">
        <v>47</v>
      </c>
      <c r="Z73" s="32" t="s">
        <v>30</v>
      </c>
      <c r="AA73" s="32" t="s">
        <v>48</v>
      </c>
      <c r="AF73" s="62" t="s">
        <v>45</v>
      </c>
      <c r="AK73" s="32" t="s">
        <v>35</v>
      </c>
      <c r="AP73" s="24" t="str">
        <f t="shared" si="2"/>
        <v>0xC8408000</v>
      </c>
      <c r="AQ73" s="25"/>
      <c r="AR73" s="26" t="str">
        <f t="shared" si="3"/>
        <v>ldaxr_X,                                                        </v>
      </c>
      <c r="AS73" s="26" t="str">
        <f t="shared" si="4"/>
        <v>		ldaxr_X,                                                        	/* 0xC8408000	LDAXR     	 */</v>
      </c>
      <c r="AT73" s="26" t="str">
        <f t="shared" si="5"/>
        <v>		0xC8408000,	/* LDAXR     	ldaxr_X	 */</v>
      </c>
    </row>
    <row r="74" ht="12.75" customHeight="1">
      <c r="A74" s="9" t="s">
        <v>208</v>
      </c>
      <c r="B74" s="34"/>
      <c r="C74" s="34"/>
      <c r="D74" s="17"/>
      <c r="E74" s="28" t="s">
        <v>195</v>
      </c>
      <c r="F74" s="18" t="str">
        <f t="shared" si="1"/>
        <v>X</v>
      </c>
      <c r="G74" s="19"/>
      <c r="H74" s="30" t="s">
        <v>99</v>
      </c>
      <c r="I74" s="30"/>
      <c r="J74" s="32" t="s">
        <v>30</v>
      </c>
      <c r="K74" s="32" t="s">
        <v>30</v>
      </c>
      <c r="L74" s="61" t="s">
        <v>31</v>
      </c>
      <c r="M74" s="61" t="s">
        <v>31</v>
      </c>
      <c r="N74" s="45" t="s">
        <v>30</v>
      </c>
      <c r="O74" s="61" t="s">
        <v>31</v>
      </c>
      <c r="P74" s="45" t="s">
        <v>31</v>
      </c>
      <c r="Q74" s="61" t="s">
        <v>31</v>
      </c>
      <c r="R74" s="32" t="s">
        <v>31</v>
      </c>
      <c r="S74" s="32" t="s">
        <v>30</v>
      </c>
      <c r="T74" s="32" t="s">
        <v>30</v>
      </c>
      <c r="U74" s="62" t="s">
        <v>47</v>
      </c>
      <c r="Z74" s="32" t="s">
        <v>31</v>
      </c>
      <c r="AA74" s="32" t="s">
        <v>48</v>
      </c>
      <c r="AF74" s="62" t="s">
        <v>45</v>
      </c>
      <c r="AK74" s="32" t="s">
        <v>35</v>
      </c>
      <c r="AP74" s="24" t="str">
        <f t="shared" si="2"/>
        <v>0xC8600000</v>
      </c>
      <c r="AQ74" s="25"/>
      <c r="AR74" s="26" t="str">
        <f t="shared" si="3"/>
        <v>ldxp_X,                                                         </v>
      </c>
      <c r="AS74" s="26" t="str">
        <f t="shared" si="4"/>
        <v>		ldxp_X,                                                         	/* 0xC8600000	LDXP      	 */</v>
      </c>
      <c r="AT74" s="26" t="str">
        <f t="shared" si="5"/>
        <v>		0xC8600000,	/* LDXP      	ldxp_X	 */</v>
      </c>
    </row>
    <row r="75" ht="12.75" customHeight="1">
      <c r="A75" s="15" t="s">
        <v>209</v>
      </c>
      <c r="B75" s="34"/>
      <c r="C75" s="34"/>
      <c r="D75" s="17"/>
      <c r="E75" s="28" t="s">
        <v>197</v>
      </c>
      <c r="F75" s="18" t="str">
        <f t="shared" si="1"/>
        <v>X</v>
      </c>
      <c r="G75" s="19"/>
      <c r="H75" s="30" t="s">
        <v>99</v>
      </c>
      <c r="I75" s="30"/>
      <c r="J75" s="32" t="s">
        <v>30</v>
      </c>
      <c r="K75" s="32" t="s">
        <v>30</v>
      </c>
      <c r="L75" s="61" t="s">
        <v>31</v>
      </c>
      <c r="M75" s="61" t="s">
        <v>31</v>
      </c>
      <c r="N75" s="45" t="s">
        <v>30</v>
      </c>
      <c r="O75" s="61" t="s">
        <v>31</v>
      </c>
      <c r="P75" s="45" t="s">
        <v>31</v>
      </c>
      <c r="Q75" s="61" t="s">
        <v>31</v>
      </c>
      <c r="R75" s="32" t="s">
        <v>31</v>
      </c>
      <c r="S75" s="32" t="s">
        <v>30</v>
      </c>
      <c r="T75" s="32" t="s">
        <v>30</v>
      </c>
      <c r="U75" s="62" t="s">
        <v>47</v>
      </c>
      <c r="Z75" s="32" t="s">
        <v>30</v>
      </c>
      <c r="AA75" s="32" t="s">
        <v>48</v>
      </c>
      <c r="AF75" s="62" t="s">
        <v>45</v>
      </c>
      <c r="AK75" s="32" t="s">
        <v>35</v>
      </c>
      <c r="AP75" s="24" t="str">
        <f t="shared" si="2"/>
        <v>0xC8608000</v>
      </c>
      <c r="AQ75" s="25"/>
      <c r="AR75" s="26" t="str">
        <f t="shared" si="3"/>
        <v>ldaxp_X,                                                        </v>
      </c>
      <c r="AS75" s="26" t="str">
        <f t="shared" si="4"/>
        <v>		ldaxp_X,                                                        	/* 0xC8608000	LDAXP     	 */</v>
      </c>
      <c r="AT75" s="26" t="str">
        <f t="shared" si="5"/>
        <v>		0xC8608000,	/* LDAXP     	ldaxp_X	 */</v>
      </c>
    </row>
    <row r="76" ht="12.75" customHeight="1">
      <c r="A76" s="15" t="s">
        <v>210</v>
      </c>
      <c r="B76" s="34"/>
      <c r="C76" s="34"/>
      <c r="D76" s="17"/>
      <c r="E76" s="28" t="s">
        <v>199</v>
      </c>
      <c r="F76" s="18" t="str">
        <f t="shared" si="1"/>
        <v>X</v>
      </c>
      <c r="G76" s="19"/>
      <c r="H76" s="30" t="s">
        <v>99</v>
      </c>
      <c r="I76" s="30"/>
      <c r="J76" s="32" t="s">
        <v>30</v>
      </c>
      <c r="K76" s="32" t="s">
        <v>30</v>
      </c>
      <c r="L76" s="61" t="s">
        <v>31</v>
      </c>
      <c r="M76" s="61" t="s">
        <v>31</v>
      </c>
      <c r="N76" s="45" t="s">
        <v>30</v>
      </c>
      <c r="O76" s="61" t="s">
        <v>31</v>
      </c>
      <c r="P76" s="45" t="s">
        <v>31</v>
      </c>
      <c r="Q76" s="61" t="s">
        <v>31</v>
      </c>
      <c r="R76" s="32" t="s">
        <v>30</v>
      </c>
      <c r="S76" s="32" t="s">
        <v>31</v>
      </c>
      <c r="T76" s="32" t="s">
        <v>31</v>
      </c>
      <c r="U76" s="62" t="s">
        <v>47</v>
      </c>
      <c r="Z76" s="32" t="s">
        <v>30</v>
      </c>
      <c r="AA76" s="32" t="s">
        <v>48</v>
      </c>
      <c r="AF76" s="62" t="s">
        <v>45</v>
      </c>
      <c r="AK76" s="32" t="s">
        <v>35</v>
      </c>
      <c r="AP76" s="24" t="str">
        <f t="shared" si="2"/>
        <v>0xC8808000</v>
      </c>
      <c r="AQ76" s="25"/>
      <c r="AR76" s="26" t="str">
        <f t="shared" si="3"/>
        <v>stlr_X,                                                         </v>
      </c>
      <c r="AS76" s="26" t="str">
        <f t="shared" si="4"/>
        <v>		stlr_X,                                                         	/* 0xC8808000	STLR      	 */</v>
      </c>
      <c r="AT76" s="26" t="str">
        <f t="shared" si="5"/>
        <v>		0xC8808000,	/* STLR      	stlr_X	 */</v>
      </c>
    </row>
    <row r="77" ht="12.75" customHeight="1">
      <c r="A77" s="9" t="s">
        <v>211</v>
      </c>
      <c r="B77" s="34"/>
      <c r="C77" s="34"/>
      <c r="D77" s="17"/>
      <c r="E77" s="28" t="s">
        <v>201</v>
      </c>
      <c r="F77" s="18" t="str">
        <f t="shared" si="1"/>
        <v>X</v>
      </c>
      <c r="G77" s="19"/>
      <c r="H77" s="30" t="s">
        <v>99</v>
      </c>
      <c r="I77" s="30"/>
      <c r="J77" s="32" t="s">
        <v>30</v>
      </c>
      <c r="K77" s="32" t="s">
        <v>30</v>
      </c>
      <c r="L77" s="61" t="s">
        <v>31</v>
      </c>
      <c r="M77" s="61" t="s">
        <v>31</v>
      </c>
      <c r="N77" s="45" t="s">
        <v>30</v>
      </c>
      <c r="O77" s="61" t="s">
        <v>31</v>
      </c>
      <c r="P77" s="45" t="s">
        <v>31</v>
      </c>
      <c r="Q77" s="61" t="s">
        <v>31</v>
      </c>
      <c r="R77" s="32" t="s">
        <v>30</v>
      </c>
      <c r="S77" s="32" t="s">
        <v>30</v>
      </c>
      <c r="T77" s="32" t="s">
        <v>31</v>
      </c>
      <c r="U77" s="62" t="s">
        <v>47</v>
      </c>
      <c r="Z77" s="32" t="s">
        <v>30</v>
      </c>
      <c r="AA77" s="32" t="s">
        <v>48</v>
      </c>
      <c r="AF77" s="62" t="s">
        <v>45</v>
      </c>
      <c r="AK77" s="32" t="s">
        <v>35</v>
      </c>
      <c r="AP77" s="24" t="str">
        <f t="shared" si="2"/>
        <v>0xC8C08000</v>
      </c>
      <c r="AQ77" s="25"/>
      <c r="AR77" s="26" t="str">
        <f t="shared" si="3"/>
        <v>ldar_X,                                                         </v>
      </c>
      <c r="AS77" s="26" t="str">
        <f t="shared" si="4"/>
        <v>		ldar_X,                                                         	/* 0xC8C08000	LDAR      	 */</v>
      </c>
      <c r="AT77" s="26" t="str">
        <f t="shared" si="5"/>
        <v>		0xC8C08000,	/* LDAR      	ldar_X	 */</v>
      </c>
    </row>
    <row r="78">
      <c r="A78" s="9" t="s">
        <v>212</v>
      </c>
      <c r="B78" s="34"/>
      <c r="C78" s="34"/>
      <c r="D78" s="63" t="s">
        <v>213</v>
      </c>
      <c r="F78" s="18" t="str">
        <f t="shared" si="1"/>
        <v/>
      </c>
      <c r="G78" s="19"/>
      <c r="H78" s="64"/>
      <c r="I78" s="64"/>
      <c r="J78" s="66" t="s">
        <v>33</v>
      </c>
      <c r="K78" s="66" t="s">
        <v>33</v>
      </c>
      <c r="L78" s="67" t="s">
        <v>31</v>
      </c>
      <c r="M78" s="67" t="s">
        <v>30</v>
      </c>
      <c r="N78" s="68" t="s">
        <v>30</v>
      </c>
      <c r="O78" s="66" t="s">
        <v>33</v>
      </c>
      <c r="P78" s="68" t="s">
        <v>31</v>
      </c>
      <c r="Q78" s="67" t="s">
        <v>31</v>
      </c>
      <c r="R78" s="40" t="s">
        <v>34</v>
      </c>
      <c r="AK78" s="38" t="s">
        <v>35</v>
      </c>
      <c r="AP78" s="24" t="str">
        <f t="shared" si="2"/>
        <v/>
      </c>
      <c r="AQ78" s="25"/>
      <c r="AR78" s="26" t="str">
        <f t="shared" si="3"/>
        <v/>
      </c>
      <c r="AS78" s="26" t="str">
        <f t="shared" si="4"/>
        <v>	/* Load register (literal) */</v>
      </c>
      <c r="AT78" s="26" t="str">
        <f t="shared" si="5"/>
        <v>	/* Load register (literal) */</v>
      </c>
    </row>
    <row r="79">
      <c r="A79" s="15" t="s">
        <v>214</v>
      </c>
      <c r="B79" s="41"/>
      <c r="C79" s="41"/>
      <c r="D79" s="69"/>
      <c r="E79" s="28" t="s">
        <v>215</v>
      </c>
      <c r="F79" s="18" t="str">
        <f t="shared" si="1"/>
        <v>W</v>
      </c>
      <c r="G79" s="18"/>
      <c r="H79" s="42" t="s">
        <v>97</v>
      </c>
      <c r="I79" s="42"/>
      <c r="J79" s="71" t="s">
        <v>31</v>
      </c>
      <c r="K79" s="71" t="s">
        <v>31</v>
      </c>
      <c r="L79" s="55" t="s">
        <v>31</v>
      </c>
      <c r="M79" s="55" t="s">
        <v>30</v>
      </c>
      <c r="N79" s="55" t="s">
        <v>30</v>
      </c>
      <c r="O79" s="72" t="s">
        <v>31</v>
      </c>
      <c r="P79" s="55" t="s">
        <v>31</v>
      </c>
      <c r="Q79" s="55" t="s">
        <v>31</v>
      </c>
      <c r="R79" s="46" t="s">
        <v>34</v>
      </c>
      <c r="AK79" s="32" t="s">
        <v>35</v>
      </c>
      <c r="AP79" s="24" t="str">
        <f t="shared" si="2"/>
        <v>0x18000000</v>
      </c>
      <c r="AQ79" s="25"/>
      <c r="AR79" s="26" t="str">
        <f t="shared" si="3"/>
        <v>ldr_W,                                                          </v>
      </c>
      <c r="AS79" s="26" t="str">
        <f t="shared" si="4"/>
        <v>		ldr_W,                                                          	/* 0x18000000	LDR       	 */</v>
      </c>
      <c r="AT79" s="26" t="str">
        <f t="shared" si="5"/>
        <v>		0x18000000,	/* LDR       	ldr_W	 */</v>
      </c>
    </row>
    <row r="80">
      <c r="A80" s="15" t="s">
        <v>216</v>
      </c>
      <c r="B80" s="41"/>
      <c r="C80" s="41"/>
      <c r="D80" s="69"/>
      <c r="E80" s="28" t="s">
        <v>215</v>
      </c>
      <c r="F80" s="18" t="str">
        <f t="shared" si="1"/>
        <v>S</v>
      </c>
      <c r="G80" s="18"/>
      <c r="H80" s="42" t="s">
        <v>52</v>
      </c>
      <c r="I80" s="42"/>
      <c r="J80" s="71" t="s">
        <v>31</v>
      </c>
      <c r="K80" s="71" t="s">
        <v>31</v>
      </c>
      <c r="L80" s="55" t="s">
        <v>31</v>
      </c>
      <c r="M80" s="55" t="s">
        <v>30</v>
      </c>
      <c r="N80" s="55" t="s">
        <v>30</v>
      </c>
      <c r="O80" s="72" t="s">
        <v>30</v>
      </c>
      <c r="P80" s="55" t="s">
        <v>31</v>
      </c>
      <c r="Q80" s="55" t="s">
        <v>31</v>
      </c>
      <c r="R80" s="46" t="s">
        <v>34</v>
      </c>
      <c r="AK80" s="32" t="s">
        <v>35</v>
      </c>
      <c r="AP80" s="24" t="str">
        <f t="shared" si="2"/>
        <v>0x1C000000</v>
      </c>
      <c r="AQ80" s="25"/>
      <c r="AR80" s="26" t="str">
        <f t="shared" si="3"/>
        <v>ldr_S,                                                          </v>
      </c>
      <c r="AS80" s="26" t="str">
        <f t="shared" si="4"/>
        <v>		ldr_S,                                                          	/* 0x1C000000	LDR       	 */</v>
      </c>
      <c r="AT80" s="26" t="str">
        <f t="shared" si="5"/>
        <v>		0x1C000000,	/* LDR       	ldr_S	 */</v>
      </c>
    </row>
    <row r="81">
      <c r="A81" s="9" t="s">
        <v>217</v>
      </c>
      <c r="B81" s="41"/>
      <c r="C81" s="41"/>
      <c r="D81" s="69"/>
      <c r="E81" s="28" t="s">
        <v>215</v>
      </c>
      <c r="F81" s="18" t="str">
        <f t="shared" si="1"/>
        <v>X</v>
      </c>
      <c r="G81" s="18"/>
      <c r="H81" s="42" t="s">
        <v>99</v>
      </c>
      <c r="I81" s="42"/>
      <c r="J81" s="71" t="s">
        <v>31</v>
      </c>
      <c r="K81" s="71" t="s">
        <v>30</v>
      </c>
      <c r="L81" s="55" t="s">
        <v>31</v>
      </c>
      <c r="M81" s="55" t="s">
        <v>30</v>
      </c>
      <c r="N81" s="55" t="s">
        <v>30</v>
      </c>
      <c r="O81" s="72" t="s">
        <v>31</v>
      </c>
      <c r="P81" s="55" t="s">
        <v>31</v>
      </c>
      <c r="Q81" s="55" t="s">
        <v>31</v>
      </c>
      <c r="R81" s="46" t="s">
        <v>34</v>
      </c>
      <c r="AK81" s="32" t="s">
        <v>35</v>
      </c>
      <c r="AP81" s="24" t="str">
        <f t="shared" si="2"/>
        <v>0x58000000</v>
      </c>
      <c r="AQ81" s="25"/>
      <c r="AR81" s="26" t="str">
        <f t="shared" si="3"/>
        <v>ldr_X,                                                          </v>
      </c>
      <c r="AS81" s="26" t="str">
        <f t="shared" si="4"/>
        <v>		ldr_X,                                                          	/* 0x58000000	LDR       	 */</v>
      </c>
      <c r="AT81" s="26" t="str">
        <f t="shared" si="5"/>
        <v>		0x58000000,	/* LDR       	ldr_X	 */</v>
      </c>
    </row>
    <row r="82">
      <c r="A82" s="15" t="s">
        <v>218</v>
      </c>
      <c r="B82" s="41"/>
      <c r="C82" s="41"/>
      <c r="D82" s="69"/>
      <c r="E82" s="28" t="s">
        <v>215</v>
      </c>
      <c r="F82" s="18" t="str">
        <f t="shared" si="1"/>
        <v>D</v>
      </c>
      <c r="G82" s="18"/>
      <c r="H82" s="42" t="s">
        <v>219</v>
      </c>
      <c r="I82" s="42"/>
      <c r="J82" s="71" t="s">
        <v>31</v>
      </c>
      <c r="K82" s="71" t="s">
        <v>30</v>
      </c>
      <c r="L82" s="55" t="s">
        <v>31</v>
      </c>
      <c r="M82" s="55" t="s">
        <v>30</v>
      </c>
      <c r="N82" s="55" t="s">
        <v>30</v>
      </c>
      <c r="O82" s="72" t="s">
        <v>30</v>
      </c>
      <c r="P82" s="55" t="s">
        <v>31</v>
      </c>
      <c r="Q82" s="55" t="s">
        <v>31</v>
      </c>
      <c r="R82" s="46" t="s">
        <v>34</v>
      </c>
      <c r="AK82" s="32" t="s">
        <v>35</v>
      </c>
      <c r="AP82" s="24" t="str">
        <f t="shared" si="2"/>
        <v>0x5C000000</v>
      </c>
      <c r="AQ82" s="25"/>
      <c r="AR82" s="26" t="str">
        <f t="shared" si="3"/>
        <v>ldr_D,                                                          </v>
      </c>
      <c r="AS82" s="26" t="str">
        <f t="shared" si="4"/>
        <v>		ldr_D,                                                          	/* 0x5C000000	LDR       	 */</v>
      </c>
      <c r="AT82" s="26" t="str">
        <f t="shared" si="5"/>
        <v>		0x5C000000,	/* LDR       	ldr_D	 */</v>
      </c>
    </row>
    <row r="83">
      <c r="A83" s="15" t="s">
        <v>220</v>
      </c>
      <c r="B83" s="41"/>
      <c r="C83" s="41"/>
      <c r="D83" s="69"/>
      <c r="E83" s="28" t="s">
        <v>221</v>
      </c>
      <c r="F83" s="18" t="str">
        <f t="shared" si="1"/>
        <v/>
      </c>
      <c r="G83" s="18"/>
      <c r="H83" s="73"/>
      <c r="I83" s="73"/>
      <c r="J83" s="71" t="s">
        <v>30</v>
      </c>
      <c r="K83" s="71" t="s">
        <v>31</v>
      </c>
      <c r="L83" s="55" t="s">
        <v>31</v>
      </c>
      <c r="M83" s="55" t="s">
        <v>30</v>
      </c>
      <c r="N83" s="55" t="s">
        <v>30</v>
      </c>
      <c r="O83" s="72" t="s">
        <v>31</v>
      </c>
      <c r="P83" s="55" t="s">
        <v>31</v>
      </c>
      <c r="Q83" s="55" t="s">
        <v>31</v>
      </c>
      <c r="R83" s="46" t="s">
        <v>34</v>
      </c>
      <c r="AK83" s="32" t="s">
        <v>35</v>
      </c>
      <c r="AP83" s="24" t="str">
        <f t="shared" si="2"/>
        <v>0x98000000</v>
      </c>
      <c r="AQ83" s="25"/>
      <c r="AR83" s="26" t="str">
        <f t="shared" si="3"/>
        <v>ldrsw,                                                          </v>
      </c>
      <c r="AS83" s="26" t="str">
        <f t="shared" si="4"/>
        <v>		ldrsw,                                                          	/* 0x98000000	LDRSW     	 */</v>
      </c>
      <c r="AT83" s="26" t="str">
        <f t="shared" si="5"/>
        <v>		0x98000000,	/* LDRSW     	ldrsw	 */</v>
      </c>
    </row>
    <row r="84">
      <c r="A84" s="9" t="s">
        <v>222</v>
      </c>
      <c r="B84" s="41"/>
      <c r="C84" s="41"/>
      <c r="D84" s="69"/>
      <c r="E84" s="28" t="s">
        <v>215</v>
      </c>
      <c r="F84" s="18" t="str">
        <f t="shared" si="1"/>
        <v>Q</v>
      </c>
      <c r="G84" s="18"/>
      <c r="H84" s="42" t="s">
        <v>71</v>
      </c>
      <c r="I84" s="42"/>
      <c r="J84" s="71" t="s">
        <v>30</v>
      </c>
      <c r="K84" s="71" t="s">
        <v>31</v>
      </c>
      <c r="L84" s="55" t="s">
        <v>31</v>
      </c>
      <c r="M84" s="55" t="s">
        <v>30</v>
      </c>
      <c r="N84" s="55" t="s">
        <v>30</v>
      </c>
      <c r="O84" s="72" t="s">
        <v>30</v>
      </c>
      <c r="P84" s="55" t="s">
        <v>31</v>
      </c>
      <c r="Q84" s="55" t="s">
        <v>31</v>
      </c>
      <c r="R84" s="46" t="s">
        <v>34</v>
      </c>
      <c r="AK84" s="32" t="s">
        <v>35</v>
      </c>
      <c r="AP84" s="24" t="str">
        <f t="shared" si="2"/>
        <v>0x9C000000</v>
      </c>
      <c r="AQ84" s="25"/>
      <c r="AR84" s="26" t="str">
        <f t="shared" si="3"/>
        <v>ldr_Q,                                                          </v>
      </c>
      <c r="AS84" s="26" t="str">
        <f t="shared" si="4"/>
        <v>		ldr_Q,                                                          	/* 0x9C000000	LDR       	 */</v>
      </c>
      <c r="AT84" s="26" t="str">
        <f t="shared" si="5"/>
        <v>		0x9C000000,	/* LDR       	ldr_Q	 */</v>
      </c>
    </row>
    <row r="85">
      <c r="A85" s="9" t="s">
        <v>223</v>
      </c>
      <c r="B85" s="41"/>
      <c r="C85" s="41"/>
      <c r="D85" s="69"/>
      <c r="E85" s="28" t="s">
        <v>224</v>
      </c>
      <c r="F85" s="18" t="str">
        <f t="shared" si="1"/>
        <v/>
      </c>
      <c r="G85" s="18"/>
      <c r="H85" s="73"/>
      <c r="I85" s="73"/>
      <c r="J85" s="71" t="s">
        <v>30</v>
      </c>
      <c r="K85" s="71" t="s">
        <v>30</v>
      </c>
      <c r="L85" s="55" t="s">
        <v>31</v>
      </c>
      <c r="M85" s="55" t="s">
        <v>30</v>
      </c>
      <c r="N85" s="55" t="s">
        <v>30</v>
      </c>
      <c r="O85" s="72" t="s">
        <v>31</v>
      </c>
      <c r="P85" s="55" t="s">
        <v>31</v>
      </c>
      <c r="Q85" s="55" t="s">
        <v>31</v>
      </c>
      <c r="R85" s="46" t="s">
        <v>34</v>
      </c>
      <c r="AK85" s="32" t="s">
        <v>35</v>
      </c>
      <c r="AP85" s="24" t="str">
        <f t="shared" si="2"/>
        <v>0xD8000000</v>
      </c>
      <c r="AQ85" s="25"/>
      <c r="AR85" s="26" t="str">
        <f t="shared" si="3"/>
        <v>prfm,                                                           </v>
      </c>
      <c r="AS85" s="26" t="str">
        <f t="shared" si="4"/>
        <v>		prfm,                                                           	/* 0xD8000000	PRFM      	 */</v>
      </c>
      <c r="AT85" s="26" t="str">
        <f t="shared" si="5"/>
        <v>		0xD8000000,	/* PRFM      	prfm	 */</v>
      </c>
    </row>
    <row r="86">
      <c r="A86" s="15" t="s">
        <v>225</v>
      </c>
      <c r="B86" s="34"/>
      <c r="C86" s="34"/>
      <c r="D86" s="63" t="s">
        <v>226</v>
      </c>
      <c r="F86" s="18" t="str">
        <f t="shared" si="1"/>
        <v/>
      </c>
      <c r="G86" s="19"/>
      <c r="H86" s="64"/>
      <c r="I86" s="64"/>
      <c r="J86" s="66" t="s">
        <v>33</v>
      </c>
      <c r="K86" s="66" t="s">
        <v>33</v>
      </c>
      <c r="L86" s="67" t="s">
        <v>30</v>
      </c>
      <c r="M86" s="67" t="s">
        <v>31</v>
      </c>
      <c r="N86" s="68" t="s">
        <v>30</v>
      </c>
      <c r="O86" s="66" t="s">
        <v>33</v>
      </c>
      <c r="P86" s="68" t="s">
        <v>31</v>
      </c>
      <c r="Q86" s="67" t="s">
        <v>31</v>
      </c>
      <c r="R86" s="67" t="s">
        <v>31</v>
      </c>
      <c r="S86" s="66" t="s">
        <v>33</v>
      </c>
      <c r="T86" s="66" t="s">
        <v>49</v>
      </c>
      <c r="AA86" s="38" t="s">
        <v>48</v>
      </c>
      <c r="AF86" s="60" t="s">
        <v>45</v>
      </c>
      <c r="AK86" s="38" t="s">
        <v>35</v>
      </c>
      <c r="AP86" s="24" t="str">
        <f t="shared" si="2"/>
        <v/>
      </c>
      <c r="AQ86" s="25"/>
      <c r="AR86" s="26" t="str">
        <f t="shared" si="3"/>
        <v/>
      </c>
      <c r="AS86" s="26" t="str">
        <f t="shared" si="4"/>
        <v>	/* Load/store no-allocate pair (offset) */</v>
      </c>
      <c r="AT86" s="26" t="str">
        <f t="shared" si="5"/>
        <v>	/* Load/store no-allocate pair (offset) */</v>
      </c>
    </row>
    <row r="87">
      <c r="A87" s="15" t="s">
        <v>227</v>
      </c>
      <c r="B87" s="34"/>
      <c r="C87" s="34"/>
      <c r="D87" s="63"/>
      <c r="E87" s="28" t="s">
        <v>228</v>
      </c>
      <c r="F87" s="18" t="str">
        <f t="shared" si="1"/>
        <v>W</v>
      </c>
      <c r="G87" s="19"/>
      <c r="H87" s="42" t="s">
        <v>97</v>
      </c>
      <c r="I87" s="42"/>
      <c r="J87" s="71" t="s">
        <v>31</v>
      </c>
      <c r="K87" s="71" t="s">
        <v>31</v>
      </c>
      <c r="L87" s="55" t="s">
        <v>30</v>
      </c>
      <c r="M87" s="55" t="s">
        <v>31</v>
      </c>
      <c r="N87" s="55" t="s">
        <v>30</v>
      </c>
      <c r="O87" s="71" t="s">
        <v>31</v>
      </c>
      <c r="P87" s="55" t="s">
        <v>31</v>
      </c>
      <c r="Q87" s="55" t="s">
        <v>31</v>
      </c>
      <c r="R87" s="55" t="s">
        <v>31</v>
      </c>
      <c r="S87" s="71" t="s">
        <v>31</v>
      </c>
      <c r="T87" s="71" t="s">
        <v>49</v>
      </c>
      <c r="AA87" s="32" t="s">
        <v>48</v>
      </c>
      <c r="AF87" s="62" t="s">
        <v>45</v>
      </c>
      <c r="AK87" s="32" t="s">
        <v>35</v>
      </c>
      <c r="AP87" s="24" t="str">
        <f t="shared" si="2"/>
        <v>0x28000000</v>
      </c>
      <c r="AQ87" s="25"/>
      <c r="AR87" s="26" t="str">
        <f t="shared" si="3"/>
        <v>stnp_W,                                                         </v>
      </c>
      <c r="AS87" s="26" t="str">
        <f t="shared" si="4"/>
        <v>		stnp_W,                                                         	/* 0x28000000	STNP      	 */</v>
      </c>
      <c r="AT87" s="26" t="str">
        <f t="shared" si="5"/>
        <v>		0x28000000,	/* STNP      	stnp_W	 */</v>
      </c>
    </row>
    <row r="88">
      <c r="A88" s="9" t="s">
        <v>229</v>
      </c>
      <c r="B88" s="34"/>
      <c r="C88" s="34"/>
      <c r="D88" s="63"/>
      <c r="E88" s="28" t="s">
        <v>230</v>
      </c>
      <c r="F88" s="18" t="str">
        <f t="shared" si="1"/>
        <v>W</v>
      </c>
      <c r="G88" s="19"/>
      <c r="H88" s="42" t="s">
        <v>97</v>
      </c>
      <c r="I88" s="42"/>
      <c r="J88" s="71" t="s">
        <v>31</v>
      </c>
      <c r="K88" s="71" t="s">
        <v>31</v>
      </c>
      <c r="L88" s="55" t="s">
        <v>30</v>
      </c>
      <c r="M88" s="55" t="s">
        <v>31</v>
      </c>
      <c r="N88" s="55" t="s">
        <v>30</v>
      </c>
      <c r="O88" s="71" t="s">
        <v>31</v>
      </c>
      <c r="P88" s="55" t="s">
        <v>31</v>
      </c>
      <c r="Q88" s="55" t="s">
        <v>31</v>
      </c>
      <c r="R88" s="55" t="s">
        <v>31</v>
      </c>
      <c r="S88" s="71" t="s">
        <v>30</v>
      </c>
      <c r="T88" s="71" t="s">
        <v>49</v>
      </c>
      <c r="AA88" s="32" t="s">
        <v>48</v>
      </c>
      <c r="AF88" s="62" t="s">
        <v>45</v>
      </c>
      <c r="AK88" s="32" t="s">
        <v>35</v>
      </c>
      <c r="AP88" s="24" t="str">
        <f t="shared" si="2"/>
        <v>0x28400000</v>
      </c>
      <c r="AQ88" s="25"/>
      <c r="AR88" s="26" t="str">
        <f t="shared" si="3"/>
        <v>ldnp_W,                                                         </v>
      </c>
      <c r="AS88" s="26" t="str">
        <f t="shared" si="4"/>
        <v>		ldnp_W,                                                         	/* 0x28400000	LDNP      	 */</v>
      </c>
      <c r="AT88" s="26" t="str">
        <f t="shared" si="5"/>
        <v>		0x28400000,	/* LDNP      	ldnp_W	 */</v>
      </c>
    </row>
    <row r="89">
      <c r="A89" s="15" t="s">
        <v>231</v>
      </c>
      <c r="B89" s="34"/>
      <c r="C89" s="34"/>
      <c r="D89" s="63"/>
      <c r="E89" s="28" t="s">
        <v>228</v>
      </c>
      <c r="F89" s="18" t="str">
        <f t="shared" si="1"/>
        <v>S</v>
      </c>
      <c r="G89" s="18"/>
      <c r="H89" s="42" t="s">
        <v>52</v>
      </c>
      <c r="I89" s="42"/>
      <c r="J89" s="71" t="s">
        <v>31</v>
      </c>
      <c r="K89" s="71" t="s">
        <v>31</v>
      </c>
      <c r="L89" s="55" t="s">
        <v>30</v>
      </c>
      <c r="M89" s="55" t="s">
        <v>31</v>
      </c>
      <c r="N89" s="55" t="s">
        <v>30</v>
      </c>
      <c r="O89" s="71" t="s">
        <v>30</v>
      </c>
      <c r="P89" s="55" t="s">
        <v>31</v>
      </c>
      <c r="Q89" s="55" t="s">
        <v>31</v>
      </c>
      <c r="R89" s="55" t="s">
        <v>31</v>
      </c>
      <c r="S89" s="71" t="s">
        <v>31</v>
      </c>
      <c r="T89" s="71" t="s">
        <v>49</v>
      </c>
      <c r="AA89" s="32" t="s">
        <v>48</v>
      </c>
      <c r="AF89" s="62" t="s">
        <v>45</v>
      </c>
      <c r="AK89" s="32" t="s">
        <v>35</v>
      </c>
      <c r="AP89" s="24" t="str">
        <f t="shared" si="2"/>
        <v>0x2C000000</v>
      </c>
      <c r="AQ89" s="25"/>
      <c r="AR89" s="26" t="str">
        <f t="shared" si="3"/>
        <v>stnp_S,                                                         </v>
      </c>
      <c r="AS89" s="26" t="str">
        <f t="shared" si="4"/>
        <v>		stnp_S,                                                         	/* 0x2C000000	STNP      	 */</v>
      </c>
      <c r="AT89" s="26" t="str">
        <f t="shared" si="5"/>
        <v>		0x2C000000,	/* STNP      	stnp_S	 */</v>
      </c>
    </row>
    <row r="90">
      <c r="A90" s="15" t="s">
        <v>232</v>
      </c>
      <c r="B90" s="34"/>
      <c r="C90" s="34"/>
      <c r="D90" s="63"/>
      <c r="E90" s="28" t="s">
        <v>230</v>
      </c>
      <c r="F90" s="18" t="str">
        <f t="shared" si="1"/>
        <v>S</v>
      </c>
      <c r="G90" s="18"/>
      <c r="H90" s="42" t="s">
        <v>52</v>
      </c>
      <c r="I90" s="42"/>
      <c r="J90" s="71" t="s">
        <v>31</v>
      </c>
      <c r="K90" s="71" t="s">
        <v>31</v>
      </c>
      <c r="L90" s="55" t="s">
        <v>30</v>
      </c>
      <c r="M90" s="55" t="s">
        <v>31</v>
      </c>
      <c r="N90" s="55" t="s">
        <v>30</v>
      </c>
      <c r="O90" s="71" t="s">
        <v>30</v>
      </c>
      <c r="P90" s="55" t="s">
        <v>31</v>
      </c>
      <c r="Q90" s="55" t="s">
        <v>31</v>
      </c>
      <c r="R90" s="55" t="s">
        <v>31</v>
      </c>
      <c r="S90" s="71" t="s">
        <v>30</v>
      </c>
      <c r="T90" s="71" t="s">
        <v>49</v>
      </c>
      <c r="AA90" s="32" t="s">
        <v>48</v>
      </c>
      <c r="AF90" s="62" t="s">
        <v>45</v>
      </c>
      <c r="AK90" s="32" t="s">
        <v>35</v>
      </c>
      <c r="AP90" s="24" t="str">
        <f t="shared" si="2"/>
        <v>0x2C400000</v>
      </c>
      <c r="AQ90" s="25"/>
      <c r="AR90" s="26" t="str">
        <f t="shared" si="3"/>
        <v>ldnp_S,                                                         </v>
      </c>
      <c r="AS90" s="26" t="str">
        <f t="shared" si="4"/>
        <v>		ldnp_S,                                                         	/* 0x2C400000	LDNP      	 */</v>
      </c>
      <c r="AT90" s="26" t="str">
        <f t="shared" si="5"/>
        <v>		0x2C400000,	/* LDNP      	ldnp_S	 */</v>
      </c>
    </row>
    <row r="91">
      <c r="A91" s="9" t="s">
        <v>233</v>
      </c>
      <c r="B91" s="34"/>
      <c r="C91" s="34"/>
      <c r="D91" s="63"/>
      <c r="E91" s="28" t="s">
        <v>228</v>
      </c>
      <c r="F91" s="18" t="str">
        <f t="shared" si="1"/>
        <v>D</v>
      </c>
      <c r="G91" s="18"/>
      <c r="H91" s="42" t="s">
        <v>219</v>
      </c>
      <c r="I91" s="42"/>
      <c r="J91" s="71" t="s">
        <v>31</v>
      </c>
      <c r="K91" s="71" t="s">
        <v>30</v>
      </c>
      <c r="L91" s="55" t="s">
        <v>30</v>
      </c>
      <c r="M91" s="55" t="s">
        <v>31</v>
      </c>
      <c r="N91" s="55" t="s">
        <v>30</v>
      </c>
      <c r="O91" s="71" t="s">
        <v>30</v>
      </c>
      <c r="P91" s="55" t="s">
        <v>31</v>
      </c>
      <c r="Q91" s="55" t="s">
        <v>31</v>
      </c>
      <c r="R91" s="55" t="s">
        <v>31</v>
      </c>
      <c r="S91" s="71" t="s">
        <v>31</v>
      </c>
      <c r="T91" s="71" t="s">
        <v>49</v>
      </c>
      <c r="AA91" s="32" t="s">
        <v>48</v>
      </c>
      <c r="AF91" s="62" t="s">
        <v>45</v>
      </c>
      <c r="AK91" s="32" t="s">
        <v>35</v>
      </c>
      <c r="AP91" s="24" t="str">
        <f t="shared" si="2"/>
        <v>0x6C000000</v>
      </c>
      <c r="AQ91" s="25"/>
      <c r="AR91" s="26" t="str">
        <f t="shared" si="3"/>
        <v>stnp_D,                                                         </v>
      </c>
      <c r="AS91" s="26" t="str">
        <f t="shared" si="4"/>
        <v>		stnp_D,                                                         	/* 0x6C000000	STNP      	 */</v>
      </c>
      <c r="AT91" s="26" t="str">
        <f t="shared" si="5"/>
        <v>		0x6C000000,	/* STNP      	stnp_D	 */</v>
      </c>
    </row>
    <row r="92">
      <c r="A92" s="9" t="s">
        <v>234</v>
      </c>
      <c r="B92" s="34"/>
      <c r="C92" s="34"/>
      <c r="D92" s="63"/>
      <c r="E92" s="28" t="s">
        <v>230</v>
      </c>
      <c r="F92" s="18" t="str">
        <f t="shared" si="1"/>
        <v>D</v>
      </c>
      <c r="G92" s="18"/>
      <c r="H92" s="42" t="s">
        <v>219</v>
      </c>
      <c r="I92" s="42"/>
      <c r="J92" s="71" t="s">
        <v>31</v>
      </c>
      <c r="K92" s="71" t="s">
        <v>30</v>
      </c>
      <c r="L92" s="55" t="s">
        <v>30</v>
      </c>
      <c r="M92" s="55" t="s">
        <v>31</v>
      </c>
      <c r="N92" s="55" t="s">
        <v>30</v>
      </c>
      <c r="O92" s="71" t="s">
        <v>30</v>
      </c>
      <c r="P92" s="55" t="s">
        <v>31</v>
      </c>
      <c r="Q92" s="55" t="s">
        <v>31</v>
      </c>
      <c r="R92" s="55" t="s">
        <v>31</v>
      </c>
      <c r="S92" s="71" t="s">
        <v>30</v>
      </c>
      <c r="T92" s="71" t="s">
        <v>49</v>
      </c>
      <c r="AA92" s="32" t="s">
        <v>48</v>
      </c>
      <c r="AF92" s="62" t="s">
        <v>45</v>
      </c>
      <c r="AK92" s="32" t="s">
        <v>35</v>
      </c>
      <c r="AP92" s="24" t="str">
        <f t="shared" si="2"/>
        <v>0x6C400000</v>
      </c>
      <c r="AQ92" s="25"/>
      <c r="AR92" s="26" t="str">
        <f t="shared" si="3"/>
        <v>ldnp_D,                                                         </v>
      </c>
      <c r="AS92" s="26" t="str">
        <f t="shared" si="4"/>
        <v>		ldnp_D,                                                         	/* 0x6C400000	LDNP      	 */</v>
      </c>
      <c r="AT92" s="26" t="str">
        <f t="shared" si="5"/>
        <v>		0x6C400000,	/* LDNP      	ldnp_D	 */</v>
      </c>
    </row>
    <row r="93">
      <c r="A93" s="15" t="s">
        <v>235</v>
      </c>
      <c r="B93" s="34"/>
      <c r="C93" s="34"/>
      <c r="D93" s="63"/>
      <c r="E93" s="28" t="s">
        <v>228</v>
      </c>
      <c r="F93" s="18" t="str">
        <f t="shared" si="1"/>
        <v>X</v>
      </c>
      <c r="G93" s="19"/>
      <c r="H93" s="42" t="s">
        <v>99</v>
      </c>
      <c r="I93" s="42"/>
      <c r="J93" s="71" t="s">
        <v>30</v>
      </c>
      <c r="K93" s="71" t="s">
        <v>31</v>
      </c>
      <c r="L93" s="55" t="s">
        <v>30</v>
      </c>
      <c r="M93" s="55" t="s">
        <v>31</v>
      </c>
      <c r="N93" s="55" t="s">
        <v>30</v>
      </c>
      <c r="O93" s="71" t="s">
        <v>31</v>
      </c>
      <c r="P93" s="55" t="s">
        <v>31</v>
      </c>
      <c r="Q93" s="55" t="s">
        <v>31</v>
      </c>
      <c r="R93" s="55" t="s">
        <v>31</v>
      </c>
      <c r="S93" s="71" t="s">
        <v>31</v>
      </c>
      <c r="T93" s="71" t="s">
        <v>49</v>
      </c>
      <c r="AA93" s="32" t="s">
        <v>48</v>
      </c>
      <c r="AF93" s="62" t="s">
        <v>45</v>
      </c>
      <c r="AK93" s="32" t="s">
        <v>35</v>
      </c>
      <c r="AP93" s="24" t="str">
        <f t="shared" si="2"/>
        <v>0xA8000000</v>
      </c>
      <c r="AQ93" s="25"/>
      <c r="AR93" s="26" t="str">
        <f t="shared" si="3"/>
        <v>stnp_X,                                                         </v>
      </c>
      <c r="AS93" s="26" t="str">
        <f t="shared" si="4"/>
        <v>		stnp_X,                                                         	/* 0xA8000000	STNP      	 */</v>
      </c>
      <c r="AT93" s="26" t="str">
        <f t="shared" si="5"/>
        <v>		0xA8000000,	/* STNP      	stnp_X	 */</v>
      </c>
    </row>
    <row r="94">
      <c r="A94" s="15" t="s">
        <v>236</v>
      </c>
      <c r="B94" s="34"/>
      <c r="C94" s="34"/>
      <c r="D94" s="63"/>
      <c r="E94" s="28" t="s">
        <v>230</v>
      </c>
      <c r="F94" s="18" t="str">
        <f t="shared" si="1"/>
        <v>X</v>
      </c>
      <c r="G94" s="19"/>
      <c r="H94" s="42" t="s">
        <v>99</v>
      </c>
      <c r="I94" s="42"/>
      <c r="J94" s="71" t="s">
        <v>30</v>
      </c>
      <c r="K94" s="71" t="s">
        <v>31</v>
      </c>
      <c r="L94" s="55" t="s">
        <v>30</v>
      </c>
      <c r="M94" s="55" t="s">
        <v>31</v>
      </c>
      <c r="N94" s="55" t="s">
        <v>30</v>
      </c>
      <c r="O94" s="71" t="s">
        <v>31</v>
      </c>
      <c r="P94" s="55" t="s">
        <v>31</v>
      </c>
      <c r="Q94" s="55" t="s">
        <v>31</v>
      </c>
      <c r="R94" s="55" t="s">
        <v>31</v>
      </c>
      <c r="S94" s="71" t="s">
        <v>30</v>
      </c>
      <c r="T94" s="71" t="s">
        <v>49</v>
      </c>
      <c r="AA94" s="32" t="s">
        <v>48</v>
      </c>
      <c r="AF94" s="62" t="s">
        <v>45</v>
      </c>
      <c r="AK94" s="32" t="s">
        <v>35</v>
      </c>
      <c r="AP94" s="24" t="str">
        <f t="shared" si="2"/>
        <v>0xA8400000</v>
      </c>
      <c r="AQ94" s="25"/>
      <c r="AR94" s="26" t="str">
        <f t="shared" si="3"/>
        <v>ldnp_X,                                                         </v>
      </c>
      <c r="AS94" s="26" t="str">
        <f t="shared" si="4"/>
        <v>		ldnp_X,                                                         	/* 0xA8400000	LDNP      	 */</v>
      </c>
      <c r="AT94" s="26" t="str">
        <f t="shared" si="5"/>
        <v>		0xA8400000,	/* LDNP      	ldnp_X	 */</v>
      </c>
    </row>
    <row r="95">
      <c r="A95" s="9" t="s">
        <v>237</v>
      </c>
      <c r="B95" s="34"/>
      <c r="C95" s="34"/>
      <c r="D95" s="63"/>
      <c r="E95" s="28" t="s">
        <v>228</v>
      </c>
      <c r="F95" s="18" t="str">
        <f t="shared" si="1"/>
        <v>Q</v>
      </c>
      <c r="G95" s="18"/>
      <c r="H95" s="42" t="s">
        <v>71</v>
      </c>
      <c r="I95" s="42"/>
      <c r="J95" s="71" t="s">
        <v>30</v>
      </c>
      <c r="K95" s="71" t="s">
        <v>31</v>
      </c>
      <c r="L95" s="55" t="s">
        <v>30</v>
      </c>
      <c r="M95" s="55" t="s">
        <v>31</v>
      </c>
      <c r="N95" s="55" t="s">
        <v>30</v>
      </c>
      <c r="O95" s="71" t="s">
        <v>30</v>
      </c>
      <c r="P95" s="55" t="s">
        <v>31</v>
      </c>
      <c r="Q95" s="55" t="s">
        <v>31</v>
      </c>
      <c r="R95" s="55" t="s">
        <v>31</v>
      </c>
      <c r="S95" s="71" t="s">
        <v>31</v>
      </c>
      <c r="T95" s="71" t="s">
        <v>49</v>
      </c>
      <c r="AA95" s="32" t="s">
        <v>48</v>
      </c>
      <c r="AF95" s="62" t="s">
        <v>45</v>
      </c>
      <c r="AK95" s="32" t="s">
        <v>35</v>
      </c>
      <c r="AP95" s="24" t="str">
        <f t="shared" si="2"/>
        <v>0xAC000000</v>
      </c>
      <c r="AQ95" s="25"/>
      <c r="AR95" s="26" t="str">
        <f t="shared" si="3"/>
        <v>stnp_Q,                                                         </v>
      </c>
      <c r="AS95" s="26" t="str">
        <f t="shared" si="4"/>
        <v>		stnp_Q,                                                         	/* 0xAC000000	STNP      	 */</v>
      </c>
      <c r="AT95" s="26" t="str">
        <f t="shared" si="5"/>
        <v>		0xAC000000,	/* STNP      	stnp_Q	 */</v>
      </c>
    </row>
    <row r="96">
      <c r="A96" s="15" t="s">
        <v>238</v>
      </c>
      <c r="B96" s="34"/>
      <c r="C96" s="34"/>
      <c r="D96" s="63"/>
      <c r="E96" s="28" t="s">
        <v>230</v>
      </c>
      <c r="F96" s="18" t="str">
        <f t="shared" si="1"/>
        <v>Q</v>
      </c>
      <c r="G96" s="18"/>
      <c r="H96" s="42" t="s">
        <v>71</v>
      </c>
      <c r="I96" s="42"/>
      <c r="J96" s="71" t="s">
        <v>30</v>
      </c>
      <c r="K96" s="71" t="s">
        <v>31</v>
      </c>
      <c r="L96" s="55" t="s">
        <v>30</v>
      </c>
      <c r="M96" s="55" t="s">
        <v>31</v>
      </c>
      <c r="N96" s="55" t="s">
        <v>30</v>
      </c>
      <c r="O96" s="71" t="s">
        <v>30</v>
      </c>
      <c r="P96" s="55" t="s">
        <v>31</v>
      </c>
      <c r="Q96" s="55" t="s">
        <v>31</v>
      </c>
      <c r="R96" s="55" t="s">
        <v>31</v>
      </c>
      <c r="S96" s="71" t="s">
        <v>30</v>
      </c>
      <c r="T96" s="71" t="s">
        <v>49</v>
      </c>
      <c r="AA96" s="32" t="s">
        <v>48</v>
      </c>
      <c r="AF96" s="62" t="s">
        <v>45</v>
      </c>
      <c r="AK96" s="32" t="s">
        <v>35</v>
      </c>
      <c r="AP96" s="24" t="str">
        <f t="shared" si="2"/>
        <v>0xAC400000</v>
      </c>
      <c r="AQ96" s="25"/>
      <c r="AR96" s="26" t="str">
        <f t="shared" si="3"/>
        <v>ldnp_Q,                                                         </v>
      </c>
      <c r="AS96" s="26" t="str">
        <f t="shared" si="4"/>
        <v>		ldnp_Q,                                                         	/* 0xAC400000	LDNP      	 */</v>
      </c>
      <c r="AT96" s="26" t="str">
        <f t="shared" si="5"/>
        <v>		0xAC400000,	/* LDNP      	ldnp_Q	 */</v>
      </c>
    </row>
    <row r="97" ht="12.75" customHeight="1">
      <c r="A97" s="15" t="s">
        <v>239</v>
      </c>
      <c r="B97" s="16"/>
      <c r="C97" s="16"/>
      <c r="D97" s="17" t="s">
        <v>240</v>
      </c>
      <c r="F97" s="18" t="str">
        <f t="shared" si="1"/>
        <v/>
      </c>
      <c r="G97" s="19"/>
      <c r="H97" s="20"/>
      <c r="I97" s="20"/>
      <c r="J97" s="66" t="s">
        <v>33</v>
      </c>
      <c r="K97" s="66" t="s">
        <v>33</v>
      </c>
      <c r="L97" s="67" t="s">
        <v>30</v>
      </c>
      <c r="M97" s="67" t="s">
        <v>31</v>
      </c>
      <c r="N97" s="68" t="s">
        <v>30</v>
      </c>
      <c r="O97" s="66" t="s">
        <v>33</v>
      </c>
      <c r="P97" s="39" t="s">
        <v>31</v>
      </c>
      <c r="Q97" s="22" t="s">
        <v>31</v>
      </c>
      <c r="R97" s="22" t="s">
        <v>30</v>
      </c>
      <c r="S97" s="66" t="s">
        <v>33</v>
      </c>
      <c r="T97" s="66" t="s">
        <v>49</v>
      </c>
      <c r="AA97" s="38" t="s">
        <v>48</v>
      </c>
      <c r="AF97" s="60" t="s">
        <v>45</v>
      </c>
      <c r="AK97" s="38" t="s">
        <v>35</v>
      </c>
      <c r="AP97" s="24" t="str">
        <f t="shared" si="2"/>
        <v/>
      </c>
      <c r="AQ97" s="25"/>
      <c r="AR97" s="26" t="str">
        <f t="shared" si="3"/>
        <v/>
      </c>
      <c r="AS97" s="26" t="str">
        <f t="shared" si="4"/>
        <v>	/* Load/store register pair (post-indexed) */</v>
      </c>
      <c r="AT97" s="26" t="str">
        <f t="shared" si="5"/>
        <v>	/* Load/store register pair (post-indexed) */</v>
      </c>
    </row>
    <row r="98" ht="12.75" customHeight="1">
      <c r="A98" s="9" t="s">
        <v>242</v>
      </c>
      <c r="B98" s="16"/>
      <c r="C98" s="16"/>
      <c r="D98" s="17"/>
      <c r="E98" s="28" t="s">
        <v>243</v>
      </c>
      <c r="F98" s="18" t="str">
        <f t="shared" si="1"/>
        <v>post_W</v>
      </c>
      <c r="G98" s="18" t="s">
        <v>244</v>
      </c>
      <c r="H98" s="30" t="s">
        <v>97</v>
      </c>
      <c r="I98" s="30"/>
      <c r="J98" s="71" t="s">
        <v>31</v>
      </c>
      <c r="K98" s="71" t="s">
        <v>31</v>
      </c>
      <c r="L98" s="55" t="s">
        <v>30</v>
      </c>
      <c r="M98" s="55" t="s">
        <v>31</v>
      </c>
      <c r="N98" s="55" t="s">
        <v>30</v>
      </c>
      <c r="O98" s="71" t="s">
        <v>31</v>
      </c>
      <c r="P98" s="45" t="s">
        <v>31</v>
      </c>
      <c r="Q98" s="45" t="s">
        <v>31</v>
      </c>
      <c r="R98" s="45" t="s">
        <v>30</v>
      </c>
      <c r="S98" s="71" t="s">
        <v>31</v>
      </c>
      <c r="T98" s="71" t="s">
        <v>49</v>
      </c>
      <c r="AA98" s="32" t="s">
        <v>48</v>
      </c>
      <c r="AF98" s="62" t="s">
        <v>45</v>
      </c>
      <c r="AK98" s="32" t="s">
        <v>35</v>
      </c>
      <c r="AP98" s="24" t="str">
        <f t="shared" si="2"/>
        <v>0x28800000</v>
      </c>
      <c r="AQ98" s="25"/>
      <c r="AR98" s="26" t="str">
        <f t="shared" si="3"/>
        <v>stp_post_W,                                                     </v>
      </c>
      <c r="AS98" s="26" t="str">
        <f t="shared" si="4"/>
        <v>		stp_post_W,                                                     	/* 0x28800000	STP       	 */</v>
      </c>
      <c r="AT98" s="26" t="str">
        <f t="shared" si="5"/>
        <v>		0x28800000,	/* STP       	stp_post_W	 */</v>
      </c>
    </row>
    <row r="99" ht="12.75" customHeight="1">
      <c r="A99" s="9" t="s">
        <v>245</v>
      </c>
      <c r="B99" s="16"/>
      <c r="C99" s="16"/>
      <c r="D99" s="17"/>
      <c r="E99" s="28" t="s">
        <v>246</v>
      </c>
      <c r="F99" s="18" t="str">
        <f t="shared" si="1"/>
        <v>post_W</v>
      </c>
      <c r="G99" s="18" t="s">
        <v>244</v>
      </c>
      <c r="H99" s="30" t="s">
        <v>97</v>
      </c>
      <c r="I99" s="30"/>
      <c r="J99" s="71" t="s">
        <v>31</v>
      </c>
      <c r="K99" s="71" t="s">
        <v>31</v>
      </c>
      <c r="L99" s="55" t="s">
        <v>30</v>
      </c>
      <c r="M99" s="55" t="s">
        <v>31</v>
      </c>
      <c r="N99" s="55" t="s">
        <v>30</v>
      </c>
      <c r="O99" s="71" t="s">
        <v>31</v>
      </c>
      <c r="P99" s="45" t="s">
        <v>31</v>
      </c>
      <c r="Q99" s="45" t="s">
        <v>31</v>
      </c>
      <c r="R99" s="45" t="s">
        <v>30</v>
      </c>
      <c r="S99" s="71" t="s">
        <v>30</v>
      </c>
      <c r="T99" s="71" t="s">
        <v>49</v>
      </c>
      <c r="AA99" s="32" t="s">
        <v>48</v>
      </c>
      <c r="AF99" s="62" t="s">
        <v>45</v>
      </c>
      <c r="AK99" s="32" t="s">
        <v>35</v>
      </c>
      <c r="AP99" s="24" t="str">
        <f t="shared" si="2"/>
        <v>0x28C00000</v>
      </c>
      <c r="AQ99" s="25"/>
      <c r="AR99" s="26" t="str">
        <f t="shared" si="3"/>
        <v>ldp_post_W,                                                     </v>
      </c>
      <c r="AS99" s="26" t="str">
        <f t="shared" si="4"/>
        <v>		ldp_post_W,                                                     	/* 0x28C00000	LDP       	 */</v>
      </c>
      <c r="AT99" s="26" t="str">
        <f t="shared" si="5"/>
        <v>		0x28C00000,	/* LDP       	ldp_post_W	 */</v>
      </c>
    </row>
    <row r="100" ht="12.75" customHeight="1">
      <c r="A100" s="15" t="s">
        <v>247</v>
      </c>
      <c r="B100" s="16"/>
      <c r="C100" s="16"/>
      <c r="D100" s="17"/>
      <c r="E100" s="28" t="s">
        <v>243</v>
      </c>
      <c r="F100" s="18" t="str">
        <f t="shared" si="1"/>
        <v>post_S</v>
      </c>
      <c r="G100" s="18" t="s">
        <v>244</v>
      </c>
      <c r="H100" s="30" t="s">
        <v>52</v>
      </c>
      <c r="I100" s="30"/>
      <c r="J100" s="71" t="s">
        <v>31</v>
      </c>
      <c r="K100" s="71" t="s">
        <v>31</v>
      </c>
      <c r="L100" s="55" t="s">
        <v>30</v>
      </c>
      <c r="M100" s="55" t="s">
        <v>31</v>
      </c>
      <c r="N100" s="55" t="s">
        <v>30</v>
      </c>
      <c r="O100" s="71" t="s">
        <v>30</v>
      </c>
      <c r="P100" s="45" t="s">
        <v>31</v>
      </c>
      <c r="Q100" s="45" t="s">
        <v>31</v>
      </c>
      <c r="R100" s="45" t="s">
        <v>30</v>
      </c>
      <c r="S100" s="71" t="s">
        <v>31</v>
      </c>
      <c r="T100" s="71" t="s">
        <v>49</v>
      </c>
      <c r="AA100" s="32" t="s">
        <v>48</v>
      </c>
      <c r="AF100" s="62" t="s">
        <v>45</v>
      </c>
      <c r="AK100" s="32" t="s">
        <v>35</v>
      </c>
      <c r="AP100" s="24" t="str">
        <f t="shared" si="2"/>
        <v>0x2C800000</v>
      </c>
      <c r="AQ100" s="25"/>
      <c r="AR100" s="26" t="str">
        <f t="shared" si="3"/>
        <v>stp_post_S,                                                     </v>
      </c>
      <c r="AS100" s="26" t="str">
        <f t="shared" si="4"/>
        <v>		stp_post_S,                                                     	/* 0x2C800000	STP       	 */</v>
      </c>
      <c r="AT100" s="26" t="str">
        <f t="shared" si="5"/>
        <v>		0x2C800000,	/* STP       	stp_post_S	 */</v>
      </c>
    </row>
    <row r="101" ht="12.75" customHeight="1">
      <c r="A101" s="15" t="s">
        <v>248</v>
      </c>
      <c r="B101" s="16"/>
      <c r="C101" s="16"/>
      <c r="D101" s="17"/>
      <c r="E101" s="28" t="s">
        <v>246</v>
      </c>
      <c r="F101" s="18" t="str">
        <f t="shared" si="1"/>
        <v>post_S</v>
      </c>
      <c r="G101" s="18" t="s">
        <v>244</v>
      </c>
      <c r="H101" s="30" t="s">
        <v>52</v>
      </c>
      <c r="I101" s="30"/>
      <c r="J101" s="71" t="s">
        <v>31</v>
      </c>
      <c r="K101" s="71" t="s">
        <v>31</v>
      </c>
      <c r="L101" s="55" t="s">
        <v>30</v>
      </c>
      <c r="M101" s="55" t="s">
        <v>31</v>
      </c>
      <c r="N101" s="55" t="s">
        <v>30</v>
      </c>
      <c r="O101" s="71" t="s">
        <v>30</v>
      </c>
      <c r="P101" s="45" t="s">
        <v>31</v>
      </c>
      <c r="Q101" s="45" t="s">
        <v>31</v>
      </c>
      <c r="R101" s="45" t="s">
        <v>30</v>
      </c>
      <c r="S101" s="71" t="s">
        <v>30</v>
      </c>
      <c r="T101" s="71" t="s">
        <v>49</v>
      </c>
      <c r="AA101" s="32" t="s">
        <v>48</v>
      </c>
      <c r="AF101" s="62" t="s">
        <v>45</v>
      </c>
      <c r="AK101" s="32" t="s">
        <v>35</v>
      </c>
      <c r="AP101" s="24" t="str">
        <f t="shared" si="2"/>
        <v>0x2CC00000</v>
      </c>
      <c r="AQ101" s="25"/>
      <c r="AR101" s="26" t="str">
        <f t="shared" si="3"/>
        <v>ldp_post_S,                                                     </v>
      </c>
      <c r="AS101" s="26" t="str">
        <f t="shared" si="4"/>
        <v>		ldp_post_S,                                                     	/* 0x2CC00000	LDP       	 */</v>
      </c>
      <c r="AT101" s="26" t="str">
        <f t="shared" si="5"/>
        <v>		0x2CC00000,	/* LDP       	ldp_post_S	 */</v>
      </c>
    </row>
    <row r="102" ht="12.75" customHeight="1">
      <c r="A102" s="9" t="s">
        <v>249</v>
      </c>
      <c r="B102" s="16"/>
      <c r="C102" s="16"/>
      <c r="D102" s="17"/>
      <c r="E102" s="28" t="s">
        <v>250</v>
      </c>
      <c r="F102" s="18" t="str">
        <f t="shared" si="1"/>
        <v>post</v>
      </c>
      <c r="G102" s="18" t="s">
        <v>244</v>
      </c>
      <c r="H102" s="30"/>
      <c r="I102" s="30"/>
      <c r="J102" s="71" t="s">
        <v>31</v>
      </c>
      <c r="K102" s="71" t="s">
        <v>30</v>
      </c>
      <c r="L102" s="55" t="s">
        <v>30</v>
      </c>
      <c r="M102" s="55" t="s">
        <v>31</v>
      </c>
      <c r="N102" s="55" t="s">
        <v>30</v>
      </c>
      <c r="O102" s="71" t="s">
        <v>31</v>
      </c>
      <c r="P102" s="45" t="s">
        <v>31</v>
      </c>
      <c r="Q102" s="45" t="s">
        <v>31</v>
      </c>
      <c r="R102" s="45" t="s">
        <v>30</v>
      </c>
      <c r="S102" s="71" t="s">
        <v>30</v>
      </c>
      <c r="T102" s="71" t="s">
        <v>49</v>
      </c>
      <c r="AA102" s="32" t="s">
        <v>48</v>
      </c>
      <c r="AF102" s="62" t="s">
        <v>45</v>
      </c>
      <c r="AK102" s="32" t="s">
        <v>35</v>
      </c>
      <c r="AP102" s="24" t="str">
        <f t="shared" si="2"/>
        <v>0x68C00000</v>
      </c>
      <c r="AQ102" s="25"/>
      <c r="AR102" s="26" t="str">
        <f t="shared" si="3"/>
        <v>ldpsw_post,                                                     </v>
      </c>
      <c r="AS102" s="26" t="str">
        <f t="shared" si="4"/>
        <v>		ldpsw_post,                                                     	/* 0x68C00000	LDPSW     	 */</v>
      </c>
      <c r="AT102" s="26" t="str">
        <f t="shared" si="5"/>
        <v>		0x68C00000,	/* LDPSW     	ldpsw_post	 */</v>
      </c>
    </row>
    <row r="103" ht="12.75" customHeight="1">
      <c r="A103" s="15" t="s">
        <v>251</v>
      </c>
      <c r="B103" s="16"/>
      <c r="C103" s="16"/>
      <c r="D103" s="17"/>
      <c r="E103" s="28" t="s">
        <v>243</v>
      </c>
      <c r="F103" s="18" t="str">
        <f t="shared" si="1"/>
        <v>post_D</v>
      </c>
      <c r="G103" s="18" t="s">
        <v>244</v>
      </c>
      <c r="H103" s="30" t="s">
        <v>219</v>
      </c>
      <c r="I103" s="30"/>
      <c r="J103" s="71" t="s">
        <v>31</v>
      </c>
      <c r="K103" s="71" t="s">
        <v>30</v>
      </c>
      <c r="L103" s="55" t="s">
        <v>30</v>
      </c>
      <c r="M103" s="55" t="s">
        <v>31</v>
      </c>
      <c r="N103" s="55" t="s">
        <v>30</v>
      </c>
      <c r="O103" s="71" t="s">
        <v>30</v>
      </c>
      <c r="P103" s="45" t="s">
        <v>31</v>
      </c>
      <c r="Q103" s="45" t="s">
        <v>31</v>
      </c>
      <c r="R103" s="45" t="s">
        <v>30</v>
      </c>
      <c r="S103" s="71" t="s">
        <v>31</v>
      </c>
      <c r="T103" s="71" t="s">
        <v>49</v>
      </c>
      <c r="AA103" s="32" t="s">
        <v>48</v>
      </c>
      <c r="AF103" s="62" t="s">
        <v>45</v>
      </c>
      <c r="AK103" s="32" t="s">
        <v>35</v>
      </c>
      <c r="AP103" s="24" t="str">
        <f t="shared" si="2"/>
        <v>0x6C800000</v>
      </c>
      <c r="AQ103" s="25"/>
      <c r="AR103" s="26" t="str">
        <f t="shared" si="3"/>
        <v>stp_post_D,                                                     </v>
      </c>
      <c r="AS103" s="26" t="str">
        <f t="shared" si="4"/>
        <v>		stp_post_D,                                                     	/* 0x6C800000	STP       	 */</v>
      </c>
      <c r="AT103" s="26" t="str">
        <f t="shared" si="5"/>
        <v>		0x6C800000,	/* STP       	stp_post_D	 */</v>
      </c>
    </row>
    <row r="104" ht="12.75" customHeight="1">
      <c r="A104" s="15" t="s">
        <v>252</v>
      </c>
      <c r="B104" s="16"/>
      <c r="C104" s="16"/>
      <c r="D104" s="17"/>
      <c r="E104" s="28" t="s">
        <v>246</v>
      </c>
      <c r="F104" s="18" t="str">
        <f t="shared" si="1"/>
        <v>post_D</v>
      </c>
      <c r="G104" s="18" t="s">
        <v>244</v>
      </c>
      <c r="H104" s="30" t="s">
        <v>219</v>
      </c>
      <c r="I104" s="30"/>
      <c r="J104" s="71" t="s">
        <v>31</v>
      </c>
      <c r="K104" s="71" t="s">
        <v>30</v>
      </c>
      <c r="L104" s="55" t="s">
        <v>30</v>
      </c>
      <c r="M104" s="55" t="s">
        <v>31</v>
      </c>
      <c r="N104" s="55" t="s">
        <v>30</v>
      </c>
      <c r="O104" s="71" t="s">
        <v>30</v>
      </c>
      <c r="P104" s="45" t="s">
        <v>31</v>
      </c>
      <c r="Q104" s="45" t="s">
        <v>31</v>
      </c>
      <c r="R104" s="45" t="s">
        <v>30</v>
      </c>
      <c r="S104" s="71" t="s">
        <v>30</v>
      </c>
      <c r="T104" s="71" t="s">
        <v>49</v>
      </c>
      <c r="AA104" s="32" t="s">
        <v>48</v>
      </c>
      <c r="AF104" s="62" t="s">
        <v>45</v>
      </c>
      <c r="AK104" s="32" t="s">
        <v>35</v>
      </c>
      <c r="AP104" s="24" t="str">
        <f t="shared" si="2"/>
        <v>0x6CC00000</v>
      </c>
      <c r="AQ104" s="25"/>
      <c r="AR104" s="26" t="str">
        <f t="shared" si="3"/>
        <v>ldp_post_D,                                                     </v>
      </c>
      <c r="AS104" s="26" t="str">
        <f t="shared" si="4"/>
        <v>		ldp_post_D,                                                     	/* 0x6CC00000	LDP       	 */</v>
      </c>
      <c r="AT104" s="26" t="str">
        <f t="shared" si="5"/>
        <v>		0x6CC00000,	/* LDP       	ldp_post_D	 */</v>
      </c>
    </row>
    <row r="105" ht="12.75" customHeight="1">
      <c r="A105" s="9" t="s">
        <v>253</v>
      </c>
      <c r="B105" s="16"/>
      <c r="C105" s="16"/>
      <c r="D105" s="17"/>
      <c r="E105" s="28" t="s">
        <v>243</v>
      </c>
      <c r="F105" s="18" t="str">
        <f t="shared" si="1"/>
        <v>post_X</v>
      </c>
      <c r="G105" s="18" t="s">
        <v>244</v>
      </c>
      <c r="H105" s="30" t="s">
        <v>99</v>
      </c>
      <c r="I105" s="30"/>
      <c r="J105" s="71" t="s">
        <v>30</v>
      </c>
      <c r="K105" s="71" t="s">
        <v>31</v>
      </c>
      <c r="L105" s="55" t="s">
        <v>30</v>
      </c>
      <c r="M105" s="55" t="s">
        <v>31</v>
      </c>
      <c r="N105" s="55" t="s">
        <v>30</v>
      </c>
      <c r="O105" s="71" t="s">
        <v>31</v>
      </c>
      <c r="P105" s="45" t="s">
        <v>31</v>
      </c>
      <c r="Q105" s="45" t="s">
        <v>31</v>
      </c>
      <c r="R105" s="45" t="s">
        <v>30</v>
      </c>
      <c r="S105" s="71" t="s">
        <v>31</v>
      </c>
      <c r="T105" s="71" t="s">
        <v>49</v>
      </c>
      <c r="AA105" s="32" t="s">
        <v>48</v>
      </c>
      <c r="AF105" s="62" t="s">
        <v>45</v>
      </c>
      <c r="AK105" s="32" t="s">
        <v>35</v>
      </c>
      <c r="AP105" s="24" t="str">
        <f t="shared" si="2"/>
        <v>0xA8800000</v>
      </c>
      <c r="AQ105" s="25"/>
      <c r="AR105" s="26" t="str">
        <f t="shared" si="3"/>
        <v>stp_post_X,                                                     </v>
      </c>
      <c r="AS105" s="26" t="str">
        <f t="shared" si="4"/>
        <v>		stp_post_X,                                                     	/* 0xA8800000	STP       	 */</v>
      </c>
      <c r="AT105" s="26" t="str">
        <f t="shared" si="5"/>
        <v>		0xA8800000,	/* STP       	stp_post_X	 */</v>
      </c>
    </row>
    <row r="106" ht="12.75" customHeight="1">
      <c r="A106" s="9" t="s">
        <v>254</v>
      </c>
      <c r="B106" s="16"/>
      <c r="C106" s="16"/>
      <c r="D106" s="17"/>
      <c r="E106" s="28" t="s">
        <v>246</v>
      </c>
      <c r="F106" s="18" t="str">
        <f t="shared" si="1"/>
        <v>post_X</v>
      </c>
      <c r="G106" s="18" t="s">
        <v>244</v>
      </c>
      <c r="H106" s="30" t="s">
        <v>99</v>
      </c>
      <c r="I106" s="30"/>
      <c r="J106" s="71" t="s">
        <v>30</v>
      </c>
      <c r="K106" s="71" t="s">
        <v>31</v>
      </c>
      <c r="L106" s="55" t="s">
        <v>30</v>
      </c>
      <c r="M106" s="55" t="s">
        <v>31</v>
      </c>
      <c r="N106" s="55" t="s">
        <v>30</v>
      </c>
      <c r="O106" s="71" t="s">
        <v>31</v>
      </c>
      <c r="P106" s="45" t="s">
        <v>31</v>
      </c>
      <c r="Q106" s="45" t="s">
        <v>31</v>
      </c>
      <c r="R106" s="45" t="s">
        <v>30</v>
      </c>
      <c r="S106" s="71" t="s">
        <v>30</v>
      </c>
      <c r="T106" s="71" t="s">
        <v>49</v>
      </c>
      <c r="AA106" s="32" t="s">
        <v>48</v>
      </c>
      <c r="AF106" s="62" t="s">
        <v>45</v>
      </c>
      <c r="AK106" s="32" t="s">
        <v>35</v>
      </c>
      <c r="AP106" s="24" t="str">
        <f t="shared" si="2"/>
        <v>0xA8C00000</v>
      </c>
      <c r="AQ106" s="25"/>
      <c r="AR106" s="26" t="str">
        <f t="shared" si="3"/>
        <v>ldp_post_X,                                                     </v>
      </c>
      <c r="AS106" s="26" t="str">
        <f t="shared" si="4"/>
        <v>		ldp_post_X,                                                     	/* 0xA8C00000	LDP       	 */</v>
      </c>
      <c r="AT106" s="26" t="str">
        <f t="shared" si="5"/>
        <v>		0xA8C00000,	/* LDP       	ldp_post_X	 */</v>
      </c>
    </row>
    <row r="107" ht="12.75" customHeight="1">
      <c r="A107" s="15" t="s">
        <v>255</v>
      </c>
      <c r="B107" s="16"/>
      <c r="C107" s="16"/>
      <c r="D107" s="17"/>
      <c r="E107" s="28" t="s">
        <v>243</v>
      </c>
      <c r="F107" s="18" t="str">
        <f t="shared" si="1"/>
        <v>post_Q</v>
      </c>
      <c r="G107" s="18" t="s">
        <v>244</v>
      </c>
      <c r="H107" s="30" t="s">
        <v>71</v>
      </c>
      <c r="I107" s="30"/>
      <c r="J107" s="71" t="s">
        <v>30</v>
      </c>
      <c r="K107" s="71" t="s">
        <v>31</v>
      </c>
      <c r="L107" s="55" t="s">
        <v>30</v>
      </c>
      <c r="M107" s="55" t="s">
        <v>31</v>
      </c>
      <c r="N107" s="55" t="s">
        <v>30</v>
      </c>
      <c r="O107" s="71" t="s">
        <v>30</v>
      </c>
      <c r="P107" s="45" t="s">
        <v>31</v>
      </c>
      <c r="Q107" s="45" t="s">
        <v>31</v>
      </c>
      <c r="R107" s="45" t="s">
        <v>30</v>
      </c>
      <c r="S107" s="71" t="s">
        <v>31</v>
      </c>
      <c r="T107" s="71" t="s">
        <v>49</v>
      </c>
      <c r="AA107" s="32" t="s">
        <v>48</v>
      </c>
      <c r="AF107" s="62" t="s">
        <v>45</v>
      </c>
      <c r="AK107" s="32" t="s">
        <v>35</v>
      </c>
      <c r="AP107" s="24" t="str">
        <f t="shared" si="2"/>
        <v>0xAC800000</v>
      </c>
      <c r="AQ107" s="25"/>
      <c r="AR107" s="26" t="str">
        <f t="shared" si="3"/>
        <v>stp_post_Q,                                                     </v>
      </c>
      <c r="AS107" s="26" t="str">
        <f t="shared" si="4"/>
        <v>		stp_post_Q,                                                     	/* 0xAC800000	STP       	 */</v>
      </c>
      <c r="AT107" s="26" t="str">
        <f t="shared" si="5"/>
        <v>		0xAC800000,	/* STP       	stp_post_Q	 */</v>
      </c>
    </row>
    <row r="108" ht="12.75" customHeight="1">
      <c r="A108" s="15" t="s">
        <v>256</v>
      </c>
      <c r="B108" s="16"/>
      <c r="C108" s="16"/>
      <c r="D108" s="17"/>
      <c r="E108" s="28" t="s">
        <v>246</v>
      </c>
      <c r="F108" s="18" t="str">
        <f t="shared" si="1"/>
        <v>post_Q</v>
      </c>
      <c r="G108" s="18" t="s">
        <v>244</v>
      </c>
      <c r="H108" s="30" t="s">
        <v>71</v>
      </c>
      <c r="I108" s="30"/>
      <c r="J108" s="71" t="s">
        <v>30</v>
      </c>
      <c r="K108" s="71" t="s">
        <v>31</v>
      </c>
      <c r="L108" s="55" t="s">
        <v>30</v>
      </c>
      <c r="M108" s="55" t="s">
        <v>31</v>
      </c>
      <c r="N108" s="55" t="s">
        <v>30</v>
      </c>
      <c r="O108" s="71" t="s">
        <v>30</v>
      </c>
      <c r="P108" s="45" t="s">
        <v>31</v>
      </c>
      <c r="Q108" s="45" t="s">
        <v>31</v>
      </c>
      <c r="R108" s="45" t="s">
        <v>30</v>
      </c>
      <c r="S108" s="71" t="s">
        <v>30</v>
      </c>
      <c r="T108" s="71" t="s">
        <v>49</v>
      </c>
      <c r="AA108" s="32" t="s">
        <v>48</v>
      </c>
      <c r="AF108" s="62" t="s">
        <v>45</v>
      </c>
      <c r="AK108" s="32" t="s">
        <v>35</v>
      </c>
      <c r="AP108" s="24" t="str">
        <f t="shared" si="2"/>
        <v>0xACC00000</v>
      </c>
      <c r="AQ108" s="25"/>
      <c r="AR108" s="26" t="str">
        <f t="shared" si="3"/>
        <v>ldp_post_Q,                                                     </v>
      </c>
      <c r="AS108" s="26" t="str">
        <f t="shared" si="4"/>
        <v>		ldp_post_Q,                                                     	/* 0xACC00000	LDP       	 */</v>
      </c>
      <c r="AT108" s="26" t="str">
        <f t="shared" si="5"/>
        <v>		0xACC00000,	/* LDP       	ldp_post_Q	 */</v>
      </c>
    </row>
    <row r="109" ht="12.75" customHeight="1">
      <c r="A109" s="9" t="s">
        <v>257</v>
      </c>
      <c r="B109" s="16"/>
      <c r="C109" s="16"/>
      <c r="D109" s="17" t="s">
        <v>258</v>
      </c>
      <c r="F109" s="18" t="str">
        <f t="shared" si="1"/>
        <v/>
      </c>
      <c r="G109" s="19"/>
      <c r="H109" s="20"/>
      <c r="I109" s="20"/>
      <c r="J109" s="66" t="s">
        <v>135</v>
      </c>
      <c r="L109" s="67" t="s">
        <v>30</v>
      </c>
      <c r="M109" s="67" t="s">
        <v>31</v>
      </c>
      <c r="N109" s="68" t="s">
        <v>30</v>
      </c>
      <c r="O109" s="66" t="s">
        <v>241</v>
      </c>
      <c r="P109" s="39" t="s">
        <v>31</v>
      </c>
      <c r="Q109" s="22" t="s">
        <v>30</v>
      </c>
      <c r="R109" s="22" t="s">
        <v>31</v>
      </c>
      <c r="S109" s="66" t="s">
        <v>66</v>
      </c>
      <c r="T109" s="66" t="s">
        <v>49</v>
      </c>
      <c r="AA109" s="38" t="s">
        <v>48</v>
      </c>
      <c r="AF109" s="60" t="s">
        <v>45</v>
      </c>
      <c r="AK109" s="38" t="s">
        <v>35</v>
      </c>
      <c r="AP109" s="24" t="str">
        <f t="shared" si="2"/>
        <v/>
      </c>
      <c r="AQ109" s="25"/>
      <c r="AR109" s="26" t="str">
        <f t="shared" si="3"/>
        <v/>
      </c>
      <c r="AS109" s="26" t="str">
        <f t="shared" si="4"/>
        <v>	/* Load/store register pair (offset) */</v>
      </c>
      <c r="AT109" s="26" t="str">
        <f t="shared" si="5"/>
        <v>	/* Load/store register pair (offset) */</v>
      </c>
    </row>
    <row r="110" ht="12.75" customHeight="1">
      <c r="A110" s="15" t="s">
        <v>259</v>
      </c>
      <c r="B110" s="16"/>
      <c r="C110" s="16"/>
      <c r="D110" s="17"/>
      <c r="E110" s="28" t="s">
        <v>243</v>
      </c>
      <c r="F110" s="18" t="str">
        <f t="shared" si="1"/>
        <v>off_W</v>
      </c>
      <c r="G110" s="18" t="s">
        <v>260</v>
      </c>
      <c r="H110" s="30" t="s">
        <v>97</v>
      </c>
      <c r="I110" s="30"/>
      <c r="J110" s="71" t="s">
        <v>31</v>
      </c>
      <c r="K110" s="71" t="s">
        <v>31</v>
      </c>
      <c r="L110" s="55" t="s">
        <v>30</v>
      </c>
      <c r="M110" s="55" t="s">
        <v>31</v>
      </c>
      <c r="N110" s="55" t="s">
        <v>30</v>
      </c>
      <c r="O110" s="71" t="s">
        <v>31</v>
      </c>
      <c r="P110" s="45" t="s">
        <v>31</v>
      </c>
      <c r="Q110" s="45" t="s">
        <v>30</v>
      </c>
      <c r="R110" s="45" t="s">
        <v>31</v>
      </c>
      <c r="S110" s="71" t="s">
        <v>31</v>
      </c>
      <c r="T110" s="71" t="s">
        <v>49</v>
      </c>
      <c r="AA110" s="32" t="s">
        <v>48</v>
      </c>
      <c r="AF110" s="62" t="s">
        <v>45</v>
      </c>
      <c r="AK110" s="32" t="s">
        <v>35</v>
      </c>
      <c r="AP110" s="24" t="str">
        <f t="shared" si="2"/>
        <v>0x29000000</v>
      </c>
      <c r="AQ110" s="25"/>
      <c r="AR110" s="26" t="str">
        <f t="shared" si="3"/>
        <v>stp_off_W,                                                      </v>
      </c>
      <c r="AS110" s="26" t="str">
        <f t="shared" si="4"/>
        <v>		stp_off_W,                                                      	/* 0x29000000	STP       	 */</v>
      </c>
      <c r="AT110" s="26" t="str">
        <f t="shared" si="5"/>
        <v>		0x29000000,	/* STP       	stp_off_W	 */</v>
      </c>
    </row>
    <row r="111" ht="12.75" customHeight="1">
      <c r="A111" s="15" t="s">
        <v>261</v>
      </c>
      <c r="B111" s="16"/>
      <c r="C111" s="16"/>
      <c r="D111" s="17"/>
      <c r="E111" s="28" t="s">
        <v>246</v>
      </c>
      <c r="F111" s="18" t="str">
        <f t="shared" si="1"/>
        <v>off_W</v>
      </c>
      <c r="G111" s="18" t="s">
        <v>260</v>
      </c>
      <c r="H111" s="30" t="s">
        <v>97</v>
      </c>
      <c r="I111" s="30"/>
      <c r="J111" s="71" t="s">
        <v>31</v>
      </c>
      <c r="K111" s="71" t="s">
        <v>31</v>
      </c>
      <c r="L111" s="55" t="s">
        <v>30</v>
      </c>
      <c r="M111" s="55" t="s">
        <v>31</v>
      </c>
      <c r="N111" s="55" t="s">
        <v>30</v>
      </c>
      <c r="O111" s="71" t="s">
        <v>31</v>
      </c>
      <c r="P111" s="45" t="s">
        <v>31</v>
      </c>
      <c r="Q111" s="45" t="s">
        <v>30</v>
      </c>
      <c r="R111" s="45" t="s">
        <v>31</v>
      </c>
      <c r="S111" s="71" t="s">
        <v>30</v>
      </c>
      <c r="T111" s="71" t="s">
        <v>49</v>
      </c>
      <c r="AA111" s="32" t="s">
        <v>48</v>
      </c>
      <c r="AF111" s="62" t="s">
        <v>45</v>
      </c>
      <c r="AK111" s="32" t="s">
        <v>35</v>
      </c>
      <c r="AP111" s="24" t="str">
        <f t="shared" si="2"/>
        <v>0x29400000</v>
      </c>
      <c r="AQ111" s="25"/>
      <c r="AR111" s="26" t="str">
        <f t="shared" si="3"/>
        <v>ldp_off_W,                                                      </v>
      </c>
      <c r="AS111" s="26" t="str">
        <f t="shared" si="4"/>
        <v>		ldp_off_W,                                                      	/* 0x29400000	LDP       	 */</v>
      </c>
      <c r="AT111" s="26" t="str">
        <f t="shared" si="5"/>
        <v>		0x29400000,	/* LDP       	ldp_off_W	 */</v>
      </c>
    </row>
    <row r="112" ht="12.75" customHeight="1">
      <c r="A112" s="9" t="s">
        <v>262</v>
      </c>
      <c r="B112" s="16"/>
      <c r="C112" s="16"/>
      <c r="D112" s="17"/>
      <c r="E112" s="28" t="s">
        <v>243</v>
      </c>
      <c r="F112" s="18" t="str">
        <f t="shared" si="1"/>
        <v>off_S</v>
      </c>
      <c r="G112" s="18" t="s">
        <v>260</v>
      </c>
      <c r="H112" s="30" t="s">
        <v>52</v>
      </c>
      <c r="I112" s="30"/>
      <c r="J112" s="71" t="s">
        <v>31</v>
      </c>
      <c r="K112" s="71" t="s">
        <v>31</v>
      </c>
      <c r="L112" s="55" t="s">
        <v>30</v>
      </c>
      <c r="M112" s="55" t="s">
        <v>31</v>
      </c>
      <c r="N112" s="55" t="s">
        <v>30</v>
      </c>
      <c r="O112" s="71" t="s">
        <v>30</v>
      </c>
      <c r="P112" s="45" t="s">
        <v>31</v>
      </c>
      <c r="Q112" s="45" t="s">
        <v>30</v>
      </c>
      <c r="R112" s="45" t="s">
        <v>31</v>
      </c>
      <c r="S112" s="71" t="s">
        <v>31</v>
      </c>
      <c r="T112" s="71" t="s">
        <v>49</v>
      </c>
      <c r="AA112" s="32" t="s">
        <v>48</v>
      </c>
      <c r="AF112" s="62" t="s">
        <v>45</v>
      </c>
      <c r="AK112" s="32" t="s">
        <v>35</v>
      </c>
      <c r="AP112" s="24" t="str">
        <f t="shared" si="2"/>
        <v>0x2D000000</v>
      </c>
      <c r="AQ112" s="25"/>
      <c r="AR112" s="26" t="str">
        <f t="shared" si="3"/>
        <v>stp_off_S,                                                      </v>
      </c>
      <c r="AS112" s="26" t="str">
        <f t="shared" si="4"/>
        <v>		stp_off_S,                                                      	/* 0x2D000000	STP       	 */</v>
      </c>
      <c r="AT112" s="26" t="str">
        <f t="shared" si="5"/>
        <v>		0x2D000000,	/* STP       	stp_off_S	 */</v>
      </c>
    </row>
    <row r="113" ht="12.75" customHeight="1">
      <c r="A113" s="9" t="s">
        <v>263</v>
      </c>
      <c r="B113" s="16"/>
      <c r="C113" s="16"/>
      <c r="D113" s="17"/>
      <c r="E113" s="28" t="s">
        <v>246</v>
      </c>
      <c r="F113" s="18" t="str">
        <f t="shared" si="1"/>
        <v>off_S</v>
      </c>
      <c r="G113" s="18" t="s">
        <v>260</v>
      </c>
      <c r="H113" s="30" t="s">
        <v>52</v>
      </c>
      <c r="I113" s="30"/>
      <c r="J113" s="71" t="s">
        <v>31</v>
      </c>
      <c r="K113" s="71" t="s">
        <v>31</v>
      </c>
      <c r="L113" s="55" t="s">
        <v>30</v>
      </c>
      <c r="M113" s="55" t="s">
        <v>31</v>
      </c>
      <c r="N113" s="55" t="s">
        <v>30</v>
      </c>
      <c r="O113" s="71" t="s">
        <v>30</v>
      </c>
      <c r="P113" s="45" t="s">
        <v>31</v>
      </c>
      <c r="Q113" s="45" t="s">
        <v>30</v>
      </c>
      <c r="R113" s="45" t="s">
        <v>31</v>
      </c>
      <c r="S113" s="71" t="s">
        <v>30</v>
      </c>
      <c r="T113" s="71" t="s">
        <v>49</v>
      </c>
      <c r="AA113" s="32" t="s">
        <v>48</v>
      </c>
      <c r="AF113" s="62" t="s">
        <v>45</v>
      </c>
      <c r="AK113" s="32" t="s">
        <v>35</v>
      </c>
      <c r="AP113" s="24" t="str">
        <f t="shared" si="2"/>
        <v>0x2D400000</v>
      </c>
      <c r="AQ113" s="25"/>
      <c r="AR113" s="26" t="str">
        <f t="shared" si="3"/>
        <v>ldp_off_S,                                                      </v>
      </c>
      <c r="AS113" s="26" t="str">
        <f t="shared" si="4"/>
        <v>		ldp_off_S,                                                      	/* 0x2D400000	LDP       	 */</v>
      </c>
      <c r="AT113" s="26" t="str">
        <f t="shared" si="5"/>
        <v>		0x2D400000,	/* LDP       	ldp_off_S	 */</v>
      </c>
    </row>
    <row r="114" ht="12.75" customHeight="1">
      <c r="A114" s="15" t="s">
        <v>264</v>
      </c>
      <c r="B114" s="16"/>
      <c r="C114" s="16"/>
      <c r="D114" s="17"/>
      <c r="E114" s="28" t="s">
        <v>250</v>
      </c>
      <c r="F114" s="18" t="str">
        <f t="shared" si="1"/>
        <v>off</v>
      </c>
      <c r="G114" s="18" t="s">
        <v>260</v>
      </c>
      <c r="H114" s="30"/>
      <c r="I114" s="30"/>
      <c r="J114" s="71" t="s">
        <v>31</v>
      </c>
      <c r="K114" s="71" t="s">
        <v>30</v>
      </c>
      <c r="L114" s="55" t="s">
        <v>30</v>
      </c>
      <c r="M114" s="55" t="s">
        <v>31</v>
      </c>
      <c r="N114" s="55" t="s">
        <v>30</v>
      </c>
      <c r="O114" s="71" t="s">
        <v>31</v>
      </c>
      <c r="P114" s="45" t="s">
        <v>31</v>
      </c>
      <c r="Q114" s="45" t="s">
        <v>30</v>
      </c>
      <c r="R114" s="45" t="s">
        <v>31</v>
      </c>
      <c r="S114" s="71" t="s">
        <v>30</v>
      </c>
      <c r="T114" s="71" t="s">
        <v>49</v>
      </c>
      <c r="AA114" s="32" t="s">
        <v>48</v>
      </c>
      <c r="AF114" s="62" t="s">
        <v>45</v>
      </c>
      <c r="AK114" s="32" t="s">
        <v>35</v>
      </c>
      <c r="AP114" s="24" t="str">
        <f t="shared" si="2"/>
        <v>0x69400000</v>
      </c>
      <c r="AQ114" s="25"/>
      <c r="AR114" s="26" t="str">
        <f t="shared" si="3"/>
        <v>ldpsw_off,                                                      </v>
      </c>
      <c r="AS114" s="26" t="str">
        <f t="shared" si="4"/>
        <v>		ldpsw_off,                                                      	/* 0x69400000	LDPSW     	 */</v>
      </c>
      <c r="AT114" s="26" t="str">
        <f t="shared" si="5"/>
        <v>		0x69400000,	/* LDPSW     	ldpsw_off	 */</v>
      </c>
    </row>
    <row r="115" ht="12.75" customHeight="1">
      <c r="A115" s="15" t="s">
        <v>265</v>
      </c>
      <c r="B115" s="16"/>
      <c r="C115" s="16"/>
      <c r="D115" s="17"/>
      <c r="E115" s="28" t="s">
        <v>243</v>
      </c>
      <c r="F115" s="18" t="str">
        <f t="shared" si="1"/>
        <v>off_D</v>
      </c>
      <c r="G115" s="18" t="s">
        <v>260</v>
      </c>
      <c r="H115" s="30" t="s">
        <v>219</v>
      </c>
      <c r="I115" s="30"/>
      <c r="J115" s="71" t="s">
        <v>31</v>
      </c>
      <c r="K115" s="71" t="s">
        <v>30</v>
      </c>
      <c r="L115" s="55" t="s">
        <v>30</v>
      </c>
      <c r="M115" s="55" t="s">
        <v>31</v>
      </c>
      <c r="N115" s="55" t="s">
        <v>30</v>
      </c>
      <c r="O115" s="71" t="s">
        <v>30</v>
      </c>
      <c r="P115" s="45" t="s">
        <v>31</v>
      </c>
      <c r="Q115" s="45" t="s">
        <v>30</v>
      </c>
      <c r="R115" s="45" t="s">
        <v>31</v>
      </c>
      <c r="S115" s="71" t="s">
        <v>31</v>
      </c>
      <c r="T115" s="71" t="s">
        <v>49</v>
      </c>
      <c r="AA115" s="32" t="s">
        <v>48</v>
      </c>
      <c r="AF115" s="62" t="s">
        <v>45</v>
      </c>
      <c r="AK115" s="32" t="s">
        <v>35</v>
      </c>
      <c r="AP115" s="24" t="str">
        <f t="shared" si="2"/>
        <v>0x6D000000</v>
      </c>
      <c r="AQ115" s="25"/>
      <c r="AR115" s="26" t="str">
        <f t="shared" si="3"/>
        <v>stp_off_D,                                                      </v>
      </c>
      <c r="AS115" s="26" t="str">
        <f t="shared" si="4"/>
        <v>		stp_off_D,                                                      	/* 0x6D000000	STP       	 */</v>
      </c>
      <c r="AT115" s="26" t="str">
        <f t="shared" si="5"/>
        <v>		0x6D000000,	/* STP       	stp_off_D	 */</v>
      </c>
    </row>
    <row r="116" ht="12.75" customHeight="1">
      <c r="A116" s="9" t="s">
        <v>266</v>
      </c>
      <c r="B116" s="16"/>
      <c r="C116" s="16"/>
      <c r="D116" s="17"/>
      <c r="E116" s="28" t="s">
        <v>246</v>
      </c>
      <c r="F116" s="18" t="str">
        <f t="shared" si="1"/>
        <v>off_D</v>
      </c>
      <c r="G116" s="18" t="s">
        <v>260</v>
      </c>
      <c r="H116" s="30" t="s">
        <v>219</v>
      </c>
      <c r="I116" s="30"/>
      <c r="J116" s="71" t="s">
        <v>31</v>
      </c>
      <c r="K116" s="71" t="s">
        <v>30</v>
      </c>
      <c r="L116" s="55" t="s">
        <v>30</v>
      </c>
      <c r="M116" s="55" t="s">
        <v>31</v>
      </c>
      <c r="N116" s="55" t="s">
        <v>30</v>
      </c>
      <c r="O116" s="71" t="s">
        <v>30</v>
      </c>
      <c r="P116" s="45" t="s">
        <v>31</v>
      </c>
      <c r="Q116" s="45" t="s">
        <v>30</v>
      </c>
      <c r="R116" s="45" t="s">
        <v>31</v>
      </c>
      <c r="S116" s="71" t="s">
        <v>30</v>
      </c>
      <c r="T116" s="71" t="s">
        <v>49</v>
      </c>
      <c r="AA116" s="32" t="s">
        <v>48</v>
      </c>
      <c r="AF116" s="62" t="s">
        <v>45</v>
      </c>
      <c r="AK116" s="32" t="s">
        <v>35</v>
      </c>
      <c r="AP116" s="24" t="str">
        <f t="shared" si="2"/>
        <v>0x6D400000</v>
      </c>
      <c r="AQ116" s="25"/>
      <c r="AR116" s="26" t="str">
        <f t="shared" si="3"/>
        <v>ldp_off_D,                                                      </v>
      </c>
      <c r="AS116" s="26" t="str">
        <f t="shared" si="4"/>
        <v>		ldp_off_D,                                                      	/* 0x6D400000	LDP       	 */</v>
      </c>
      <c r="AT116" s="26" t="str">
        <f t="shared" si="5"/>
        <v>		0x6D400000,	/* LDP       	ldp_off_D	 */</v>
      </c>
    </row>
    <row r="117" ht="12.75" customHeight="1">
      <c r="A117" s="15" t="s">
        <v>267</v>
      </c>
      <c r="B117" s="16"/>
      <c r="C117" s="16"/>
      <c r="D117" s="17"/>
      <c r="E117" s="28" t="s">
        <v>243</v>
      </c>
      <c r="F117" s="18" t="str">
        <f t="shared" si="1"/>
        <v>off_X</v>
      </c>
      <c r="G117" s="18" t="s">
        <v>260</v>
      </c>
      <c r="H117" s="30" t="s">
        <v>99</v>
      </c>
      <c r="I117" s="30"/>
      <c r="J117" s="71" t="s">
        <v>30</v>
      </c>
      <c r="K117" s="71" t="s">
        <v>31</v>
      </c>
      <c r="L117" s="55" t="s">
        <v>30</v>
      </c>
      <c r="M117" s="55" t="s">
        <v>31</v>
      </c>
      <c r="N117" s="55" t="s">
        <v>30</v>
      </c>
      <c r="O117" s="71" t="s">
        <v>31</v>
      </c>
      <c r="P117" s="45" t="s">
        <v>31</v>
      </c>
      <c r="Q117" s="45" t="s">
        <v>30</v>
      </c>
      <c r="R117" s="45" t="s">
        <v>31</v>
      </c>
      <c r="S117" s="71" t="s">
        <v>31</v>
      </c>
      <c r="T117" s="71" t="s">
        <v>49</v>
      </c>
      <c r="AA117" s="32" t="s">
        <v>48</v>
      </c>
      <c r="AF117" s="62" t="s">
        <v>45</v>
      </c>
      <c r="AK117" s="32" t="s">
        <v>35</v>
      </c>
      <c r="AP117" s="24" t="str">
        <f t="shared" si="2"/>
        <v>0xA9000000</v>
      </c>
      <c r="AQ117" s="25"/>
      <c r="AR117" s="26" t="str">
        <f t="shared" si="3"/>
        <v>stp_off_X,                                                      </v>
      </c>
      <c r="AS117" s="26" t="str">
        <f t="shared" si="4"/>
        <v>		stp_off_X,                                                      	/* 0xA9000000	STP       	 */</v>
      </c>
      <c r="AT117" s="26" t="str">
        <f t="shared" si="5"/>
        <v>		0xA9000000,	/* STP       	stp_off_X	 */</v>
      </c>
    </row>
    <row r="118" ht="12.75" customHeight="1">
      <c r="A118" s="15" t="s">
        <v>268</v>
      </c>
      <c r="B118" s="16"/>
      <c r="C118" s="16"/>
      <c r="D118" s="17"/>
      <c r="E118" s="28" t="s">
        <v>246</v>
      </c>
      <c r="F118" s="18" t="str">
        <f t="shared" si="1"/>
        <v>off_X</v>
      </c>
      <c r="G118" s="18" t="s">
        <v>260</v>
      </c>
      <c r="H118" s="30" t="s">
        <v>99</v>
      </c>
      <c r="I118" s="30"/>
      <c r="J118" s="71" t="s">
        <v>30</v>
      </c>
      <c r="K118" s="71" t="s">
        <v>31</v>
      </c>
      <c r="L118" s="55" t="s">
        <v>30</v>
      </c>
      <c r="M118" s="55" t="s">
        <v>31</v>
      </c>
      <c r="N118" s="55" t="s">
        <v>30</v>
      </c>
      <c r="O118" s="71" t="s">
        <v>31</v>
      </c>
      <c r="P118" s="45" t="s">
        <v>31</v>
      </c>
      <c r="Q118" s="45" t="s">
        <v>30</v>
      </c>
      <c r="R118" s="45" t="s">
        <v>31</v>
      </c>
      <c r="S118" s="71" t="s">
        <v>30</v>
      </c>
      <c r="T118" s="71" t="s">
        <v>49</v>
      </c>
      <c r="AA118" s="32" t="s">
        <v>48</v>
      </c>
      <c r="AF118" s="62" t="s">
        <v>45</v>
      </c>
      <c r="AK118" s="32" t="s">
        <v>35</v>
      </c>
      <c r="AP118" s="24" t="str">
        <f t="shared" si="2"/>
        <v>0xA9400000</v>
      </c>
      <c r="AQ118" s="25"/>
      <c r="AR118" s="26" t="str">
        <f t="shared" si="3"/>
        <v>ldp_off_X,                                                      </v>
      </c>
      <c r="AS118" s="26" t="str">
        <f t="shared" si="4"/>
        <v>		ldp_off_X,                                                      	/* 0xA9400000	LDP       	 */</v>
      </c>
      <c r="AT118" s="26" t="str">
        <f t="shared" si="5"/>
        <v>		0xA9400000,	/* LDP       	ldp_off_X	 */</v>
      </c>
    </row>
    <row r="119" ht="12.75" customHeight="1">
      <c r="A119" s="9" t="s">
        <v>269</v>
      </c>
      <c r="B119" s="16"/>
      <c r="C119" s="16"/>
      <c r="D119" s="17"/>
      <c r="E119" s="28" t="s">
        <v>243</v>
      </c>
      <c r="F119" s="18" t="str">
        <f t="shared" si="1"/>
        <v>off_Q</v>
      </c>
      <c r="G119" s="18" t="s">
        <v>260</v>
      </c>
      <c r="H119" s="30" t="s">
        <v>71</v>
      </c>
      <c r="I119" s="30"/>
      <c r="J119" s="71" t="s">
        <v>30</v>
      </c>
      <c r="K119" s="71" t="s">
        <v>31</v>
      </c>
      <c r="L119" s="55" t="s">
        <v>30</v>
      </c>
      <c r="M119" s="55" t="s">
        <v>31</v>
      </c>
      <c r="N119" s="55" t="s">
        <v>30</v>
      </c>
      <c r="O119" s="71" t="s">
        <v>30</v>
      </c>
      <c r="P119" s="45" t="s">
        <v>31</v>
      </c>
      <c r="Q119" s="45" t="s">
        <v>30</v>
      </c>
      <c r="R119" s="45" t="s">
        <v>31</v>
      </c>
      <c r="S119" s="71" t="s">
        <v>31</v>
      </c>
      <c r="T119" s="71" t="s">
        <v>49</v>
      </c>
      <c r="AA119" s="32" t="s">
        <v>48</v>
      </c>
      <c r="AF119" s="62" t="s">
        <v>45</v>
      </c>
      <c r="AK119" s="32" t="s">
        <v>35</v>
      </c>
      <c r="AP119" s="24" t="str">
        <f t="shared" si="2"/>
        <v>0xAD000000</v>
      </c>
      <c r="AQ119" s="25"/>
      <c r="AR119" s="26" t="str">
        <f t="shared" si="3"/>
        <v>stp_off_Q,                                                      </v>
      </c>
      <c r="AS119" s="26" t="str">
        <f t="shared" si="4"/>
        <v>		stp_off_Q,                                                      	/* 0xAD000000	STP       	 */</v>
      </c>
      <c r="AT119" s="26" t="str">
        <f t="shared" si="5"/>
        <v>		0xAD000000,	/* STP       	stp_off_Q	 */</v>
      </c>
    </row>
    <row r="120" ht="12.75" customHeight="1">
      <c r="A120" s="9" t="s">
        <v>270</v>
      </c>
      <c r="B120" s="16"/>
      <c r="C120" s="16"/>
      <c r="D120" s="17"/>
      <c r="E120" s="28" t="s">
        <v>246</v>
      </c>
      <c r="F120" s="18" t="str">
        <f t="shared" si="1"/>
        <v>off_Q</v>
      </c>
      <c r="G120" s="18" t="s">
        <v>260</v>
      </c>
      <c r="H120" s="30" t="s">
        <v>71</v>
      </c>
      <c r="I120" s="30"/>
      <c r="J120" s="71" t="s">
        <v>30</v>
      </c>
      <c r="K120" s="71" t="s">
        <v>31</v>
      </c>
      <c r="L120" s="55" t="s">
        <v>30</v>
      </c>
      <c r="M120" s="55" t="s">
        <v>31</v>
      </c>
      <c r="N120" s="55" t="s">
        <v>30</v>
      </c>
      <c r="O120" s="71" t="s">
        <v>30</v>
      </c>
      <c r="P120" s="45" t="s">
        <v>31</v>
      </c>
      <c r="Q120" s="45" t="s">
        <v>30</v>
      </c>
      <c r="R120" s="45" t="s">
        <v>31</v>
      </c>
      <c r="S120" s="71" t="s">
        <v>30</v>
      </c>
      <c r="T120" s="71" t="s">
        <v>49</v>
      </c>
      <c r="AA120" s="32" t="s">
        <v>48</v>
      </c>
      <c r="AF120" s="62" t="s">
        <v>45</v>
      </c>
      <c r="AK120" s="32" t="s">
        <v>35</v>
      </c>
      <c r="AP120" s="24" t="str">
        <f t="shared" si="2"/>
        <v>0xAD400000</v>
      </c>
      <c r="AQ120" s="25"/>
      <c r="AR120" s="26" t="str">
        <f t="shared" si="3"/>
        <v>ldp_off_Q,                                                      </v>
      </c>
      <c r="AS120" s="26" t="str">
        <f t="shared" si="4"/>
        <v>		ldp_off_Q,                                                      	/* 0xAD400000	LDP       	 */</v>
      </c>
      <c r="AT120" s="26" t="str">
        <f t="shared" si="5"/>
        <v>		0xAD400000,	/* LDP       	ldp_off_Q	 */</v>
      </c>
    </row>
    <row r="121" ht="12.75" customHeight="1">
      <c r="A121" s="15" t="s">
        <v>271</v>
      </c>
      <c r="B121" s="16"/>
      <c r="C121" s="16"/>
      <c r="D121" s="17" t="s">
        <v>272</v>
      </c>
      <c r="F121" s="18" t="str">
        <f t="shared" si="1"/>
        <v/>
      </c>
      <c r="G121" s="19"/>
      <c r="H121" s="20"/>
      <c r="I121" s="20"/>
      <c r="J121" s="66" t="s">
        <v>135</v>
      </c>
      <c r="L121" s="67" t="s">
        <v>30</v>
      </c>
      <c r="M121" s="67" t="s">
        <v>31</v>
      </c>
      <c r="N121" s="68" t="s">
        <v>30</v>
      </c>
      <c r="O121" s="66" t="s">
        <v>241</v>
      </c>
      <c r="P121" s="39" t="s">
        <v>31</v>
      </c>
      <c r="Q121" s="22" t="s">
        <v>30</v>
      </c>
      <c r="R121" s="22" t="s">
        <v>30</v>
      </c>
      <c r="S121" s="66" t="s">
        <v>66</v>
      </c>
      <c r="T121" s="66" t="s">
        <v>49</v>
      </c>
      <c r="AA121" s="38" t="s">
        <v>48</v>
      </c>
      <c r="AF121" s="60" t="s">
        <v>45</v>
      </c>
      <c r="AK121" s="38" t="s">
        <v>35</v>
      </c>
      <c r="AP121" s="24" t="str">
        <f t="shared" si="2"/>
        <v/>
      </c>
      <c r="AQ121" s="25"/>
      <c r="AR121" s="26" t="str">
        <f t="shared" si="3"/>
        <v/>
      </c>
      <c r="AS121" s="26" t="str">
        <f t="shared" si="4"/>
        <v>	/* Load/store register pair (pre-indexed) */</v>
      </c>
      <c r="AT121" s="26" t="str">
        <f t="shared" si="5"/>
        <v>	/* Load/store register pair (pre-indexed) */</v>
      </c>
    </row>
    <row r="122" ht="12.75" customHeight="1">
      <c r="A122" s="15" t="s">
        <v>273</v>
      </c>
      <c r="B122" s="16"/>
      <c r="C122" s="16"/>
      <c r="D122" s="17"/>
      <c r="E122" s="28" t="s">
        <v>243</v>
      </c>
      <c r="F122" s="18" t="str">
        <f t="shared" si="1"/>
        <v>pre_W</v>
      </c>
      <c r="G122" s="18" t="s">
        <v>274</v>
      </c>
      <c r="H122" s="30" t="s">
        <v>97</v>
      </c>
      <c r="I122" s="30"/>
      <c r="J122" s="71" t="s">
        <v>31</v>
      </c>
      <c r="K122" s="71" t="s">
        <v>31</v>
      </c>
      <c r="L122" s="55" t="s">
        <v>30</v>
      </c>
      <c r="M122" s="55" t="s">
        <v>31</v>
      </c>
      <c r="N122" s="55" t="s">
        <v>30</v>
      </c>
      <c r="O122" s="71" t="s">
        <v>31</v>
      </c>
      <c r="P122" s="45" t="s">
        <v>31</v>
      </c>
      <c r="Q122" s="45" t="s">
        <v>30</v>
      </c>
      <c r="R122" s="45" t="s">
        <v>30</v>
      </c>
      <c r="S122" s="71" t="s">
        <v>31</v>
      </c>
      <c r="T122" s="71" t="s">
        <v>49</v>
      </c>
      <c r="AA122" s="32" t="s">
        <v>48</v>
      </c>
      <c r="AF122" s="62" t="s">
        <v>45</v>
      </c>
      <c r="AK122" s="32" t="s">
        <v>35</v>
      </c>
      <c r="AP122" s="24" t="str">
        <f t="shared" si="2"/>
        <v>0x29800000</v>
      </c>
      <c r="AQ122" s="25"/>
      <c r="AR122" s="26" t="str">
        <f t="shared" si="3"/>
        <v>stp_pre_W,                                                      </v>
      </c>
      <c r="AS122" s="26" t="str">
        <f t="shared" si="4"/>
        <v>		stp_pre_W,                                                      	/* 0x29800000	STP       	 */</v>
      </c>
      <c r="AT122" s="26" t="str">
        <f t="shared" si="5"/>
        <v>		0x29800000,	/* STP       	stp_pre_W	 */</v>
      </c>
    </row>
    <row r="123" ht="12.75" customHeight="1">
      <c r="A123" s="9" t="s">
        <v>275</v>
      </c>
      <c r="B123" s="16"/>
      <c r="C123" s="16"/>
      <c r="D123" s="17"/>
      <c r="E123" s="28" t="s">
        <v>246</v>
      </c>
      <c r="F123" s="18" t="str">
        <f t="shared" si="1"/>
        <v>pre_W</v>
      </c>
      <c r="G123" s="18" t="s">
        <v>274</v>
      </c>
      <c r="H123" s="30" t="s">
        <v>97</v>
      </c>
      <c r="I123" s="30"/>
      <c r="J123" s="71" t="s">
        <v>31</v>
      </c>
      <c r="K123" s="71" t="s">
        <v>31</v>
      </c>
      <c r="L123" s="55" t="s">
        <v>30</v>
      </c>
      <c r="M123" s="55" t="s">
        <v>31</v>
      </c>
      <c r="N123" s="55" t="s">
        <v>30</v>
      </c>
      <c r="O123" s="71" t="s">
        <v>31</v>
      </c>
      <c r="P123" s="45" t="s">
        <v>31</v>
      </c>
      <c r="Q123" s="45" t="s">
        <v>30</v>
      </c>
      <c r="R123" s="45" t="s">
        <v>30</v>
      </c>
      <c r="S123" s="71" t="s">
        <v>30</v>
      </c>
      <c r="T123" s="71" t="s">
        <v>49</v>
      </c>
      <c r="AA123" s="32" t="s">
        <v>48</v>
      </c>
      <c r="AF123" s="62" t="s">
        <v>45</v>
      </c>
      <c r="AK123" s="32" t="s">
        <v>35</v>
      </c>
      <c r="AP123" s="24" t="str">
        <f t="shared" si="2"/>
        <v>0x29C00000</v>
      </c>
      <c r="AQ123" s="25"/>
      <c r="AR123" s="26" t="str">
        <f t="shared" si="3"/>
        <v>ldp_pre_W,                                                      </v>
      </c>
      <c r="AS123" s="26" t="str">
        <f t="shared" si="4"/>
        <v>		ldp_pre_W,                                                      	/* 0x29C00000	LDP       	 */</v>
      </c>
      <c r="AT123" s="26" t="str">
        <f t="shared" si="5"/>
        <v>		0x29C00000,	/* LDP       	ldp_pre_W	 */</v>
      </c>
    </row>
    <row r="124" ht="12.75" customHeight="1">
      <c r="A124" s="15" t="s">
        <v>276</v>
      </c>
      <c r="B124" s="16"/>
      <c r="C124" s="16"/>
      <c r="D124" s="17"/>
      <c r="E124" s="28" t="s">
        <v>243</v>
      </c>
      <c r="F124" s="18" t="str">
        <f t="shared" si="1"/>
        <v>pre_S</v>
      </c>
      <c r="G124" s="18" t="s">
        <v>274</v>
      </c>
      <c r="H124" s="30" t="s">
        <v>52</v>
      </c>
      <c r="I124" s="30"/>
      <c r="J124" s="71" t="s">
        <v>31</v>
      </c>
      <c r="K124" s="71" t="s">
        <v>31</v>
      </c>
      <c r="L124" s="55" t="s">
        <v>30</v>
      </c>
      <c r="M124" s="55" t="s">
        <v>31</v>
      </c>
      <c r="N124" s="55" t="s">
        <v>30</v>
      </c>
      <c r="O124" s="71" t="s">
        <v>30</v>
      </c>
      <c r="P124" s="45" t="s">
        <v>31</v>
      </c>
      <c r="Q124" s="45" t="s">
        <v>30</v>
      </c>
      <c r="R124" s="45" t="s">
        <v>30</v>
      </c>
      <c r="S124" s="71" t="s">
        <v>31</v>
      </c>
      <c r="T124" s="71" t="s">
        <v>49</v>
      </c>
      <c r="AA124" s="32" t="s">
        <v>48</v>
      </c>
      <c r="AF124" s="62" t="s">
        <v>45</v>
      </c>
      <c r="AK124" s="32" t="s">
        <v>35</v>
      </c>
      <c r="AP124" s="24" t="str">
        <f t="shared" si="2"/>
        <v>0x2D800000</v>
      </c>
      <c r="AQ124" s="25"/>
      <c r="AR124" s="26" t="str">
        <f t="shared" si="3"/>
        <v>stp_pre_S,                                                      </v>
      </c>
      <c r="AS124" s="26" t="str">
        <f t="shared" si="4"/>
        <v>		stp_pre_S,                                                      	/* 0x2D800000	STP       	 */</v>
      </c>
      <c r="AT124" s="26" t="str">
        <f t="shared" si="5"/>
        <v>		0x2D800000,	/* STP       	stp_pre_S	 */</v>
      </c>
    </row>
    <row r="125" ht="12.75" customHeight="1">
      <c r="A125" s="15" t="s">
        <v>277</v>
      </c>
      <c r="B125" s="16"/>
      <c r="C125" s="16"/>
      <c r="D125" s="17"/>
      <c r="E125" s="28" t="s">
        <v>246</v>
      </c>
      <c r="F125" s="18" t="str">
        <f t="shared" si="1"/>
        <v>pre_S</v>
      </c>
      <c r="G125" s="18" t="s">
        <v>274</v>
      </c>
      <c r="H125" s="30" t="s">
        <v>52</v>
      </c>
      <c r="I125" s="30"/>
      <c r="J125" s="71" t="s">
        <v>31</v>
      </c>
      <c r="K125" s="71" t="s">
        <v>31</v>
      </c>
      <c r="L125" s="55" t="s">
        <v>30</v>
      </c>
      <c r="M125" s="55" t="s">
        <v>31</v>
      </c>
      <c r="N125" s="55" t="s">
        <v>30</v>
      </c>
      <c r="O125" s="71" t="s">
        <v>30</v>
      </c>
      <c r="P125" s="45" t="s">
        <v>31</v>
      </c>
      <c r="Q125" s="45" t="s">
        <v>30</v>
      </c>
      <c r="R125" s="45" t="s">
        <v>30</v>
      </c>
      <c r="S125" s="71" t="s">
        <v>30</v>
      </c>
      <c r="T125" s="71" t="s">
        <v>49</v>
      </c>
      <c r="AA125" s="32" t="s">
        <v>48</v>
      </c>
      <c r="AF125" s="62" t="s">
        <v>45</v>
      </c>
      <c r="AK125" s="32" t="s">
        <v>35</v>
      </c>
      <c r="AP125" s="24" t="str">
        <f t="shared" si="2"/>
        <v>0x2DC00000</v>
      </c>
      <c r="AQ125" s="25"/>
      <c r="AR125" s="26" t="str">
        <f t="shared" si="3"/>
        <v>ldp_pre_S,                                                      </v>
      </c>
      <c r="AS125" s="26" t="str">
        <f t="shared" si="4"/>
        <v>		ldp_pre_S,                                                      	/* 0x2DC00000	LDP       	 */</v>
      </c>
      <c r="AT125" s="26" t="str">
        <f t="shared" si="5"/>
        <v>		0x2DC00000,	/* LDP       	ldp_pre_S	 */</v>
      </c>
    </row>
    <row r="126" ht="12.75" customHeight="1">
      <c r="A126" s="9" t="s">
        <v>278</v>
      </c>
      <c r="B126" s="16"/>
      <c r="C126" s="16"/>
      <c r="D126" s="17"/>
      <c r="E126" s="28" t="s">
        <v>250</v>
      </c>
      <c r="F126" s="18" t="str">
        <f t="shared" si="1"/>
        <v>pre</v>
      </c>
      <c r="G126" s="18" t="s">
        <v>274</v>
      </c>
      <c r="H126" s="30"/>
      <c r="I126" s="30"/>
      <c r="J126" s="71" t="s">
        <v>31</v>
      </c>
      <c r="K126" s="71" t="s">
        <v>30</v>
      </c>
      <c r="L126" s="55" t="s">
        <v>30</v>
      </c>
      <c r="M126" s="55" t="s">
        <v>31</v>
      </c>
      <c r="N126" s="55" t="s">
        <v>30</v>
      </c>
      <c r="O126" s="71" t="s">
        <v>31</v>
      </c>
      <c r="P126" s="45" t="s">
        <v>31</v>
      </c>
      <c r="Q126" s="45" t="s">
        <v>30</v>
      </c>
      <c r="R126" s="45" t="s">
        <v>30</v>
      </c>
      <c r="S126" s="71" t="s">
        <v>30</v>
      </c>
      <c r="T126" s="71" t="s">
        <v>49</v>
      </c>
      <c r="AA126" s="32" t="s">
        <v>48</v>
      </c>
      <c r="AF126" s="62" t="s">
        <v>45</v>
      </c>
      <c r="AK126" s="32" t="s">
        <v>35</v>
      </c>
      <c r="AP126" s="24" t="str">
        <f t="shared" si="2"/>
        <v>0x69C00000</v>
      </c>
      <c r="AQ126" s="25"/>
      <c r="AR126" s="26" t="str">
        <f t="shared" si="3"/>
        <v>ldpsw_pre,                                                      </v>
      </c>
      <c r="AS126" s="26" t="str">
        <f t="shared" si="4"/>
        <v>		ldpsw_pre,                                                      	/* 0x69C00000	LDPSW     	 */</v>
      </c>
      <c r="AT126" s="26" t="str">
        <f t="shared" si="5"/>
        <v>		0x69C00000,	/* LDPSW     	ldpsw_pre	 */</v>
      </c>
    </row>
    <row r="127" ht="12.75" customHeight="1">
      <c r="A127" s="9" t="s">
        <v>279</v>
      </c>
      <c r="B127" s="16"/>
      <c r="C127" s="16"/>
      <c r="D127" s="17"/>
      <c r="E127" s="28" t="s">
        <v>243</v>
      </c>
      <c r="F127" s="18" t="str">
        <f t="shared" si="1"/>
        <v>pre_D</v>
      </c>
      <c r="G127" s="18" t="s">
        <v>274</v>
      </c>
      <c r="H127" s="30" t="s">
        <v>219</v>
      </c>
      <c r="I127" s="30"/>
      <c r="J127" s="71" t="s">
        <v>31</v>
      </c>
      <c r="K127" s="71" t="s">
        <v>30</v>
      </c>
      <c r="L127" s="55" t="s">
        <v>30</v>
      </c>
      <c r="M127" s="55" t="s">
        <v>31</v>
      </c>
      <c r="N127" s="55" t="s">
        <v>30</v>
      </c>
      <c r="O127" s="71" t="s">
        <v>30</v>
      </c>
      <c r="P127" s="45" t="s">
        <v>31</v>
      </c>
      <c r="Q127" s="45" t="s">
        <v>30</v>
      </c>
      <c r="R127" s="45" t="s">
        <v>30</v>
      </c>
      <c r="S127" s="71" t="s">
        <v>31</v>
      </c>
      <c r="T127" s="71" t="s">
        <v>49</v>
      </c>
      <c r="AA127" s="32" t="s">
        <v>48</v>
      </c>
      <c r="AF127" s="62" t="s">
        <v>45</v>
      </c>
      <c r="AK127" s="32" t="s">
        <v>35</v>
      </c>
      <c r="AP127" s="24" t="str">
        <f t="shared" si="2"/>
        <v>0x6D800000</v>
      </c>
      <c r="AQ127" s="25"/>
      <c r="AR127" s="26" t="str">
        <f t="shared" si="3"/>
        <v>stp_pre_D,                                                      </v>
      </c>
      <c r="AS127" s="26" t="str">
        <f t="shared" si="4"/>
        <v>		stp_pre_D,                                                      	/* 0x6D800000	STP       	 */</v>
      </c>
      <c r="AT127" s="26" t="str">
        <f t="shared" si="5"/>
        <v>		0x6D800000,	/* STP       	stp_pre_D	 */</v>
      </c>
    </row>
    <row r="128" ht="12.75" customHeight="1">
      <c r="A128" s="15" t="s">
        <v>280</v>
      </c>
      <c r="B128" s="16"/>
      <c r="C128" s="16"/>
      <c r="D128" s="17"/>
      <c r="E128" s="28" t="s">
        <v>246</v>
      </c>
      <c r="F128" s="18" t="str">
        <f t="shared" si="1"/>
        <v>pre_D</v>
      </c>
      <c r="G128" s="18" t="s">
        <v>274</v>
      </c>
      <c r="H128" s="30" t="s">
        <v>219</v>
      </c>
      <c r="I128" s="30"/>
      <c r="J128" s="71" t="s">
        <v>31</v>
      </c>
      <c r="K128" s="71" t="s">
        <v>30</v>
      </c>
      <c r="L128" s="55" t="s">
        <v>30</v>
      </c>
      <c r="M128" s="55" t="s">
        <v>31</v>
      </c>
      <c r="N128" s="55" t="s">
        <v>30</v>
      </c>
      <c r="O128" s="71" t="s">
        <v>30</v>
      </c>
      <c r="P128" s="45" t="s">
        <v>31</v>
      </c>
      <c r="Q128" s="45" t="s">
        <v>30</v>
      </c>
      <c r="R128" s="45" t="s">
        <v>30</v>
      </c>
      <c r="S128" s="71" t="s">
        <v>30</v>
      </c>
      <c r="T128" s="71" t="s">
        <v>49</v>
      </c>
      <c r="AA128" s="32" t="s">
        <v>48</v>
      </c>
      <c r="AF128" s="62" t="s">
        <v>45</v>
      </c>
      <c r="AK128" s="32" t="s">
        <v>35</v>
      </c>
      <c r="AP128" s="24" t="str">
        <f t="shared" si="2"/>
        <v>0x6DC00000</v>
      </c>
      <c r="AQ128" s="25"/>
      <c r="AR128" s="26" t="str">
        <f t="shared" si="3"/>
        <v>ldp_pre_D,                                                      </v>
      </c>
      <c r="AS128" s="26" t="str">
        <f t="shared" si="4"/>
        <v>		ldp_pre_D,                                                      	/* 0x6DC00000	LDP       	 */</v>
      </c>
      <c r="AT128" s="26" t="str">
        <f t="shared" si="5"/>
        <v>		0x6DC00000,	/* LDP       	ldp_pre_D	 */</v>
      </c>
    </row>
    <row r="129" ht="12.75" customHeight="1">
      <c r="A129" s="15" t="s">
        <v>281</v>
      </c>
      <c r="B129" s="16"/>
      <c r="C129" s="16"/>
      <c r="D129" s="17"/>
      <c r="E129" s="28" t="s">
        <v>243</v>
      </c>
      <c r="F129" s="18" t="str">
        <f t="shared" si="1"/>
        <v>pre_X</v>
      </c>
      <c r="G129" s="18" t="s">
        <v>274</v>
      </c>
      <c r="H129" s="30" t="s">
        <v>99</v>
      </c>
      <c r="I129" s="30"/>
      <c r="J129" s="71" t="s">
        <v>30</v>
      </c>
      <c r="K129" s="71" t="s">
        <v>31</v>
      </c>
      <c r="L129" s="55" t="s">
        <v>30</v>
      </c>
      <c r="M129" s="55" t="s">
        <v>31</v>
      </c>
      <c r="N129" s="55" t="s">
        <v>30</v>
      </c>
      <c r="O129" s="71" t="s">
        <v>31</v>
      </c>
      <c r="P129" s="45" t="s">
        <v>31</v>
      </c>
      <c r="Q129" s="45" t="s">
        <v>30</v>
      </c>
      <c r="R129" s="45" t="s">
        <v>30</v>
      </c>
      <c r="S129" s="71" t="s">
        <v>31</v>
      </c>
      <c r="T129" s="71" t="s">
        <v>49</v>
      </c>
      <c r="AA129" s="32" t="s">
        <v>48</v>
      </c>
      <c r="AF129" s="62" t="s">
        <v>45</v>
      </c>
      <c r="AK129" s="32" t="s">
        <v>35</v>
      </c>
      <c r="AP129" s="24" t="str">
        <f t="shared" si="2"/>
        <v>0xA9800000</v>
      </c>
      <c r="AQ129" s="25"/>
      <c r="AR129" s="26" t="str">
        <f t="shared" si="3"/>
        <v>stp_pre_X,                                                      </v>
      </c>
      <c r="AS129" s="26" t="str">
        <f t="shared" si="4"/>
        <v>		stp_pre_X,                                                      	/* 0xA9800000	STP       	 */</v>
      </c>
      <c r="AT129" s="26" t="str">
        <f t="shared" si="5"/>
        <v>		0xA9800000,	/* STP       	stp_pre_X	 */</v>
      </c>
    </row>
    <row r="130" ht="12.75" customHeight="1">
      <c r="A130" s="9" t="s">
        <v>282</v>
      </c>
      <c r="B130" s="16"/>
      <c r="C130" s="16"/>
      <c r="D130" s="17"/>
      <c r="E130" s="28" t="s">
        <v>246</v>
      </c>
      <c r="F130" s="18" t="str">
        <f t="shared" si="1"/>
        <v>pre_X</v>
      </c>
      <c r="G130" s="18" t="s">
        <v>274</v>
      </c>
      <c r="H130" s="30" t="s">
        <v>99</v>
      </c>
      <c r="I130" s="30"/>
      <c r="J130" s="71" t="s">
        <v>30</v>
      </c>
      <c r="K130" s="71" t="s">
        <v>31</v>
      </c>
      <c r="L130" s="55" t="s">
        <v>30</v>
      </c>
      <c r="M130" s="55" t="s">
        <v>31</v>
      </c>
      <c r="N130" s="55" t="s">
        <v>30</v>
      </c>
      <c r="O130" s="71" t="s">
        <v>31</v>
      </c>
      <c r="P130" s="45" t="s">
        <v>31</v>
      </c>
      <c r="Q130" s="45" t="s">
        <v>30</v>
      </c>
      <c r="R130" s="45" t="s">
        <v>30</v>
      </c>
      <c r="S130" s="71" t="s">
        <v>30</v>
      </c>
      <c r="T130" s="71" t="s">
        <v>49</v>
      </c>
      <c r="AA130" s="32" t="s">
        <v>48</v>
      </c>
      <c r="AF130" s="62" t="s">
        <v>45</v>
      </c>
      <c r="AK130" s="32" t="s">
        <v>35</v>
      </c>
      <c r="AP130" s="24" t="str">
        <f t="shared" si="2"/>
        <v>0xA9C00000</v>
      </c>
      <c r="AQ130" s="25"/>
      <c r="AR130" s="26" t="str">
        <f t="shared" si="3"/>
        <v>ldp_pre_X,                                                      </v>
      </c>
      <c r="AS130" s="26" t="str">
        <f t="shared" si="4"/>
        <v>		ldp_pre_X,                                                      	/* 0xA9C00000	LDP       	 */</v>
      </c>
      <c r="AT130" s="26" t="str">
        <f t="shared" si="5"/>
        <v>		0xA9C00000,	/* LDP       	ldp_pre_X	 */</v>
      </c>
    </row>
    <row r="131" ht="12.75" customHeight="1">
      <c r="A131" s="15" t="s">
        <v>283</v>
      </c>
      <c r="B131" s="16"/>
      <c r="C131" s="16"/>
      <c r="D131" s="17"/>
      <c r="E131" s="28" t="s">
        <v>243</v>
      </c>
      <c r="F131" s="18" t="str">
        <f t="shared" si="1"/>
        <v>pre_Q</v>
      </c>
      <c r="G131" s="18" t="s">
        <v>274</v>
      </c>
      <c r="H131" s="30" t="s">
        <v>71</v>
      </c>
      <c r="I131" s="30"/>
      <c r="J131" s="71" t="s">
        <v>30</v>
      </c>
      <c r="K131" s="71" t="s">
        <v>31</v>
      </c>
      <c r="L131" s="55" t="s">
        <v>30</v>
      </c>
      <c r="M131" s="55" t="s">
        <v>31</v>
      </c>
      <c r="N131" s="55" t="s">
        <v>30</v>
      </c>
      <c r="O131" s="71" t="s">
        <v>30</v>
      </c>
      <c r="P131" s="45" t="s">
        <v>31</v>
      </c>
      <c r="Q131" s="45" t="s">
        <v>30</v>
      </c>
      <c r="R131" s="45" t="s">
        <v>30</v>
      </c>
      <c r="S131" s="71" t="s">
        <v>31</v>
      </c>
      <c r="T131" s="71" t="s">
        <v>49</v>
      </c>
      <c r="AA131" s="32" t="s">
        <v>48</v>
      </c>
      <c r="AF131" s="62" t="s">
        <v>45</v>
      </c>
      <c r="AK131" s="32" t="s">
        <v>35</v>
      </c>
      <c r="AP131" s="24" t="str">
        <f t="shared" si="2"/>
        <v>0xAD800000</v>
      </c>
      <c r="AQ131" s="25"/>
      <c r="AR131" s="26" t="str">
        <f t="shared" si="3"/>
        <v>stp_pre_Q,                                                      </v>
      </c>
      <c r="AS131" s="26" t="str">
        <f t="shared" si="4"/>
        <v>		stp_pre_Q,                                                      	/* 0xAD800000	STP       	 */</v>
      </c>
      <c r="AT131" s="26" t="str">
        <f t="shared" si="5"/>
        <v>		0xAD800000,	/* STP       	stp_pre_Q	 */</v>
      </c>
    </row>
    <row r="132" ht="12.75" customHeight="1">
      <c r="A132" s="15" t="s">
        <v>284</v>
      </c>
      <c r="B132" s="16"/>
      <c r="C132" s="16"/>
      <c r="D132" s="17"/>
      <c r="E132" s="28" t="s">
        <v>246</v>
      </c>
      <c r="F132" s="18" t="str">
        <f t="shared" si="1"/>
        <v>pre_Q</v>
      </c>
      <c r="G132" s="18" t="s">
        <v>274</v>
      </c>
      <c r="H132" s="30" t="s">
        <v>71</v>
      </c>
      <c r="I132" s="30"/>
      <c r="J132" s="71" t="s">
        <v>30</v>
      </c>
      <c r="K132" s="71" t="s">
        <v>31</v>
      </c>
      <c r="L132" s="55" t="s">
        <v>30</v>
      </c>
      <c r="M132" s="55" t="s">
        <v>31</v>
      </c>
      <c r="N132" s="55" t="s">
        <v>30</v>
      </c>
      <c r="O132" s="71" t="s">
        <v>30</v>
      </c>
      <c r="P132" s="45" t="s">
        <v>31</v>
      </c>
      <c r="Q132" s="45" t="s">
        <v>30</v>
      </c>
      <c r="R132" s="45" t="s">
        <v>30</v>
      </c>
      <c r="S132" s="71" t="s">
        <v>30</v>
      </c>
      <c r="T132" s="71" t="s">
        <v>49</v>
      </c>
      <c r="AA132" s="32" t="s">
        <v>48</v>
      </c>
      <c r="AF132" s="62" t="s">
        <v>45</v>
      </c>
      <c r="AK132" s="32" t="s">
        <v>35</v>
      </c>
      <c r="AP132" s="24" t="str">
        <f t="shared" si="2"/>
        <v>0xADC00000</v>
      </c>
      <c r="AQ132" s="25"/>
      <c r="AR132" s="26" t="str">
        <f t="shared" si="3"/>
        <v>ldp_pre_Q,                                                      </v>
      </c>
      <c r="AS132" s="26" t="str">
        <f t="shared" si="4"/>
        <v>		ldp_pre_Q,                                                      	/* 0xADC00000	LDP       	 */</v>
      </c>
      <c r="AT132" s="26" t="str">
        <f t="shared" si="5"/>
        <v>		0xADC00000,	/* LDP       	ldp_pre_Q	 */</v>
      </c>
    </row>
    <row r="133" ht="12.75" customHeight="1">
      <c r="A133" s="9" t="s">
        <v>285</v>
      </c>
      <c r="B133" s="16"/>
      <c r="C133" s="16"/>
      <c r="D133" s="17" t="s">
        <v>286</v>
      </c>
      <c r="F133" s="18" t="str">
        <f t="shared" si="1"/>
        <v/>
      </c>
      <c r="G133" s="19"/>
      <c r="H133" s="20"/>
      <c r="I133" s="20"/>
      <c r="J133" s="38" t="s">
        <v>65</v>
      </c>
      <c r="L133" s="22" t="s">
        <v>30</v>
      </c>
      <c r="M133" s="22" t="s">
        <v>30</v>
      </c>
      <c r="N133" s="39" t="s">
        <v>30</v>
      </c>
      <c r="O133" s="38" t="s">
        <v>241</v>
      </c>
      <c r="P133" s="39" t="s">
        <v>31</v>
      </c>
      <c r="Q133" s="22" t="s">
        <v>31</v>
      </c>
      <c r="R133" s="66" t="s">
        <v>135</v>
      </c>
      <c r="T133" s="22" t="s">
        <v>31</v>
      </c>
      <c r="U133" s="66" t="s">
        <v>50</v>
      </c>
      <c r="AD133" s="22" t="s">
        <v>31</v>
      </c>
      <c r="AE133" s="38" t="s">
        <v>31</v>
      </c>
      <c r="AF133" s="60" t="s">
        <v>45</v>
      </c>
      <c r="AK133" s="38" t="s">
        <v>35</v>
      </c>
      <c r="AP133" s="24" t="str">
        <f t="shared" si="2"/>
        <v/>
      </c>
      <c r="AQ133" s="25"/>
      <c r="AR133" s="26" t="str">
        <f t="shared" si="3"/>
        <v/>
      </c>
      <c r="AS133" s="26" t="str">
        <f t="shared" si="4"/>
        <v>	/* Load/store register (unscaled immediate) */</v>
      </c>
      <c r="AT133" s="26" t="str">
        <f t="shared" si="5"/>
        <v>	/* Load/store register (unscaled immediate) */</v>
      </c>
    </row>
    <row r="134" ht="12.75" customHeight="1">
      <c r="A134" s="9" t="s">
        <v>287</v>
      </c>
      <c r="B134" s="16"/>
      <c r="C134" s="16"/>
      <c r="D134" s="17"/>
      <c r="E134" s="28" t="s">
        <v>288</v>
      </c>
      <c r="F134" s="18" t="str">
        <f t="shared" si="1"/>
        <v/>
      </c>
      <c r="G134" s="19"/>
      <c r="H134" s="29"/>
      <c r="I134" s="29"/>
      <c r="J134" s="32" t="s">
        <v>31</v>
      </c>
      <c r="K134" s="32" t="s">
        <v>31</v>
      </c>
      <c r="L134" s="45" t="s">
        <v>30</v>
      </c>
      <c r="M134" s="45" t="s">
        <v>30</v>
      </c>
      <c r="N134" s="45" t="s">
        <v>30</v>
      </c>
      <c r="O134" s="32" t="s">
        <v>31</v>
      </c>
      <c r="P134" s="45" t="s">
        <v>31</v>
      </c>
      <c r="Q134" s="45" t="s">
        <v>31</v>
      </c>
      <c r="R134" s="32" t="s">
        <v>31</v>
      </c>
      <c r="S134" s="71" t="s">
        <v>31</v>
      </c>
      <c r="T134" s="45" t="s">
        <v>31</v>
      </c>
      <c r="U134" s="71" t="s">
        <v>50</v>
      </c>
      <c r="AD134" s="45" t="s">
        <v>31</v>
      </c>
      <c r="AE134" s="45" t="s">
        <v>31</v>
      </c>
      <c r="AF134" s="62" t="s">
        <v>45</v>
      </c>
      <c r="AK134" s="32" t="s">
        <v>35</v>
      </c>
      <c r="AP134" s="24" t="str">
        <f t="shared" si="2"/>
        <v>0x38000000</v>
      </c>
      <c r="AQ134" s="25"/>
      <c r="AR134" s="26" t="str">
        <f t="shared" si="3"/>
        <v>sturb,                                                          </v>
      </c>
      <c r="AS134" s="26" t="str">
        <f t="shared" si="4"/>
        <v>		sturb,                                                          	/* 0x38000000	STURB     	 */</v>
      </c>
      <c r="AT134" s="26" t="str">
        <f t="shared" si="5"/>
        <v>		0x38000000,	/* STURB     	sturb	 */</v>
      </c>
    </row>
    <row r="135" ht="12.75" customHeight="1">
      <c r="A135" s="15" t="s">
        <v>289</v>
      </c>
      <c r="B135" s="16"/>
      <c r="C135" s="16"/>
      <c r="D135" s="17"/>
      <c r="E135" s="28" t="s">
        <v>290</v>
      </c>
      <c r="F135" s="18" t="str">
        <f t="shared" si="1"/>
        <v/>
      </c>
      <c r="G135" s="19"/>
      <c r="H135" s="29"/>
      <c r="I135" s="29"/>
      <c r="J135" s="32" t="s">
        <v>31</v>
      </c>
      <c r="K135" s="32" t="s">
        <v>31</v>
      </c>
      <c r="L135" s="45" t="s">
        <v>30</v>
      </c>
      <c r="M135" s="45" t="s">
        <v>30</v>
      </c>
      <c r="N135" s="45" t="s">
        <v>30</v>
      </c>
      <c r="O135" s="32" t="s">
        <v>31</v>
      </c>
      <c r="P135" s="45" t="s">
        <v>31</v>
      </c>
      <c r="Q135" s="45" t="s">
        <v>31</v>
      </c>
      <c r="R135" s="32" t="s">
        <v>31</v>
      </c>
      <c r="S135" s="71" t="s">
        <v>30</v>
      </c>
      <c r="T135" s="45" t="s">
        <v>31</v>
      </c>
      <c r="U135" s="71" t="s">
        <v>50</v>
      </c>
      <c r="AD135" s="45" t="s">
        <v>31</v>
      </c>
      <c r="AE135" s="45" t="s">
        <v>31</v>
      </c>
      <c r="AF135" s="62" t="s">
        <v>45</v>
      </c>
      <c r="AK135" s="32" t="s">
        <v>35</v>
      </c>
      <c r="AP135" s="24" t="str">
        <f t="shared" si="2"/>
        <v>0x38400000</v>
      </c>
      <c r="AQ135" s="25"/>
      <c r="AR135" s="26" t="str">
        <f t="shared" si="3"/>
        <v>ldurb,                                                          </v>
      </c>
      <c r="AS135" s="26" t="str">
        <f t="shared" si="4"/>
        <v>		ldurb,                                                          	/* 0x38400000	LDURB     	 */</v>
      </c>
      <c r="AT135" s="26" t="str">
        <f t="shared" si="5"/>
        <v>		0x38400000,	/* LDURB     	ldurb	 */</v>
      </c>
    </row>
    <row r="136" ht="12.75" customHeight="1">
      <c r="A136" s="15" t="s">
        <v>291</v>
      </c>
      <c r="B136" s="16"/>
      <c r="C136" s="16"/>
      <c r="D136" s="17"/>
      <c r="E136" s="28" t="s">
        <v>292</v>
      </c>
      <c r="F136" s="18" t="str">
        <f t="shared" si="1"/>
        <v>X</v>
      </c>
      <c r="G136" s="19"/>
      <c r="H136" s="30" t="s">
        <v>99</v>
      </c>
      <c r="I136" s="30"/>
      <c r="J136" s="32" t="s">
        <v>31</v>
      </c>
      <c r="K136" s="32" t="s">
        <v>31</v>
      </c>
      <c r="L136" s="45" t="s">
        <v>30</v>
      </c>
      <c r="M136" s="45" t="s">
        <v>30</v>
      </c>
      <c r="N136" s="45" t="s">
        <v>30</v>
      </c>
      <c r="O136" s="32" t="s">
        <v>31</v>
      </c>
      <c r="P136" s="45" t="s">
        <v>31</v>
      </c>
      <c r="Q136" s="45" t="s">
        <v>31</v>
      </c>
      <c r="R136" s="32" t="s">
        <v>30</v>
      </c>
      <c r="S136" s="71" t="s">
        <v>31</v>
      </c>
      <c r="T136" s="45" t="s">
        <v>31</v>
      </c>
      <c r="U136" s="71" t="s">
        <v>50</v>
      </c>
      <c r="AD136" s="45" t="s">
        <v>31</v>
      </c>
      <c r="AE136" s="45" t="s">
        <v>31</v>
      </c>
      <c r="AF136" s="62" t="s">
        <v>45</v>
      </c>
      <c r="AK136" s="32" t="s">
        <v>35</v>
      </c>
      <c r="AP136" s="24" t="str">
        <f t="shared" si="2"/>
        <v>0x38800000</v>
      </c>
      <c r="AQ136" s="25"/>
      <c r="AR136" s="26" t="str">
        <f t="shared" si="3"/>
        <v>ldursb_X,                                                       </v>
      </c>
      <c r="AS136" s="26" t="str">
        <f t="shared" si="4"/>
        <v>		ldursb_X,                                                       	/* 0x38800000	LDURSB    	 */</v>
      </c>
      <c r="AT136" s="26" t="str">
        <f t="shared" si="5"/>
        <v>		0x38800000,	/* LDURSB    	ldursb_X	 */</v>
      </c>
    </row>
    <row r="137" ht="12.75" customHeight="1">
      <c r="A137" s="9" t="s">
        <v>293</v>
      </c>
      <c r="B137" s="16"/>
      <c r="C137" s="16"/>
      <c r="D137" s="17"/>
      <c r="E137" s="28" t="s">
        <v>292</v>
      </c>
      <c r="F137" s="18" t="str">
        <f t="shared" si="1"/>
        <v>W</v>
      </c>
      <c r="G137" s="19"/>
      <c r="H137" s="30" t="s">
        <v>97</v>
      </c>
      <c r="I137" s="30"/>
      <c r="J137" s="32" t="s">
        <v>31</v>
      </c>
      <c r="K137" s="32" t="s">
        <v>31</v>
      </c>
      <c r="L137" s="45" t="s">
        <v>30</v>
      </c>
      <c r="M137" s="45" t="s">
        <v>30</v>
      </c>
      <c r="N137" s="45" t="s">
        <v>30</v>
      </c>
      <c r="O137" s="32" t="s">
        <v>31</v>
      </c>
      <c r="P137" s="45" t="s">
        <v>31</v>
      </c>
      <c r="Q137" s="45" t="s">
        <v>31</v>
      </c>
      <c r="R137" s="32" t="s">
        <v>30</v>
      </c>
      <c r="S137" s="71" t="s">
        <v>30</v>
      </c>
      <c r="T137" s="45" t="s">
        <v>31</v>
      </c>
      <c r="U137" s="71" t="s">
        <v>50</v>
      </c>
      <c r="AD137" s="45" t="s">
        <v>31</v>
      </c>
      <c r="AE137" s="45" t="s">
        <v>31</v>
      </c>
      <c r="AF137" s="62" t="s">
        <v>45</v>
      </c>
      <c r="AK137" s="32" t="s">
        <v>35</v>
      </c>
      <c r="AP137" s="24" t="str">
        <f t="shared" si="2"/>
        <v>0x38C00000</v>
      </c>
      <c r="AQ137" s="25"/>
      <c r="AR137" s="26" t="str">
        <f t="shared" si="3"/>
        <v>ldursb_W,                                                       </v>
      </c>
      <c r="AS137" s="26" t="str">
        <f t="shared" si="4"/>
        <v>		ldursb_W,                                                       	/* 0x38C00000	LDURSB    	 */</v>
      </c>
      <c r="AT137" s="26" t="str">
        <f t="shared" si="5"/>
        <v>		0x38C00000,	/* LDURSB    	ldursb_W	 */</v>
      </c>
    </row>
    <row r="138" ht="12.75" customHeight="1">
      <c r="A138" s="15" t="s">
        <v>294</v>
      </c>
      <c r="B138" s="16"/>
      <c r="C138" s="16"/>
      <c r="D138" s="17"/>
      <c r="E138" s="28" t="s">
        <v>295</v>
      </c>
      <c r="F138" s="18" t="str">
        <f t="shared" si="1"/>
        <v>B</v>
      </c>
      <c r="G138" s="18"/>
      <c r="H138" s="30" t="s">
        <v>151</v>
      </c>
      <c r="I138" s="30"/>
      <c r="J138" s="32" t="s">
        <v>31</v>
      </c>
      <c r="K138" s="32" t="s">
        <v>31</v>
      </c>
      <c r="L138" s="45" t="s">
        <v>30</v>
      </c>
      <c r="M138" s="45" t="s">
        <v>30</v>
      </c>
      <c r="N138" s="45" t="s">
        <v>30</v>
      </c>
      <c r="O138" s="32" t="s">
        <v>30</v>
      </c>
      <c r="P138" s="45" t="s">
        <v>31</v>
      </c>
      <c r="Q138" s="45" t="s">
        <v>31</v>
      </c>
      <c r="R138" s="32" t="s">
        <v>31</v>
      </c>
      <c r="S138" s="71" t="s">
        <v>31</v>
      </c>
      <c r="T138" s="45" t="s">
        <v>31</v>
      </c>
      <c r="U138" s="71" t="s">
        <v>50</v>
      </c>
      <c r="AD138" s="45" t="s">
        <v>31</v>
      </c>
      <c r="AE138" s="45" t="s">
        <v>31</v>
      </c>
      <c r="AF138" s="62" t="s">
        <v>45</v>
      </c>
      <c r="AK138" s="32" t="s">
        <v>35</v>
      </c>
      <c r="AP138" s="24" t="str">
        <f t="shared" si="2"/>
        <v>0x3C000000</v>
      </c>
      <c r="AQ138" s="25"/>
      <c r="AR138" s="26" t="str">
        <f t="shared" si="3"/>
        <v>stur_B,                                                         </v>
      </c>
      <c r="AS138" s="26" t="str">
        <f t="shared" si="4"/>
        <v>		stur_B,                                                         	/* 0x3C000000	STUR      	 */</v>
      </c>
      <c r="AT138" s="26" t="str">
        <f t="shared" si="5"/>
        <v>		0x3C000000,	/* STUR      	stur_B	 */</v>
      </c>
    </row>
    <row r="139" ht="12.75" customHeight="1">
      <c r="A139" s="15" t="s">
        <v>296</v>
      </c>
      <c r="B139" s="16"/>
      <c r="C139" s="16"/>
      <c r="D139" s="17"/>
      <c r="E139" s="28" t="s">
        <v>297</v>
      </c>
      <c r="F139" s="18" t="str">
        <f t="shared" si="1"/>
        <v>B</v>
      </c>
      <c r="G139" s="18"/>
      <c r="H139" s="30" t="s">
        <v>151</v>
      </c>
      <c r="I139" s="30"/>
      <c r="J139" s="32" t="s">
        <v>31</v>
      </c>
      <c r="K139" s="32" t="s">
        <v>31</v>
      </c>
      <c r="L139" s="45" t="s">
        <v>30</v>
      </c>
      <c r="M139" s="45" t="s">
        <v>30</v>
      </c>
      <c r="N139" s="45" t="s">
        <v>30</v>
      </c>
      <c r="O139" s="32" t="s">
        <v>30</v>
      </c>
      <c r="P139" s="45" t="s">
        <v>31</v>
      </c>
      <c r="Q139" s="45" t="s">
        <v>31</v>
      </c>
      <c r="R139" s="32" t="s">
        <v>31</v>
      </c>
      <c r="S139" s="71" t="s">
        <v>30</v>
      </c>
      <c r="T139" s="45" t="s">
        <v>31</v>
      </c>
      <c r="U139" s="71" t="s">
        <v>50</v>
      </c>
      <c r="AD139" s="45" t="s">
        <v>31</v>
      </c>
      <c r="AE139" s="45" t="s">
        <v>31</v>
      </c>
      <c r="AF139" s="62" t="s">
        <v>45</v>
      </c>
      <c r="AK139" s="32" t="s">
        <v>35</v>
      </c>
      <c r="AP139" s="24" t="str">
        <f t="shared" si="2"/>
        <v>0x3C400000</v>
      </c>
      <c r="AQ139" s="25"/>
      <c r="AR139" s="26" t="str">
        <f t="shared" si="3"/>
        <v>ldur_B,                                                         </v>
      </c>
      <c r="AS139" s="26" t="str">
        <f t="shared" si="4"/>
        <v>		ldur_B,                                                         	/* 0x3C400000	LDUR      	 */</v>
      </c>
      <c r="AT139" s="26" t="str">
        <f t="shared" si="5"/>
        <v>		0x3C400000,	/* LDUR      	ldur_B	 */</v>
      </c>
    </row>
    <row r="140" ht="12.75" customHeight="1">
      <c r="A140" s="9" t="s">
        <v>298</v>
      </c>
      <c r="B140" s="16"/>
      <c r="C140" s="16"/>
      <c r="D140" s="17"/>
      <c r="E140" s="28" t="s">
        <v>295</v>
      </c>
      <c r="F140" s="18" t="str">
        <f t="shared" si="1"/>
        <v>Q</v>
      </c>
      <c r="G140" s="18"/>
      <c r="H140" s="30" t="s">
        <v>71</v>
      </c>
      <c r="I140" s="30"/>
      <c r="J140" s="32" t="s">
        <v>31</v>
      </c>
      <c r="K140" s="32" t="s">
        <v>31</v>
      </c>
      <c r="L140" s="45" t="s">
        <v>30</v>
      </c>
      <c r="M140" s="45" t="s">
        <v>30</v>
      </c>
      <c r="N140" s="45" t="s">
        <v>30</v>
      </c>
      <c r="O140" s="32" t="s">
        <v>30</v>
      </c>
      <c r="P140" s="45" t="s">
        <v>31</v>
      </c>
      <c r="Q140" s="45" t="s">
        <v>31</v>
      </c>
      <c r="R140" s="32" t="s">
        <v>30</v>
      </c>
      <c r="S140" s="71" t="s">
        <v>31</v>
      </c>
      <c r="T140" s="45" t="s">
        <v>31</v>
      </c>
      <c r="U140" s="71" t="s">
        <v>50</v>
      </c>
      <c r="AD140" s="45" t="s">
        <v>31</v>
      </c>
      <c r="AE140" s="45" t="s">
        <v>31</v>
      </c>
      <c r="AF140" s="62" t="s">
        <v>45</v>
      </c>
      <c r="AK140" s="32" t="s">
        <v>35</v>
      </c>
      <c r="AP140" s="24" t="str">
        <f t="shared" si="2"/>
        <v>0x3C800000</v>
      </c>
      <c r="AQ140" s="25"/>
      <c r="AR140" s="26" t="str">
        <f t="shared" si="3"/>
        <v>stur_Q,                                                         </v>
      </c>
      <c r="AS140" s="26" t="str">
        <f t="shared" si="4"/>
        <v>		stur_Q,                                                         	/* 0x3C800000	STUR      	 */</v>
      </c>
      <c r="AT140" s="26" t="str">
        <f t="shared" si="5"/>
        <v>		0x3C800000,	/* STUR      	stur_Q	 */</v>
      </c>
    </row>
    <row r="141" ht="12.75" customHeight="1">
      <c r="A141" s="9" t="s">
        <v>299</v>
      </c>
      <c r="B141" s="16"/>
      <c r="C141" s="16"/>
      <c r="D141" s="17"/>
      <c r="E141" s="28" t="s">
        <v>297</v>
      </c>
      <c r="F141" s="18" t="str">
        <f t="shared" si="1"/>
        <v>Q</v>
      </c>
      <c r="G141" s="18"/>
      <c r="H141" s="30" t="s">
        <v>71</v>
      </c>
      <c r="I141" s="30"/>
      <c r="J141" s="32" t="s">
        <v>31</v>
      </c>
      <c r="K141" s="32" t="s">
        <v>31</v>
      </c>
      <c r="L141" s="45" t="s">
        <v>30</v>
      </c>
      <c r="M141" s="45" t="s">
        <v>30</v>
      </c>
      <c r="N141" s="45" t="s">
        <v>30</v>
      </c>
      <c r="O141" s="32" t="s">
        <v>30</v>
      </c>
      <c r="P141" s="45" t="s">
        <v>31</v>
      </c>
      <c r="Q141" s="45" t="s">
        <v>31</v>
      </c>
      <c r="R141" s="32" t="s">
        <v>30</v>
      </c>
      <c r="S141" s="71" t="s">
        <v>30</v>
      </c>
      <c r="T141" s="45" t="s">
        <v>31</v>
      </c>
      <c r="U141" s="71" t="s">
        <v>50</v>
      </c>
      <c r="AD141" s="45" t="s">
        <v>31</v>
      </c>
      <c r="AE141" s="45" t="s">
        <v>31</v>
      </c>
      <c r="AF141" s="62" t="s">
        <v>45</v>
      </c>
      <c r="AK141" s="32" t="s">
        <v>35</v>
      </c>
      <c r="AP141" s="24" t="str">
        <f t="shared" si="2"/>
        <v>0x3CC00000</v>
      </c>
      <c r="AQ141" s="25"/>
      <c r="AR141" s="26" t="str">
        <f t="shared" si="3"/>
        <v>ldur_Q,                                                         </v>
      </c>
      <c r="AS141" s="26" t="str">
        <f t="shared" si="4"/>
        <v>		ldur_Q,                                                         	/* 0x3CC00000	LDUR      	 */</v>
      </c>
      <c r="AT141" s="26" t="str">
        <f t="shared" si="5"/>
        <v>		0x3CC00000,	/* LDUR      	ldur_Q	 */</v>
      </c>
    </row>
    <row r="142" ht="12.75" customHeight="1">
      <c r="A142" s="15" t="s">
        <v>300</v>
      </c>
      <c r="B142" s="16"/>
      <c r="C142" s="16"/>
      <c r="D142" s="17"/>
      <c r="E142" s="28" t="s">
        <v>301</v>
      </c>
      <c r="F142" s="18" t="str">
        <f t="shared" si="1"/>
        <v/>
      </c>
      <c r="G142" s="19"/>
      <c r="H142" s="29"/>
      <c r="I142" s="29"/>
      <c r="J142" s="32" t="s">
        <v>31</v>
      </c>
      <c r="K142" s="32" t="s">
        <v>30</v>
      </c>
      <c r="L142" s="45" t="s">
        <v>30</v>
      </c>
      <c r="M142" s="45" t="s">
        <v>30</v>
      </c>
      <c r="N142" s="45" t="s">
        <v>30</v>
      </c>
      <c r="O142" s="32" t="s">
        <v>31</v>
      </c>
      <c r="P142" s="45" t="s">
        <v>31</v>
      </c>
      <c r="Q142" s="45" t="s">
        <v>31</v>
      </c>
      <c r="R142" s="32" t="s">
        <v>31</v>
      </c>
      <c r="S142" s="71" t="s">
        <v>31</v>
      </c>
      <c r="T142" s="45" t="s">
        <v>31</v>
      </c>
      <c r="U142" s="71" t="s">
        <v>50</v>
      </c>
      <c r="AD142" s="45" t="s">
        <v>31</v>
      </c>
      <c r="AE142" s="45" t="s">
        <v>31</v>
      </c>
      <c r="AF142" s="62" t="s">
        <v>45</v>
      </c>
      <c r="AK142" s="32" t="s">
        <v>35</v>
      </c>
      <c r="AP142" s="24" t="str">
        <f t="shared" si="2"/>
        <v>0x78000000</v>
      </c>
      <c r="AQ142" s="25"/>
      <c r="AR142" s="26" t="str">
        <f t="shared" si="3"/>
        <v>sturh,                                                          </v>
      </c>
      <c r="AS142" s="26" t="str">
        <f t="shared" si="4"/>
        <v>		sturh,                                                          	/* 0x78000000	STURH     	 */</v>
      </c>
      <c r="AT142" s="26" t="str">
        <f t="shared" si="5"/>
        <v>		0x78000000,	/* STURH     	sturh	 */</v>
      </c>
    </row>
    <row r="143" ht="12.75" customHeight="1">
      <c r="A143" s="15" t="s">
        <v>302</v>
      </c>
      <c r="B143" s="16"/>
      <c r="C143" s="16"/>
      <c r="D143" s="17"/>
      <c r="E143" s="28" t="s">
        <v>303</v>
      </c>
      <c r="F143" s="18" t="str">
        <f t="shared" si="1"/>
        <v/>
      </c>
      <c r="G143" s="19"/>
      <c r="H143" s="29"/>
      <c r="I143" s="29"/>
      <c r="J143" s="32" t="s">
        <v>31</v>
      </c>
      <c r="K143" s="32" t="s">
        <v>30</v>
      </c>
      <c r="L143" s="45" t="s">
        <v>30</v>
      </c>
      <c r="M143" s="45" t="s">
        <v>30</v>
      </c>
      <c r="N143" s="45" t="s">
        <v>30</v>
      </c>
      <c r="O143" s="32" t="s">
        <v>31</v>
      </c>
      <c r="P143" s="45" t="s">
        <v>31</v>
      </c>
      <c r="Q143" s="45" t="s">
        <v>31</v>
      </c>
      <c r="R143" s="32" t="s">
        <v>31</v>
      </c>
      <c r="S143" s="71" t="s">
        <v>30</v>
      </c>
      <c r="T143" s="45" t="s">
        <v>31</v>
      </c>
      <c r="U143" s="71" t="s">
        <v>50</v>
      </c>
      <c r="AD143" s="45" t="s">
        <v>31</v>
      </c>
      <c r="AE143" s="45" t="s">
        <v>31</v>
      </c>
      <c r="AF143" s="62" t="s">
        <v>45</v>
      </c>
      <c r="AK143" s="32" t="s">
        <v>35</v>
      </c>
      <c r="AP143" s="24" t="str">
        <f t="shared" si="2"/>
        <v>0x78400000</v>
      </c>
      <c r="AQ143" s="25"/>
      <c r="AR143" s="26" t="str">
        <f t="shared" si="3"/>
        <v>ldurh,                                                          </v>
      </c>
      <c r="AS143" s="26" t="str">
        <f t="shared" si="4"/>
        <v>		ldurh,                                                          	/* 0x78400000	LDURH     	 */</v>
      </c>
      <c r="AT143" s="26" t="str">
        <f t="shared" si="5"/>
        <v>		0x78400000,	/* LDURH     	ldurh	 */</v>
      </c>
    </row>
    <row r="144" ht="12.75" customHeight="1">
      <c r="A144" s="9" t="s">
        <v>304</v>
      </c>
      <c r="B144" s="16"/>
      <c r="C144" s="16"/>
      <c r="D144" s="17"/>
      <c r="E144" s="28" t="s">
        <v>305</v>
      </c>
      <c r="F144" s="18" t="str">
        <f t="shared" si="1"/>
        <v>X</v>
      </c>
      <c r="G144" s="19"/>
      <c r="H144" s="30" t="s">
        <v>99</v>
      </c>
      <c r="I144" s="30"/>
      <c r="J144" s="32" t="s">
        <v>31</v>
      </c>
      <c r="K144" s="32" t="s">
        <v>30</v>
      </c>
      <c r="L144" s="45" t="s">
        <v>30</v>
      </c>
      <c r="M144" s="45" t="s">
        <v>30</v>
      </c>
      <c r="N144" s="45" t="s">
        <v>30</v>
      </c>
      <c r="O144" s="32" t="s">
        <v>31</v>
      </c>
      <c r="P144" s="45" t="s">
        <v>31</v>
      </c>
      <c r="Q144" s="45" t="s">
        <v>31</v>
      </c>
      <c r="R144" s="32" t="s">
        <v>30</v>
      </c>
      <c r="S144" s="71" t="s">
        <v>31</v>
      </c>
      <c r="T144" s="45" t="s">
        <v>31</v>
      </c>
      <c r="U144" s="71" t="s">
        <v>50</v>
      </c>
      <c r="AD144" s="45" t="s">
        <v>31</v>
      </c>
      <c r="AE144" s="45" t="s">
        <v>31</v>
      </c>
      <c r="AF144" s="62" t="s">
        <v>45</v>
      </c>
      <c r="AK144" s="32" t="s">
        <v>35</v>
      </c>
      <c r="AP144" s="24" t="str">
        <f t="shared" si="2"/>
        <v>0x78800000</v>
      </c>
      <c r="AQ144" s="25"/>
      <c r="AR144" s="26" t="str">
        <f t="shared" si="3"/>
        <v>ldursh_X,                                                       </v>
      </c>
      <c r="AS144" s="26" t="str">
        <f t="shared" si="4"/>
        <v>		ldursh_X,                                                       	/* 0x78800000	LDURSH    	 */</v>
      </c>
      <c r="AT144" s="26" t="str">
        <f t="shared" si="5"/>
        <v>		0x78800000,	/* LDURSH    	ldursh_X	 */</v>
      </c>
    </row>
    <row r="145" ht="12.75" customHeight="1">
      <c r="A145" s="15" t="s">
        <v>306</v>
      </c>
      <c r="B145" s="16"/>
      <c r="C145" s="16"/>
      <c r="D145" s="17"/>
      <c r="E145" s="28" t="s">
        <v>305</v>
      </c>
      <c r="F145" s="18" t="str">
        <f t="shared" si="1"/>
        <v>W</v>
      </c>
      <c r="G145" s="19"/>
      <c r="H145" s="30" t="s">
        <v>97</v>
      </c>
      <c r="I145" s="30"/>
      <c r="J145" s="32" t="s">
        <v>31</v>
      </c>
      <c r="K145" s="32" t="s">
        <v>30</v>
      </c>
      <c r="L145" s="45" t="s">
        <v>30</v>
      </c>
      <c r="M145" s="45" t="s">
        <v>30</v>
      </c>
      <c r="N145" s="45" t="s">
        <v>30</v>
      </c>
      <c r="O145" s="32" t="s">
        <v>31</v>
      </c>
      <c r="P145" s="45" t="s">
        <v>31</v>
      </c>
      <c r="Q145" s="45" t="s">
        <v>31</v>
      </c>
      <c r="R145" s="32" t="s">
        <v>30</v>
      </c>
      <c r="S145" s="71" t="s">
        <v>30</v>
      </c>
      <c r="T145" s="45" t="s">
        <v>31</v>
      </c>
      <c r="U145" s="71" t="s">
        <v>50</v>
      </c>
      <c r="AD145" s="45" t="s">
        <v>31</v>
      </c>
      <c r="AE145" s="45" t="s">
        <v>31</v>
      </c>
      <c r="AF145" s="62" t="s">
        <v>45</v>
      </c>
      <c r="AK145" s="32" t="s">
        <v>35</v>
      </c>
      <c r="AP145" s="24" t="str">
        <f t="shared" si="2"/>
        <v>0x78C00000</v>
      </c>
      <c r="AQ145" s="25"/>
      <c r="AR145" s="26" t="str">
        <f t="shared" si="3"/>
        <v>ldursh_W,                                                       </v>
      </c>
      <c r="AS145" s="26" t="str">
        <f t="shared" si="4"/>
        <v>		ldursh_W,                                                       	/* 0x78C00000	LDURSH    	 */</v>
      </c>
      <c r="AT145" s="26" t="str">
        <f t="shared" si="5"/>
        <v>		0x78C00000,	/* LDURSH    	ldursh_W	 */</v>
      </c>
    </row>
    <row r="146" ht="12.75" customHeight="1">
      <c r="A146" s="15" t="s">
        <v>307</v>
      </c>
      <c r="B146" s="16"/>
      <c r="C146" s="16"/>
      <c r="D146" s="17"/>
      <c r="E146" s="28" t="s">
        <v>295</v>
      </c>
      <c r="F146" s="18" t="str">
        <f t="shared" si="1"/>
        <v>H</v>
      </c>
      <c r="G146" s="18"/>
      <c r="H146" s="30" t="s">
        <v>68</v>
      </c>
      <c r="I146" s="30"/>
      <c r="J146" s="32" t="s">
        <v>31</v>
      </c>
      <c r="K146" s="32" t="s">
        <v>30</v>
      </c>
      <c r="L146" s="45" t="s">
        <v>30</v>
      </c>
      <c r="M146" s="45" t="s">
        <v>30</v>
      </c>
      <c r="N146" s="45" t="s">
        <v>30</v>
      </c>
      <c r="O146" s="32" t="s">
        <v>30</v>
      </c>
      <c r="P146" s="45" t="s">
        <v>31</v>
      </c>
      <c r="Q146" s="45" t="s">
        <v>31</v>
      </c>
      <c r="R146" s="32" t="s">
        <v>31</v>
      </c>
      <c r="S146" s="71" t="s">
        <v>31</v>
      </c>
      <c r="T146" s="45" t="s">
        <v>31</v>
      </c>
      <c r="U146" s="71" t="s">
        <v>50</v>
      </c>
      <c r="AD146" s="45" t="s">
        <v>31</v>
      </c>
      <c r="AE146" s="45" t="s">
        <v>31</v>
      </c>
      <c r="AF146" s="62" t="s">
        <v>45</v>
      </c>
      <c r="AK146" s="32" t="s">
        <v>35</v>
      </c>
      <c r="AP146" s="24" t="str">
        <f t="shared" si="2"/>
        <v>0x7C000000</v>
      </c>
      <c r="AQ146" s="25"/>
      <c r="AR146" s="26" t="str">
        <f t="shared" si="3"/>
        <v>stur_H,                                                         </v>
      </c>
      <c r="AS146" s="26" t="str">
        <f t="shared" si="4"/>
        <v>		stur_H,                                                         	/* 0x7C000000	STUR      	 */</v>
      </c>
      <c r="AT146" s="26" t="str">
        <f t="shared" si="5"/>
        <v>		0x7C000000,	/* STUR      	stur_H	 */</v>
      </c>
    </row>
    <row r="147" ht="12.75" customHeight="1">
      <c r="A147" s="9" t="s">
        <v>308</v>
      </c>
      <c r="B147" s="16"/>
      <c r="C147" s="16"/>
      <c r="D147" s="17"/>
      <c r="E147" s="28" t="s">
        <v>297</v>
      </c>
      <c r="F147" s="18" t="str">
        <f t="shared" si="1"/>
        <v>H</v>
      </c>
      <c r="G147" s="18"/>
      <c r="H147" s="30" t="s">
        <v>68</v>
      </c>
      <c r="I147" s="30"/>
      <c r="J147" s="32" t="s">
        <v>31</v>
      </c>
      <c r="K147" s="32" t="s">
        <v>30</v>
      </c>
      <c r="L147" s="45" t="s">
        <v>30</v>
      </c>
      <c r="M147" s="45" t="s">
        <v>30</v>
      </c>
      <c r="N147" s="45" t="s">
        <v>30</v>
      </c>
      <c r="O147" s="32" t="s">
        <v>30</v>
      </c>
      <c r="P147" s="45" t="s">
        <v>31</v>
      </c>
      <c r="Q147" s="45" t="s">
        <v>31</v>
      </c>
      <c r="R147" s="32" t="s">
        <v>31</v>
      </c>
      <c r="S147" s="71" t="s">
        <v>30</v>
      </c>
      <c r="T147" s="45" t="s">
        <v>31</v>
      </c>
      <c r="U147" s="71" t="s">
        <v>50</v>
      </c>
      <c r="AD147" s="45" t="s">
        <v>31</v>
      </c>
      <c r="AE147" s="45" t="s">
        <v>31</v>
      </c>
      <c r="AF147" s="62" t="s">
        <v>45</v>
      </c>
      <c r="AK147" s="32" t="s">
        <v>35</v>
      </c>
      <c r="AP147" s="24" t="str">
        <f t="shared" si="2"/>
        <v>0x7C400000</v>
      </c>
      <c r="AQ147" s="25"/>
      <c r="AR147" s="26" t="str">
        <f t="shared" si="3"/>
        <v>ldur_H,                                                         </v>
      </c>
      <c r="AS147" s="26" t="str">
        <f t="shared" si="4"/>
        <v>		ldur_H,                                                         	/* 0x7C400000	LDUR      	 */</v>
      </c>
      <c r="AT147" s="26" t="str">
        <f t="shared" si="5"/>
        <v>		0x7C400000,	/* LDUR      	ldur_H	 */</v>
      </c>
    </row>
    <row r="148" ht="12.75" customHeight="1">
      <c r="A148" s="9" t="s">
        <v>309</v>
      </c>
      <c r="B148" s="16"/>
      <c r="C148" s="16"/>
      <c r="D148" s="17"/>
      <c r="E148" s="28" t="s">
        <v>295</v>
      </c>
      <c r="F148" s="18" t="str">
        <f t="shared" si="1"/>
        <v>W</v>
      </c>
      <c r="G148" s="19"/>
      <c r="H148" s="30" t="s">
        <v>97</v>
      </c>
      <c r="I148" s="30"/>
      <c r="J148" s="32" t="s">
        <v>30</v>
      </c>
      <c r="K148" s="32" t="s">
        <v>31</v>
      </c>
      <c r="L148" s="45" t="s">
        <v>30</v>
      </c>
      <c r="M148" s="45" t="s">
        <v>30</v>
      </c>
      <c r="N148" s="45" t="s">
        <v>30</v>
      </c>
      <c r="O148" s="32" t="s">
        <v>31</v>
      </c>
      <c r="P148" s="45" t="s">
        <v>31</v>
      </c>
      <c r="Q148" s="45" t="s">
        <v>31</v>
      </c>
      <c r="R148" s="32" t="s">
        <v>31</v>
      </c>
      <c r="S148" s="71" t="s">
        <v>31</v>
      </c>
      <c r="T148" s="45" t="s">
        <v>31</v>
      </c>
      <c r="U148" s="71" t="s">
        <v>50</v>
      </c>
      <c r="AD148" s="45" t="s">
        <v>31</v>
      </c>
      <c r="AE148" s="45" t="s">
        <v>31</v>
      </c>
      <c r="AF148" s="62" t="s">
        <v>45</v>
      </c>
      <c r="AK148" s="32" t="s">
        <v>35</v>
      </c>
      <c r="AP148" s="24" t="str">
        <f t="shared" si="2"/>
        <v>0xB8000000</v>
      </c>
      <c r="AQ148" s="25"/>
      <c r="AR148" s="26" t="str">
        <f t="shared" si="3"/>
        <v>stur_W,                                                         </v>
      </c>
      <c r="AS148" s="26" t="str">
        <f t="shared" si="4"/>
        <v>		stur_W,                                                         	/* 0xB8000000	STUR      	 */</v>
      </c>
      <c r="AT148" s="26" t="str">
        <f t="shared" si="5"/>
        <v>		0xB8000000,	/* STUR      	stur_W	 */</v>
      </c>
    </row>
    <row r="149" ht="12.75" customHeight="1">
      <c r="A149" s="15" t="s">
        <v>310</v>
      </c>
      <c r="B149" s="16"/>
      <c r="C149" s="16"/>
      <c r="D149" s="17"/>
      <c r="E149" s="28" t="s">
        <v>297</v>
      </c>
      <c r="F149" s="18" t="str">
        <f t="shared" si="1"/>
        <v>W</v>
      </c>
      <c r="G149" s="19"/>
      <c r="H149" s="30" t="s">
        <v>97</v>
      </c>
      <c r="I149" s="30"/>
      <c r="J149" s="32" t="s">
        <v>30</v>
      </c>
      <c r="K149" s="32" t="s">
        <v>31</v>
      </c>
      <c r="L149" s="45" t="s">
        <v>30</v>
      </c>
      <c r="M149" s="45" t="s">
        <v>30</v>
      </c>
      <c r="N149" s="45" t="s">
        <v>30</v>
      </c>
      <c r="O149" s="32" t="s">
        <v>31</v>
      </c>
      <c r="P149" s="45" t="s">
        <v>31</v>
      </c>
      <c r="Q149" s="45" t="s">
        <v>31</v>
      </c>
      <c r="R149" s="32" t="s">
        <v>31</v>
      </c>
      <c r="S149" s="71" t="s">
        <v>30</v>
      </c>
      <c r="T149" s="45" t="s">
        <v>31</v>
      </c>
      <c r="U149" s="71" t="s">
        <v>50</v>
      </c>
      <c r="AD149" s="45" t="s">
        <v>31</v>
      </c>
      <c r="AE149" s="45" t="s">
        <v>31</v>
      </c>
      <c r="AF149" s="62" t="s">
        <v>45</v>
      </c>
      <c r="AK149" s="32" t="s">
        <v>35</v>
      </c>
      <c r="AP149" s="24" t="str">
        <f t="shared" si="2"/>
        <v>0xB8400000</v>
      </c>
      <c r="AQ149" s="25"/>
      <c r="AR149" s="26" t="str">
        <f t="shared" si="3"/>
        <v>ldur_W,                                                         </v>
      </c>
      <c r="AS149" s="26" t="str">
        <f t="shared" si="4"/>
        <v>		ldur_W,                                                         	/* 0xB8400000	LDUR      	 */</v>
      </c>
      <c r="AT149" s="26" t="str">
        <f t="shared" si="5"/>
        <v>		0xB8400000,	/* LDUR      	ldur_W	 */</v>
      </c>
    </row>
    <row r="150" ht="12.75" customHeight="1">
      <c r="A150" s="15" t="s">
        <v>311</v>
      </c>
      <c r="B150" s="16"/>
      <c r="C150" s="16"/>
      <c r="D150" s="17"/>
      <c r="E150" s="28" t="s">
        <v>312</v>
      </c>
      <c r="F150" s="18" t="str">
        <f t="shared" si="1"/>
        <v/>
      </c>
      <c r="G150" s="19"/>
      <c r="H150" s="29"/>
      <c r="I150" s="29"/>
      <c r="J150" s="32" t="s">
        <v>30</v>
      </c>
      <c r="K150" s="32" t="s">
        <v>31</v>
      </c>
      <c r="L150" s="45" t="s">
        <v>30</v>
      </c>
      <c r="M150" s="45" t="s">
        <v>30</v>
      </c>
      <c r="N150" s="45" t="s">
        <v>30</v>
      </c>
      <c r="O150" s="32" t="s">
        <v>31</v>
      </c>
      <c r="P150" s="45" t="s">
        <v>31</v>
      </c>
      <c r="Q150" s="45" t="s">
        <v>31</v>
      </c>
      <c r="R150" s="32" t="s">
        <v>30</v>
      </c>
      <c r="S150" s="71" t="s">
        <v>31</v>
      </c>
      <c r="T150" s="45" t="s">
        <v>31</v>
      </c>
      <c r="U150" s="71" t="s">
        <v>50</v>
      </c>
      <c r="AD150" s="45" t="s">
        <v>31</v>
      </c>
      <c r="AE150" s="45" t="s">
        <v>31</v>
      </c>
      <c r="AF150" s="62" t="s">
        <v>45</v>
      </c>
      <c r="AK150" s="32" t="s">
        <v>35</v>
      </c>
      <c r="AP150" s="24" t="str">
        <f t="shared" si="2"/>
        <v>0xB8800000</v>
      </c>
      <c r="AQ150" s="25"/>
      <c r="AR150" s="26" t="str">
        <f t="shared" si="3"/>
        <v>ldursw,                                                         </v>
      </c>
      <c r="AS150" s="26" t="str">
        <f t="shared" si="4"/>
        <v>		ldursw,                                                         	/* 0xB8800000	LDURSW    	 */</v>
      </c>
      <c r="AT150" s="26" t="str">
        <f t="shared" si="5"/>
        <v>		0xB8800000,	/* LDURSW    	ldursw	 */</v>
      </c>
    </row>
    <row r="151" ht="12.75" customHeight="1">
      <c r="A151" s="9" t="s">
        <v>313</v>
      </c>
      <c r="B151" s="16"/>
      <c r="C151" s="16"/>
      <c r="D151" s="17"/>
      <c r="E151" s="28" t="s">
        <v>295</v>
      </c>
      <c r="F151" s="18" t="str">
        <f t="shared" si="1"/>
        <v>S</v>
      </c>
      <c r="G151" s="18"/>
      <c r="H151" s="30" t="s">
        <v>52</v>
      </c>
      <c r="I151" s="30"/>
      <c r="J151" s="32" t="s">
        <v>30</v>
      </c>
      <c r="K151" s="32" t="s">
        <v>31</v>
      </c>
      <c r="L151" s="45" t="s">
        <v>30</v>
      </c>
      <c r="M151" s="45" t="s">
        <v>30</v>
      </c>
      <c r="N151" s="45" t="s">
        <v>30</v>
      </c>
      <c r="O151" s="32" t="s">
        <v>30</v>
      </c>
      <c r="P151" s="45" t="s">
        <v>31</v>
      </c>
      <c r="Q151" s="45" t="s">
        <v>31</v>
      </c>
      <c r="R151" s="32" t="s">
        <v>31</v>
      </c>
      <c r="S151" s="71" t="s">
        <v>31</v>
      </c>
      <c r="T151" s="45" t="s">
        <v>31</v>
      </c>
      <c r="U151" s="71" t="s">
        <v>50</v>
      </c>
      <c r="AD151" s="45" t="s">
        <v>31</v>
      </c>
      <c r="AE151" s="45" t="s">
        <v>31</v>
      </c>
      <c r="AF151" s="62" t="s">
        <v>45</v>
      </c>
      <c r="AK151" s="32" t="s">
        <v>35</v>
      </c>
      <c r="AP151" s="24" t="str">
        <f t="shared" si="2"/>
        <v>0xBC000000</v>
      </c>
      <c r="AQ151" s="25"/>
      <c r="AR151" s="26" t="str">
        <f t="shared" si="3"/>
        <v>stur_S,                                                         </v>
      </c>
      <c r="AS151" s="26" t="str">
        <f t="shared" si="4"/>
        <v>		stur_S,                                                         	/* 0xBC000000	STUR      	 */</v>
      </c>
      <c r="AT151" s="26" t="str">
        <f t="shared" si="5"/>
        <v>		0xBC000000,	/* STUR      	stur_S	 */</v>
      </c>
    </row>
    <row r="152" ht="12.75" customHeight="1">
      <c r="A152" s="15" t="s">
        <v>314</v>
      </c>
      <c r="B152" s="16"/>
      <c r="C152" s="16"/>
      <c r="D152" s="17"/>
      <c r="E152" s="28" t="s">
        <v>297</v>
      </c>
      <c r="F152" s="18" t="str">
        <f t="shared" si="1"/>
        <v>S</v>
      </c>
      <c r="G152" s="18"/>
      <c r="H152" s="30" t="s">
        <v>52</v>
      </c>
      <c r="I152" s="30"/>
      <c r="J152" s="32" t="s">
        <v>30</v>
      </c>
      <c r="K152" s="32" t="s">
        <v>31</v>
      </c>
      <c r="L152" s="45" t="s">
        <v>30</v>
      </c>
      <c r="M152" s="45" t="s">
        <v>30</v>
      </c>
      <c r="N152" s="45" t="s">
        <v>30</v>
      </c>
      <c r="O152" s="32" t="s">
        <v>30</v>
      </c>
      <c r="P152" s="45" t="s">
        <v>31</v>
      </c>
      <c r="Q152" s="45" t="s">
        <v>31</v>
      </c>
      <c r="R152" s="32" t="s">
        <v>31</v>
      </c>
      <c r="S152" s="71" t="s">
        <v>30</v>
      </c>
      <c r="T152" s="45" t="s">
        <v>31</v>
      </c>
      <c r="U152" s="71" t="s">
        <v>50</v>
      </c>
      <c r="AD152" s="45" t="s">
        <v>31</v>
      </c>
      <c r="AE152" s="45" t="s">
        <v>31</v>
      </c>
      <c r="AF152" s="62" t="s">
        <v>45</v>
      </c>
      <c r="AK152" s="32" t="s">
        <v>35</v>
      </c>
      <c r="AP152" s="24" t="str">
        <f t="shared" si="2"/>
        <v>0xBC400000</v>
      </c>
      <c r="AQ152" s="25"/>
      <c r="AR152" s="26" t="str">
        <f t="shared" si="3"/>
        <v>ldur_S,                                                         </v>
      </c>
      <c r="AS152" s="26" t="str">
        <f t="shared" si="4"/>
        <v>		ldur_S,                                                         	/* 0xBC400000	LDUR      	 */</v>
      </c>
      <c r="AT152" s="26" t="str">
        <f t="shared" si="5"/>
        <v>		0xBC400000,	/* LDUR      	ldur_S	 */</v>
      </c>
    </row>
    <row r="153" ht="12.75" customHeight="1">
      <c r="A153" s="15" t="s">
        <v>315</v>
      </c>
      <c r="B153" s="16"/>
      <c r="C153" s="16"/>
      <c r="D153" s="17"/>
      <c r="E153" s="28" t="s">
        <v>295</v>
      </c>
      <c r="F153" s="18" t="str">
        <f t="shared" si="1"/>
        <v>X</v>
      </c>
      <c r="G153" s="19"/>
      <c r="H153" s="30" t="s">
        <v>99</v>
      </c>
      <c r="I153" s="30"/>
      <c r="J153" s="32" t="s">
        <v>30</v>
      </c>
      <c r="K153" s="32" t="s">
        <v>30</v>
      </c>
      <c r="L153" s="45" t="s">
        <v>30</v>
      </c>
      <c r="M153" s="45" t="s">
        <v>30</v>
      </c>
      <c r="N153" s="45" t="s">
        <v>30</v>
      </c>
      <c r="O153" s="32" t="s">
        <v>31</v>
      </c>
      <c r="P153" s="45" t="s">
        <v>31</v>
      </c>
      <c r="Q153" s="45" t="s">
        <v>31</v>
      </c>
      <c r="R153" s="32" t="s">
        <v>31</v>
      </c>
      <c r="S153" s="71" t="s">
        <v>31</v>
      </c>
      <c r="T153" s="45" t="s">
        <v>31</v>
      </c>
      <c r="U153" s="71" t="s">
        <v>50</v>
      </c>
      <c r="AD153" s="45" t="s">
        <v>31</v>
      </c>
      <c r="AE153" s="45" t="s">
        <v>31</v>
      </c>
      <c r="AF153" s="62" t="s">
        <v>45</v>
      </c>
      <c r="AK153" s="32" t="s">
        <v>35</v>
      </c>
      <c r="AP153" s="24" t="str">
        <f t="shared" si="2"/>
        <v>0xF8000000</v>
      </c>
      <c r="AQ153" s="25"/>
      <c r="AR153" s="26" t="str">
        <f t="shared" si="3"/>
        <v>stur_X,                                                         </v>
      </c>
      <c r="AS153" s="26" t="str">
        <f t="shared" si="4"/>
        <v>		stur_X,                                                         	/* 0xF8000000	STUR      	 */</v>
      </c>
      <c r="AT153" s="26" t="str">
        <f t="shared" si="5"/>
        <v>		0xF8000000,	/* STUR      	stur_X	 */</v>
      </c>
    </row>
    <row r="154" ht="12.75" customHeight="1">
      <c r="A154" s="9" t="s">
        <v>316</v>
      </c>
      <c r="B154" s="16"/>
      <c r="C154" s="16"/>
      <c r="D154" s="17"/>
      <c r="E154" s="28" t="s">
        <v>297</v>
      </c>
      <c r="F154" s="18" t="str">
        <f t="shared" si="1"/>
        <v>X</v>
      </c>
      <c r="G154" s="19"/>
      <c r="H154" s="30" t="s">
        <v>99</v>
      </c>
      <c r="I154" s="30"/>
      <c r="J154" s="32" t="s">
        <v>30</v>
      </c>
      <c r="K154" s="32" t="s">
        <v>30</v>
      </c>
      <c r="L154" s="45" t="s">
        <v>30</v>
      </c>
      <c r="M154" s="45" t="s">
        <v>30</v>
      </c>
      <c r="N154" s="45" t="s">
        <v>30</v>
      </c>
      <c r="O154" s="32" t="s">
        <v>31</v>
      </c>
      <c r="P154" s="45" t="s">
        <v>31</v>
      </c>
      <c r="Q154" s="45" t="s">
        <v>31</v>
      </c>
      <c r="R154" s="32" t="s">
        <v>31</v>
      </c>
      <c r="S154" s="71" t="s">
        <v>30</v>
      </c>
      <c r="T154" s="45" t="s">
        <v>31</v>
      </c>
      <c r="U154" s="71" t="s">
        <v>50</v>
      </c>
      <c r="AD154" s="45" t="s">
        <v>31</v>
      </c>
      <c r="AE154" s="45" t="s">
        <v>31</v>
      </c>
      <c r="AF154" s="62" t="s">
        <v>45</v>
      </c>
      <c r="AK154" s="32" t="s">
        <v>35</v>
      </c>
      <c r="AP154" s="24" t="str">
        <f t="shared" si="2"/>
        <v>0xF8400000</v>
      </c>
      <c r="AQ154" s="25"/>
      <c r="AR154" s="26" t="str">
        <f t="shared" si="3"/>
        <v>ldur_X,                                                         </v>
      </c>
      <c r="AS154" s="26" t="str">
        <f t="shared" si="4"/>
        <v>		ldur_X,                                                         	/* 0xF8400000	LDUR      	 */</v>
      </c>
      <c r="AT154" s="26" t="str">
        <f t="shared" si="5"/>
        <v>		0xF8400000,	/* LDUR      	ldur_X	 */</v>
      </c>
    </row>
    <row r="155" ht="12.75" customHeight="1">
      <c r="A155" s="9" t="s">
        <v>317</v>
      </c>
      <c r="B155" s="16"/>
      <c r="C155" s="16"/>
      <c r="D155" s="17"/>
      <c r="E155" s="28" t="s">
        <v>318</v>
      </c>
      <c r="F155" s="18" t="str">
        <f t="shared" si="1"/>
        <v/>
      </c>
      <c r="G155" s="19"/>
      <c r="H155" s="29"/>
      <c r="I155" s="29"/>
      <c r="J155" s="32" t="s">
        <v>30</v>
      </c>
      <c r="K155" s="32" t="s">
        <v>30</v>
      </c>
      <c r="L155" s="45" t="s">
        <v>30</v>
      </c>
      <c r="M155" s="45" t="s">
        <v>30</v>
      </c>
      <c r="N155" s="45" t="s">
        <v>30</v>
      </c>
      <c r="O155" s="32" t="s">
        <v>31</v>
      </c>
      <c r="P155" s="45" t="s">
        <v>31</v>
      </c>
      <c r="Q155" s="45" t="s">
        <v>31</v>
      </c>
      <c r="R155" s="32" t="s">
        <v>30</v>
      </c>
      <c r="S155" s="71" t="s">
        <v>31</v>
      </c>
      <c r="T155" s="45" t="s">
        <v>31</v>
      </c>
      <c r="U155" s="71" t="s">
        <v>50</v>
      </c>
      <c r="AD155" s="45" t="s">
        <v>31</v>
      </c>
      <c r="AE155" s="45" t="s">
        <v>31</v>
      </c>
      <c r="AF155" s="62" t="s">
        <v>45</v>
      </c>
      <c r="AK155" s="32" t="s">
        <v>35</v>
      </c>
      <c r="AP155" s="24" t="str">
        <f t="shared" si="2"/>
        <v>0xF8800000</v>
      </c>
      <c r="AQ155" s="25"/>
      <c r="AR155" s="26" t="str">
        <f t="shared" si="3"/>
        <v>prfum,                                                          </v>
      </c>
      <c r="AS155" s="26" t="str">
        <f t="shared" si="4"/>
        <v>		prfum,                                                          	/* 0xF8800000	PRFUM     	 */</v>
      </c>
      <c r="AT155" s="26" t="str">
        <f t="shared" si="5"/>
        <v>		0xF8800000,	/* PRFUM     	prfum	 */</v>
      </c>
    </row>
    <row r="156" ht="12.75" customHeight="1">
      <c r="A156" s="15" t="s">
        <v>319</v>
      </c>
      <c r="B156" s="16"/>
      <c r="C156" s="16"/>
      <c r="D156" s="17"/>
      <c r="E156" s="28" t="s">
        <v>295</v>
      </c>
      <c r="F156" s="18" t="str">
        <f t="shared" si="1"/>
        <v>D</v>
      </c>
      <c r="G156" s="18"/>
      <c r="H156" s="30" t="s">
        <v>219</v>
      </c>
      <c r="I156" s="30"/>
      <c r="J156" s="32" t="s">
        <v>30</v>
      </c>
      <c r="K156" s="32" t="s">
        <v>30</v>
      </c>
      <c r="L156" s="45" t="s">
        <v>30</v>
      </c>
      <c r="M156" s="45" t="s">
        <v>30</v>
      </c>
      <c r="N156" s="45" t="s">
        <v>30</v>
      </c>
      <c r="O156" s="32" t="s">
        <v>30</v>
      </c>
      <c r="P156" s="45" t="s">
        <v>31</v>
      </c>
      <c r="Q156" s="45" t="s">
        <v>31</v>
      </c>
      <c r="R156" s="32" t="s">
        <v>31</v>
      </c>
      <c r="S156" s="71" t="s">
        <v>31</v>
      </c>
      <c r="T156" s="45" t="s">
        <v>31</v>
      </c>
      <c r="U156" s="71" t="s">
        <v>50</v>
      </c>
      <c r="AD156" s="45" t="s">
        <v>31</v>
      </c>
      <c r="AE156" s="45" t="s">
        <v>31</v>
      </c>
      <c r="AF156" s="62" t="s">
        <v>45</v>
      </c>
      <c r="AK156" s="32" t="s">
        <v>35</v>
      </c>
      <c r="AP156" s="24" t="str">
        <f t="shared" si="2"/>
        <v>0xFC000000</v>
      </c>
      <c r="AQ156" s="25"/>
      <c r="AR156" s="26" t="str">
        <f t="shared" si="3"/>
        <v>stur_D,                                                         </v>
      </c>
      <c r="AS156" s="26" t="str">
        <f t="shared" si="4"/>
        <v>		stur_D,                                                         	/* 0xFC000000	STUR      	 */</v>
      </c>
      <c r="AT156" s="26" t="str">
        <f t="shared" si="5"/>
        <v>		0xFC000000,	/* STUR      	stur_D	 */</v>
      </c>
    </row>
    <row r="157" ht="12.75" customHeight="1">
      <c r="A157" s="15" t="s">
        <v>320</v>
      </c>
      <c r="B157" s="16"/>
      <c r="C157" s="16"/>
      <c r="D157" s="17"/>
      <c r="E157" s="28" t="s">
        <v>297</v>
      </c>
      <c r="F157" s="18" t="str">
        <f t="shared" si="1"/>
        <v>D</v>
      </c>
      <c r="G157" s="18"/>
      <c r="H157" s="30" t="s">
        <v>219</v>
      </c>
      <c r="I157" s="30"/>
      <c r="J157" s="32" t="s">
        <v>30</v>
      </c>
      <c r="K157" s="32" t="s">
        <v>30</v>
      </c>
      <c r="L157" s="45" t="s">
        <v>30</v>
      </c>
      <c r="M157" s="45" t="s">
        <v>30</v>
      </c>
      <c r="N157" s="45" t="s">
        <v>30</v>
      </c>
      <c r="O157" s="32" t="s">
        <v>30</v>
      </c>
      <c r="P157" s="45" t="s">
        <v>31</v>
      </c>
      <c r="Q157" s="45" t="s">
        <v>31</v>
      </c>
      <c r="R157" s="32" t="s">
        <v>31</v>
      </c>
      <c r="S157" s="71" t="s">
        <v>30</v>
      </c>
      <c r="T157" s="45" t="s">
        <v>31</v>
      </c>
      <c r="U157" s="71" t="s">
        <v>50</v>
      </c>
      <c r="AD157" s="45" t="s">
        <v>31</v>
      </c>
      <c r="AE157" s="45" t="s">
        <v>31</v>
      </c>
      <c r="AF157" s="62" t="s">
        <v>45</v>
      </c>
      <c r="AK157" s="32" t="s">
        <v>35</v>
      </c>
      <c r="AP157" s="24" t="str">
        <f t="shared" si="2"/>
        <v>0xFC400000</v>
      </c>
      <c r="AQ157" s="25"/>
      <c r="AR157" s="26" t="str">
        <f t="shared" si="3"/>
        <v>ldur_D,                                                         </v>
      </c>
      <c r="AS157" s="26" t="str">
        <f t="shared" si="4"/>
        <v>		ldur_D,                                                         	/* 0xFC400000	LDUR      	 */</v>
      </c>
      <c r="AT157" s="26" t="str">
        <f t="shared" si="5"/>
        <v>		0xFC400000,	/* LDUR      	ldur_D	 */</v>
      </c>
    </row>
    <row r="158" ht="12.75" customHeight="1">
      <c r="A158" s="9" t="s">
        <v>321</v>
      </c>
      <c r="B158" s="16"/>
      <c r="C158" s="16"/>
      <c r="D158" s="17" t="s">
        <v>322</v>
      </c>
      <c r="F158" s="18" t="str">
        <f t="shared" si="1"/>
        <v/>
      </c>
      <c r="G158" s="19"/>
      <c r="H158" s="20"/>
      <c r="I158" s="20"/>
      <c r="J158" s="38" t="s">
        <v>65</v>
      </c>
      <c r="L158" s="22" t="s">
        <v>30</v>
      </c>
      <c r="M158" s="22" t="s">
        <v>30</v>
      </c>
      <c r="N158" s="39" t="s">
        <v>30</v>
      </c>
      <c r="O158" s="38" t="s">
        <v>241</v>
      </c>
      <c r="P158" s="39" t="s">
        <v>31</v>
      </c>
      <c r="Q158" s="22" t="s">
        <v>31</v>
      </c>
      <c r="R158" s="66" t="s">
        <v>135</v>
      </c>
      <c r="T158" s="22" t="s">
        <v>31</v>
      </c>
      <c r="U158" s="66" t="s">
        <v>50</v>
      </c>
      <c r="AD158" s="22" t="s">
        <v>31</v>
      </c>
      <c r="AE158" s="22" t="s">
        <v>30</v>
      </c>
      <c r="AF158" s="60" t="s">
        <v>45</v>
      </c>
      <c r="AK158" s="38" t="s">
        <v>35</v>
      </c>
      <c r="AP158" s="24" t="str">
        <f t="shared" si="2"/>
        <v/>
      </c>
      <c r="AQ158" s="25"/>
      <c r="AR158" s="26" t="str">
        <f t="shared" si="3"/>
        <v/>
      </c>
      <c r="AS158" s="26" t="str">
        <f t="shared" si="4"/>
        <v>	/* Load/store register (immediate post-indexed) */</v>
      </c>
      <c r="AT158" s="26" t="str">
        <f t="shared" si="5"/>
        <v>	/* Load/store register (immediate post-indexed) */</v>
      </c>
    </row>
    <row r="159" ht="12.75" customHeight="1">
      <c r="A159" s="15" t="s">
        <v>323</v>
      </c>
      <c r="B159" s="16"/>
      <c r="C159" s="16"/>
      <c r="D159" s="17"/>
      <c r="E159" s="28" t="s">
        <v>324</v>
      </c>
      <c r="F159" s="18" t="str">
        <f t="shared" si="1"/>
        <v>post</v>
      </c>
      <c r="G159" s="18" t="s">
        <v>244</v>
      </c>
      <c r="H159" s="76"/>
      <c r="I159" s="30"/>
      <c r="J159" s="32" t="s">
        <v>31</v>
      </c>
      <c r="K159" s="32" t="s">
        <v>31</v>
      </c>
      <c r="L159" s="45" t="s">
        <v>30</v>
      </c>
      <c r="M159" s="45" t="s">
        <v>30</v>
      </c>
      <c r="N159" s="45" t="s">
        <v>30</v>
      </c>
      <c r="O159" s="32" t="s">
        <v>31</v>
      </c>
      <c r="P159" s="45" t="s">
        <v>31</v>
      </c>
      <c r="Q159" s="45" t="s">
        <v>31</v>
      </c>
      <c r="R159" s="71" t="s">
        <v>31</v>
      </c>
      <c r="S159" s="71" t="s">
        <v>31</v>
      </c>
      <c r="T159" s="45" t="s">
        <v>31</v>
      </c>
      <c r="U159" s="71" t="s">
        <v>50</v>
      </c>
      <c r="AD159" s="45" t="s">
        <v>31</v>
      </c>
      <c r="AE159" s="45" t="s">
        <v>30</v>
      </c>
      <c r="AF159" s="62" t="s">
        <v>45</v>
      </c>
      <c r="AK159" s="32" t="s">
        <v>35</v>
      </c>
      <c r="AP159" s="24" t="str">
        <f t="shared" si="2"/>
        <v>0x38000400</v>
      </c>
      <c r="AQ159" s="25"/>
      <c r="AR159" s="26" t="str">
        <f t="shared" si="3"/>
        <v>strb_post,                                                      </v>
      </c>
      <c r="AS159" s="26" t="str">
        <f t="shared" si="4"/>
        <v>		strb_post,                                                      	/* 0x38000400	STRB      	 */</v>
      </c>
      <c r="AT159" s="26" t="str">
        <f t="shared" si="5"/>
        <v>		0x38000400,	/* STRB      	strb_post	 */</v>
      </c>
    </row>
    <row r="160" ht="12.75" customHeight="1">
      <c r="A160" s="15" t="s">
        <v>325</v>
      </c>
      <c r="B160" s="16"/>
      <c r="C160" s="16"/>
      <c r="D160" s="17"/>
      <c r="E160" s="28" t="s">
        <v>326</v>
      </c>
      <c r="F160" s="18" t="str">
        <f t="shared" si="1"/>
        <v>post</v>
      </c>
      <c r="G160" s="18" t="s">
        <v>244</v>
      </c>
      <c r="H160" s="76"/>
      <c r="I160" s="30"/>
      <c r="J160" s="32" t="s">
        <v>31</v>
      </c>
      <c r="K160" s="32" t="s">
        <v>31</v>
      </c>
      <c r="L160" s="45" t="s">
        <v>30</v>
      </c>
      <c r="M160" s="45" t="s">
        <v>30</v>
      </c>
      <c r="N160" s="45" t="s">
        <v>30</v>
      </c>
      <c r="O160" s="32" t="s">
        <v>31</v>
      </c>
      <c r="P160" s="45" t="s">
        <v>31</v>
      </c>
      <c r="Q160" s="45" t="s">
        <v>31</v>
      </c>
      <c r="R160" s="71" t="s">
        <v>31</v>
      </c>
      <c r="S160" s="71" t="s">
        <v>30</v>
      </c>
      <c r="T160" s="45" t="s">
        <v>31</v>
      </c>
      <c r="U160" s="71" t="s">
        <v>50</v>
      </c>
      <c r="AD160" s="45" t="s">
        <v>31</v>
      </c>
      <c r="AE160" s="45" t="s">
        <v>30</v>
      </c>
      <c r="AF160" s="62" t="s">
        <v>45</v>
      </c>
      <c r="AK160" s="32" t="s">
        <v>35</v>
      </c>
      <c r="AP160" s="24" t="str">
        <f t="shared" si="2"/>
        <v>0x38400400</v>
      </c>
      <c r="AQ160" s="25"/>
      <c r="AR160" s="26" t="str">
        <f t="shared" si="3"/>
        <v>ldrb_post,                                                      </v>
      </c>
      <c r="AS160" s="26" t="str">
        <f t="shared" si="4"/>
        <v>		ldrb_post,                                                      	/* 0x38400400	LDRB      	 */</v>
      </c>
      <c r="AT160" s="26" t="str">
        <f t="shared" si="5"/>
        <v>		0x38400400,	/* LDRB      	ldrb_post	 */</v>
      </c>
    </row>
    <row r="161" ht="12.75" customHeight="1">
      <c r="A161" s="9" t="s">
        <v>327</v>
      </c>
      <c r="B161" s="16"/>
      <c r="C161" s="16"/>
      <c r="D161" s="17"/>
      <c r="E161" s="28" t="s">
        <v>328</v>
      </c>
      <c r="F161" s="18" t="str">
        <f t="shared" si="1"/>
        <v>post_X</v>
      </c>
      <c r="G161" s="18" t="s">
        <v>244</v>
      </c>
      <c r="H161" s="76" t="s">
        <v>99</v>
      </c>
      <c r="I161" s="30"/>
      <c r="J161" s="32" t="s">
        <v>31</v>
      </c>
      <c r="K161" s="32" t="s">
        <v>31</v>
      </c>
      <c r="L161" s="45" t="s">
        <v>30</v>
      </c>
      <c r="M161" s="45" t="s">
        <v>30</v>
      </c>
      <c r="N161" s="45" t="s">
        <v>30</v>
      </c>
      <c r="O161" s="32" t="s">
        <v>31</v>
      </c>
      <c r="P161" s="45" t="s">
        <v>31</v>
      </c>
      <c r="Q161" s="45" t="s">
        <v>31</v>
      </c>
      <c r="R161" s="71" t="s">
        <v>30</v>
      </c>
      <c r="S161" s="71" t="s">
        <v>31</v>
      </c>
      <c r="T161" s="45" t="s">
        <v>31</v>
      </c>
      <c r="U161" s="71" t="s">
        <v>50</v>
      </c>
      <c r="AD161" s="45" t="s">
        <v>31</v>
      </c>
      <c r="AE161" s="45" t="s">
        <v>30</v>
      </c>
      <c r="AF161" s="62" t="s">
        <v>45</v>
      </c>
      <c r="AK161" s="32" t="s">
        <v>35</v>
      </c>
      <c r="AP161" s="24" t="str">
        <f t="shared" si="2"/>
        <v>0x38800400</v>
      </c>
      <c r="AQ161" s="25"/>
      <c r="AR161" s="26" t="str">
        <f t="shared" si="3"/>
        <v>ldrsb_post_X,                                                   </v>
      </c>
      <c r="AS161" s="26" t="str">
        <f t="shared" si="4"/>
        <v>		ldrsb_post_X,                                                   	/* 0x38800400	LDRSB     	 */</v>
      </c>
      <c r="AT161" s="26" t="str">
        <f t="shared" si="5"/>
        <v>		0x38800400,	/* LDRSB     	ldrsb_post_X	 */</v>
      </c>
    </row>
    <row r="162" ht="12.75" customHeight="1">
      <c r="A162" s="9" t="s">
        <v>329</v>
      </c>
      <c r="B162" s="16"/>
      <c r="C162" s="16"/>
      <c r="D162" s="17"/>
      <c r="E162" s="28" t="s">
        <v>328</v>
      </c>
      <c r="F162" s="18" t="str">
        <f t="shared" si="1"/>
        <v>post_W</v>
      </c>
      <c r="G162" s="18" t="s">
        <v>244</v>
      </c>
      <c r="H162" s="76" t="s">
        <v>97</v>
      </c>
      <c r="I162" s="30"/>
      <c r="J162" s="32" t="s">
        <v>31</v>
      </c>
      <c r="K162" s="32" t="s">
        <v>31</v>
      </c>
      <c r="L162" s="45" t="s">
        <v>30</v>
      </c>
      <c r="M162" s="45" t="s">
        <v>30</v>
      </c>
      <c r="N162" s="45" t="s">
        <v>30</v>
      </c>
      <c r="O162" s="32" t="s">
        <v>31</v>
      </c>
      <c r="P162" s="45" t="s">
        <v>31</v>
      </c>
      <c r="Q162" s="45" t="s">
        <v>31</v>
      </c>
      <c r="R162" s="71" t="s">
        <v>30</v>
      </c>
      <c r="S162" s="71" t="s">
        <v>30</v>
      </c>
      <c r="T162" s="45" t="s">
        <v>31</v>
      </c>
      <c r="U162" s="71" t="s">
        <v>50</v>
      </c>
      <c r="AD162" s="45" t="s">
        <v>31</v>
      </c>
      <c r="AE162" s="45" t="s">
        <v>30</v>
      </c>
      <c r="AF162" s="62" t="s">
        <v>45</v>
      </c>
      <c r="AK162" s="32" t="s">
        <v>35</v>
      </c>
      <c r="AP162" s="24" t="str">
        <f t="shared" si="2"/>
        <v>0x38C00400</v>
      </c>
      <c r="AQ162" s="25"/>
      <c r="AR162" s="26" t="str">
        <f t="shared" si="3"/>
        <v>ldrsb_post_W,                                                   </v>
      </c>
      <c r="AS162" s="26" t="str">
        <f t="shared" si="4"/>
        <v>		ldrsb_post_W,                                                   	/* 0x38C00400	LDRSB     	 */</v>
      </c>
      <c r="AT162" s="26" t="str">
        <f t="shared" si="5"/>
        <v>		0x38C00400,	/* LDRSB     	ldrsb_post_W	 */</v>
      </c>
    </row>
    <row r="163" ht="12.75" customHeight="1">
      <c r="A163" s="15" t="s">
        <v>330</v>
      </c>
      <c r="B163" s="16"/>
      <c r="C163" s="16"/>
      <c r="D163" s="17"/>
      <c r="E163" s="28" t="s">
        <v>331</v>
      </c>
      <c r="F163" s="18" t="str">
        <f t="shared" si="1"/>
        <v>post_B</v>
      </c>
      <c r="G163" s="18" t="s">
        <v>244</v>
      </c>
      <c r="H163" s="76" t="s">
        <v>151</v>
      </c>
      <c r="I163" s="30"/>
      <c r="J163" s="32" t="s">
        <v>31</v>
      </c>
      <c r="K163" s="32" t="s">
        <v>31</v>
      </c>
      <c r="L163" s="45" t="s">
        <v>30</v>
      </c>
      <c r="M163" s="45" t="s">
        <v>30</v>
      </c>
      <c r="N163" s="45" t="s">
        <v>30</v>
      </c>
      <c r="O163" s="32" t="s">
        <v>30</v>
      </c>
      <c r="P163" s="45" t="s">
        <v>31</v>
      </c>
      <c r="Q163" s="45" t="s">
        <v>31</v>
      </c>
      <c r="R163" s="71" t="s">
        <v>31</v>
      </c>
      <c r="S163" s="71" t="s">
        <v>31</v>
      </c>
      <c r="T163" s="45" t="s">
        <v>31</v>
      </c>
      <c r="U163" s="71" t="s">
        <v>50</v>
      </c>
      <c r="AD163" s="45" t="s">
        <v>31</v>
      </c>
      <c r="AE163" s="45" t="s">
        <v>30</v>
      </c>
      <c r="AF163" s="62" t="s">
        <v>45</v>
      </c>
      <c r="AK163" s="32" t="s">
        <v>35</v>
      </c>
      <c r="AP163" s="24" t="str">
        <f t="shared" si="2"/>
        <v>0x3C000400</v>
      </c>
      <c r="AQ163" s="25"/>
      <c r="AR163" s="26" t="str">
        <f t="shared" si="3"/>
        <v>str_post_B,                                                     </v>
      </c>
      <c r="AS163" s="26" t="str">
        <f t="shared" si="4"/>
        <v>		str_post_B,                                                     	/* 0x3C000400	STR       	 */</v>
      </c>
      <c r="AT163" s="26" t="str">
        <f t="shared" si="5"/>
        <v>		0x3C000400,	/* STR       	str_post_B	 */</v>
      </c>
    </row>
    <row r="164" ht="12.75" customHeight="1">
      <c r="A164" s="15" t="s">
        <v>332</v>
      </c>
      <c r="B164" s="16"/>
      <c r="C164" s="16"/>
      <c r="D164" s="17"/>
      <c r="E164" s="28" t="s">
        <v>215</v>
      </c>
      <c r="F164" s="18" t="str">
        <f t="shared" si="1"/>
        <v>post_B</v>
      </c>
      <c r="G164" s="18" t="s">
        <v>244</v>
      </c>
      <c r="H164" s="76" t="s">
        <v>151</v>
      </c>
      <c r="I164" s="30"/>
      <c r="J164" s="32" t="s">
        <v>31</v>
      </c>
      <c r="K164" s="32" t="s">
        <v>31</v>
      </c>
      <c r="L164" s="45" t="s">
        <v>30</v>
      </c>
      <c r="M164" s="45" t="s">
        <v>30</v>
      </c>
      <c r="N164" s="45" t="s">
        <v>30</v>
      </c>
      <c r="O164" s="32" t="s">
        <v>30</v>
      </c>
      <c r="P164" s="45" t="s">
        <v>31</v>
      </c>
      <c r="Q164" s="45" t="s">
        <v>31</v>
      </c>
      <c r="R164" s="71" t="s">
        <v>31</v>
      </c>
      <c r="S164" s="71" t="s">
        <v>30</v>
      </c>
      <c r="T164" s="45" t="s">
        <v>31</v>
      </c>
      <c r="U164" s="71" t="s">
        <v>50</v>
      </c>
      <c r="AD164" s="45" t="s">
        <v>31</v>
      </c>
      <c r="AE164" s="45" t="s">
        <v>30</v>
      </c>
      <c r="AF164" s="62" t="s">
        <v>45</v>
      </c>
      <c r="AK164" s="32" t="s">
        <v>35</v>
      </c>
      <c r="AP164" s="24" t="str">
        <f t="shared" si="2"/>
        <v>0x3C400400</v>
      </c>
      <c r="AQ164" s="25"/>
      <c r="AR164" s="26" t="str">
        <f t="shared" si="3"/>
        <v>ldr_post_B,                                                     </v>
      </c>
      <c r="AS164" s="26" t="str">
        <f t="shared" si="4"/>
        <v>		ldr_post_B,                                                     	/* 0x3C400400	LDR       	 */</v>
      </c>
      <c r="AT164" s="26" t="str">
        <f t="shared" si="5"/>
        <v>		0x3C400400,	/* LDR       	ldr_post_B	 */</v>
      </c>
    </row>
    <row r="165" ht="12.75" customHeight="1">
      <c r="A165" s="9" t="s">
        <v>333</v>
      </c>
      <c r="B165" s="16"/>
      <c r="C165" s="16"/>
      <c r="D165" s="17"/>
      <c r="E165" s="28" t="s">
        <v>331</v>
      </c>
      <c r="F165" s="18" t="str">
        <f t="shared" si="1"/>
        <v>post_Q</v>
      </c>
      <c r="G165" s="18" t="s">
        <v>244</v>
      </c>
      <c r="H165" s="76" t="s">
        <v>71</v>
      </c>
      <c r="I165" s="30"/>
      <c r="J165" s="32" t="s">
        <v>31</v>
      </c>
      <c r="K165" s="32" t="s">
        <v>31</v>
      </c>
      <c r="L165" s="45" t="s">
        <v>30</v>
      </c>
      <c r="M165" s="45" t="s">
        <v>30</v>
      </c>
      <c r="N165" s="45" t="s">
        <v>30</v>
      </c>
      <c r="O165" s="32" t="s">
        <v>30</v>
      </c>
      <c r="P165" s="45" t="s">
        <v>31</v>
      </c>
      <c r="Q165" s="45" t="s">
        <v>31</v>
      </c>
      <c r="R165" s="71" t="s">
        <v>30</v>
      </c>
      <c r="S165" s="71" t="s">
        <v>31</v>
      </c>
      <c r="T165" s="45" t="s">
        <v>31</v>
      </c>
      <c r="U165" s="71" t="s">
        <v>50</v>
      </c>
      <c r="AD165" s="45" t="s">
        <v>31</v>
      </c>
      <c r="AE165" s="45" t="s">
        <v>30</v>
      </c>
      <c r="AF165" s="62" t="s">
        <v>45</v>
      </c>
      <c r="AK165" s="32" t="s">
        <v>35</v>
      </c>
      <c r="AP165" s="24" t="str">
        <f t="shared" si="2"/>
        <v>0x3C800400</v>
      </c>
      <c r="AQ165" s="25"/>
      <c r="AR165" s="26" t="str">
        <f t="shared" si="3"/>
        <v>str_post_Q,                                                     </v>
      </c>
      <c r="AS165" s="26" t="str">
        <f t="shared" si="4"/>
        <v>		str_post_Q,                                                     	/* 0x3C800400	STR       	 */</v>
      </c>
      <c r="AT165" s="26" t="str">
        <f t="shared" si="5"/>
        <v>		0x3C800400,	/* STR       	str_post_Q	 */</v>
      </c>
    </row>
    <row r="166" ht="12.75" customHeight="1">
      <c r="A166" s="15" t="s">
        <v>334</v>
      </c>
      <c r="B166" s="16"/>
      <c r="C166" s="16"/>
      <c r="D166" s="17"/>
      <c r="E166" s="28" t="s">
        <v>215</v>
      </c>
      <c r="F166" s="18" t="str">
        <f t="shared" si="1"/>
        <v>post_Q</v>
      </c>
      <c r="G166" s="18" t="s">
        <v>244</v>
      </c>
      <c r="H166" s="76" t="s">
        <v>71</v>
      </c>
      <c r="I166" s="30"/>
      <c r="J166" s="32" t="s">
        <v>31</v>
      </c>
      <c r="K166" s="32" t="s">
        <v>31</v>
      </c>
      <c r="L166" s="45" t="s">
        <v>30</v>
      </c>
      <c r="M166" s="45" t="s">
        <v>30</v>
      </c>
      <c r="N166" s="45" t="s">
        <v>30</v>
      </c>
      <c r="O166" s="32" t="s">
        <v>30</v>
      </c>
      <c r="P166" s="45" t="s">
        <v>31</v>
      </c>
      <c r="Q166" s="45" t="s">
        <v>31</v>
      </c>
      <c r="R166" s="71" t="s">
        <v>30</v>
      </c>
      <c r="S166" s="71" t="s">
        <v>30</v>
      </c>
      <c r="T166" s="45" t="s">
        <v>31</v>
      </c>
      <c r="U166" s="71" t="s">
        <v>50</v>
      </c>
      <c r="AD166" s="45" t="s">
        <v>31</v>
      </c>
      <c r="AE166" s="45" t="s">
        <v>30</v>
      </c>
      <c r="AF166" s="62" t="s">
        <v>45</v>
      </c>
      <c r="AK166" s="32" t="s">
        <v>35</v>
      </c>
      <c r="AP166" s="24" t="str">
        <f t="shared" si="2"/>
        <v>0x3CC00400</v>
      </c>
      <c r="AQ166" s="25"/>
      <c r="AR166" s="26" t="str">
        <f t="shared" si="3"/>
        <v>ldr_post_Q,                                                     </v>
      </c>
      <c r="AS166" s="26" t="str">
        <f t="shared" si="4"/>
        <v>		ldr_post_Q,                                                     	/* 0x3CC00400	LDR       	 */</v>
      </c>
      <c r="AT166" s="26" t="str">
        <f t="shared" si="5"/>
        <v>		0x3CC00400,	/* LDR       	ldr_post_Q	 */</v>
      </c>
    </row>
    <row r="167" ht="12.75" customHeight="1">
      <c r="A167" s="15" t="s">
        <v>335</v>
      </c>
      <c r="B167" s="16"/>
      <c r="C167" s="16"/>
      <c r="D167" s="17"/>
      <c r="E167" s="28" t="s">
        <v>336</v>
      </c>
      <c r="F167" s="18" t="str">
        <f t="shared" si="1"/>
        <v>post</v>
      </c>
      <c r="G167" s="18" t="s">
        <v>244</v>
      </c>
      <c r="H167" s="76"/>
      <c r="I167" s="30"/>
      <c r="J167" s="32" t="s">
        <v>31</v>
      </c>
      <c r="K167" s="32" t="s">
        <v>30</v>
      </c>
      <c r="L167" s="45" t="s">
        <v>30</v>
      </c>
      <c r="M167" s="45" t="s">
        <v>30</v>
      </c>
      <c r="N167" s="45" t="s">
        <v>30</v>
      </c>
      <c r="O167" s="32" t="s">
        <v>31</v>
      </c>
      <c r="P167" s="45" t="s">
        <v>31</v>
      </c>
      <c r="Q167" s="45" t="s">
        <v>31</v>
      </c>
      <c r="R167" s="71" t="s">
        <v>31</v>
      </c>
      <c r="S167" s="71" t="s">
        <v>31</v>
      </c>
      <c r="T167" s="45" t="s">
        <v>31</v>
      </c>
      <c r="U167" s="71" t="s">
        <v>50</v>
      </c>
      <c r="AD167" s="45" t="s">
        <v>31</v>
      </c>
      <c r="AE167" s="45" t="s">
        <v>30</v>
      </c>
      <c r="AF167" s="62" t="s">
        <v>45</v>
      </c>
      <c r="AK167" s="32" t="s">
        <v>35</v>
      </c>
      <c r="AP167" s="24" t="str">
        <f t="shared" si="2"/>
        <v>0x78000400</v>
      </c>
      <c r="AQ167" s="25"/>
      <c r="AR167" s="26" t="str">
        <f t="shared" si="3"/>
        <v>strh_post,                                                      </v>
      </c>
      <c r="AS167" s="26" t="str">
        <f t="shared" si="4"/>
        <v>		strh_post,                                                      	/* 0x78000400	STRH      	 */</v>
      </c>
      <c r="AT167" s="26" t="str">
        <f t="shared" si="5"/>
        <v>		0x78000400,	/* STRH      	strh_post	 */</v>
      </c>
    </row>
    <row r="168" ht="12.75" customHeight="1">
      <c r="A168" s="9" t="s">
        <v>337</v>
      </c>
      <c r="B168" s="16"/>
      <c r="C168" s="16"/>
      <c r="D168" s="17"/>
      <c r="E168" s="28" t="s">
        <v>338</v>
      </c>
      <c r="F168" s="18" t="str">
        <f t="shared" si="1"/>
        <v>post</v>
      </c>
      <c r="G168" s="18" t="s">
        <v>244</v>
      </c>
      <c r="H168" s="76"/>
      <c r="I168" s="30"/>
      <c r="J168" s="32" t="s">
        <v>31</v>
      </c>
      <c r="K168" s="32" t="s">
        <v>30</v>
      </c>
      <c r="L168" s="45" t="s">
        <v>30</v>
      </c>
      <c r="M168" s="45" t="s">
        <v>30</v>
      </c>
      <c r="N168" s="45" t="s">
        <v>30</v>
      </c>
      <c r="O168" s="32" t="s">
        <v>31</v>
      </c>
      <c r="P168" s="45" t="s">
        <v>31</v>
      </c>
      <c r="Q168" s="45" t="s">
        <v>31</v>
      </c>
      <c r="R168" s="71" t="s">
        <v>31</v>
      </c>
      <c r="S168" s="71" t="s">
        <v>30</v>
      </c>
      <c r="T168" s="45" t="s">
        <v>31</v>
      </c>
      <c r="U168" s="71" t="s">
        <v>50</v>
      </c>
      <c r="AD168" s="45" t="s">
        <v>31</v>
      </c>
      <c r="AE168" s="45" t="s">
        <v>30</v>
      </c>
      <c r="AF168" s="62" t="s">
        <v>45</v>
      </c>
      <c r="AK168" s="32" t="s">
        <v>35</v>
      </c>
      <c r="AP168" s="24" t="str">
        <f t="shared" si="2"/>
        <v>0x78400400</v>
      </c>
      <c r="AQ168" s="25"/>
      <c r="AR168" s="26" t="str">
        <f t="shared" si="3"/>
        <v>ldrh_post,                                                      </v>
      </c>
      <c r="AS168" s="26" t="str">
        <f t="shared" si="4"/>
        <v>		ldrh_post,                                                      	/* 0x78400400	LDRH      	 */</v>
      </c>
      <c r="AT168" s="26" t="str">
        <f t="shared" si="5"/>
        <v>		0x78400400,	/* LDRH      	ldrh_post	 */</v>
      </c>
    </row>
    <row r="169" ht="12.75" customHeight="1">
      <c r="A169" s="9" t="s">
        <v>339</v>
      </c>
      <c r="B169" s="16"/>
      <c r="C169" s="16"/>
      <c r="D169" s="17"/>
      <c r="E169" s="28" t="s">
        <v>340</v>
      </c>
      <c r="F169" s="18" t="str">
        <f t="shared" si="1"/>
        <v>post_X</v>
      </c>
      <c r="G169" s="18" t="s">
        <v>244</v>
      </c>
      <c r="H169" s="76" t="s">
        <v>99</v>
      </c>
      <c r="I169" s="30"/>
      <c r="J169" s="32" t="s">
        <v>31</v>
      </c>
      <c r="K169" s="32" t="s">
        <v>30</v>
      </c>
      <c r="L169" s="45" t="s">
        <v>30</v>
      </c>
      <c r="M169" s="45" t="s">
        <v>30</v>
      </c>
      <c r="N169" s="45" t="s">
        <v>30</v>
      </c>
      <c r="O169" s="32" t="s">
        <v>31</v>
      </c>
      <c r="P169" s="45" t="s">
        <v>31</v>
      </c>
      <c r="Q169" s="45" t="s">
        <v>31</v>
      </c>
      <c r="R169" s="71" t="s">
        <v>30</v>
      </c>
      <c r="S169" s="71" t="s">
        <v>31</v>
      </c>
      <c r="T169" s="45" t="s">
        <v>31</v>
      </c>
      <c r="U169" s="71" t="s">
        <v>50</v>
      </c>
      <c r="AD169" s="45" t="s">
        <v>31</v>
      </c>
      <c r="AE169" s="45" t="s">
        <v>30</v>
      </c>
      <c r="AF169" s="62" t="s">
        <v>45</v>
      </c>
      <c r="AK169" s="32" t="s">
        <v>35</v>
      </c>
      <c r="AP169" s="24" t="str">
        <f t="shared" si="2"/>
        <v>0x78800400</v>
      </c>
      <c r="AQ169" s="25"/>
      <c r="AR169" s="26" t="str">
        <f t="shared" si="3"/>
        <v>ldrsh_post_X,                                                   </v>
      </c>
      <c r="AS169" s="26" t="str">
        <f t="shared" si="4"/>
        <v>		ldrsh_post_X,                                                   	/* 0x78800400	LDRSH     	 */</v>
      </c>
      <c r="AT169" s="26" t="str">
        <f t="shared" si="5"/>
        <v>		0x78800400,	/* LDRSH     	ldrsh_post_X	 */</v>
      </c>
    </row>
    <row r="170" ht="12.75" customHeight="1">
      <c r="A170" s="15" t="s">
        <v>341</v>
      </c>
      <c r="B170" s="16"/>
      <c r="C170" s="16"/>
      <c r="D170" s="17"/>
      <c r="E170" s="28" t="s">
        <v>340</v>
      </c>
      <c r="F170" s="18" t="str">
        <f t="shared" si="1"/>
        <v>post_W</v>
      </c>
      <c r="G170" s="18" t="s">
        <v>244</v>
      </c>
      <c r="H170" s="76" t="s">
        <v>97</v>
      </c>
      <c r="I170" s="30"/>
      <c r="J170" s="32" t="s">
        <v>31</v>
      </c>
      <c r="K170" s="32" t="s">
        <v>30</v>
      </c>
      <c r="L170" s="45" t="s">
        <v>30</v>
      </c>
      <c r="M170" s="45" t="s">
        <v>30</v>
      </c>
      <c r="N170" s="45" t="s">
        <v>30</v>
      </c>
      <c r="O170" s="32" t="s">
        <v>31</v>
      </c>
      <c r="P170" s="45" t="s">
        <v>31</v>
      </c>
      <c r="Q170" s="45" t="s">
        <v>31</v>
      </c>
      <c r="R170" s="71" t="s">
        <v>30</v>
      </c>
      <c r="S170" s="71" t="s">
        <v>30</v>
      </c>
      <c r="T170" s="45" t="s">
        <v>31</v>
      </c>
      <c r="U170" s="71" t="s">
        <v>50</v>
      </c>
      <c r="AD170" s="45" t="s">
        <v>31</v>
      </c>
      <c r="AE170" s="45" t="s">
        <v>30</v>
      </c>
      <c r="AF170" s="62" t="s">
        <v>45</v>
      </c>
      <c r="AK170" s="32" t="s">
        <v>35</v>
      </c>
      <c r="AP170" s="24" t="str">
        <f t="shared" si="2"/>
        <v>0x78C00400</v>
      </c>
      <c r="AQ170" s="25"/>
      <c r="AR170" s="26" t="str">
        <f t="shared" si="3"/>
        <v>ldrsh_post_W,                                                   </v>
      </c>
      <c r="AS170" s="26" t="str">
        <f t="shared" si="4"/>
        <v>		ldrsh_post_W,                                                   	/* 0x78C00400	LDRSH     	 */</v>
      </c>
      <c r="AT170" s="26" t="str">
        <f t="shared" si="5"/>
        <v>		0x78C00400,	/* LDRSH     	ldrsh_post_W	 */</v>
      </c>
    </row>
    <row r="171" ht="12.75" customHeight="1">
      <c r="A171" s="15" t="s">
        <v>342</v>
      </c>
      <c r="B171" s="16"/>
      <c r="C171" s="16"/>
      <c r="D171" s="17"/>
      <c r="E171" s="28" t="s">
        <v>331</v>
      </c>
      <c r="F171" s="18" t="str">
        <f t="shared" si="1"/>
        <v>post_H</v>
      </c>
      <c r="G171" s="18" t="s">
        <v>244</v>
      </c>
      <c r="H171" s="76" t="s">
        <v>68</v>
      </c>
      <c r="I171" s="30"/>
      <c r="J171" s="32" t="s">
        <v>31</v>
      </c>
      <c r="K171" s="32" t="s">
        <v>30</v>
      </c>
      <c r="L171" s="45" t="s">
        <v>30</v>
      </c>
      <c r="M171" s="45" t="s">
        <v>30</v>
      </c>
      <c r="N171" s="45" t="s">
        <v>30</v>
      </c>
      <c r="O171" s="32" t="s">
        <v>30</v>
      </c>
      <c r="P171" s="45" t="s">
        <v>31</v>
      </c>
      <c r="Q171" s="45" t="s">
        <v>31</v>
      </c>
      <c r="R171" s="71" t="s">
        <v>31</v>
      </c>
      <c r="S171" s="71" t="s">
        <v>31</v>
      </c>
      <c r="T171" s="45" t="s">
        <v>31</v>
      </c>
      <c r="U171" s="71" t="s">
        <v>50</v>
      </c>
      <c r="AD171" s="45" t="s">
        <v>31</v>
      </c>
      <c r="AE171" s="45" t="s">
        <v>30</v>
      </c>
      <c r="AF171" s="62" t="s">
        <v>45</v>
      </c>
      <c r="AK171" s="32" t="s">
        <v>35</v>
      </c>
      <c r="AP171" s="24" t="str">
        <f t="shared" si="2"/>
        <v>0x7C000400</v>
      </c>
      <c r="AQ171" s="25"/>
      <c r="AR171" s="26" t="str">
        <f t="shared" si="3"/>
        <v>str_post_H,                                                     </v>
      </c>
      <c r="AS171" s="26" t="str">
        <f t="shared" si="4"/>
        <v>		str_post_H,                                                     	/* 0x7C000400	STR       	 */</v>
      </c>
      <c r="AT171" s="26" t="str">
        <f t="shared" si="5"/>
        <v>		0x7C000400,	/* STR       	str_post_H	 */</v>
      </c>
    </row>
    <row r="172" ht="12.75" customHeight="1">
      <c r="A172" s="9" t="s">
        <v>343</v>
      </c>
      <c r="B172" s="16"/>
      <c r="C172" s="16"/>
      <c r="D172" s="17"/>
      <c r="E172" s="28" t="s">
        <v>215</v>
      </c>
      <c r="F172" s="18" t="str">
        <f t="shared" si="1"/>
        <v>post_H</v>
      </c>
      <c r="G172" s="18" t="s">
        <v>244</v>
      </c>
      <c r="H172" s="76" t="s">
        <v>68</v>
      </c>
      <c r="I172" s="30"/>
      <c r="J172" s="32" t="s">
        <v>31</v>
      </c>
      <c r="K172" s="32" t="s">
        <v>30</v>
      </c>
      <c r="L172" s="45" t="s">
        <v>30</v>
      </c>
      <c r="M172" s="45" t="s">
        <v>30</v>
      </c>
      <c r="N172" s="45" t="s">
        <v>30</v>
      </c>
      <c r="O172" s="32" t="s">
        <v>30</v>
      </c>
      <c r="P172" s="45" t="s">
        <v>31</v>
      </c>
      <c r="Q172" s="45" t="s">
        <v>31</v>
      </c>
      <c r="R172" s="71" t="s">
        <v>31</v>
      </c>
      <c r="S172" s="71" t="s">
        <v>30</v>
      </c>
      <c r="T172" s="45" t="s">
        <v>31</v>
      </c>
      <c r="U172" s="71" t="s">
        <v>50</v>
      </c>
      <c r="AD172" s="45" t="s">
        <v>31</v>
      </c>
      <c r="AE172" s="45" t="s">
        <v>30</v>
      </c>
      <c r="AF172" s="62" t="s">
        <v>45</v>
      </c>
      <c r="AK172" s="32" t="s">
        <v>35</v>
      </c>
      <c r="AP172" s="24" t="str">
        <f t="shared" si="2"/>
        <v>0x7C400400</v>
      </c>
      <c r="AQ172" s="25"/>
      <c r="AR172" s="26" t="str">
        <f t="shared" si="3"/>
        <v>ldr_post_H,                                                     </v>
      </c>
      <c r="AS172" s="26" t="str">
        <f t="shared" si="4"/>
        <v>		ldr_post_H,                                                     	/* 0x7C400400	LDR       	 */</v>
      </c>
      <c r="AT172" s="26" t="str">
        <f t="shared" si="5"/>
        <v>		0x7C400400,	/* LDR       	ldr_post_H	 */</v>
      </c>
    </row>
    <row r="173" ht="12.75" customHeight="1">
      <c r="A173" s="15" t="s">
        <v>344</v>
      </c>
      <c r="B173" s="16"/>
      <c r="C173" s="16"/>
      <c r="D173" s="17"/>
      <c r="E173" s="28" t="s">
        <v>331</v>
      </c>
      <c r="F173" s="18" t="str">
        <f t="shared" si="1"/>
        <v>post_W</v>
      </c>
      <c r="G173" s="18" t="s">
        <v>244</v>
      </c>
      <c r="H173" s="76" t="s">
        <v>97</v>
      </c>
      <c r="I173" s="30"/>
      <c r="J173" s="32" t="s">
        <v>30</v>
      </c>
      <c r="K173" s="32" t="s">
        <v>31</v>
      </c>
      <c r="L173" s="45" t="s">
        <v>30</v>
      </c>
      <c r="M173" s="45" t="s">
        <v>30</v>
      </c>
      <c r="N173" s="45" t="s">
        <v>30</v>
      </c>
      <c r="O173" s="32" t="s">
        <v>31</v>
      </c>
      <c r="P173" s="45" t="s">
        <v>31</v>
      </c>
      <c r="Q173" s="45" t="s">
        <v>31</v>
      </c>
      <c r="R173" s="71" t="s">
        <v>31</v>
      </c>
      <c r="S173" s="71" t="s">
        <v>31</v>
      </c>
      <c r="T173" s="45" t="s">
        <v>31</v>
      </c>
      <c r="U173" s="71" t="s">
        <v>50</v>
      </c>
      <c r="AD173" s="45" t="s">
        <v>31</v>
      </c>
      <c r="AE173" s="45" t="s">
        <v>30</v>
      </c>
      <c r="AF173" s="62" t="s">
        <v>45</v>
      </c>
      <c r="AK173" s="32" t="s">
        <v>35</v>
      </c>
      <c r="AP173" s="24" t="str">
        <f t="shared" si="2"/>
        <v>0xB8000400</v>
      </c>
      <c r="AQ173" s="25"/>
      <c r="AR173" s="26" t="str">
        <f t="shared" si="3"/>
        <v>str_post_W,                                                     </v>
      </c>
      <c r="AS173" s="26" t="str">
        <f t="shared" si="4"/>
        <v>		str_post_W,                                                     	/* 0xB8000400	STR       	 */</v>
      </c>
      <c r="AT173" s="26" t="str">
        <f t="shared" si="5"/>
        <v>		0xB8000400,	/* STR       	str_post_W	 */</v>
      </c>
    </row>
    <row r="174" ht="12.75" customHeight="1">
      <c r="A174" s="15" t="s">
        <v>345</v>
      </c>
      <c r="B174" s="16"/>
      <c r="C174" s="16"/>
      <c r="D174" s="17"/>
      <c r="E174" s="28" t="s">
        <v>215</v>
      </c>
      <c r="F174" s="18" t="str">
        <f t="shared" si="1"/>
        <v>post_W</v>
      </c>
      <c r="G174" s="18" t="s">
        <v>244</v>
      </c>
      <c r="H174" s="76" t="s">
        <v>97</v>
      </c>
      <c r="I174" s="30"/>
      <c r="J174" s="32" t="s">
        <v>30</v>
      </c>
      <c r="K174" s="32" t="s">
        <v>31</v>
      </c>
      <c r="L174" s="45" t="s">
        <v>30</v>
      </c>
      <c r="M174" s="45" t="s">
        <v>30</v>
      </c>
      <c r="N174" s="45" t="s">
        <v>30</v>
      </c>
      <c r="O174" s="32" t="s">
        <v>31</v>
      </c>
      <c r="P174" s="45" t="s">
        <v>31</v>
      </c>
      <c r="Q174" s="45" t="s">
        <v>31</v>
      </c>
      <c r="R174" s="71" t="s">
        <v>31</v>
      </c>
      <c r="S174" s="71" t="s">
        <v>30</v>
      </c>
      <c r="T174" s="45" t="s">
        <v>31</v>
      </c>
      <c r="U174" s="71" t="s">
        <v>50</v>
      </c>
      <c r="AD174" s="45" t="s">
        <v>31</v>
      </c>
      <c r="AE174" s="45" t="s">
        <v>30</v>
      </c>
      <c r="AF174" s="62" t="s">
        <v>45</v>
      </c>
      <c r="AK174" s="32" t="s">
        <v>35</v>
      </c>
      <c r="AP174" s="24" t="str">
        <f t="shared" si="2"/>
        <v>0xB8400400</v>
      </c>
      <c r="AQ174" s="25"/>
      <c r="AR174" s="26" t="str">
        <f t="shared" si="3"/>
        <v>ldr_post_W,                                                     </v>
      </c>
      <c r="AS174" s="26" t="str">
        <f t="shared" si="4"/>
        <v>		ldr_post_W,                                                     	/* 0xB8400400	LDR       	 */</v>
      </c>
      <c r="AT174" s="26" t="str">
        <f t="shared" si="5"/>
        <v>		0xB8400400,	/* LDR       	ldr_post_W	 */</v>
      </c>
    </row>
    <row r="175" ht="12.75" customHeight="1">
      <c r="A175" s="9" t="s">
        <v>346</v>
      </c>
      <c r="B175" s="16"/>
      <c r="C175" s="16"/>
      <c r="D175" s="17"/>
      <c r="E175" s="28" t="s">
        <v>221</v>
      </c>
      <c r="F175" s="18" t="str">
        <f t="shared" si="1"/>
        <v>post</v>
      </c>
      <c r="G175" s="18" t="s">
        <v>244</v>
      </c>
      <c r="H175" s="76"/>
      <c r="I175" s="30"/>
      <c r="J175" s="32" t="s">
        <v>30</v>
      </c>
      <c r="K175" s="32" t="s">
        <v>31</v>
      </c>
      <c r="L175" s="45" t="s">
        <v>30</v>
      </c>
      <c r="M175" s="45" t="s">
        <v>30</v>
      </c>
      <c r="N175" s="45" t="s">
        <v>30</v>
      </c>
      <c r="O175" s="32" t="s">
        <v>31</v>
      </c>
      <c r="P175" s="45" t="s">
        <v>31</v>
      </c>
      <c r="Q175" s="45" t="s">
        <v>31</v>
      </c>
      <c r="R175" s="71" t="s">
        <v>30</v>
      </c>
      <c r="S175" s="71" t="s">
        <v>31</v>
      </c>
      <c r="T175" s="45" t="s">
        <v>31</v>
      </c>
      <c r="U175" s="71" t="s">
        <v>50</v>
      </c>
      <c r="AD175" s="45" t="s">
        <v>31</v>
      </c>
      <c r="AE175" s="45" t="s">
        <v>30</v>
      </c>
      <c r="AF175" s="62" t="s">
        <v>45</v>
      </c>
      <c r="AK175" s="32" t="s">
        <v>35</v>
      </c>
      <c r="AP175" s="24" t="str">
        <f t="shared" si="2"/>
        <v>0xB8800400</v>
      </c>
      <c r="AQ175" s="25"/>
      <c r="AR175" s="26" t="str">
        <f t="shared" si="3"/>
        <v>ldrsw_post,                                                     </v>
      </c>
      <c r="AS175" s="26" t="str">
        <f t="shared" si="4"/>
        <v>		ldrsw_post,                                                     	/* 0xB8800400	LDRSW     	 */</v>
      </c>
      <c r="AT175" s="26" t="str">
        <f t="shared" si="5"/>
        <v>		0xB8800400,	/* LDRSW     	ldrsw_post	 */</v>
      </c>
    </row>
    <row r="176" ht="12.75" customHeight="1">
      <c r="A176" s="9" t="s">
        <v>347</v>
      </c>
      <c r="B176" s="16"/>
      <c r="C176" s="16"/>
      <c r="D176" s="17"/>
      <c r="E176" s="28" t="s">
        <v>331</v>
      </c>
      <c r="F176" s="18" t="str">
        <f t="shared" si="1"/>
        <v>post_S</v>
      </c>
      <c r="G176" s="18" t="s">
        <v>244</v>
      </c>
      <c r="H176" s="76" t="s">
        <v>52</v>
      </c>
      <c r="I176" s="30"/>
      <c r="J176" s="32" t="s">
        <v>30</v>
      </c>
      <c r="K176" s="32" t="s">
        <v>31</v>
      </c>
      <c r="L176" s="45" t="s">
        <v>30</v>
      </c>
      <c r="M176" s="45" t="s">
        <v>30</v>
      </c>
      <c r="N176" s="45" t="s">
        <v>30</v>
      </c>
      <c r="O176" s="32" t="s">
        <v>30</v>
      </c>
      <c r="P176" s="45" t="s">
        <v>31</v>
      </c>
      <c r="Q176" s="45" t="s">
        <v>31</v>
      </c>
      <c r="R176" s="71" t="s">
        <v>31</v>
      </c>
      <c r="S176" s="71" t="s">
        <v>31</v>
      </c>
      <c r="T176" s="45" t="s">
        <v>31</v>
      </c>
      <c r="U176" s="71" t="s">
        <v>50</v>
      </c>
      <c r="AD176" s="45" t="s">
        <v>31</v>
      </c>
      <c r="AE176" s="45" t="s">
        <v>30</v>
      </c>
      <c r="AF176" s="62" t="s">
        <v>45</v>
      </c>
      <c r="AK176" s="32" t="s">
        <v>35</v>
      </c>
      <c r="AP176" s="24" t="str">
        <f t="shared" si="2"/>
        <v>0xBC000400</v>
      </c>
      <c r="AQ176" s="25"/>
      <c r="AR176" s="26" t="str">
        <f t="shared" si="3"/>
        <v>str_post_S,                                                     </v>
      </c>
      <c r="AS176" s="26" t="str">
        <f t="shared" si="4"/>
        <v>		str_post_S,                                                     	/* 0xBC000400	STR       	 */</v>
      </c>
      <c r="AT176" s="26" t="str">
        <f t="shared" si="5"/>
        <v>		0xBC000400,	/* STR       	str_post_S	 */</v>
      </c>
    </row>
    <row r="177" ht="12.75" customHeight="1">
      <c r="A177" s="15" t="s">
        <v>348</v>
      </c>
      <c r="B177" s="16"/>
      <c r="C177" s="16"/>
      <c r="D177" s="17"/>
      <c r="E177" s="28" t="s">
        <v>215</v>
      </c>
      <c r="F177" s="18" t="str">
        <f t="shared" si="1"/>
        <v>post_S</v>
      </c>
      <c r="G177" s="18" t="s">
        <v>244</v>
      </c>
      <c r="H177" s="76" t="s">
        <v>52</v>
      </c>
      <c r="I177" s="30"/>
      <c r="J177" s="32" t="s">
        <v>30</v>
      </c>
      <c r="K177" s="32" t="s">
        <v>31</v>
      </c>
      <c r="L177" s="45" t="s">
        <v>30</v>
      </c>
      <c r="M177" s="45" t="s">
        <v>30</v>
      </c>
      <c r="N177" s="45" t="s">
        <v>30</v>
      </c>
      <c r="O177" s="32" t="s">
        <v>30</v>
      </c>
      <c r="P177" s="45" t="s">
        <v>31</v>
      </c>
      <c r="Q177" s="45" t="s">
        <v>31</v>
      </c>
      <c r="R177" s="71" t="s">
        <v>31</v>
      </c>
      <c r="S177" s="71" t="s">
        <v>30</v>
      </c>
      <c r="T177" s="45" t="s">
        <v>31</v>
      </c>
      <c r="U177" s="71" t="s">
        <v>50</v>
      </c>
      <c r="AD177" s="45" t="s">
        <v>31</v>
      </c>
      <c r="AE177" s="45" t="s">
        <v>30</v>
      </c>
      <c r="AF177" s="62" t="s">
        <v>45</v>
      </c>
      <c r="AK177" s="32" t="s">
        <v>35</v>
      </c>
      <c r="AP177" s="24" t="str">
        <f t="shared" si="2"/>
        <v>0xBC400400</v>
      </c>
      <c r="AQ177" s="25"/>
      <c r="AR177" s="26" t="str">
        <f t="shared" si="3"/>
        <v>ldr_post_S,                                                     </v>
      </c>
      <c r="AS177" s="26" t="str">
        <f t="shared" si="4"/>
        <v>		ldr_post_S,                                                     	/* 0xBC400400	LDR       	 */</v>
      </c>
      <c r="AT177" s="26" t="str">
        <f t="shared" si="5"/>
        <v>		0xBC400400,	/* LDR       	ldr_post_S	 */</v>
      </c>
    </row>
    <row r="178" ht="12.75" customHeight="1">
      <c r="A178" s="15" t="s">
        <v>349</v>
      </c>
      <c r="B178" s="16"/>
      <c r="C178" s="16"/>
      <c r="D178" s="17"/>
      <c r="E178" s="28" t="s">
        <v>331</v>
      </c>
      <c r="F178" s="18" t="str">
        <f t="shared" si="1"/>
        <v>post_X</v>
      </c>
      <c r="G178" s="18" t="s">
        <v>244</v>
      </c>
      <c r="H178" s="76" t="s">
        <v>99</v>
      </c>
      <c r="I178" s="30"/>
      <c r="J178" s="32" t="s">
        <v>30</v>
      </c>
      <c r="K178" s="32" t="s">
        <v>30</v>
      </c>
      <c r="L178" s="45" t="s">
        <v>30</v>
      </c>
      <c r="M178" s="45" t="s">
        <v>30</v>
      </c>
      <c r="N178" s="45" t="s">
        <v>30</v>
      </c>
      <c r="O178" s="32" t="s">
        <v>31</v>
      </c>
      <c r="P178" s="45" t="s">
        <v>31</v>
      </c>
      <c r="Q178" s="45" t="s">
        <v>31</v>
      </c>
      <c r="R178" s="71" t="s">
        <v>31</v>
      </c>
      <c r="S178" s="71" t="s">
        <v>31</v>
      </c>
      <c r="T178" s="45" t="s">
        <v>31</v>
      </c>
      <c r="U178" s="71" t="s">
        <v>50</v>
      </c>
      <c r="AD178" s="45" t="s">
        <v>31</v>
      </c>
      <c r="AE178" s="45" t="s">
        <v>30</v>
      </c>
      <c r="AF178" s="62" t="s">
        <v>45</v>
      </c>
      <c r="AK178" s="32" t="s">
        <v>35</v>
      </c>
      <c r="AP178" s="24" t="str">
        <f t="shared" si="2"/>
        <v>0xF8000400</v>
      </c>
      <c r="AQ178" s="25"/>
      <c r="AR178" s="26" t="str">
        <f t="shared" si="3"/>
        <v>str_post_X,                                                     </v>
      </c>
      <c r="AS178" s="26" t="str">
        <f t="shared" si="4"/>
        <v>		str_post_X,                                                     	/* 0xF8000400	STR       	 */</v>
      </c>
      <c r="AT178" s="26" t="str">
        <f t="shared" si="5"/>
        <v>		0xF8000400,	/* STR       	str_post_X	 */</v>
      </c>
    </row>
    <row r="179" ht="12.75" customHeight="1">
      <c r="A179" s="9" t="s">
        <v>350</v>
      </c>
      <c r="B179" s="16"/>
      <c r="C179" s="16"/>
      <c r="D179" s="17"/>
      <c r="E179" s="28" t="s">
        <v>215</v>
      </c>
      <c r="F179" s="18" t="str">
        <f t="shared" si="1"/>
        <v>post_X</v>
      </c>
      <c r="G179" s="18" t="s">
        <v>244</v>
      </c>
      <c r="H179" s="76" t="s">
        <v>99</v>
      </c>
      <c r="I179" s="30"/>
      <c r="J179" s="32" t="s">
        <v>30</v>
      </c>
      <c r="K179" s="32" t="s">
        <v>30</v>
      </c>
      <c r="L179" s="45" t="s">
        <v>30</v>
      </c>
      <c r="M179" s="45" t="s">
        <v>30</v>
      </c>
      <c r="N179" s="45" t="s">
        <v>30</v>
      </c>
      <c r="O179" s="32" t="s">
        <v>31</v>
      </c>
      <c r="P179" s="45" t="s">
        <v>31</v>
      </c>
      <c r="Q179" s="45" t="s">
        <v>31</v>
      </c>
      <c r="R179" s="71" t="s">
        <v>31</v>
      </c>
      <c r="S179" s="71" t="s">
        <v>30</v>
      </c>
      <c r="T179" s="45" t="s">
        <v>31</v>
      </c>
      <c r="U179" s="71" t="s">
        <v>50</v>
      </c>
      <c r="AD179" s="45" t="s">
        <v>31</v>
      </c>
      <c r="AE179" s="45" t="s">
        <v>30</v>
      </c>
      <c r="AF179" s="62" t="s">
        <v>45</v>
      </c>
      <c r="AK179" s="32" t="s">
        <v>35</v>
      </c>
      <c r="AP179" s="24" t="str">
        <f t="shared" si="2"/>
        <v>0xF8400400</v>
      </c>
      <c r="AQ179" s="25"/>
      <c r="AR179" s="26" t="str">
        <f t="shared" si="3"/>
        <v>ldr_post_X,                                                     </v>
      </c>
      <c r="AS179" s="26" t="str">
        <f t="shared" si="4"/>
        <v>		ldr_post_X,                                                     	/* 0xF8400400	LDR       	 */</v>
      </c>
      <c r="AT179" s="26" t="str">
        <f t="shared" si="5"/>
        <v>		0xF8400400,	/* LDR       	ldr_post_X	 */</v>
      </c>
    </row>
    <row r="180" ht="12.75" customHeight="1">
      <c r="A180" s="15" t="s">
        <v>351</v>
      </c>
      <c r="B180" s="16"/>
      <c r="C180" s="16"/>
      <c r="D180" s="17"/>
      <c r="E180" s="28" t="s">
        <v>331</v>
      </c>
      <c r="F180" s="18" t="str">
        <f t="shared" si="1"/>
        <v>post_D</v>
      </c>
      <c r="G180" s="18" t="s">
        <v>244</v>
      </c>
      <c r="H180" s="76" t="s">
        <v>219</v>
      </c>
      <c r="I180" s="30"/>
      <c r="J180" s="32" t="s">
        <v>30</v>
      </c>
      <c r="K180" s="32" t="s">
        <v>30</v>
      </c>
      <c r="L180" s="45" t="s">
        <v>30</v>
      </c>
      <c r="M180" s="45" t="s">
        <v>30</v>
      </c>
      <c r="N180" s="45" t="s">
        <v>30</v>
      </c>
      <c r="O180" s="32" t="s">
        <v>30</v>
      </c>
      <c r="P180" s="45" t="s">
        <v>31</v>
      </c>
      <c r="Q180" s="45" t="s">
        <v>31</v>
      </c>
      <c r="R180" s="71" t="s">
        <v>31</v>
      </c>
      <c r="S180" s="71" t="s">
        <v>31</v>
      </c>
      <c r="T180" s="45" t="s">
        <v>31</v>
      </c>
      <c r="U180" s="71" t="s">
        <v>50</v>
      </c>
      <c r="AD180" s="45" t="s">
        <v>31</v>
      </c>
      <c r="AE180" s="45" t="s">
        <v>30</v>
      </c>
      <c r="AF180" s="62" t="s">
        <v>45</v>
      </c>
      <c r="AK180" s="32" t="s">
        <v>35</v>
      </c>
      <c r="AP180" s="24" t="str">
        <f t="shared" si="2"/>
        <v>0xFC000400</v>
      </c>
      <c r="AQ180" s="25"/>
      <c r="AR180" s="26" t="str">
        <f t="shared" si="3"/>
        <v>str_post_D,                                                     </v>
      </c>
      <c r="AS180" s="26" t="str">
        <f t="shared" si="4"/>
        <v>		str_post_D,                                                     	/* 0xFC000400	STR       	 */</v>
      </c>
      <c r="AT180" s="26" t="str">
        <f t="shared" si="5"/>
        <v>		0xFC000400,	/* STR       	str_post_D	 */</v>
      </c>
    </row>
    <row r="181" ht="12.75" customHeight="1">
      <c r="A181" s="15" t="s">
        <v>352</v>
      </c>
      <c r="B181" s="16"/>
      <c r="C181" s="16"/>
      <c r="D181" s="17"/>
      <c r="E181" s="28" t="s">
        <v>215</v>
      </c>
      <c r="F181" s="18" t="str">
        <f t="shared" si="1"/>
        <v>post_D</v>
      </c>
      <c r="G181" s="18" t="s">
        <v>244</v>
      </c>
      <c r="H181" s="76" t="s">
        <v>219</v>
      </c>
      <c r="I181" s="30"/>
      <c r="J181" s="32" t="s">
        <v>30</v>
      </c>
      <c r="K181" s="32" t="s">
        <v>30</v>
      </c>
      <c r="L181" s="45" t="s">
        <v>30</v>
      </c>
      <c r="M181" s="45" t="s">
        <v>30</v>
      </c>
      <c r="N181" s="45" t="s">
        <v>30</v>
      </c>
      <c r="O181" s="32" t="s">
        <v>30</v>
      </c>
      <c r="P181" s="45" t="s">
        <v>31</v>
      </c>
      <c r="Q181" s="45" t="s">
        <v>31</v>
      </c>
      <c r="R181" s="71" t="s">
        <v>31</v>
      </c>
      <c r="S181" s="71" t="s">
        <v>30</v>
      </c>
      <c r="T181" s="45" t="s">
        <v>31</v>
      </c>
      <c r="U181" s="71" t="s">
        <v>50</v>
      </c>
      <c r="AD181" s="45" t="s">
        <v>31</v>
      </c>
      <c r="AE181" s="45" t="s">
        <v>30</v>
      </c>
      <c r="AF181" s="62" t="s">
        <v>45</v>
      </c>
      <c r="AK181" s="32" t="s">
        <v>35</v>
      </c>
      <c r="AP181" s="24" t="str">
        <f t="shared" si="2"/>
        <v>0xFC400400</v>
      </c>
      <c r="AQ181" s="25"/>
      <c r="AR181" s="26" t="str">
        <f t="shared" si="3"/>
        <v>ldr_post_D,                                                     </v>
      </c>
      <c r="AS181" s="26" t="str">
        <f t="shared" si="4"/>
        <v>		ldr_post_D,                                                     	/* 0xFC400400	LDR       	 */</v>
      </c>
      <c r="AT181" s="26" t="str">
        <f t="shared" si="5"/>
        <v>		0xFC400400,	/* LDR       	ldr_post_D	 */</v>
      </c>
    </row>
    <row r="182" ht="12.75" customHeight="1">
      <c r="A182" s="9" t="s">
        <v>353</v>
      </c>
      <c r="B182" s="16"/>
      <c r="C182" s="16"/>
      <c r="D182" s="17" t="s">
        <v>354</v>
      </c>
      <c r="F182" s="18" t="str">
        <f t="shared" si="1"/>
        <v/>
      </c>
      <c r="G182" s="19"/>
      <c r="H182" s="20"/>
      <c r="I182" s="20"/>
      <c r="J182" s="38" t="s">
        <v>65</v>
      </c>
      <c r="L182" s="22" t="s">
        <v>30</v>
      </c>
      <c r="M182" s="22" t="s">
        <v>30</v>
      </c>
      <c r="N182" s="39" t="s">
        <v>30</v>
      </c>
      <c r="O182" s="38" t="s">
        <v>241</v>
      </c>
      <c r="P182" s="39" t="s">
        <v>31</v>
      </c>
      <c r="Q182" s="22" t="s">
        <v>31</v>
      </c>
      <c r="R182" s="66" t="s">
        <v>135</v>
      </c>
      <c r="T182" s="22" t="s">
        <v>31</v>
      </c>
      <c r="U182" s="66" t="s">
        <v>50</v>
      </c>
      <c r="AD182" s="38" t="s">
        <v>30</v>
      </c>
      <c r="AE182" s="38" t="s">
        <v>31</v>
      </c>
      <c r="AF182" s="60" t="s">
        <v>45</v>
      </c>
      <c r="AK182" s="38" t="s">
        <v>35</v>
      </c>
      <c r="AP182" s="24" t="str">
        <f t="shared" si="2"/>
        <v/>
      </c>
      <c r="AQ182" s="25"/>
      <c r="AR182" s="26" t="str">
        <f t="shared" si="3"/>
        <v/>
      </c>
      <c r="AS182" s="26" t="str">
        <f t="shared" si="4"/>
        <v>	/* Load/store register (unprivileged) */</v>
      </c>
      <c r="AT182" s="26" t="str">
        <f t="shared" si="5"/>
        <v>	/* Load/store register (unprivileged) */</v>
      </c>
    </row>
    <row r="183" ht="12.75" customHeight="1">
      <c r="A183" s="9" t="s">
        <v>355</v>
      </c>
      <c r="B183" s="16"/>
      <c r="C183" s="16"/>
      <c r="D183" s="17"/>
      <c r="E183" s="28" t="s">
        <v>356</v>
      </c>
      <c r="F183" s="18" t="str">
        <f t="shared" si="1"/>
        <v/>
      </c>
      <c r="G183" s="19"/>
      <c r="H183" s="77"/>
      <c r="I183" s="77"/>
      <c r="J183" s="32" t="s">
        <v>31</v>
      </c>
      <c r="K183" s="32" t="s">
        <v>31</v>
      </c>
      <c r="L183" s="45" t="s">
        <v>30</v>
      </c>
      <c r="M183" s="45" t="s">
        <v>30</v>
      </c>
      <c r="N183" s="45" t="s">
        <v>30</v>
      </c>
      <c r="O183" s="32" t="s">
        <v>31</v>
      </c>
      <c r="P183" s="45" t="s">
        <v>31</v>
      </c>
      <c r="Q183" s="45" t="s">
        <v>31</v>
      </c>
      <c r="R183" s="71" t="s">
        <v>31</v>
      </c>
      <c r="S183" s="71" t="s">
        <v>31</v>
      </c>
      <c r="T183" s="45" t="s">
        <v>31</v>
      </c>
      <c r="U183" s="71" t="s">
        <v>50</v>
      </c>
      <c r="AD183" s="45" t="s">
        <v>30</v>
      </c>
      <c r="AE183" s="45" t="s">
        <v>31</v>
      </c>
      <c r="AF183" s="62" t="s">
        <v>45</v>
      </c>
      <c r="AK183" s="32" t="s">
        <v>35</v>
      </c>
      <c r="AP183" s="24" t="str">
        <f t="shared" si="2"/>
        <v>0x38000800</v>
      </c>
      <c r="AQ183" s="25"/>
      <c r="AR183" s="26" t="str">
        <f t="shared" si="3"/>
        <v>sttrb,                                                          </v>
      </c>
      <c r="AS183" s="26" t="str">
        <f t="shared" si="4"/>
        <v>		sttrb,                                                          	/* 0x38000800	STTRB     	 */</v>
      </c>
      <c r="AT183" s="26" t="str">
        <f t="shared" si="5"/>
        <v>		0x38000800,	/* STTRB     	sttrb	 */</v>
      </c>
    </row>
    <row r="184" ht="12.75" customHeight="1">
      <c r="A184" s="15" t="s">
        <v>357</v>
      </c>
      <c r="B184" s="16"/>
      <c r="C184" s="16"/>
      <c r="D184" s="17"/>
      <c r="E184" s="28" t="s">
        <v>358</v>
      </c>
      <c r="F184" s="18" t="str">
        <f t="shared" si="1"/>
        <v/>
      </c>
      <c r="G184" s="19"/>
      <c r="H184" s="77"/>
      <c r="I184" s="77"/>
      <c r="J184" s="32" t="s">
        <v>31</v>
      </c>
      <c r="K184" s="32" t="s">
        <v>31</v>
      </c>
      <c r="L184" s="45" t="s">
        <v>30</v>
      </c>
      <c r="M184" s="45" t="s">
        <v>30</v>
      </c>
      <c r="N184" s="45" t="s">
        <v>30</v>
      </c>
      <c r="O184" s="32" t="s">
        <v>31</v>
      </c>
      <c r="P184" s="45" t="s">
        <v>31</v>
      </c>
      <c r="Q184" s="45" t="s">
        <v>31</v>
      </c>
      <c r="R184" s="71" t="s">
        <v>31</v>
      </c>
      <c r="S184" s="71" t="s">
        <v>30</v>
      </c>
      <c r="T184" s="45" t="s">
        <v>31</v>
      </c>
      <c r="U184" s="71" t="s">
        <v>50</v>
      </c>
      <c r="AD184" s="45" t="s">
        <v>30</v>
      </c>
      <c r="AE184" s="45" t="s">
        <v>31</v>
      </c>
      <c r="AF184" s="62" t="s">
        <v>45</v>
      </c>
      <c r="AK184" s="32" t="s">
        <v>35</v>
      </c>
      <c r="AP184" s="24" t="str">
        <f t="shared" si="2"/>
        <v>0x38400800</v>
      </c>
      <c r="AQ184" s="25"/>
      <c r="AR184" s="26" t="str">
        <f t="shared" si="3"/>
        <v>ldtrb,                                                          </v>
      </c>
      <c r="AS184" s="26" t="str">
        <f t="shared" si="4"/>
        <v>		ldtrb,                                                          	/* 0x38400800	LDTRB     	 */</v>
      </c>
      <c r="AT184" s="26" t="str">
        <f t="shared" si="5"/>
        <v>		0x38400800,	/* LDTRB     	ldtrb	 */</v>
      </c>
    </row>
    <row r="185" ht="12.75" customHeight="1">
      <c r="A185" s="15" t="s">
        <v>359</v>
      </c>
      <c r="B185" s="16"/>
      <c r="C185" s="16"/>
      <c r="D185" s="17"/>
      <c r="E185" s="28" t="s">
        <v>360</v>
      </c>
      <c r="F185" s="18" t="str">
        <f t="shared" si="1"/>
        <v>X</v>
      </c>
      <c r="G185" s="19"/>
      <c r="H185" s="77" t="s">
        <v>99</v>
      </c>
      <c r="I185" s="77"/>
      <c r="J185" s="32" t="s">
        <v>31</v>
      </c>
      <c r="K185" s="32" t="s">
        <v>31</v>
      </c>
      <c r="L185" s="45" t="s">
        <v>30</v>
      </c>
      <c r="M185" s="45" t="s">
        <v>30</v>
      </c>
      <c r="N185" s="45" t="s">
        <v>30</v>
      </c>
      <c r="O185" s="32" t="s">
        <v>31</v>
      </c>
      <c r="P185" s="45" t="s">
        <v>31</v>
      </c>
      <c r="Q185" s="45" t="s">
        <v>31</v>
      </c>
      <c r="R185" s="71" t="s">
        <v>30</v>
      </c>
      <c r="S185" s="71" t="s">
        <v>31</v>
      </c>
      <c r="T185" s="45" t="s">
        <v>31</v>
      </c>
      <c r="U185" s="71" t="s">
        <v>50</v>
      </c>
      <c r="AD185" s="45" t="s">
        <v>30</v>
      </c>
      <c r="AE185" s="45" t="s">
        <v>31</v>
      </c>
      <c r="AF185" s="62" t="s">
        <v>45</v>
      </c>
      <c r="AK185" s="32" t="s">
        <v>35</v>
      </c>
      <c r="AP185" s="24" t="str">
        <f t="shared" si="2"/>
        <v>0x38800800</v>
      </c>
      <c r="AQ185" s="25"/>
      <c r="AR185" s="26" t="str">
        <f t="shared" si="3"/>
        <v>ldtrsb_X,                                                       </v>
      </c>
      <c r="AS185" s="26" t="str">
        <f t="shared" si="4"/>
        <v>		ldtrsb_X,                                                       	/* 0x38800800	LDTRSB    	 */</v>
      </c>
      <c r="AT185" s="26" t="str">
        <f t="shared" si="5"/>
        <v>		0x38800800,	/* LDTRSB    	ldtrsb_X	 */</v>
      </c>
    </row>
    <row r="186" ht="12.75" customHeight="1">
      <c r="A186" s="9" t="s">
        <v>361</v>
      </c>
      <c r="B186" s="16"/>
      <c r="C186" s="16"/>
      <c r="D186" s="17"/>
      <c r="E186" s="28" t="s">
        <v>360</v>
      </c>
      <c r="F186" s="18" t="str">
        <f t="shared" si="1"/>
        <v>W</v>
      </c>
      <c r="G186" s="19"/>
      <c r="H186" s="77" t="s">
        <v>97</v>
      </c>
      <c r="I186" s="77"/>
      <c r="J186" s="32" t="s">
        <v>31</v>
      </c>
      <c r="K186" s="32" t="s">
        <v>31</v>
      </c>
      <c r="L186" s="45" t="s">
        <v>30</v>
      </c>
      <c r="M186" s="45" t="s">
        <v>30</v>
      </c>
      <c r="N186" s="45" t="s">
        <v>30</v>
      </c>
      <c r="O186" s="32" t="s">
        <v>31</v>
      </c>
      <c r="P186" s="45" t="s">
        <v>31</v>
      </c>
      <c r="Q186" s="45" t="s">
        <v>31</v>
      </c>
      <c r="R186" s="71" t="s">
        <v>30</v>
      </c>
      <c r="S186" s="71" t="s">
        <v>30</v>
      </c>
      <c r="T186" s="45" t="s">
        <v>31</v>
      </c>
      <c r="U186" s="71" t="s">
        <v>50</v>
      </c>
      <c r="AD186" s="45" t="s">
        <v>30</v>
      </c>
      <c r="AE186" s="45" t="s">
        <v>31</v>
      </c>
      <c r="AF186" s="62" t="s">
        <v>45</v>
      </c>
      <c r="AK186" s="32" t="s">
        <v>35</v>
      </c>
      <c r="AP186" s="24" t="str">
        <f t="shared" si="2"/>
        <v>0x38C00800</v>
      </c>
      <c r="AQ186" s="25"/>
      <c r="AR186" s="26" t="str">
        <f t="shared" si="3"/>
        <v>ldtrsb_W,                                                       </v>
      </c>
      <c r="AS186" s="26" t="str">
        <f t="shared" si="4"/>
        <v>		ldtrsb_W,                                                       	/* 0x38C00800	LDTRSB    	 */</v>
      </c>
      <c r="AT186" s="26" t="str">
        <f t="shared" si="5"/>
        <v>		0x38C00800,	/* LDTRSB    	ldtrsb_W	 */</v>
      </c>
    </row>
    <row r="187" ht="12.75" customHeight="1">
      <c r="A187" s="15" t="s">
        <v>362</v>
      </c>
      <c r="B187" s="16"/>
      <c r="C187" s="16"/>
      <c r="D187" s="17"/>
      <c r="E187" s="28" t="s">
        <v>363</v>
      </c>
      <c r="F187" s="18" t="str">
        <f t="shared" si="1"/>
        <v/>
      </c>
      <c r="G187" s="19"/>
      <c r="H187" s="77"/>
      <c r="I187" s="77"/>
      <c r="J187" s="32" t="s">
        <v>31</v>
      </c>
      <c r="K187" s="32" t="s">
        <v>30</v>
      </c>
      <c r="L187" s="45" t="s">
        <v>30</v>
      </c>
      <c r="M187" s="45" t="s">
        <v>30</v>
      </c>
      <c r="N187" s="45" t="s">
        <v>30</v>
      </c>
      <c r="O187" s="32" t="s">
        <v>31</v>
      </c>
      <c r="P187" s="45" t="s">
        <v>31</v>
      </c>
      <c r="Q187" s="45" t="s">
        <v>31</v>
      </c>
      <c r="R187" s="71" t="s">
        <v>31</v>
      </c>
      <c r="S187" s="71" t="s">
        <v>31</v>
      </c>
      <c r="T187" s="45" t="s">
        <v>31</v>
      </c>
      <c r="U187" s="71" t="s">
        <v>50</v>
      </c>
      <c r="AD187" s="45" t="s">
        <v>30</v>
      </c>
      <c r="AE187" s="45" t="s">
        <v>31</v>
      </c>
      <c r="AF187" s="62" t="s">
        <v>45</v>
      </c>
      <c r="AK187" s="32" t="s">
        <v>35</v>
      </c>
      <c r="AP187" s="24" t="str">
        <f t="shared" si="2"/>
        <v>0x78000800</v>
      </c>
      <c r="AQ187" s="25"/>
      <c r="AR187" s="26" t="str">
        <f t="shared" si="3"/>
        <v>sttrh,                                                          </v>
      </c>
      <c r="AS187" s="26" t="str">
        <f t="shared" si="4"/>
        <v>		sttrh,                                                          	/* 0x78000800	STTRH     	 */</v>
      </c>
      <c r="AT187" s="26" t="str">
        <f t="shared" si="5"/>
        <v>		0x78000800,	/* STTRH     	sttrh	 */</v>
      </c>
    </row>
    <row r="188" ht="12.75" customHeight="1">
      <c r="A188" s="15" t="s">
        <v>364</v>
      </c>
      <c r="B188" s="16"/>
      <c r="C188" s="16"/>
      <c r="D188" s="17"/>
      <c r="E188" s="28" t="s">
        <v>365</v>
      </c>
      <c r="F188" s="18" t="str">
        <f t="shared" si="1"/>
        <v/>
      </c>
      <c r="G188" s="19"/>
      <c r="H188" s="77"/>
      <c r="I188" s="77"/>
      <c r="J188" s="32" t="s">
        <v>31</v>
      </c>
      <c r="K188" s="32" t="s">
        <v>30</v>
      </c>
      <c r="L188" s="45" t="s">
        <v>30</v>
      </c>
      <c r="M188" s="45" t="s">
        <v>30</v>
      </c>
      <c r="N188" s="45" t="s">
        <v>30</v>
      </c>
      <c r="O188" s="32" t="s">
        <v>31</v>
      </c>
      <c r="P188" s="45" t="s">
        <v>31</v>
      </c>
      <c r="Q188" s="45" t="s">
        <v>31</v>
      </c>
      <c r="R188" s="71" t="s">
        <v>31</v>
      </c>
      <c r="S188" s="71" t="s">
        <v>30</v>
      </c>
      <c r="T188" s="45" t="s">
        <v>31</v>
      </c>
      <c r="U188" s="71" t="s">
        <v>50</v>
      </c>
      <c r="AD188" s="45" t="s">
        <v>30</v>
      </c>
      <c r="AE188" s="45" t="s">
        <v>31</v>
      </c>
      <c r="AF188" s="62" t="s">
        <v>45</v>
      </c>
      <c r="AK188" s="32" t="s">
        <v>35</v>
      </c>
      <c r="AP188" s="24" t="str">
        <f t="shared" si="2"/>
        <v>0x78400800</v>
      </c>
      <c r="AQ188" s="25"/>
      <c r="AR188" s="26" t="str">
        <f t="shared" si="3"/>
        <v>ldtrh,                                                          </v>
      </c>
      <c r="AS188" s="26" t="str">
        <f t="shared" si="4"/>
        <v>		ldtrh,                                                          	/* 0x78400800	LDTRH     	 */</v>
      </c>
      <c r="AT188" s="26" t="str">
        <f t="shared" si="5"/>
        <v>		0x78400800,	/* LDTRH     	ldtrh	 */</v>
      </c>
    </row>
    <row r="189" ht="12.75" customHeight="1">
      <c r="A189" s="9" t="s">
        <v>366</v>
      </c>
      <c r="B189" s="16"/>
      <c r="C189" s="16"/>
      <c r="D189" s="17"/>
      <c r="E189" s="28" t="s">
        <v>367</v>
      </c>
      <c r="F189" s="18" t="str">
        <f t="shared" si="1"/>
        <v>X</v>
      </c>
      <c r="G189" s="19"/>
      <c r="H189" s="77" t="s">
        <v>99</v>
      </c>
      <c r="I189" s="77"/>
      <c r="J189" s="32" t="s">
        <v>31</v>
      </c>
      <c r="K189" s="32" t="s">
        <v>30</v>
      </c>
      <c r="L189" s="45" t="s">
        <v>30</v>
      </c>
      <c r="M189" s="45" t="s">
        <v>30</v>
      </c>
      <c r="N189" s="45" t="s">
        <v>30</v>
      </c>
      <c r="O189" s="32" t="s">
        <v>31</v>
      </c>
      <c r="P189" s="45" t="s">
        <v>31</v>
      </c>
      <c r="Q189" s="45" t="s">
        <v>31</v>
      </c>
      <c r="R189" s="71" t="s">
        <v>30</v>
      </c>
      <c r="S189" s="71" t="s">
        <v>31</v>
      </c>
      <c r="T189" s="45" t="s">
        <v>31</v>
      </c>
      <c r="U189" s="71" t="s">
        <v>50</v>
      </c>
      <c r="AD189" s="45" t="s">
        <v>30</v>
      </c>
      <c r="AE189" s="45" t="s">
        <v>31</v>
      </c>
      <c r="AF189" s="62" t="s">
        <v>45</v>
      </c>
      <c r="AK189" s="32" t="s">
        <v>35</v>
      </c>
      <c r="AP189" s="24" t="str">
        <f t="shared" si="2"/>
        <v>0x78800800</v>
      </c>
      <c r="AQ189" s="25"/>
      <c r="AR189" s="26" t="str">
        <f t="shared" si="3"/>
        <v>ldtrsh_X,                                                       </v>
      </c>
      <c r="AS189" s="26" t="str">
        <f t="shared" si="4"/>
        <v>		ldtrsh_X,                                                       	/* 0x78800800	LDTRSH    	 */</v>
      </c>
      <c r="AT189" s="26" t="str">
        <f t="shared" si="5"/>
        <v>		0x78800800,	/* LDTRSH    	ldtrsh_X	 */</v>
      </c>
    </row>
    <row r="190" ht="12.75" customHeight="1">
      <c r="A190" s="9" t="s">
        <v>368</v>
      </c>
      <c r="B190" s="16"/>
      <c r="C190" s="16"/>
      <c r="D190" s="17"/>
      <c r="E190" s="28" t="s">
        <v>367</v>
      </c>
      <c r="F190" s="18" t="str">
        <f t="shared" si="1"/>
        <v>W</v>
      </c>
      <c r="G190" s="19"/>
      <c r="H190" s="77" t="s">
        <v>97</v>
      </c>
      <c r="I190" s="77"/>
      <c r="J190" s="32" t="s">
        <v>31</v>
      </c>
      <c r="K190" s="32" t="s">
        <v>30</v>
      </c>
      <c r="L190" s="45" t="s">
        <v>30</v>
      </c>
      <c r="M190" s="45" t="s">
        <v>30</v>
      </c>
      <c r="N190" s="45" t="s">
        <v>30</v>
      </c>
      <c r="O190" s="32" t="s">
        <v>31</v>
      </c>
      <c r="P190" s="45" t="s">
        <v>31</v>
      </c>
      <c r="Q190" s="45" t="s">
        <v>31</v>
      </c>
      <c r="R190" s="71" t="s">
        <v>30</v>
      </c>
      <c r="S190" s="71" t="s">
        <v>30</v>
      </c>
      <c r="T190" s="45" t="s">
        <v>31</v>
      </c>
      <c r="U190" s="71" t="s">
        <v>50</v>
      </c>
      <c r="AD190" s="45" t="s">
        <v>30</v>
      </c>
      <c r="AE190" s="45" t="s">
        <v>31</v>
      </c>
      <c r="AF190" s="62" t="s">
        <v>45</v>
      </c>
      <c r="AK190" s="32" t="s">
        <v>35</v>
      </c>
      <c r="AP190" s="24" t="str">
        <f t="shared" si="2"/>
        <v>0x78C00800</v>
      </c>
      <c r="AQ190" s="25"/>
      <c r="AR190" s="26" t="str">
        <f t="shared" si="3"/>
        <v>ldtrsh_W,                                                       </v>
      </c>
      <c r="AS190" s="26" t="str">
        <f t="shared" si="4"/>
        <v>		ldtrsh_W,                                                       	/* 0x78C00800	LDTRSH    	 */</v>
      </c>
      <c r="AT190" s="26" t="str">
        <f t="shared" si="5"/>
        <v>		0x78C00800,	/* LDTRSH    	ldtrsh_W	 */</v>
      </c>
    </row>
    <row r="191" ht="12.75" customHeight="1">
      <c r="A191" s="15" t="s">
        <v>369</v>
      </c>
      <c r="B191" s="16"/>
      <c r="C191" s="16"/>
      <c r="D191" s="17"/>
      <c r="E191" s="28" t="s">
        <v>370</v>
      </c>
      <c r="F191" s="18" t="str">
        <f t="shared" si="1"/>
        <v>W</v>
      </c>
      <c r="G191" s="19"/>
      <c r="H191" s="77" t="s">
        <v>97</v>
      </c>
      <c r="I191" s="77"/>
      <c r="J191" s="32" t="s">
        <v>30</v>
      </c>
      <c r="K191" s="32" t="s">
        <v>31</v>
      </c>
      <c r="L191" s="45" t="s">
        <v>30</v>
      </c>
      <c r="M191" s="45" t="s">
        <v>30</v>
      </c>
      <c r="N191" s="45" t="s">
        <v>30</v>
      </c>
      <c r="O191" s="32" t="s">
        <v>31</v>
      </c>
      <c r="P191" s="45" t="s">
        <v>31</v>
      </c>
      <c r="Q191" s="45" t="s">
        <v>31</v>
      </c>
      <c r="R191" s="71" t="s">
        <v>31</v>
      </c>
      <c r="S191" s="71" t="s">
        <v>31</v>
      </c>
      <c r="T191" s="45" t="s">
        <v>31</v>
      </c>
      <c r="U191" s="71" t="s">
        <v>50</v>
      </c>
      <c r="AD191" s="45" t="s">
        <v>30</v>
      </c>
      <c r="AE191" s="45" t="s">
        <v>31</v>
      </c>
      <c r="AF191" s="62" t="s">
        <v>45</v>
      </c>
      <c r="AK191" s="32" t="s">
        <v>35</v>
      </c>
      <c r="AP191" s="24" t="str">
        <f t="shared" si="2"/>
        <v>0xB8000800</v>
      </c>
      <c r="AQ191" s="25"/>
      <c r="AR191" s="26" t="str">
        <f t="shared" si="3"/>
        <v>sttr_W,                                                         </v>
      </c>
      <c r="AS191" s="26" t="str">
        <f t="shared" si="4"/>
        <v>		sttr_W,                                                         	/* 0xB8000800	STTR      	 */</v>
      </c>
      <c r="AT191" s="26" t="str">
        <f t="shared" si="5"/>
        <v>		0xB8000800,	/* STTR      	sttr_W	 */</v>
      </c>
    </row>
    <row r="192" ht="12.75" customHeight="1">
      <c r="A192" s="15" t="s">
        <v>371</v>
      </c>
      <c r="B192" s="16"/>
      <c r="C192" s="16"/>
      <c r="D192" s="17"/>
      <c r="E192" s="28" t="s">
        <v>372</v>
      </c>
      <c r="F192" s="18" t="str">
        <f t="shared" si="1"/>
        <v>W</v>
      </c>
      <c r="G192" s="19"/>
      <c r="H192" s="77" t="s">
        <v>97</v>
      </c>
      <c r="I192" s="77"/>
      <c r="J192" s="32" t="s">
        <v>30</v>
      </c>
      <c r="K192" s="32" t="s">
        <v>31</v>
      </c>
      <c r="L192" s="45" t="s">
        <v>30</v>
      </c>
      <c r="M192" s="45" t="s">
        <v>30</v>
      </c>
      <c r="N192" s="45" t="s">
        <v>30</v>
      </c>
      <c r="O192" s="32" t="s">
        <v>31</v>
      </c>
      <c r="P192" s="45" t="s">
        <v>31</v>
      </c>
      <c r="Q192" s="45" t="s">
        <v>31</v>
      </c>
      <c r="R192" s="71" t="s">
        <v>31</v>
      </c>
      <c r="S192" s="71" t="s">
        <v>30</v>
      </c>
      <c r="T192" s="45" t="s">
        <v>31</v>
      </c>
      <c r="U192" s="71" t="s">
        <v>50</v>
      </c>
      <c r="AD192" s="45" t="s">
        <v>30</v>
      </c>
      <c r="AE192" s="45" t="s">
        <v>31</v>
      </c>
      <c r="AF192" s="62" t="s">
        <v>45</v>
      </c>
      <c r="AK192" s="32" t="s">
        <v>35</v>
      </c>
      <c r="AP192" s="24" t="str">
        <f t="shared" si="2"/>
        <v>0xB8400800</v>
      </c>
      <c r="AQ192" s="25"/>
      <c r="AR192" s="26" t="str">
        <f t="shared" si="3"/>
        <v>ldtr_W,                                                         </v>
      </c>
      <c r="AS192" s="26" t="str">
        <f t="shared" si="4"/>
        <v>		ldtr_W,                                                         	/* 0xB8400800	LDTR      	 */</v>
      </c>
      <c r="AT192" s="26" t="str">
        <f t="shared" si="5"/>
        <v>		0xB8400800,	/* LDTR      	ldtr_W	 */</v>
      </c>
    </row>
    <row r="193" ht="12.75" customHeight="1">
      <c r="A193" s="9" t="s">
        <v>373</v>
      </c>
      <c r="B193" s="16"/>
      <c r="C193" s="16"/>
      <c r="D193" s="17"/>
      <c r="E193" s="28" t="s">
        <v>374</v>
      </c>
      <c r="F193" s="18" t="str">
        <f t="shared" si="1"/>
        <v/>
      </c>
      <c r="G193" s="19"/>
      <c r="H193" s="77"/>
      <c r="I193" s="77"/>
      <c r="J193" s="32" t="s">
        <v>30</v>
      </c>
      <c r="K193" s="32" t="s">
        <v>31</v>
      </c>
      <c r="L193" s="45" t="s">
        <v>30</v>
      </c>
      <c r="M193" s="45" t="s">
        <v>30</v>
      </c>
      <c r="N193" s="45" t="s">
        <v>30</v>
      </c>
      <c r="O193" s="32" t="s">
        <v>31</v>
      </c>
      <c r="P193" s="45" t="s">
        <v>31</v>
      </c>
      <c r="Q193" s="45" t="s">
        <v>31</v>
      </c>
      <c r="R193" s="71" t="s">
        <v>30</v>
      </c>
      <c r="S193" s="71" t="s">
        <v>31</v>
      </c>
      <c r="T193" s="45" t="s">
        <v>31</v>
      </c>
      <c r="U193" s="71" t="s">
        <v>50</v>
      </c>
      <c r="AD193" s="45" t="s">
        <v>30</v>
      </c>
      <c r="AE193" s="45" t="s">
        <v>31</v>
      </c>
      <c r="AF193" s="62" t="s">
        <v>45</v>
      </c>
      <c r="AK193" s="32" t="s">
        <v>35</v>
      </c>
      <c r="AP193" s="24" t="str">
        <f t="shared" si="2"/>
        <v>0xB8800800</v>
      </c>
      <c r="AQ193" s="25"/>
      <c r="AR193" s="26" t="str">
        <f t="shared" si="3"/>
        <v>ldtrsw,                                                         </v>
      </c>
      <c r="AS193" s="26" t="str">
        <f t="shared" si="4"/>
        <v>		ldtrsw,                                                         	/* 0xB8800800	LDTRSW    	 */</v>
      </c>
      <c r="AT193" s="26" t="str">
        <f t="shared" si="5"/>
        <v>		0xB8800800,	/* LDTRSW    	ldtrsw	 */</v>
      </c>
    </row>
    <row r="194" ht="12.75" customHeight="1">
      <c r="A194" s="15" t="s">
        <v>375</v>
      </c>
      <c r="B194" s="16"/>
      <c r="C194" s="16"/>
      <c r="D194" s="17"/>
      <c r="E194" s="28" t="s">
        <v>370</v>
      </c>
      <c r="F194" s="18" t="str">
        <f t="shared" si="1"/>
        <v>X</v>
      </c>
      <c r="G194" s="19"/>
      <c r="H194" s="77" t="s">
        <v>99</v>
      </c>
      <c r="I194" s="77"/>
      <c r="J194" s="32" t="s">
        <v>30</v>
      </c>
      <c r="K194" s="32" t="s">
        <v>30</v>
      </c>
      <c r="L194" s="45" t="s">
        <v>30</v>
      </c>
      <c r="M194" s="45" t="s">
        <v>30</v>
      </c>
      <c r="N194" s="45" t="s">
        <v>30</v>
      </c>
      <c r="O194" s="32" t="s">
        <v>31</v>
      </c>
      <c r="P194" s="45" t="s">
        <v>31</v>
      </c>
      <c r="Q194" s="45" t="s">
        <v>31</v>
      </c>
      <c r="R194" s="71" t="s">
        <v>31</v>
      </c>
      <c r="S194" s="71" t="s">
        <v>31</v>
      </c>
      <c r="T194" s="45" t="s">
        <v>31</v>
      </c>
      <c r="U194" s="71" t="s">
        <v>50</v>
      </c>
      <c r="AD194" s="45" t="s">
        <v>30</v>
      </c>
      <c r="AE194" s="45" t="s">
        <v>31</v>
      </c>
      <c r="AF194" s="62" t="s">
        <v>45</v>
      </c>
      <c r="AK194" s="32" t="s">
        <v>35</v>
      </c>
      <c r="AP194" s="24" t="str">
        <f t="shared" si="2"/>
        <v>0xF8000800</v>
      </c>
      <c r="AQ194" s="25"/>
      <c r="AR194" s="26" t="str">
        <f t="shared" si="3"/>
        <v>sttr_X,                                                         </v>
      </c>
      <c r="AS194" s="26" t="str">
        <f t="shared" si="4"/>
        <v>		sttr_X,                                                         	/* 0xF8000800	STTR      	 */</v>
      </c>
      <c r="AT194" s="26" t="str">
        <f t="shared" si="5"/>
        <v>		0xF8000800,	/* STTR      	sttr_X	 */</v>
      </c>
    </row>
    <row r="195" ht="12.75" customHeight="1">
      <c r="A195" s="15" t="s">
        <v>376</v>
      </c>
      <c r="B195" s="16"/>
      <c r="C195" s="16"/>
      <c r="D195" s="17"/>
      <c r="E195" s="28" t="s">
        <v>372</v>
      </c>
      <c r="F195" s="18" t="str">
        <f t="shared" si="1"/>
        <v>X</v>
      </c>
      <c r="G195" s="19"/>
      <c r="H195" s="77" t="s">
        <v>99</v>
      </c>
      <c r="I195" s="77"/>
      <c r="J195" s="32" t="s">
        <v>30</v>
      </c>
      <c r="K195" s="32" t="s">
        <v>30</v>
      </c>
      <c r="L195" s="45" t="s">
        <v>30</v>
      </c>
      <c r="M195" s="45" t="s">
        <v>30</v>
      </c>
      <c r="N195" s="45" t="s">
        <v>30</v>
      </c>
      <c r="O195" s="32" t="s">
        <v>31</v>
      </c>
      <c r="P195" s="45" t="s">
        <v>31</v>
      </c>
      <c r="Q195" s="45" t="s">
        <v>31</v>
      </c>
      <c r="R195" s="71" t="s">
        <v>31</v>
      </c>
      <c r="S195" s="71" t="s">
        <v>30</v>
      </c>
      <c r="T195" s="45" t="s">
        <v>31</v>
      </c>
      <c r="U195" s="71" t="s">
        <v>50</v>
      </c>
      <c r="AD195" s="45" t="s">
        <v>30</v>
      </c>
      <c r="AE195" s="45" t="s">
        <v>31</v>
      </c>
      <c r="AF195" s="62" t="s">
        <v>45</v>
      </c>
      <c r="AK195" s="32" t="s">
        <v>35</v>
      </c>
      <c r="AP195" s="24" t="str">
        <f t="shared" si="2"/>
        <v>0xF8400800</v>
      </c>
      <c r="AQ195" s="25"/>
      <c r="AR195" s="26" t="str">
        <f t="shared" si="3"/>
        <v>ldtr_X,                                                         </v>
      </c>
      <c r="AS195" s="26" t="str">
        <f t="shared" si="4"/>
        <v>		ldtr_X,                                                         	/* 0xF8400800	LDTR      	 */</v>
      </c>
      <c r="AT195" s="26" t="str">
        <f t="shared" si="5"/>
        <v>		0xF8400800,	/* LDTR      	ldtr_X	 */</v>
      </c>
    </row>
    <row r="196" ht="12.75" customHeight="1">
      <c r="A196" s="9" t="s">
        <v>377</v>
      </c>
      <c r="B196" s="16"/>
      <c r="C196" s="16"/>
      <c r="D196" s="17" t="s">
        <v>378</v>
      </c>
      <c r="F196" s="18" t="str">
        <f t="shared" si="1"/>
        <v/>
      </c>
      <c r="G196" s="19"/>
      <c r="H196" s="20"/>
      <c r="I196" s="20"/>
      <c r="J196" s="38" t="s">
        <v>65</v>
      </c>
      <c r="L196" s="22" t="s">
        <v>30</v>
      </c>
      <c r="M196" s="22" t="s">
        <v>30</v>
      </c>
      <c r="N196" s="39" t="s">
        <v>30</v>
      </c>
      <c r="O196" s="38" t="s">
        <v>241</v>
      </c>
      <c r="P196" s="39" t="s">
        <v>31</v>
      </c>
      <c r="Q196" s="22" t="s">
        <v>31</v>
      </c>
      <c r="R196" s="66" t="s">
        <v>135</v>
      </c>
      <c r="T196" s="22" t="s">
        <v>31</v>
      </c>
      <c r="U196" s="66" t="s">
        <v>50</v>
      </c>
      <c r="AD196" s="38" t="s">
        <v>30</v>
      </c>
      <c r="AE196" s="22" t="s">
        <v>30</v>
      </c>
      <c r="AF196" s="60" t="s">
        <v>45</v>
      </c>
      <c r="AK196" s="38" t="s">
        <v>35</v>
      </c>
      <c r="AP196" s="24" t="str">
        <f t="shared" si="2"/>
        <v/>
      </c>
      <c r="AQ196" s="25"/>
      <c r="AR196" s="26" t="str">
        <f t="shared" si="3"/>
        <v/>
      </c>
      <c r="AS196" s="26" t="str">
        <f t="shared" si="4"/>
        <v>	/* Load/store register (immediate pre-indexed) */</v>
      </c>
      <c r="AT196" s="26" t="str">
        <f t="shared" si="5"/>
        <v>	/* Load/store register (immediate pre-indexed) */</v>
      </c>
    </row>
    <row r="197" ht="12.75" customHeight="1">
      <c r="A197" s="9" t="s">
        <v>379</v>
      </c>
      <c r="B197" s="16"/>
      <c r="C197" s="16"/>
      <c r="D197" s="17"/>
      <c r="E197" s="28" t="s">
        <v>324</v>
      </c>
      <c r="F197" s="18" t="str">
        <f t="shared" si="1"/>
        <v>pre</v>
      </c>
      <c r="G197" s="18" t="s">
        <v>274</v>
      </c>
      <c r="H197" s="76"/>
      <c r="I197" s="30"/>
      <c r="J197" s="32" t="s">
        <v>31</v>
      </c>
      <c r="K197" s="32" t="s">
        <v>31</v>
      </c>
      <c r="L197" s="45" t="s">
        <v>30</v>
      </c>
      <c r="M197" s="45" t="s">
        <v>30</v>
      </c>
      <c r="N197" s="78" t="s">
        <v>30</v>
      </c>
      <c r="O197" s="32" t="s">
        <v>31</v>
      </c>
      <c r="P197" s="45" t="s">
        <v>31</v>
      </c>
      <c r="Q197" s="45" t="s">
        <v>31</v>
      </c>
      <c r="R197" s="71" t="s">
        <v>31</v>
      </c>
      <c r="S197" s="71" t="s">
        <v>31</v>
      </c>
      <c r="T197" s="45" t="s">
        <v>31</v>
      </c>
      <c r="U197" s="71" t="s">
        <v>50</v>
      </c>
      <c r="AD197" s="45" t="s">
        <v>30</v>
      </c>
      <c r="AE197" s="45" t="s">
        <v>30</v>
      </c>
      <c r="AF197" s="62" t="s">
        <v>45</v>
      </c>
      <c r="AK197" s="32" t="s">
        <v>35</v>
      </c>
      <c r="AP197" s="24" t="str">
        <f t="shared" si="2"/>
        <v>0x38000C00</v>
      </c>
      <c r="AQ197" s="25"/>
      <c r="AR197" s="26" t="str">
        <f t="shared" si="3"/>
        <v>strb_pre,                                                       </v>
      </c>
      <c r="AS197" s="26" t="str">
        <f t="shared" si="4"/>
        <v>		strb_pre,                                                       	/* 0x38000C00	STRB      	 */</v>
      </c>
      <c r="AT197" s="26" t="str">
        <f t="shared" si="5"/>
        <v>		0x38000C00,	/* STRB      	strb_pre	 */</v>
      </c>
    </row>
    <row r="198" ht="12.75" customHeight="1">
      <c r="A198" s="15" t="s">
        <v>380</v>
      </c>
      <c r="B198" s="16"/>
      <c r="C198" s="16"/>
      <c r="D198" s="17"/>
      <c r="E198" s="28" t="s">
        <v>326</v>
      </c>
      <c r="F198" s="18" t="str">
        <f t="shared" si="1"/>
        <v>pre</v>
      </c>
      <c r="G198" s="18" t="s">
        <v>274</v>
      </c>
      <c r="H198" s="76"/>
      <c r="I198" s="30"/>
      <c r="J198" s="32" t="s">
        <v>31</v>
      </c>
      <c r="K198" s="32" t="s">
        <v>31</v>
      </c>
      <c r="L198" s="45" t="s">
        <v>30</v>
      </c>
      <c r="M198" s="45" t="s">
        <v>30</v>
      </c>
      <c r="N198" s="78" t="s">
        <v>30</v>
      </c>
      <c r="O198" s="32" t="s">
        <v>31</v>
      </c>
      <c r="P198" s="45" t="s">
        <v>31</v>
      </c>
      <c r="Q198" s="45" t="s">
        <v>31</v>
      </c>
      <c r="R198" s="71" t="s">
        <v>31</v>
      </c>
      <c r="S198" s="71" t="s">
        <v>30</v>
      </c>
      <c r="T198" s="45" t="s">
        <v>31</v>
      </c>
      <c r="U198" s="71" t="s">
        <v>50</v>
      </c>
      <c r="AD198" s="45" t="s">
        <v>30</v>
      </c>
      <c r="AE198" s="45" t="s">
        <v>30</v>
      </c>
      <c r="AF198" s="62" t="s">
        <v>45</v>
      </c>
      <c r="AK198" s="32" t="s">
        <v>35</v>
      </c>
      <c r="AP198" s="24" t="str">
        <f t="shared" si="2"/>
        <v>0x38400C00</v>
      </c>
      <c r="AQ198" s="25"/>
      <c r="AR198" s="26" t="str">
        <f t="shared" si="3"/>
        <v>ldrb_pre,                                                       </v>
      </c>
      <c r="AS198" s="26" t="str">
        <f t="shared" si="4"/>
        <v>		ldrb_pre,                                                       	/* 0x38400C00	LDRB      	 */</v>
      </c>
      <c r="AT198" s="26" t="str">
        <f t="shared" si="5"/>
        <v>		0x38400C00,	/* LDRB      	ldrb_pre	 */</v>
      </c>
    </row>
    <row r="199" ht="12.75" customHeight="1">
      <c r="A199" s="15" t="s">
        <v>381</v>
      </c>
      <c r="B199" s="16"/>
      <c r="C199" s="16"/>
      <c r="D199" s="17"/>
      <c r="E199" s="28" t="s">
        <v>328</v>
      </c>
      <c r="F199" s="18" t="str">
        <f t="shared" si="1"/>
        <v>pre_X</v>
      </c>
      <c r="G199" s="18" t="s">
        <v>274</v>
      </c>
      <c r="H199" s="76" t="s">
        <v>99</v>
      </c>
      <c r="I199" s="30"/>
      <c r="J199" s="32" t="s">
        <v>31</v>
      </c>
      <c r="K199" s="32" t="s">
        <v>31</v>
      </c>
      <c r="L199" s="45" t="s">
        <v>30</v>
      </c>
      <c r="M199" s="45" t="s">
        <v>30</v>
      </c>
      <c r="N199" s="78" t="s">
        <v>30</v>
      </c>
      <c r="O199" s="32" t="s">
        <v>31</v>
      </c>
      <c r="P199" s="45" t="s">
        <v>31</v>
      </c>
      <c r="Q199" s="45" t="s">
        <v>31</v>
      </c>
      <c r="R199" s="71" t="s">
        <v>30</v>
      </c>
      <c r="S199" s="71" t="s">
        <v>31</v>
      </c>
      <c r="T199" s="45" t="s">
        <v>31</v>
      </c>
      <c r="U199" s="71" t="s">
        <v>50</v>
      </c>
      <c r="AD199" s="45" t="s">
        <v>30</v>
      </c>
      <c r="AE199" s="45" t="s">
        <v>30</v>
      </c>
      <c r="AF199" s="62" t="s">
        <v>45</v>
      </c>
      <c r="AK199" s="32" t="s">
        <v>35</v>
      </c>
      <c r="AP199" s="24" t="str">
        <f t="shared" si="2"/>
        <v>0x38800C00</v>
      </c>
      <c r="AQ199" s="25"/>
      <c r="AR199" s="26" t="str">
        <f t="shared" si="3"/>
        <v>ldrsb_pre_X,                                                    </v>
      </c>
      <c r="AS199" s="26" t="str">
        <f t="shared" si="4"/>
        <v>		ldrsb_pre_X,                                                    	/* 0x38800C00	LDRSB     	 */</v>
      </c>
      <c r="AT199" s="26" t="str">
        <f t="shared" si="5"/>
        <v>		0x38800C00,	/* LDRSB     	ldrsb_pre_X	 */</v>
      </c>
    </row>
    <row r="200" ht="12.75" customHeight="1">
      <c r="A200" s="9" t="s">
        <v>382</v>
      </c>
      <c r="B200" s="16"/>
      <c r="C200" s="16"/>
      <c r="D200" s="17"/>
      <c r="E200" s="28" t="s">
        <v>328</v>
      </c>
      <c r="F200" s="18" t="str">
        <f t="shared" si="1"/>
        <v>pre_W</v>
      </c>
      <c r="G200" s="18" t="s">
        <v>274</v>
      </c>
      <c r="H200" s="76" t="s">
        <v>97</v>
      </c>
      <c r="I200" s="30"/>
      <c r="J200" s="32" t="s">
        <v>31</v>
      </c>
      <c r="K200" s="32" t="s">
        <v>31</v>
      </c>
      <c r="L200" s="45" t="s">
        <v>30</v>
      </c>
      <c r="M200" s="45" t="s">
        <v>30</v>
      </c>
      <c r="N200" s="78" t="s">
        <v>30</v>
      </c>
      <c r="O200" s="32" t="s">
        <v>31</v>
      </c>
      <c r="P200" s="45" t="s">
        <v>31</v>
      </c>
      <c r="Q200" s="45" t="s">
        <v>31</v>
      </c>
      <c r="R200" s="71" t="s">
        <v>30</v>
      </c>
      <c r="S200" s="71" t="s">
        <v>30</v>
      </c>
      <c r="T200" s="45" t="s">
        <v>31</v>
      </c>
      <c r="U200" s="71" t="s">
        <v>50</v>
      </c>
      <c r="AD200" s="45" t="s">
        <v>30</v>
      </c>
      <c r="AE200" s="45" t="s">
        <v>30</v>
      </c>
      <c r="AF200" s="62" t="s">
        <v>45</v>
      </c>
      <c r="AK200" s="32" t="s">
        <v>35</v>
      </c>
      <c r="AP200" s="24" t="str">
        <f t="shared" si="2"/>
        <v>0x38C00C00</v>
      </c>
      <c r="AQ200" s="25"/>
      <c r="AR200" s="26" t="str">
        <f t="shared" si="3"/>
        <v>ldrsb_pre_W,                                                    </v>
      </c>
      <c r="AS200" s="26" t="str">
        <f t="shared" si="4"/>
        <v>		ldrsb_pre_W,                                                    	/* 0x38C00C00	LDRSB     	 */</v>
      </c>
      <c r="AT200" s="26" t="str">
        <f t="shared" si="5"/>
        <v>		0x38C00C00,	/* LDRSB     	ldrsb_pre_W	 */</v>
      </c>
    </row>
    <row r="201" ht="12.75" customHeight="1">
      <c r="A201" s="15" t="s">
        <v>383</v>
      </c>
      <c r="B201" s="16"/>
      <c r="C201" s="16"/>
      <c r="D201" s="17"/>
      <c r="E201" s="28" t="s">
        <v>331</v>
      </c>
      <c r="F201" s="18" t="str">
        <f t="shared" si="1"/>
        <v>pre_B</v>
      </c>
      <c r="G201" s="18" t="s">
        <v>274</v>
      </c>
      <c r="H201" s="76" t="s">
        <v>151</v>
      </c>
      <c r="I201" s="30"/>
      <c r="J201" s="32" t="s">
        <v>31</v>
      </c>
      <c r="K201" s="32" t="s">
        <v>31</v>
      </c>
      <c r="L201" s="45" t="s">
        <v>30</v>
      </c>
      <c r="M201" s="45" t="s">
        <v>30</v>
      </c>
      <c r="N201" s="78" t="s">
        <v>30</v>
      </c>
      <c r="O201" s="32" t="s">
        <v>30</v>
      </c>
      <c r="P201" s="45" t="s">
        <v>31</v>
      </c>
      <c r="Q201" s="45" t="s">
        <v>31</v>
      </c>
      <c r="R201" s="71" t="s">
        <v>31</v>
      </c>
      <c r="S201" s="71" t="s">
        <v>31</v>
      </c>
      <c r="T201" s="45" t="s">
        <v>31</v>
      </c>
      <c r="U201" s="71" t="s">
        <v>50</v>
      </c>
      <c r="AD201" s="45" t="s">
        <v>30</v>
      </c>
      <c r="AE201" s="45" t="s">
        <v>30</v>
      </c>
      <c r="AF201" s="62" t="s">
        <v>45</v>
      </c>
      <c r="AK201" s="32" t="s">
        <v>35</v>
      </c>
      <c r="AP201" s="24" t="str">
        <f t="shared" si="2"/>
        <v>0x3C000C00</v>
      </c>
      <c r="AQ201" s="25"/>
      <c r="AR201" s="26" t="str">
        <f t="shared" si="3"/>
        <v>str_pre_B,                                                      </v>
      </c>
      <c r="AS201" s="26" t="str">
        <f t="shared" si="4"/>
        <v>		str_pre_B,                                                      	/* 0x3C000C00	STR       	 */</v>
      </c>
      <c r="AT201" s="26" t="str">
        <f t="shared" si="5"/>
        <v>		0x3C000C00,	/* STR       	str_pre_B	 */</v>
      </c>
    </row>
    <row r="202" ht="12.75" customHeight="1">
      <c r="A202" s="15" t="s">
        <v>384</v>
      </c>
      <c r="B202" s="16"/>
      <c r="C202" s="16"/>
      <c r="D202" s="17"/>
      <c r="E202" s="28" t="s">
        <v>215</v>
      </c>
      <c r="F202" s="18" t="str">
        <f t="shared" si="1"/>
        <v>pre_B</v>
      </c>
      <c r="G202" s="18" t="s">
        <v>274</v>
      </c>
      <c r="H202" s="76" t="s">
        <v>151</v>
      </c>
      <c r="I202" s="30"/>
      <c r="J202" s="32" t="s">
        <v>31</v>
      </c>
      <c r="K202" s="32" t="s">
        <v>31</v>
      </c>
      <c r="L202" s="45" t="s">
        <v>30</v>
      </c>
      <c r="M202" s="45" t="s">
        <v>30</v>
      </c>
      <c r="N202" s="78" t="s">
        <v>30</v>
      </c>
      <c r="O202" s="32" t="s">
        <v>30</v>
      </c>
      <c r="P202" s="45" t="s">
        <v>31</v>
      </c>
      <c r="Q202" s="45" t="s">
        <v>31</v>
      </c>
      <c r="R202" s="71" t="s">
        <v>31</v>
      </c>
      <c r="S202" s="71" t="s">
        <v>30</v>
      </c>
      <c r="T202" s="45" t="s">
        <v>31</v>
      </c>
      <c r="U202" s="71" t="s">
        <v>50</v>
      </c>
      <c r="AD202" s="45" t="s">
        <v>30</v>
      </c>
      <c r="AE202" s="45" t="s">
        <v>30</v>
      </c>
      <c r="AF202" s="62" t="s">
        <v>45</v>
      </c>
      <c r="AK202" s="32" t="s">
        <v>35</v>
      </c>
      <c r="AP202" s="24" t="str">
        <f t="shared" si="2"/>
        <v>0x3C400C00</v>
      </c>
      <c r="AQ202" s="25"/>
      <c r="AR202" s="26" t="str">
        <f t="shared" si="3"/>
        <v>ldr_pre_B,                                                      </v>
      </c>
      <c r="AS202" s="26" t="str">
        <f t="shared" si="4"/>
        <v>		ldr_pre_B,                                                      	/* 0x3C400C00	LDR       	 */</v>
      </c>
      <c r="AT202" s="26" t="str">
        <f t="shared" si="5"/>
        <v>		0x3C400C00,	/* LDR       	ldr_pre_B	 */</v>
      </c>
    </row>
    <row r="203" ht="12.75" customHeight="1">
      <c r="A203" s="9" t="s">
        <v>385</v>
      </c>
      <c r="B203" s="16"/>
      <c r="C203" s="16"/>
      <c r="D203" s="17"/>
      <c r="E203" s="28" t="s">
        <v>331</v>
      </c>
      <c r="F203" s="18" t="str">
        <f t="shared" si="1"/>
        <v>pre_Q</v>
      </c>
      <c r="G203" s="18" t="s">
        <v>274</v>
      </c>
      <c r="H203" s="76" t="s">
        <v>71</v>
      </c>
      <c r="I203" s="30"/>
      <c r="J203" s="32" t="s">
        <v>31</v>
      </c>
      <c r="K203" s="32" t="s">
        <v>31</v>
      </c>
      <c r="L203" s="45" t="s">
        <v>30</v>
      </c>
      <c r="M203" s="45" t="s">
        <v>30</v>
      </c>
      <c r="N203" s="78" t="s">
        <v>30</v>
      </c>
      <c r="O203" s="32" t="s">
        <v>30</v>
      </c>
      <c r="P203" s="45" t="s">
        <v>31</v>
      </c>
      <c r="Q203" s="45" t="s">
        <v>31</v>
      </c>
      <c r="R203" s="71" t="s">
        <v>30</v>
      </c>
      <c r="S203" s="71" t="s">
        <v>31</v>
      </c>
      <c r="T203" s="45" t="s">
        <v>31</v>
      </c>
      <c r="U203" s="71" t="s">
        <v>50</v>
      </c>
      <c r="AD203" s="45" t="s">
        <v>30</v>
      </c>
      <c r="AE203" s="45" t="s">
        <v>30</v>
      </c>
      <c r="AF203" s="62" t="s">
        <v>45</v>
      </c>
      <c r="AK203" s="32" t="s">
        <v>35</v>
      </c>
      <c r="AP203" s="24" t="str">
        <f t="shared" si="2"/>
        <v>0x3C800C00</v>
      </c>
      <c r="AQ203" s="25"/>
      <c r="AR203" s="26" t="str">
        <f t="shared" si="3"/>
        <v>str_pre_Q,                                                      </v>
      </c>
      <c r="AS203" s="26" t="str">
        <f t="shared" si="4"/>
        <v>		str_pre_Q,                                                      	/* 0x3C800C00	STR       	 */</v>
      </c>
      <c r="AT203" s="26" t="str">
        <f t="shared" si="5"/>
        <v>		0x3C800C00,	/* STR       	str_pre_Q	 */</v>
      </c>
    </row>
    <row r="204" ht="12.75" customHeight="1">
      <c r="A204" s="9" t="s">
        <v>386</v>
      </c>
      <c r="B204" s="16"/>
      <c r="C204" s="16"/>
      <c r="D204" s="17"/>
      <c r="E204" s="28" t="s">
        <v>215</v>
      </c>
      <c r="F204" s="18" t="str">
        <f t="shared" si="1"/>
        <v>pre_Q</v>
      </c>
      <c r="G204" s="18" t="s">
        <v>274</v>
      </c>
      <c r="H204" s="76" t="s">
        <v>71</v>
      </c>
      <c r="I204" s="30"/>
      <c r="J204" s="32" t="s">
        <v>31</v>
      </c>
      <c r="K204" s="32" t="s">
        <v>31</v>
      </c>
      <c r="L204" s="45" t="s">
        <v>30</v>
      </c>
      <c r="M204" s="45" t="s">
        <v>30</v>
      </c>
      <c r="N204" s="78" t="s">
        <v>30</v>
      </c>
      <c r="O204" s="32" t="s">
        <v>30</v>
      </c>
      <c r="P204" s="45" t="s">
        <v>31</v>
      </c>
      <c r="Q204" s="45" t="s">
        <v>31</v>
      </c>
      <c r="R204" s="71" t="s">
        <v>30</v>
      </c>
      <c r="S204" s="71" t="s">
        <v>30</v>
      </c>
      <c r="T204" s="45" t="s">
        <v>31</v>
      </c>
      <c r="U204" s="71" t="s">
        <v>50</v>
      </c>
      <c r="AD204" s="45" t="s">
        <v>30</v>
      </c>
      <c r="AE204" s="45" t="s">
        <v>30</v>
      </c>
      <c r="AF204" s="62" t="s">
        <v>45</v>
      </c>
      <c r="AK204" s="32" t="s">
        <v>35</v>
      </c>
      <c r="AP204" s="24" t="str">
        <f t="shared" si="2"/>
        <v>0x3CC00C00</v>
      </c>
      <c r="AQ204" s="25"/>
      <c r="AR204" s="26" t="str">
        <f t="shared" si="3"/>
        <v>ldr_pre_Q,                                                      </v>
      </c>
      <c r="AS204" s="26" t="str">
        <f t="shared" si="4"/>
        <v>		ldr_pre_Q,                                                      	/* 0x3CC00C00	LDR       	 */</v>
      </c>
      <c r="AT204" s="26" t="str">
        <f t="shared" si="5"/>
        <v>		0x3CC00C00,	/* LDR       	ldr_pre_Q	 */</v>
      </c>
    </row>
    <row r="205" ht="12.75" customHeight="1">
      <c r="A205" s="15" t="s">
        <v>387</v>
      </c>
      <c r="B205" s="16"/>
      <c r="C205" s="16"/>
      <c r="D205" s="17"/>
      <c r="E205" s="28" t="s">
        <v>336</v>
      </c>
      <c r="F205" s="18" t="str">
        <f t="shared" si="1"/>
        <v>pre</v>
      </c>
      <c r="G205" s="18" t="s">
        <v>274</v>
      </c>
      <c r="H205" s="76"/>
      <c r="I205" s="30"/>
      <c r="J205" s="32" t="s">
        <v>31</v>
      </c>
      <c r="K205" s="32" t="s">
        <v>30</v>
      </c>
      <c r="L205" s="45" t="s">
        <v>30</v>
      </c>
      <c r="M205" s="45" t="s">
        <v>30</v>
      </c>
      <c r="N205" s="78" t="s">
        <v>30</v>
      </c>
      <c r="O205" s="32" t="s">
        <v>31</v>
      </c>
      <c r="P205" s="45" t="s">
        <v>31</v>
      </c>
      <c r="Q205" s="45" t="s">
        <v>31</v>
      </c>
      <c r="R205" s="71" t="s">
        <v>31</v>
      </c>
      <c r="S205" s="71" t="s">
        <v>31</v>
      </c>
      <c r="T205" s="45" t="s">
        <v>31</v>
      </c>
      <c r="U205" s="71" t="s">
        <v>50</v>
      </c>
      <c r="AD205" s="45" t="s">
        <v>30</v>
      </c>
      <c r="AE205" s="45" t="s">
        <v>30</v>
      </c>
      <c r="AF205" s="62" t="s">
        <v>45</v>
      </c>
      <c r="AK205" s="32" t="s">
        <v>35</v>
      </c>
      <c r="AP205" s="24" t="str">
        <f t="shared" si="2"/>
        <v>0x78000C00</v>
      </c>
      <c r="AQ205" s="25"/>
      <c r="AR205" s="26" t="str">
        <f t="shared" si="3"/>
        <v>strh_pre,                                                       </v>
      </c>
      <c r="AS205" s="26" t="str">
        <f t="shared" si="4"/>
        <v>		strh_pre,                                                       	/* 0x78000C00	STRH      	 */</v>
      </c>
      <c r="AT205" s="26" t="str">
        <f t="shared" si="5"/>
        <v>		0x78000C00,	/* STRH      	strh_pre	 */</v>
      </c>
    </row>
    <row r="206" ht="12.75" customHeight="1">
      <c r="A206" s="15" t="s">
        <v>388</v>
      </c>
      <c r="B206" s="16"/>
      <c r="C206" s="16"/>
      <c r="D206" s="17"/>
      <c r="E206" s="28" t="s">
        <v>338</v>
      </c>
      <c r="F206" s="18" t="str">
        <f t="shared" si="1"/>
        <v>pre</v>
      </c>
      <c r="G206" s="18" t="s">
        <v>274</v>
      </c>
      <c r="H206" s="76"/>
      <c r="I206" s="30"/>
      <c r="J206" s="32" t="s">
        <v>31</v>
      </c>
      <c r="K206" s="32" t="s">
        <v>30</v>
      </c>
      <c r="L206" s="45" t="s">
        <v>30</v>
      </c>
      <c r="M206" s="45" t="s">
        <v>30</v>
      </c>
      <c r="N206" s="78" t="s">
        <v>30</v>
      </c>
      <c r="O206" s="32" t="s">
        <v>31</v>
      </c>
      <c r="P206" s="45" t="s">
        <v>31</v>
      </c>
      <c r="Q206" s="45" t="s">
        <v>31</v>
      </c>
      <c r="R206" s="71" t="s">
        <v>31</v>
      </c>
      <c r="S206" s="71" t="s">
        <v>30</v>
      </c>
      <c r="T206" s="45" t="s">
        <v>31</v>
      </c>
      <c r="U206" s="71" t="s">
        <v>50</v>
      </c>
      <c r="AD206" s="45" t="s">
        <v>30</v>
      </c>
      <c r="AE206" s="45" t="s">
        <v>30</v>
      </c>
      <c r="AF206" s="62" t="s">
        <v>45</v>
      </c>
      <c r="AK206" s="32" t="s">
        <v>35</v>
      </c>
      <c r="AP206" s="24" t="str">
        <f t="shared" si="2"/>
        <v>0x78400C00</v>
      </c>
      <c r="AQ206" s="25"/>
      <c r="AR206" s="26" t="str">
        <f t="shared" si="3"/>
        <v>ldrh_pre,                                                       </v>
      </c>
      <c r="AS206" s="26" t="str">
        <f t="shared" si="4"/>
        <v>		ldrh_pre,                                                       	/* 0x78400C00	LDRH      	 */</v>
      </c>
      <c r="AT206" s="26" t="str">
        <f t="shared" si="5"/>
        <v>		0x78400C00,	/* LDRH      	ldrh_pre	 */</v>
      </c>
    </row>
    <row r="207" ht="12.75" customHeight="1">
      <c r="A207" s="9" t="s">
        <v>389</v>
      </c>
      <c r="B207" s="16"/>
      <c r="C207" s="16"/>
      <c r="D207" s="17"/>
      <c r="E207" s="28" t="s">
        <v>340</v>
      </c>
      <c r="F207" s="18" t="str">
        <f t="shared" si="1"/>
        <v>pre_X</v>
      </c>
      <c r="G207" s="18" t="s">
        <v>274</v>
      </c>
      <c r="H207" s="76" t="s">
        <v>99</v>
      </c>
      <c r="I207" s="30"/>
      <c r="J207" s="32" t="s">
        <v>31</v>
      </c>
      <c r="K207" s="32" t="s">
        <v>30</v>
      </c>
      <c r="L207" s="45" t="s">
        <v>30</v>
      </c>
      <c r="M207" s="45" t="s">
        <v>30</v>
      </c>
      <c r="N207" s="78" t="s">
        <v>30</v>
      </c>
      <c r="O207" s="32" t="s">
        <v>31</v>
      </c>
      <c r="P207" s="45" t="s">
        <v>31</v>
      </c>
      <c r="Q207" s="45" t="s">
        <v>31</v>
      </c>
      <c r="R207" s="71" t="s">
        <v>30</v>
      </c>
      <c r="S207" s="71" t="s">
        <v>31</v>
      </c>
      <c r="T207" s="45" t="s">
        <v>31</v>
      </c>
      <c r="U207" s="71" t="s">
        <v>50</v>
      </c>
      <c r="AD207" s="45" t="s">
        <v>30</v>
      </c>
      <c r="AE207" s="45" t="s">
        <v>30</v>
      </c>
      <c r="AF207" s="62" t="s">
        <v>45</v>
      </c>
      <c r="AK207" s="32" t="s">
        <v>35</v>
      </c>
      <c r="AP207" s="24" t="str">
        <f t="shared" si="2"/>
        <v>0x78800C00</v>
      </c>
      <c r="AQ207" s="25"/>
      <c r="AR207" s="26" t="str">
        <f t="shared" si="3"/>
        <v>ldrsh_pre_X,                                                    </v>
      </c>
      <c r="AS207" s="26" t="str">
        <f t="shared" si="4"/>
        <v>		ldrsh_pre_X,                                                    	/* 0x78800C00	LDRSH     	 */</v>
      </c>
      <c r="AT207" s="26" t="str">
        <f t="shared" si="5"/>
        <v>		0x78800C00,	/* LDRSH     	ldrsh_pre_X	 */</v>
      </c>
    </row>
    <row r="208" ht="12.75" customHeight="1">
      <c r="A208" s="15" t="s">
        <v>390</v>
      </c>
      <c r="B208" s="16"/>
      <c r="C208" s="16"/>
      <c r="D208" s="17"/>
      <c r="E208" s="28" t="s">
        <v>340</v>
      </c>
      <c r="F208" s="18" t="str">
        <f t="shared" si="1"/>
        <v>pre_W</v>
      </c>
      <c r="G208" s="18" t="s">
        <v>274</v>
      </c>
      <c r="H208" s="76" t="s">
        <v>97</v>
      </c>
      <c r="I208" s="30"/>
      <c r="J208" s="32" t="s">
        <v>31</v>
      </c>
      <c r="K208" s="32" t="s">
        <v>30</v>
      </c>
      <c r="L208" s="45" t="s">
        <v>30</v>
      </c>
      <c r="M208" s="45" t="s">
        <v>30</v>
      </c>
      <c r="N208" s="78" t="s">
        <v>30</v>
      </c>
      <c r="O208" s="32" t="s">
        <v>31</v>
      </c>
      <c r="P208" s="45" t="s">
        <v>31</v>
      </c>
      <c r="Q208" s="45" t="s">
        <v>31</v>
      </c>
      <c r="R208" s="71" t="s">
        <v>30</v>
      </c>
      <c r="S208" s="71" t="s">
        <v>30</v>
      </c>
      <c r="T208" s="45" t="s">
        <v>31</v>
      </c>
      <c r="U208" s="71" t="s">
        <v>50</v>
      </c>
      <c r="AD208" s="45" t="s">
        <v>30</v>
      </c>
      <c r="AE208" s="45" t="s">
        <v>30</v>
      </c>
      <c r="AF208" s="62" t="s">
        <v>45</v>
      </c>
      <c r="AK208" s="32" t="s">
        <v>35</v>
      </c>
      <c r="AP208" s="24" t="str">
        <f t="shared" si="2"/>
        <v>0x78C00C00</v>
      </c>
      <c r="AQ208" s="25"/>
      <c r="AR208" s="26" t="str">
        <f t="shared" si="3"/>
        <v>ldrsh_pre_W,                                                    </v>
      </c>
      <c r="AS208" s="26" t="str">
        <f t="shared" si="4"/>
        <v>		ldrsh_pre_W,                                                    	/* 0x78C00C00	LDRSH     	 */</v>
      </c>
      <c r="AT208" s="26" t="str">
        <f t="shared" si="5"/>
        <v>		0x78C00C00,	/* LDRSH     	ldrsh_pre_W	 */</v>
      </c>
    </row>
    <row r="209" ht="12.75" customHeight="1">
      <c r="A209" s="15" t="s">
        <v>391</v>
      </c>
      <c r="B209" s="16"/>
      <c r="C209" s="16"/>
      <c r="D209" s="17"/>
      <c r="E209" s="28" t="s">
        <v>331</v>
      </c>
      <c r="F209" s="18" t="str">
        <f t="shared" si="1"/>
        <v>pre_H</v>
      </c>
      <c r="G209" s="18" t="s">
        <v>274</v>
      </c>
      <c r="H209" s="76" t="s">
        <v>68</v>
      </c>
      <c r="I209" s="30"/>
      <c r="J209" s="32" t="s">
        <v>31</v>
      </c>
      <c r="K209" s="32" t="s">
        <v>30</v>
      </c>
      <c r="L209" s="45" t="s">
        <v>30</v>
      </c>
      <c r="M209" s="45" t="s">
        <v>30</v>
      </c>
      <c r="N209" s="78" t="s">
        <v>30</v>
      </c>
      <c r="O209" s="32" t="s">
        <v>30</v>
      </c>
      <c r="P209" s="45" t="s">
        <v>31</v>
      </c>
      <c r="Q209" s="45" t="s">
        <v>31</v>
      </c>
      <c r="R209" s="71" t="s">
        <v>31</v>
      </c>
      <c r="S209" s="71" t="s">
        <v>31</v>
      </c>
      <c r="T209" s="45" t="s">
        <v>31</v>
      </c>
      <c r="U209" s="71" t="s">
        <v>50</v>
      </c>
      <c r="AD209" s="45" t="s">
        <v>30</v>
      </c>
      <c r="AE209" s="45" t="s">
        <v>30</v>
      </c>
      <c r="AF209" s="62" t="s">
        <v>45</v>
      </c>
      <c r="AK209" s="32" t="s">
        <v>35</v>
      </c>
      <c r="AP209" s="24" t="str">
        <f t="shared" si="2"/>
        <v>0x7C000C00</v>
      </c>
      <c r="AQ209" s="25"/>
      <c r="AR209" s="26" t="str">
        <f t="shared" si="3"/>
        <v>str_pre_H,                                                      </v>
      </c>
      <c r="AS209" s="26" t="str">
        <f t="shared" si="4"/>
        <v>		str_pre_H,                                                      	/* 0x7C000C00	STR       	 */</v>
      </c>
      <c r="AT209" s="26" t="str">
        <f t="shared" si="5"/>
        <v>		0x7C000C00,	/* STR       	str_pre_H	 */</v>
      </c>
    </row>
    <row r="210" ht="12.75" customHeight="1">
      <c r="A210" s="9" t="s">
        <v>392</v>
      </c>
      <c r="B210" s="16"/>
      <c r="C210" s="16"/>
      <c r="D210" s="17"/>
      <c r="E210" s="28" t="s">
        <v>215</v>
      </c>
      <c r="F210" s="18" t="str">
        <f t="shared" si="1"/>
        <v>pre_H</v>
      </c>
      <c r="G210" s="18" t="s">
        <v>274</v>
      </c>
      <c r="H210" s="76" t="s">
        <v>68</v>
      </c>
      <c r="I210" s="30"/>
      <c r="J210" s="32" t="s">
        <v>31</v>
      </c>
      <c r="K210" s="32" t="s">
        <v>30</v>
      </c>
      <c r="L210" s="45" t="s">
        <v>30</v>
      </c>
      <c r="M210" s="45" t="s">
        <v>30</v>
      </c>
      <c r="N210" s="78" t="s">
        <v>30</v>
      </c>
      <c r="O210" s="32" t="s">
        <v>30</v>
      </c>
      <c r="P210" s="45" t="s">
        <v>31</v>
      </c>
      <c r="Q210" s="45" t="s">
        <v>31</v>
      </c>
      <c r="R210" s="71" t="s">
        <v>31</v>
      </c>
      <c r="S210" s="71" t="s">
        <v>30</v>
      </c>
      <c r="T210" s="45" t="s">
        <v>31</v>
      </c>
      <c r="U210" s="71" t="s">
        <v>50</v>
      </c>
      <c r="AD210" s="45" t="s">
        <v>30</v>
      </c>
      <c r="AE210" s="45" t="s">
        <v>30</v>
      </c>
      <c r="AF210" s="62" t="s">
        <v>45</v>
      </c>
      <c r="AK210" s="32" t="s">
        <v>35</v>
      </c>
      <c r="AP210" s="24" t="str">
        <f t="shared" si="2"/>
        <v>0x7C400C00</v>
      </c>
      <c r="AQ210" s="25"/>
      <c r="AR210" s="26" t="str">
        <f t="shared" si="3"/>
        <v>ldr_pre_H,                                                      </v>
      </c>
      <c r="AS210" s="26" t="str">
        <f t="shared" si="4"/>
        <v>		ldr_pre_H,                                                      	/* 0x7C400C00	LDR       	 */</v>
      </c>
      <c r="AT210" s="26" t="str">
        <f t="shared" si="5"/>
        <v>		0x7C400C00,	/* LDR       	ldr_pre_H	 */</v>
      </c>
    </row>
    <row r="211" ht="12.75" customHeight="1">
      <c r="A211" s="9" t="s">
        <v>393</v>
      </c>
      <c r="B211" s="16"/>
      <c r="C211" s="16"/>
      <c r="D211" s="17"/>
      <c r="E211" s="28" t="s">
        <v>331</v>
      </c>
      <c r="F211" s="18" t="str">
        <f t="shared" si="1"/>
        <v>pre_W</v>
      </c>
      <c r="G211" s="18" t="s">
        <v>274</v>
      </c>
      <c r="H211" s="76" t="s">
        <v>97</v>
      </c>
      <c r="I211" s="30"/>
      <c r="J211" s="32" t="s">
        <v>30</v>
      </c>
      <c r="K211" s="32" t="s">
        <v>31</v>
      </c>
      <c r="L211" s="45" t="s">
        <v>30</v>
      </c>
      <c r="M211" s="45" t="s">
        <v>30</v>
      </c>
      <c r="N211" s="78" t="s">
        <v>30</v>
      </c>
      <c r="O211" s="32" t="s">
        <v>31</v>
      </c>
      <c r="P211" s="45" t="s">
        <v>31</v>
      </c>
      <c r="Q211" s="45" t="s">
        <v>31</v>
      </c>
      <c r="R211" s="71" t="s">
        <v>31</v>
      </c>
      <c r="S211" s="71" t="s">
        <v>31</v>
      </c>
      <c r="T211" s="45" t="s">
        <v>31</v>
      </c>
      <c r="U211" s="71" t="s">
        <v>50</v>
      </c>
      <c r="AD211" s="45" t="s">
        <v>30</v>
      </c>
      <c r="AE211" s="45" t="s">
        <v>30</v>
      </c>
      <c r="AF211" s="62" t="s">
        <v>45</v>
      </c>
      <c r="AK211" s="32" t="s">
        <v>35</v>
      </c>
      <c r="AP211" s="24" t="str">
        <f t="shared" si="2"/>
        <v>0xB8000C00</v>
      </c>
      <c r="AQ211" s="25"/>
      <c r="AR211" s="26" t="str">
        <f t="shared" si="3"/>
        <v>str_pre_W,                                                      </v>
      </c>
      <c r="AS211" s="26" t="str">
        <f t="shared" si="4"/>
        <v>		str_pre_W,                                                      	/* 0xB8000C00	STR       	 */</v>
      </c>
      <c r="AT211" s="26" t="str">
        <f t="shared" si="5"/>
        <v>		0xB8000C00,	/* STR       	str_pre_W	 */</v>
      </c>
    </row>
    <row r="212" ht="12.75" customHeight="1">
      <c r="A212" s="15" t="s">
        <v>394</v>
      </c>
      <c r="B212" s="16"/>
      <c r="C212" s="16"/>
      <c r="D212" s="17"/>
      <c r="E212" s="28" t="s">
        <v>215</v>
      </c>
      <c r="F212" s="18" t="str">
        <f t="shared" si="1"/>
        <v>pre_W</v>
      </c>
      <c r="G212" s="18" t="s">
        <v>274</v>
      </c>
      <c r="H212" s="76" t="s">
        <v>97</v>
      </c>
      <c r="I212" s="30"/>
      <c r="J212" s="32" t="s">
        <v>30</v>
      </c>
      <c r="K212" s="32" t="s">
        <v>31</v>
      </c>
      <c r="L212" s="45" t="s">
        <v>30</v>
      </c>
      <c r="M212" s="45" t="s">
        <v>30</v>
      </c>
      <c r="N212" s="78" t="s">
        <v>30</v>
      </c>
      <c r="O212" s="32" t="s">
        <v>31</v>
      </c>
      <c r="P212" s="45" t="s">
        <v>31</v>
      </c>
      <c r="Q212" s="45" t="s">
        <v>31</v>
      </c>
      <c r="R212" s="71" t="s">
        <v>31</v>
      </c>
      <c r="S212" s="71" t="s">
        <v>30</v>
      </c>
      <c r="T212" s="45" t="s">
        <v>31</v>
      </c>
      <c r="U212" s="71" t="s">
        <v>50</v>
      </c>
      <c r="AD212" s="45" t="s">
        <v>30</v>
      </c>
      <c r="AE212" s="45" t="s">
        <v>30</v>
      </c>
      <c r="AF212" s="62" t="s">
        <v>45</v>
      </c>
      <c r="AK212" s="32" t="s">
        <v>35</v>
      </c>
      <c r="AP212" s="24" t="str">
        <f t="shared" si="2"/>
        <v>0xB8400C00</v>
      </c>
      <c r="AQ212" s="25"/>
      <c r="AR212" s="26" t="str">
        <f t="shared" si="3"/>
        <v>ldr_pre_W,                                                      </v>
      </c>
      <c r="AS212" s="26" t="str">
        <f t="shared" si="4"/>
        <v>		ldr_pre_W,                                                      	/* 0xB8400C00	LDR       	 */</v>
      </c>
      <c r="AT212" s="26" t="str">
        <f t="shared" si="5"/>
        <v>		0xB8400C00,	/* LDR       	ldr_pre_W	 */</v>
      </c>
    </row>
    <row r="213" ht="12.75" customHeight="1">
      <c r="A213" s="15" t="s">
        <v>395</v>
      </c>
      <c r="B213" s="16"/>
      <c r="C213" s="16"/>
      <c r="D213" s="17"/>
      <c r="E213" s="28" t="s">
        <v>221</v>
      </c>
      <c r="F213" s="18" t="str">
        <f t="shared" si="1"/>
        <v>pre</v>
      </c>
      <c r="G213" s="18" t="s">
        <v>274</v>
      </c>
      <c r="H213" s="76"/>
      <c r="I213" s="30"/>
      <c r="J213" s="32" t="s">
        <v>30</v>
      </c>
      <c r="K213" s="32" t="s">
        <v>31</v>
      </c>
      <c r="L213" s="45" t="s">
        <v>30</v>
      </c>
      <c r="M213" s="45" t="s">
        <v>30</v>
      </c>
      <c r="N213" s="78" t="s">
        <v>30</v>
      </c>
      <c r="O213" s="32" t="s">
        <v>31</v>
      </c>
      <c r="P213" s="45" t="s">
        <v>31</v>
      </c>
      <c r="Q213" s="45" t="s">
        <v>31</v>
      </c>
      <c r="R213" s="71" t="s">
        <v>30</v>
      </c>
      <c r="S213" s="71" t="s">
        <v>31</v>
      </c>
      <c r="T213" s="45" t="s">
        <v>31</v>
      </c>
      <c r="U213" s="71" t="s">
        <v>50</v>
      </c>
      <c r="AD213" s="45" t="s">
        <v>30</v>
      </c>
      <c r="AE213" s="45" t="s">
        <v>30</v>
      </c>
      <c r="AF213" s="62" t="s">
        <v>45</v>
      </c>
      <c r="AK213" s="32" t="s">
        <v>35</v>
      </c>
      <c r="AP213" s="24" t="str">
        <f t="shared" si="2"/>
        <v>0xB8800C00</v>
      </c>
      <c r="AQ213" s="25"/>
      <c r="AR213" s="26" t="str">
        <f t="shared" si="3"/>
        <v>ldrsw_pre,                                                      </v>
      </c>
      <c r="AS213" s="26" t="str">
        <f t="shared" si="4"/>
        <v>		ldrsw_pre,                                                      	/* 0xB8800C00	LDRSW     	 */</v>
      </c>
      <c r="AT213" s="26" t="str">
        <f t="shared" si="5"/>
        <v>		0xB8800C00,	/* LDRSW     	ldrsw_pre	 */</v>
      </c>
    </row>
    <row r="214" ht="12.75" customHeight="1">
      <c r="A214" s="9" t="s">
        <v>396</v>
      </c>
      <c r="B214" s="16"/>
      <c r="C214" s="16"/>
      <c r="D214" s="17"/>
      <c r="E214" s="28" t="s">
        <v>331</v>
      </c>
      <c r="F214" s="18" t="str">
        <f t="shared" si="1"/>
        <v>pre_S</v>
      </c>
      <c r="G214" s="18" t="s">
        <v>274</v>
      </c>
      <c r="H214" s="76" t="s">
        <v>52</v>
      </c>
      <c r="I214" s="30"/>
      <c r="J214" s="32" t="s">
        <v>30</v>
      </c>
      <c r="K214" s="32" t="s">
        <v>31</v>
      </c>
      <c r="L214" s="45" t="s">
        <v>30</v>
      </c>
      <c r="M214" s="45" t="s">
        <v>30</v>
      </c>
      <c r="N214" s="78" t="s">
        <v>30</v>
      </c>
      <c r="O214" s="32" t="s">
        <v>30</v>
      </c>
      <c r="P214" s="45" t="s">
        <v>31</v>
      </c>
      <c r="Q214" s="45" t="s">
        <v>31</v>
      </c>
      <c r="R214" s="71" t="s">
        <v>31</v>
      </c>
      <c r="S214" s="71" t="s">
        <v>31</v>
      </c>
      <c r="T214" s="45" t="s">
        <v>31</v>
      </c>
      <c r="U214" s="71" t="s">
        <v>50</v>
      </c>
      <c r="AD214" s="45" t="s">
        <v>30</v>
      </c>
      <c r="AE214" s="45" t="s">
        <v>30</v>
      </c>
      <c r="AF214" s="62" t="s">
        <v>45</v>
      </c>
      <c r="AK214" s="32" t="s">
        <v>35</v>
      </c>
      <c r="AP214" s="24" t="str">
        <f t="shared" si="2"/>
        <v>0xBC000C00</v>
      </c>
      <c r="AQ214" s="25"/>
      <c r="AR214" s="26" t="str">
        <f t="shared" si="3"/>
        <v>str_pre_S,                                                      </v>
      </c>
      <c r="AS214" s="26" t="str">
        <f t="shared" si="4"/>
        <v>		str_pre_S,                                                      	/* 0xBC000C00	STR       	 */</v>
      </c>
      <c r="AT214" s="26" t="str">
        <f t="shared" si="5"/>
        <v>		0xBC000C00,	/* STR       	str_pre_S	 */</v>
      </c>
    </row>
    <row r="215" ht="12.75" customHeight="1">
      <c r="A215" s="15" t="s">
        <v>397</v>
      </c>
      <c r="B215" s="16"/>
      <c r="C215" s="16"/>
      <c r="D215" s="17"/>
      <c r="E215" s="28" t="s">
        <v>215</v>
      </c>
      <c r="F215" s="18" t="str">
        <f t="shared" si="1"/>
        <v>pre_S</v>
      </c>
      <c r="G215" s="18" t="s">
        <v>274</v>
      </c>
      <c r="H215" s="76" t="s">
        <v>52</v>
      </c>
      <c r="I215" s="30"/>
      <c r="J215" s="32" t="s">
        <v>30</v>
      </c>
      <c r="K215" s="32" t="s">
        <v>31</v>
      </c>
      <c r="L215" s="45" t="s">
        <v>30</v>
      </c>
      <c r="M215" s="45" t="s">
        <v>30</v>
      </c>
      <c r="N215" s="78" t="s">
        <v>30</v>
      </c>
      <c r="O215" s="32" t="s">
        <v>30</v>
      </c>
      <c r="P215" s="45" t="s">
        <v>31</v>
      </c>
      <c r="Q215" s="45" t="s">
        <v>31</v>
      </c>
      <c r="R215" s="71" t="s">
        <v>31</v>
      </c>
      <c r="S215" s="71" t="s">
        <v>30</v>
      </c>
      <c r="T215" s="45" t="s">
        <v>31</v>
      </c>
      <c r="U215" s="71" t="s">
        <v>50</v>
      </c>
      <c r="AD215" s="45" t="s">
        <v>30</v>
      </c>
      <c r="AE215" s="45" t="s">
        <v>30</v>
      </c>
      <c r="AF215" s="62" t="s">
        <v>45</v>
      </c>
      <c r="AK215" s="32" t="s">
        <v>35</v>
      </c>
      <c r="AP215" s="24" t="str">
        <f t="shared" si="2"/>
        <v>0xBC400C00</v>
      </c>
      <c r="AQ215" s="25"/>
      <c r="AR215" s="26" t="str">
        <f t="shared" si="3"/>
        <v>ldr_pre_S,                                                      </v>
      </c>
      <c r="AS215" s="26" t="str">
        <f t="shared" si="4"/>
        <v>		ldr_pre_S,                                                      	/* 0xBC400C00	LDR       	 */</v>
      </c>
      <c r="AT215" s="26" t="str">
        <f t="shared" si="5"/>
        <v>		0xBC400C00,	/* LDR       	ldr_pre_S	 */</v>
      </c>
    </row>
    <row r="216" ht="12.75" customHeight="1">
      <c r="A216" s="15" t="s">
        <v>398</v>
      </c>
      <c r="B216" s="16"/>
      <c r="C216" s="16"/>
      <c r="D216" s="17"/>
      <c r="E216" s="28" t="s">
        <v>331</v>
      </c>
      <c r="F216" s="18" t="str">
        <f t="shared" si="1"/>
        <v>pre_X</v>
      </c>
      <c r="G216" s="18" t="s">
        <v>274</v>
      </c>
      <c r="H216" s="76" t="s">
        <v>99</v>
      </c>
      <c r="I216" s="30"/>
      <c r="J216" s="32" t="s">
        <v>30</v>
      </c>
      <c r="K216" s="32" t="s">
        <v>30</v>
      </c>
      <c r="L216" s="45" t="s">
        <v>30</v>
      </c>
      <c r="M216" s="45" t="s">
        <v>30</v>
      </c>
      <c r="N216" s="78" t="s">
        <v>30</v>
      </c>
      <c r="O216" s="32" t="s">
        <v>31</v>
      </c>
      <c r="P216" s="45" t="s">
        <v>31</v>
      </c>
      <c r="Q216" s="45" t="s">
        <v>31</v>
      </c>
      <c r="R216" s="71" t="s">
        <v>31</v>
      </c>
      <c r="S216" s="71" t="s">
        <v>31</v>
      </c>
      <c r="T216" s="45" t="s">
        <v>31</v>
      </c>
      <c r="U216" s="71" t="s">
        <v>50</v>
      </c>
      <c r="AD216" s="45" t="s">
        <v>30</v>
      </c>
      <c r="AE216" s="45" t="s">
        <v>30</v>
      </c>
      <c r="AF216" s="62" t="s">
        <v>45</v>
      </c>
      <c r="AK216" s="32" t="s">
        <v>35</v>
      </c>
      <c r="AP216" s="24" t="str">
        <f t="shared" si="2"/>
        <v>0xF8000C00</v>
      </c>
      <c r="AQ216" s="25"/>
      <c r="AR216" s="26" t="str">
        <f t="shared" si="3"/>
        <v>str_pre_X,                                                      </v>
      </c>
      <c r="AS216" s="26" t="str">
        <f t="shared" si="4"/>
        <v>		str_pre_X,                                                      	/* 0xF8000C00	STR       	 */</v>
      </c>
      <c r="AT216" s="26" t="str">
        <f t="shared" si="5"/>
        <v>		0xF8000C00,	/* STR       	str_pre_X	 */</v>
      </c>
    </row>
    <row r="217" ht="12.75" customHeight="1">
      <c r="A217" s="9" t="s">
        <v>399</v>
      </c>
      <c r="B217" s="16"/>
      <c r="C217" s="16"/>
      <c r="D217" s="17"/>
      <c r="E217" s="28" t="s">
        <v>215</v>
      </c>
      <c r="F217" s="18" t="str">
        <f t="shared" si="1"/>
        <v>pre_X</v>
      </c>
      <c r="G217" s="18" t="s">
        <v>274</v>
      </c>
      <c r="H217" s="76" t="s">
        <v>99</v>
      </c>
      <c r="I217" s="30"/>
      <c r="J217" s="32" t="s">
        <v>30</v>
      </c>
      <c r="K217" s="32" t="s">
        <v>30</v>
      </c>
      <c r="L217" s="45" t="s">
        <v>30</v>
      </c>
      <c r="M217" s="45" t="s">
        <v>30</v>
      </c>
      <c r="N217" s="78" t="s">
        <v>30</v>
      </c>
      <c r="O217" s="32" t="s">
        <v>31</v>
      </c>
      <c r="P217" s="45" t="s">
        <v>31</v>
      </c>
      <c r="Q217" s="45" t="s">
        <v>31</v>
      </c>
      <c r="R217" s="71" t="s">
        <v>31</v>
      </c>
      <c r="S217" s="71" t="s">
        <v>30</v>
      </c>
      <c r="T217" s="45" t="s">
        <v>31</v>
      </c>
      <c r="U217" s="71" t="s">
        <v>50</v>
      </c>
      <c r="AD217" s="45" t="s">
        <v>30</v>
      </c>
      <c r="AE217" s="45" t="s">
        <v>30</v>
      </c>
      <c r="AF217" s="62" t="s">
        <v>45</v>
      </c>
      <c r="AK217" s="32" t="s">
        <v>35</v>
      </c>
      <c r="AP217" s="24" t="str">
        <f t="shared" si="2"/>
        <v>0xF8400C00</v>
      </c>
      <c r="AQ217" s="25"/>
      <c r="AR217" s="26" t="str">
        <f t="shared" si="3"/>
        <v>ldr_pre_X,                                                      </v>
      </c>
      <c r="AS217" s="26" t="str">
        <f t="shared" si="4"/>
        <v>		ldr_pre_X,                                                      	/* 0xF8400C00	LDR       	 */</v>
      </c>
      <c r="AT217" s="26" t="str">
        <f t="shared" si="5"/>
        <v>		0xF8400C00,	/* LDR       	ldr_pre_X	 */</v>
      </c>
    </row>
    <row r="218" ht="12.75" customHeight="1">
      <c r="A218" s="9" t="s">
        <v>400</v>
      </c>
      <c r="B218" s="16"/>
      <c r="C218" s="16"/>
      <c r="D218" s="17"/>
      <c r="E218" s="28" t="s">
        <v>331</v>
      </c>
      <c r="F218" s="18" t="str">
        <f t="shared" si="1"/>
        <v>pre_D</v>
      </c>
      <c r="G218" s="18" t="s">
        <v>274</v>
      </c>
      <c r="H218" s="76" t="s">
        <v>219</v>
      </c>
      <c r="I218" s="30"/>
      <c r="J218" s="32" t="s">
        <v>30</v>
      </c>
      <c r="K218" s="32" t="s">
        <v>30</v>
      </c>
      <c r="L218" s="45" t="s">
        <v>30</v>
      </c>
      <c r="M218" s="45" t="s">
        <v>30</v>
      </c>
      <c r="N218" s="78" t="s">
        <v>30</v>
      </c>
      <c r="O218" s="32" t="s">
        <v>30</v>
      </c>
      <c r="P218" s="45" t="s">
        <v>31</v>
      </c>
      <c r="Q218" s="45" t="s">
        <v>31</v>
      </c>
      <c r="R218" s="71" t="s">
        <v>31</v>
      </c>
      <c r="S218" s="71" t="s">
        <v>31</v>
      </c>
      <c r="T218" s="45" t="s">
        <v>31</v>
      </c>
      <c r="U218" s="71" t="s">
        <v>50</v>
      </c>
      <c r="AD218" s="45" t="s">
        <v>30</v>
      </c>
      <c r="AE218" s="45" t="s">
        <v>30</v>
      </c>
      <c r="AF218" s="62" t="s">
        <v>45</v>
      </c>
      <c r="AK218" s="32" t="s">
        <v>35</v>
      </c>
      <c r="AP218" s="24" t="str">
        <f t="shared" si="2"/>
        <v>0xFC000C00</v>
      </c>
      <c r="AQ218" s="25"/>
      <c r="AR218" s="26" t="str">
        <f t="shared" si="3"/>
        <v>str_pre_D,                                                      </v>
      </c>
      <c r="AS218" s="26" t="str">
        <f t="shared" si="4"/>
        <v>		str_pre_D,                                                      	/* 0xFC000C00	STR       	 */</v>
      </c>
      <c r="AT218" s="26" t="str">
        <f t="shared" si="5"/>
        <v>		0xFC000C00,	/* STR       	str_pre_D	 */</v>
      </c>
    </row>
    <row r="219" ht="12.75" customHeight="1">
      <c r="A219" s="15" t="s">
        <v>401</v>
      </c>
      <c r="B219" s="16"/>
      <c r="C219" s="16"/>
      <c r="D219" s="17"/>
      <c r="E219" s="28" t="s">
        <v>215</v>
      </c>
      <c r="F219" s="18" t="str">
        <f t="shared" si="1"/>
        <v>pre_D</v>
      </c>
      <c r="G219" s="18" t="s">
        <v>274</v>
      </c>
      <c r="H219" s="76" t="s">
        <v>219</v>
      </c>
      <c r="I219" s="30"/>
      <c r="J219" s="32" t="s">
        <v>30</v>
      </c>
      <c r="K219" s="32" t="s">
        <v>30</v>
      </c>
      <c r="L219" s="45" t="s">
        <v>30</v>
      </c>
      <c r="M219" s="45" t="s">
        <v>30</v>
      </c>
      <c r="N219" s="78" t="s">
        <v>30</v>
      </c>
      <c r="O219" s="32" t="s">
        <v>30</v>
      </c>
      <c r="P219" s="45" t="s">
        <v>31</v>
      </c>
      <c r="Q219" s="45" t="s">
        <v>31</v>
      </c>
      <c r="R219" s="71" t="s">
        <v>31</v>
      </c>
      <c r="S219" s="71" t="s">
        <v>30</v>
      </c>
      <c r="T219" s="45" t="s">
        <v>31</v>
      </c>
      <c r="U219" s="71" t="s">
        <v>50</v>
      </c>
      <c r="AD219" s="45" t="s">
        <v>30</v>
      </c>
      <c r="AE219" s="45" t="s">
        <v>30</v>
      </c>
      <c r="AF219" s="62" t="s">
        <v>45</v>
      </c>
      <c r="AK219" s="32" t="s">
        <v>35</v>
      </c>
      <c r="AP219" s="24" t="str">
        <f t="shared" si="2"/>
        <v>0xFC400C00</v>
      </c>
      <c r="AQ219" s="25"/>
      <c r="AR219" s="26" t="str">
        <f t="shared" si="3"/>
        <v>ldr_pre_D,                                                      </v>
      </c>
      <c r="AS219" s="26" t="str">
        <f t="shared" si="4"/>
        <v>		ldr_pre_D,                                                      	/* 0xFC400C00	LDR       	 */</v>
      </c>
      <c r="AT219" s="26" t="str">
        <f t="shared" si="5"/>
        <v>		0xFC400C00,	/* LDR       	ldr_pre_D	 */</v>
      </c>
    </row>
    <row r="220" ht="12.75" customHeight="1">
      <c r="A220" s="15" t="s">
        <v>402</v>
      </c>
      <c r="B220" s="16"/>
      <c r="C220" s="16"/>
      <c r="D220" s="17" t="s">
        <v>403</v>
      </c>
      <c r="F220" s="18" t="str">
        <f t="shared" si="1"/>
        <v/>
      </c>
      <c r="G220" s="19"/>
      <c r="H220" s="20"/>
      <c r="I220" s="20"/>
      <c r="J220" s="38" t="s">
        <v>65</v>
      </c>
      <c r="L220" s="22" t="s">
        <v>30</v>
      </c>
      <c r="M220" s="22" t="s">
        <v>30</v>
      </c>
      <c r="N220" s="39" t="s">
        <v>30</v>
      </c>
      <c r="O220" s="38" t="s">
        <v>404</v>
      </c>
      <c r="P220" s="39" t="s">
        <v>31</v>
      </c>
      <c r="Q220" s="22" t="s">
        <v>31</v>
      </c>
      <c r="R220" s="66" t="s">
        <v>135</v>
      </c>
      <c r="T220" s="22" t="s">
        <v>30</v>
      </c>
      <c r="U220" s="60" t="s">
        <v>51</v>
      </c>
      <c r="Z220" s="38" t="s">
        <v>60</v>
      </c>
      <c r="AC220" s="38" t="s">
        <v>52</v>
      </c>
      <c r="AD220" s="22" t="s">
        <v>30</v>
      </c>
      <c r="AE220" s="22" t="s">
        <v>31</v>
      </c>
      <c r="AF220" s="60" t="s">
        <v>45</v>
      </c>
      <c r="AK220" s="38" t="s">
        <v>35</v>
      </c>
      <c r="AP220" s="24" t="str">
        <f t="shared" si="2"/>
        <v/>
      </c>
      <c r="AQ220" s="25"/>
      <c r="AR220" s="26" t="str">
        <f t="shared" si="3"/>
        <v/>
      </c>
      <c r="AS220" s="26" t="str">
        <f t="shared" si="4"/>
        <v>	/* Load/store register (register offset) */</v>
      </c>
      <c r="AT220" s="26" t="str">
        <f t="shared" si="5"/>
        <v>	/* Load/store register (register offset) */</v>
      </c>
    </row>
    <row r="221" ht="12.75" customHeight="1">
      <c r="A221" s="9" t="s">
        <v>405</v>
      </c>
      <c r="B221" s="16"/>
      <c r="C221" s="16"/>
      <c r="D221" s="17"/>
      <c r="E221" s="28" t="s">
        <v>324</v>
      </c>
      <c r="F221" s="18" t="str">
        <f t="shared" si="1"/>
        <v>off</v>
      </c>
      <c r="G221" s="18" t="s">
        <v>260</v>
      </c>
      <c r="H221" s="30"/>
      <c r="I221" s="29"/>
      <c r="J221" s="32" t="s">
        <v>31</v>
      </c>
      <c r="K221" s="32" t="s">
        <v>31</v>
      </c>
      <c r="L221" s="45" t="s">
        <v>30</v>
      </c>
      <c r="M221" s="45" t="s">
        <v>30</v>
      </c>
      <c r="N221" s="45" t="s">
        <v>30</v>
      </c>
      <c r="O221" s="32" t="s">
        <v>31</v>
      </c>
      <c r="P221" s="45" t="s">
        <v>31</v>
      </c>
      <c r="Q221" s="45" t="s">
        <v>31</v>
      </c>
      <c r="R221" s="79" t="s">
        <v>31</v>
      </c>
      <c r="S221" s="79" t="s">
        <v>31</v>
      </c>
      <c r="T221" s="45" t="s">
        <v>30</v>
      </c>
      <c r="U221" s="62" t="s">
        <v>51</v>
      </c>
      <c r="Z221" s="32" t="s">
        <v>33</v>
      </c>
      <c r="AA221" s="32" t="s">
        <v>33</v>
      </c>
      <c r="AB221" s="32" t="s">
        <v>33</v>
      </c>
      <c r="AC221" s="32" t="s">
        <v>52</v>
      </c>
      <c r="AD221" s="45" t="s">
        <v>30</v>
      </c>
      <c r="AE221" s="45" t="s">
        <v>31</v>
      </c>
      <c r="AF221" s="62" t="s">
        <v>45</v>
      </c>
      <c r="AK221" s="32" t="s">
        <v>35</v>
      </c>
      <c r="AP221" s="24" t="str">
        <f t="shared" si="2"/>
        <v>0x38200800</v>
      </c>
      <c r="AQ221" s="25"/>
      <c r="AR221" s="26" t="str">
        <f t="shared" si="3"/>
        <v>strb_off,                                                       </v>
      </c>
      <c r="AS221" s="26" t="str">
        <f t="shared" si="4"/>
        <v>		strb_off,                                                       	/* 0x38200800	STRB      	 */</v>
      </c>
      <c r="AT221" s="26" t="str">
        <f t="shared" si="5"/>
        <v>		0x38200800,	/* STRB      	strb_off	 */</v>
      </c>
    </row>
    <row r="222" ht="12.75" customHeight="1">
      <c r="A222" s="15" t="s">
        <v>406</v>
      </c>
      <c r="B222" s="16"/>
      <c r="C222" s="16"/>
      <c r="D222" s="17"/>
      <c r="E222" s="28" t="s">
        <v>326</v>
      </c>
      <c r="F222" s="18" t="str">
        <f t="shared" si="1"/>
        <v>off</v>
      </c>
      <c r="G222" s="18" t="s">
        <v>260</v>
      </c>
      <c r="H222" s="30"/>
      <c r="I222" s="29"/>
      <c r="J222" s="32" t="s">
        <v>31</v>
      </c>
      <c r="K222" s="32" t="s">
        <v>31</v>
      </c>
      <c r="L222" s="45" t="s">
        <v>30</v>
      </c>
      <c r="M222" s="45" t="s">
        <v>30</v>
      </c>
      <c r="N222" s="45" t="s">
        <v>30</v>
      </c>
      <c r="O222" s="32" t="s">
        <v>31</v>
      </c>
      <c r="P222" s="45" t="s">
        <v>31</v>
      </c>
      <c r="Q222" s="45" t="s">
        <v>31</v>
      </c>
      <c r="R222" s="79" t="s">
        <v>31</v>
      </c>
      <c r="S222" s="79" t="s">
        <v>30</v>
      </c>
      <c r="T222" s="45" t="s">
        <v>30</v>
      </c>
      <c r="U222" s="62" t="s">
        <v>51</v>
      </c>
      <c r="Z222" s="32" t="s">
        <v>33</v>
      </c>
      <c r="AA222" s="32" t="s">
        <v>33</v>
      </c>
      <c r="AB222" s="32" t="s">
        <v>33</v>
      </c>
      <c r="AC222" s="32" t="s">
        <v>52</v>
      </c>
      <c r="AD222" s="45" t="s">
        <v>30</v>
      </c>
      <c r="AE222" s="45" t="s">
        <v>31</v>
      </c>
      <c r="AF222" s="62" t="s">
        <v>45</v>
      </c>
      <c r="AK222" s="32" t="s">
        <v>35</v>
      </c>
      <c r="AP222" s="24" t="str">
        <f t="shared" si="2"/>
        <v>0x38600800</v>
      </c>
      <c r="AQ222" s="25"/>
      <c r="AR222" s="26" t="str">
        <f t="shared" si="3"/>
        <v>ldrb_off,                                                       </v>
      </c>
      <c r="AS222" s="26" t="str">
        <f t="shared" si="4"/>
        <v>		ldrb_off,                                                       	/* 0x38600800	LDRB      	 */</v>
      </c>
      <c r="AT222" s="26" t="str">
        <f t="shared" si="5"/>
        <v>		0x38600800,	/* LDRB      	ldrb_off	 */</v>
      </c>
    </row>
    <row r="223" ht="12.75" customHeight="1">
      <c r="A223" s="15" t="s">
        <v>407</v>
      </c>
      <c r="B223" s="16"/>
      <c r="C223" s="16"/>
      <c r="D223" s="17"/>
      <c r="E223" s="28" t="s">
        <v>328</v>
      </c>
      <c r="F223" s="18" t="str">
        <f t="shared" si="1"/>
        <v>off_X</v>
      </c>
      <c r="G223" s="18" t="s">
        <v>260</v>
      </c>
      <c r="H223" s="30" t="s">
        <v>99</v>
      </c>
      <c r="I223" s="30"/>
      <c r="J223" s="32" t="s">
        <v>31</v>
      </c>
      <c r="K223" s="32" t="s">
        <v>31</v>
      </c>
      <c r="L223" s="45" t="s">
        <v>30</v>
      </c>
      <c r="M223" s="45" t="s">
        <v>30</v>
      </c>
      <c r="N223" s="45" t="s">
        <v>30</v>
      </c>
      <c r="O223" s="32" t="s">
        <v>31</v>
      </c>
      <c r="P223" s="45" t="s">
        <v>31</v>
      </c>
      <c r="Q223" s="45" t="s">
        <v>31</v>
      </c>
      <c r="R223" s="79" t="s">
        <v>30</v>
      </c>
      <c r="S223" s="79" t="s">
        <v>31</v>
      </c>
      <c r="T223" s="45" t="s">
        <v>30</v>
      </c>
      <c r="U223" s="62" t="s">
        <v>51</v>
      </c>
      <c r="Z223" s="32" t="s">
        <v>33</v>
      </c>
      <c r="AA223" s="32" t="s">
        <v>33</v>
      </c>
      <c r="AB223" s="32" t="s">
        <v>33</v>
      </c>
      <c r="AC223" s="32" t="s">
        <v>52</v>
      </c>
      <c r="AD223" s="45" t="s">
        <v>30</v>
      </c>
      <c r="AE223" s="45" t="s">
        <v>31</v>
      </c>
      <c r="AF223" s="62" t="s">
        <v>45</v>
      </c>
      <c r="AK223" s="32" t="s">
        <v>35</v>
      </c>
      <c r="AP223" s="24" t="str">
        <f t="shared" si="2"/>
        <v>0x38A00800</v>
      </c>
      <c r="AQ223" s="25"/>
      <c r="AR223" s="26" t="str">
        <f t="shared" si="3"/>
        <v>ldrsb_off_X,                                                    </v>
      </c>
      <c r="AS223" s="26" t="str">
        <f t="shared" si="4"/>
        <v>		ldrsb_off_X,                                                    	/* 0x38A00800	LDRSB     	 */</v>
      </c>
      <c r="AT223" s="26" t="str">
        <f t="shared" si="5"/>
        <v>		0x38A00800,	/* LDRSB     	ldrsb_off_X	 */</v>
      </c>
    </row>
    <row r="224" ht="12.75" customHeight="1">
      <c r="A224" s="9" t="s">
        <v>408</v>
      </c>
      <c r="B224" s="16"/>
      <c r="C224" s="16"/>
      <c r="D224" s="17"/>
      <c r="E224" s="28" t="s">
        <v>328</v>
      </c>
      <c r="F224" s="18" t="str">
        <f t="shared" si="1"/>
        <v>off_W</v>
      </c>
      <c r="G224" s="18" t="s">
        <v>260</v>
      </c>
      <c r="H224" s="30" t="s">
        <v>97</v>
      </c>
      <c r="I224" s="30"/>
      <c r="J224" s="32" t="s">
        <v>31</v>
      </c>
      <c r="K224" s="32" t="s">
        <v>31</v>
      </c>
      <c r="L224" s="45" t="s">
        <v>30</v>
      </c>
      <c r="M224" s="45" t="s">
        <v>30</v>
      </c>
      <c r="N224" s="45" t="s">
        <v>30</v>
      </c>
      <c r="O224" s="32" t="s">
        <v>31</v>
      </c>
      <c r="P224" s="45" t="s">
        <v>31</v>
      </c>
      <c r="Q224" s="45" t="s">
        <v>31</v>
      </c>
      <c r="R224" s="79" t="s">
        <v>30</v>
      </c>
      <c r="S224" s="79" t="s">
        <v>30</v>
      </c>
      <c r="T224" s="45" t="s">
        <v>30</v>
      </c>
      <c r="U224" s="62" t="s">
        <v>51</v>
      </c>
      <c r="Z224" s="32" t="s">
        <v>33</v>
      </c>
      <c r="AA224" s="32" t="s">
        <v>33</v>
      </c>
      <c r="AB224" s="32" t="s">
        <v>33</v>
      </c>
      <c r="AC224" s="32" t="s">
        <v>52</v>
      </c>
      <c r="AD224" s="45" t="s">
        <v>30</v>
      </c>
      <c r="AE224" s="45" t="s">
        <v>31</v>
      </c>
      <c r="AF224" s="62" t="s">
        <v>45</v>
      </c>
      <c r="AK224" s="32" t="s">
        <v>35</v>
      </c>
      <c r="AP224" s="24" t="str">
        <f t="shared" si="2"/>
        <v>0x38E00800</v>
      </c>
      <c r="AQ224" s="25"/>
      <c r="AR224" s="26" t="str">
        <f t="shared" si="3"/>
        <v>ldrsb_off_W,                                                    </v>
      </c>
      <c r="AS224" s="26" t="str">
        <f t="shared" si="4"/>
        <v>		ldrsb_off_W,                                                    	/* 0x38E00800	LDRSB     	 */</v>
      </c>
      <c r="AT224" s="26" t="str">
        <f t="shared" si="5"/>
        <v>		0x38E00800,	/* LDRSB     	ldrsb_off_W	 */</v>
      </c>
    </row>
    <row r="225" ht="12.75" customHeight="1">
      <c r="A225" s="9" t="s">
        <v>409</v>
      </c>
      <c r="B225" s="16"/>
      <c r="C225" s="16"/>
      <c r="D225" s="17"/>
      <c r="E225" s="28" t="s">
        <v>331</v>
      </c>
      <c r="F225" s="18" t="str">
        <f t="shared" si="1"/>
        <v>off_B</v>
      </c>
      <c r="G225" s="18" t="s">
        <v>260</v>
      </c>
      <c r="H225" s="30" t="s">
        <v>151</v>
      </c>
      <c r="I225" s="30"/>
      <c r="J225" s="32" t="s">
        <v>31</v>
      </c>
      <c r="K225" s="32" t="s">
        <v>31</v>
      </c>
      <c r="L225" s="45" t="s">
        <v>30</v>
      </c>
      <c r="M225" s="45" t="s">
        <v>30</v>
      </c>
      <c r="N225" s="45" t="s">
        <v>30</v>
      </c>
      <c r="O225" s="32" t="s">
        <v>30</v>
      </c>
      <c r="P225" s="45" t="s">
        <v>31</v>
      </c>
      <c r="Q225" s="45" t="s">
        <v>31</v>
      </c>
      <c r="R225" s="79" t="s">
        <v>31</v>
      </c>
      <c r="S225" s="79" t="s">
        <v>31</v>
      </c>
      <c r="T225" s="45" t="s">
        <v>30</v>
      </c>
      <c r="U225" s="62" t="s">
        <v>51</v>
      </c>
      <c r="Z225" s="32" t="s">
        <v>33</v>
      </c>
      <c r="AA225" s="32" t="s">
        <v>33</v>
      </c>
      <c r="AB225" s="32" t="s">
        <v>33</v>
      </c>
      <c r="AC225" s="32" t="s">
        <v>52</v>
      </c>
      <c r="AD225" s="45" t="s">
        <v>30</v>
      </c>
      <c r="AE225" s="45" t="s">
        <v>31</v>
      </c>
      <c r="AF225" s="62" t="s">
        <v>45</v>
      </c>
      <c r="AK225" s="32" t="s">
        <v>35</v>
      </c>
      <c r="AP225" s="24" t="str">
        <f t="shared" si="2"/>
        <v>0x3C200800</v>
      </c>
      <c r="AQ225" s="25"/>
      <c r="AR225" s="26" t="str">
        <f t="shared" si="3"/>
        <v>str_off_B,                                                      </v>
      </c>
      <c r="AS225" s="26" t="str">
        <f t="shared" si="4"/>
        <v>		str_off_B,                                                      	/* 0x3C200800	STR       	 */</v>
      </c>
      <c r="AT225" s="26" t="str">
        <f t="shared" si="5"/>
        <v>		0x3C200800,	/* STR       	str_off_B	 */</v>
      </c>
    </row>
    <row r="226" ht="12.75" customHeight="1">
      <c r="A226" s="15" t="s">
        <v>410</v>
      </c>
      <c r="B226" s="16"/>
      <c r="C226" s="16"/>
      <c r="D226" s="17"/>
      <c r="E226" s="28" t="s">
        <v>215</v>
      </c>
      <c r="F226" s="18" t="str">
        <f t="shared" si="1"/>
        <v>off_B</v>
      </c>
      <c r="G226" s="18" t="s">
        <v>260</v>
      </c>
      <c r="H226" s="30" t="s">
        <v>151</v>
      </c>
      <c r="I226" s="30"/>
      <c r="J226" s="32" t="s">
        <v>31</v>
      </c>
      <c r="K226" s="32" t="s">
        <v>31</v>
      </c>
      <c r="L226" s="45" t="s">
        <v>30</v>
      </c>
      <c r="M226" s="45" t="s">
        <v>30</v>
      </c>
      <c r="N226" s="45" t="s">
        <v>30</v>
      </c>
      <c r="O226" s="32" t="s">
        <v>30</v>
      </c>
      <c r="P226" s="45" t="s">
        <v>31</v>
      </c>
      <c r="Q226" s="45" t="s">
        <v>31</v>
      </c>
      <c r="R226" s="79" t="s">
        <v>31</v>
      </c>
      <c r="S226" s="79" t="s">
        <v>30</v>
      </c>
      <c r="T226" s="45" t="s">
        <v>30</v>
      </c>
      <c r="U226" s="62" t="s">
        <v>51</v>
      </c>
      <c r="Z226" s="32" t="s">
        <v>33</v>
      </c>
      <c r="AA226" s="32" t="s">
        <v>33</v>
      </c>
      <c r="AB226" s="32" t="s">
        <v>33</v>
      </c>
      <c r="AC226" s="32" t="s">
        <v>52</v>
      </c>
      <c r="AD226" s="45" t="s">
        <v>30</v>
      </c>
      <c r="AE226" s="45" t="s">
        <v>31</v>
      </c>
      <c r="AF226" s="62" t="s">
        <v>45</v>
      </c>
      <c r="AK226" s="32" t="s">
        <v>35</v>
      </c>
      <c r="AP226" s="24" t="str">
        <f t="shared" si="2"/>
        <v>0x3C600800</v>
      </c>
      <c r="AQ226" s="25"/>
      <c r="AR226" s="26" t="str">
        <f t="shared" si="3"/>
        <v>ldr_off_B,                                                      </v>
      </c>
      <c r="AS226" s="26" t="str">
        <f t="shared" si="4"/>
        <v>		ldr_off_B,                                                      	/* 0x3C600800	LDR       	 */</v>
      </c>
      <c r="AT226" s="26" t="str">
        <f t="shared" si="5"/>
        <v>		0x3C600800,	/* LDR       	ldr_off_B	 */</v>
      </c>
    </row>
    <row r="227" ht="12.75" customHeight="1">
      <c r="A227" s="15" t="s">
        <v>411</v>
      </c>
      <c r="B227" s="16"/>
      <c r="C227" s="16"/>
      <c r="D227" s="17"/>
      <c r="E227" s="28" t="s">
        <v>331</v>
      </c>
      <c r="F227" s="18" t="str">
        <f t="shared" si="1"/>
        <v>off_Q</v>
      </c>
      <c r="G227" s="18" t="s">
        <v>260</v>
      </c>
      <c r="H227" s="30" t="s">
        <v>71</v>
      </c>
      <c r="I227" s="30"/>
      <c r="J227" s="32" t="s">
        <v>31</v>
      </c>
      <c r="K227" s="32" t="s">
        <v>31</v>
      </c>
      <c r="L227" s="45" t="s">
        <v>30</v>
      </c>
      <c r="M227" s="45" t="s">
        <v>30</v>
      </c>
      <c r="N227" s="45" t="s">
        <v>30</v>
      </c>
      <c r="O227" s="32" t="s">
        <v>30</v>
      </c>
      <c r="P227" s="45" t="s">
        <v>31</v>
      </c>
      <c r="Q227" s="45" t="s">
        <v>31</v>
      </c>
      <c r="R227" s="79" t="s">
        <v>30</v>
      </c>
      <c r="S227" s="79" t="s">
        <v>31</v>
      </c>
      <c r="T227" s="45" t="s">
        <v>30</v>
      </c>
      <c r="U227" s="62" t="s">
        <v>51</v>
      </c>
      <c r="Z227" s="32" t="s">
        <v>33</v>
      </c>
      <c r="AA227" s="32" t="s">
        <v>33</v>
      </c>
      <c r="AB227" s="32" t="s">
        <v>33</v>
      </c>
      <c r="AC227" s="32" t="s">
        <v>52</v>
      </c>
      <c r="AD227" s="45" t="s">
        <v>30</v>
      </c>
      <c r="AE227" s="45" t="s">
        <v>31</v>
      </c>
      <c r="AF227" s="62" t="s">
        <v>45</v>
      </c>
      <c r="AK227" s="32" t="s">
        <v>35</v>
      </c>
      <c r="AP227" s="24" t="str">
        <f t="shared" si="2"/>
        <v>0x3CA00800</v>
      </c>
      <c r="AQ227" s="25"/>
      <c r="AR227" s="26" t="str">
        <f t="shared" si="3"/>
        <v>str_off_Q,                                                      </v>
      </c>
      <c r="AS227" s="26" t="str">
        <f t="shared" si="4"/>
        <v>		str_off_Q,                                                      	/* 0x3CA00800	STR       	 */</v>
      </c>
      <c r="AT227" s="26" t="str">
        <f t="shared" si="5"/>
        <v>		0x3CA00800,	/* STR       	str_off_Q	 */</v>
      </c>
    </row>
    <row r="228" ht="12.75" customHeight="1">
      <c r="A228" s="9" t="s">
        <v>412</v>
      </c>
      <c r="B228" s="16"/>
      <c r="C228" s="16"/>
      <c r="D228" s="17"/>
      <c r="E228" s="28" t="s">
        <v>215</v>
      </c>
      <c r="F228" s="18" t="str">
        <f t="shared" si="1"/>
        <v>off_Q</v>
      </c>
      <c r="G228" s="18" t="s">
        <v>260</v>
      </c>
      <c r="H228" s="30" t="s">
        <v>71</v>
      </c>
      <c r="I228" s="30"/>
      <c r="J228" s="32" t="s">
        <v>31</v>
      </c>
      <c r="K228" s="32" t="s">
        <v>31</v>
      </c>
      <c r="L228" s="45" t="s">
        <v>30</v>
      </c>
      <c r="M228" s="45" t="s">
        <v>30</v>
      </c>
      <c r="N228" s="45" t="s">
        <v>30</v>
      </c>
      <c r="O228" s="32" t="s">
        <v>30</v>
      </c>
      <c r="P228" s="45" t="s">
        <v>31</v>
      </c>
      <c r="Q228" s="45" t="s">
        <v>31</v>
      </c>
      <c r="R228" s="79" t="s">
        <v>30</v>
      </c>
      <c r="S228" s="79" t="s">
        <v>30</v>
      </c>
      <c r="T228" s="45" t="s">
        <v>30</v>
      </c>
      <c r="U228" s="62" t="s">
        <v>51</v>
      </c>
      <c r="Z228" s="32" t="s">
        <v>33</v>
      </c>
      <c r="AA228" s="32" t="s">
        <v>33</v>
      </c>
      <c r="AB228" s="32" t="s">
        <v>33</v>
      </c>
      <c r="AC228" s="32" t="s">
        <v>52</v>
      </c>
      <c r="AD228" s="45" t="s">
        <v>30</v>
      </c>
      <c r="AE228" s="45" t="s">
        <v>31</v>
      </c>
      <c r="AF228" s="62" t="s">
        <v>45</v>
      </c>
      <c r="AK228" s="32" t="s">
        <v>35</v>
      </c>
      <c r="AP228" s="24" t="str">
        <f t="shared" si="2"/>
        <v>0x3CE00800</v>
      </c>
      <c r="AQ228" s="25"/>
      <c r="AR228" s="26" t="str">
        <f t="shared" si="3"/>
        <v>ldr_off_Q,                                                      </v>
      </c>
      <c r="AS228" s="26" t="str">
        <f t="shared" si="4"/>
        <v>		ldr_off_Q,                                                      	/* 0x3CE00800	LDR       	 */</v>
      </c>
      <c r="AT228" s="26" t="str">
        <f t="shared" si="5"/>
        <v>		0x3CE00800,	/* LDR       	ldr_off_Q	 */</v>
      </c>
    </row>
    <row r="229" ht="12.75" customHeight="1">
      <c r="A229" s="15" t="s">
        <v>413</v>
      </c>
      <c r="B229" s="16"/>
      <c r="C229" s="16"/>
      <c r="D229" s="17"/>
      <c r="E229" s="28" t="s">
        <v>336</v>
      </c>
      <c r="F229" s="18" t="str">
        <f t="shared" si="1"/>
        <v>off</v>
      </c>
      <c r="G229" s="18" t="s">
        <v>260</v>
      </c>
      <c r="H229" s="30"/>
      <c r="I229" s="29"/>
      <c r="J229" s="32" t="s">
        <v>31</v>
      </c>
      <c r="K229" s="32" t="s">
        <v>30</v>
      </c>
      <c r="L229" s="45" t="s">
        <v>30</v>
      </c>
      <c r="M229" s="45" t="s">
        <v>30</v>
      </c>
      <c r="N229" s="45" t="s">
        <v>30</v>
      </c>
      <c r="O229" s="32" t="s">
        <v>31</v>
      </c>
      <c r="P229" s="45" t="s">
        <v>31</v>
      </c>
      <c r="Q229" s="45" t="s">
        <v>31</v>
      </c>
      <c r="R229" s="79" t="s">
        <v>31</v>
      </c>
      <c r="S229" s="79" t="s">
        <v>31</v>
      </c>
      <c r="T229" s="45" t="s">
        <v>30</v>
      </c>
      <c r="U229" s="62" t="s">
        <v>51</v>
      </c>
      <c r="Z229" s="32" t="s">
        <v>33</v>
      </c>
      <c r="AA229" s="32" t="s">
        <v>33</v>
      </c>
      <c r="AB229" s="32" t="s">
        <v>33</v>
      </c>
      <c r="AC229" s="32" t="s">
        <v>52</v>
      </c>
      <c r="AD229" s="45" t="s">
        <v>30</v>
      </c>
      <c r="AE229" s="45" t="s">
        <v>31</v>
      </c>
      <c r="AF229" s="62" t="s">
        <v>45</v>
      </c>
      <c r="AK229" s="32" t="s">
        <v>35</v>
      </c>
      <c r="AP229" s="24" t="str">
        <f t="shared" si="2"/>
        <v>0x78200800</v>
      </c>
      <c r="AQ229" s="25"/>
      <c r="AR229" s="26" t="str">
        <f t="shared" si="3"/>
        <v>strh_off,                                                       </v>
      </c>
      <c r="AS229" s="26" t="str">
        <f t="shared" si="4"/>
        <v>		strh_off,                                                       	/* 0x78200800	STRH      	 */</v>
      </c>
      <c r="AT229" s="26" t="str">
        <f t="shared" si="5"/>
        <v>		0x78200800,	/* STRH      	strh_off	 */</v>
      </c>
    </row>
    <row r="230" ht="12.75" customHeight="1">
      <c r="A230" s="15" t="s">
        <v>414</v>
      </c>
      <c r="B230" s="16"/>
      <c r="C230" s="16"/>
      <c r="D230" s="17"/>
      <c r="E230" s="28" t="s">
        <v>338</v>
      </c>
      <c r="F230" s="18" t="str">
        <f t="shared" si="1"/>
        <v>off</v>
      </c>
      <c r="G230" s="18" t="s">
        <v>260</v>
      </c>
      <c r="H230" s="30"/>
      <c r="I230" s="29"/>
      <c r="J230" s="32" t="s">
        <v>31</v>
      </c>
      <c r="K230" s="32" t="s">
        <v>30</v>
      </c>
      <c r="L230" s="45" t="s">
        <v>30</v>
      </c>
      <c r="M230" s="45" t="s">
        <v>30</v>
      </c>
      <c r="N230" s="45" t="s">
        <v>30</v>
      </c>
      <c r="O230" s="32" t="s">
        <v>31</v>
      </c>
      <c r="P230" s="45" t="s">
        <v>31</v>
      </c>
      <c r="Q230" s="45" t="s">
        <v>31</v>
      </c>
      <c r="R230" s="79" t="s">
        <v>31</v>
      </c>
      <c r="S230" s="79" t="s">
        <v>30</v>
      </c>
      <c r="T230" s="45" t="s">
        <v>30</v>
      </c>
      <c r="U230" s="62" t="s">
        <v>51</v>
      </c>
      <c r="Z230" s="32" t="s">
        <v>33</v>
      </c>
      <c r="AA230" s="32" t="s">
        <v>33</v>
      </c>
      <c r="AB230" s="32" t="s">
        <v>33</v>
      </c>
      <c r="AC230" s="32" t="s">
        <v>52</v>
      </c>
      <c r="AD230" s="45" t="s">
        <v>30</v>
      </c>
      <c r="AE230" s="45" t="s">
        <v>31</v>
      </c>
      <c r="AF230" s="62" t="s">
        <v>45</v>
      </c>
      <c r="AK230" s="32" t="s">
        <v>35</v>
      </c>
      <c r="AP230" s="24" t="str">
        <f t="shared" si="2"/>
        <v>0x78600800</v>
      </c>
      <c r="AQ230" s="25"/>
      <c r="AR230" s="26" t="str">
        <f t="shared" si="3"/>
        <v>ldrh_off,                                                       </v>
      </c>
      <c r="AS230" s="26" t="str">
        <f t="shared" si="4"/>
        <v>		ldrh_off,                                                       	/* 0x78600800	LDRH      	 */</v>
      </c>
      <c r="AT230" s="26" t="str">
        <f t="shared" si="5"/>
        <v>		0x78600800,	/* LDRH      	ldrh_off	 */</v>
      </c>
    </row>
    <row r="231" ht="12.75" customHeight="1">
      <c r="A231" s="9" t="s">
        <v>415</v>
      </c>
      <c r="B231" s="16"/>
      <c r="C231" s="16"/>
      <c r="D231" s="17"/>
      <c r="E231" s="28" t="s">
        <v>340</v>
      </c>
      <c r="F231" s="18" t="str">
        <f t="shared" si="1"/>
        <v>off_X</v>
      </c>
      <c r="G231" s="18" t="s">
        <v>260</v>
      </c>
      <c r="H231" s="30" t="s">
        <v>99</v>
      </c>
      <c r="I231" s="30"/>
      <c r="J231" s="32" t="s">
        <v>31</v>
      </c>
      <c r="K231" s="32" t="s">
        <v>30</v>
      </c>
      <c r="L231" s="45" t="s">
        <v>30</v>
      </c>
      <c r="M231" s="45" t="s">
        <v>30</v>
      </c>
      <c r="N231" s="45" t="s">
        <v>30</v>
      </c>
      <c r="O231" s="32" t="s">
        <v>31</v>
      </c>
      <c r="P231" s="45" t="s">
        <v>31</v>
      </c>
      <c r="Q231" s="45" t="s">
        <v>31</v>
      </c>
      <c r="R231" s="79" t="s">
        <v>30</v>
      </c>
      <c r="S231" s="79" t="s">
        <v>31</v>
      </c>
      <c r="T231" s="45" t="s">
        <v>30</v>
      </c>
      <c r="U231" s="62" t="s">
        <v>51</v>
      </c>
      <c r="Z231" s="32" t="s">
        <v>33</v>
      </c>
      <c r="AA231" s="32" t="s">
        <v>33</v>
      </c>
      <c r="AB231" s="32" t="s">
        <v>33</v>
      </c>
      <c r="AC231" s="32" t="s">
        <v>52</v>
      </c>
      <c r="AD231" s="45" t="s">
        <v>30</v>
      </c>
      <c r="AE231" s="45" t="s">
        <v>31</v>
      </c>
      <c r="AF231" s="62" t="s">
        <v>45</v>
      </c>
      <c r="AK231" s="32" t="s">
        <v>35</v>
      </c>
      <c r="AP231" s="24" t="str">
        <f t="shared" si="2"/>
        <v>0x78A00800</v>
      </c>
      <c r="AQ231" s="25"/>
      <c r="AR231" s="26" t="str">
        <f t="shared" si="3"/>
        <v>ldrsh_off_X,                                                    </v>
      </c>
      <c r="AS231" s="26" t="str">
        <f t="shared" si="4"/>
        <v>		ldrsh_off_X,                                                    	/* 0x78A00800	LDRSH     	 */</v>
      </c>
      <c r="AT231" s="26" t="str">
        <f t="shared" si="5"/>
        <v>		0x78A00800,	/* LDRSH     	ldrsh_off_X	 */</v>
      </c>
    </row>
    <row r="232" ht="12.75" customHeight="1">
      <c r="A232" s="9" t="s">
        <v>416</v>
      </c>
      <c r="B232" s="16"/>
      <c r="C232" s="16"/>
      <c r="D232" s="17"/>
      <c r="E232" s="28" t="s">
        <v>340</v>
      </c>
      <c r="F232" s="18" t="str">
        <f t="shared" si="1"/>
        <v>off_W</v>
      </c>
      <c r="G232" s="18" t="s">
        <v>260</v>
      </c>
      <c r="H232" s="30" t="s">
        <v>97</v>
      </c>
      <c r="I232" s="30"/>
      <c r="J232" s="32" t="s">
        <v>31</v>
      </c>
      <c r="K232" s="32" t="s">
        <v>30</v>
      </c>
      <c r="L232" s="45" t="s">
        <v>30</v>
      </c>
      <c r="M232" s="45" t="s">
        <v>30</v>
      </c>
      <c r="N232" s="45" t="s">
        <v>30</v>
      </c>
      <c r="O232" s="32" t="s">
        <v>31</v>
      </c>
      <c r="P232" s="45" t="s">
        <v>31</v>
      </c>
      <c r="Q232" s="45" t="s">
        <v>31</v>
      </c>
      <c r="R232" s="79" t="s">
        <v>30</v>
      </c>
      <c r="S232" s="79" t="s">
        <v>30</v>
      </c>
      <c r="T232" s="45" t="s">
        <v>30</v>
      </c>
      <c r="U232" s="62" t="s">
        <v>51</v>
      </c>
      <c r="Z232" s="32" t="s">
        <v>33</v>
      </c>
      <c r="AA232" s="32" t="s">
        <v>33</v>
      </c>
      <c r="AB232" s="32" t="s">
        <v>33</v>
      </c>
      <c r="AC232" s="32" t="s">
        <v>52</v>
      </c>
      <c r="AD232" s="45" t="s">
        <v>30</v>
      </c>
      <c r="AE232" s="45" t="s">
        <v>31</v>
      </c>
      <c r="AF232" s="62" t="s">
        <v>45</v>
      </c>
      <c r="AK232" s="32" t="s">
        <v>35</v>
      </c>
      <c r="AP232" s="24" t="str">
        <f t="shared" si="2"/>
        <v>0x78E00800</v>
      </c>
      <c r="AQ232" s="25"/>
      <c r="AR232" s="26" t="str">
        <f t="shared" si="3"/>
        <v>ldrsh_off_W,                                                    </v>
      </c>
      <c r="AS232" s="26" t="str">
        <f t="shared" si="4"/>
        <v>		ldrsh_off_W,                                                    	/* 0x78E00800	LDRSH     	 */</v>
      </c>
      <c r="AT232" s="26" t="str">
        <f t="shared" si="5"/>
        <v>		0x78E00800,	/* LDRSH     	ldrsh_off_W	 */</v>
      </c>
    </row>
    <row r="233" ht="12.75" customHeight="1">
      <c r="A233" s="15" t="s">
        <v>417</v>
      </c>
      <c r="B233" s="16"/>
      <c r="C233" s="16"/>
      <c r="D233" s="17"/>
      <c r="E233" s="28" t="s">
        <v>331</v>
      </c>
      <c r="F233" s="18" t="str">
        <f t="shared" si="1"/>
        <v>off_H</v>
      </c>
      <c r="G233" s="18" t="s">
        <v>260</v>
      </c>
      <c r="H233" s="30" t="s">
        <v>68</v>
      </c>
      <c r="I233" s="30"/>
      <c r="J233" s="32" t="s">
        <v>31</v>
      </c>
      <c r="K233" s="32" t="s">
        <v>30</v>
      </c>
      <c r="L233" s="45" t="s">
        <v>30</v>
      </c>
      <c r="M233" s="45" t="s">
        <v>30</v>
      </c>
      <c r="N233" s="45" t="s">
        <v>30</v>
      </c>
      <c r="O233" s="32" t="s">
        <v>30</v>
      </c>
      <c r="P233" s="45" t="s">
        <v>31</v>
      </c>
      <c r="Q233" s="45" t="s">
        <v>31</v>
      </c>
      <c r="R233" s="79" t="s">
        <v>31</v>
      </c>
      <c r="S233" s="79" t="s">
        <v>31</v>
      </c>
      <c r="T233" s="45" t="s">
        <v>30</v>
      </c>
      <c r="U233" s="62" t="s">
        <v>51</v>
      </c>
      <c r="Z233" s="32" t="s">
        <v>33</v>
      </c>
      <c r="AA233" s="32" t="s">
        <v>33</v>
      </c>
      <c r="AB233" s="32" t="s">
        <v>33</v>
      </c>
      <c r="AC233" s="32" t="s">
        <v>52</v>
      </c>
      <c r="AD233" s="45" t="s">
        <v>30</v>
      </c>
      <c r="AE233" s="45" t="s">
        <v>31</v>
      </c>
      <c r="AF233" s="62" t="s">
        <v>45</v>
      </c>
      <c r="AK233" s="32" t="s">
        <v>35</v>
      </c>
      <c r="AP233" s="24" t="str">
        <f t="shared" si="2"/>
        <v>0x7C200800</v>
      </c>
      <c r="AQ233" s="25"/>
      <c r="AR233" s="26" t="str">
        <f t="shared" si="3"/>
        <v>str_off_H,                                                      </v>
      </c>
      <c r="AS233" s="26" t="str">
        <f t="shared" si="4"/>
        <v>		str_off_H,                                                      	/* 0x7C200800	STR       	 */</v>
      </c>
      <c r="AT233" s="26" t="str">
        <f t="shared" si="5"/>
        <v>		0x7C200800,	/* STR       	str_off_H	 */</v>
      </c>
    </row>
    <row r="234" ht="12.75" customHeight="1">
      <c r="A234" s="15" t="s">
        <v>418</v>
      </c>
      <c r="B234" s="16"/>
      <c r="C234" s="16"/>
      <c r="D234" s="17"/>
      <c r="E234" s="28" t="s">
        <v>215</v>
      </c>
      <c r="F234" s="18" t="str">
        <f t="shared" si="1"/>
        <v>off_H</v>
      </c>
      <c r="G234" s="18" t="s">
        <v>260</v>
      </c>
      <c r="H234" s="30" t="s">
        <v>68</v>
      </c>
      <c r="I234" s="30"/>
      <c r="J234" s="32" t="s">
        <v>31</v>
      </c>
      <c r="K234" s="32" t="s">
        <v>30</v>
      </c>
      <c r="L234" s="45" t="s">
        <v>30</v>
      </c>
      <c r="M234" s="45" t="s">
        <v>30</v>
      </c>
      <c r="N234" s="45" t="s">
        <v>30</v>
      </c>
      <c r="O234" s="32" t="s">
        <v>30</v>
      </c>
      <c r="P234" s="45" t="s">
        <v>31</v>
      </c>
      <c r="Q234" s="45" t="s">
        <v>31</v>
      </c>
      <c r="R234" s="79" t="s">
        <v>31</v>
      </c>
      <c r="S234" s="79" t="s">
        <v>30</v>
      </c>
      <c r="T234" s="45" t="s">
        <v>30</v>
      </c>
      <c r="U234" s="62" t="s">
        <v>51</v>
      </c>
      <c r="Z234" s="32" t="s">
        <v>33</v>
      </c>
      <c r="AA234" s="32" t="s">
        <v>33</v>
      </c>
      <c r="AB234" s="32" t="s">
        <v>33</v>
      </c>
      <c r="AC234" s="32" t="s">
        <v>52</v>
      </c>
      <c r="AD234" s="45" t="s">
        <v>30</v>
      </c>
      <c r="AE234" s="45" t="s">
        <v>31</v>
      </c>
      <c r="AF234" s="62" t="s">
        <v>45</v>
      </c>
      <c r="AK234" s="32" t="s">
        <v>35</v>
      </c>
      <c r="AP234" s="24" t="str">
        <f t="shared" si="2"/>
        <v>0x7C600800</v>
      </c>
      <c r="AQ234" s="25"/>
      <c r="AR234" s="26" t="str">
        <f t="shared" si="3"/>
        <v>ldr_off_H,                                                      </v>
      </c>
      <c r="AS234" s="26" t="str">
        <f t="shared" si="4"/>
        <v>		ldr_off_H,                                                      	/* 0x7C600800	LDR       	 */</v>
      </c>
      <c r="AT234" s="26" t="str">
        <f t="shared" si="5"/>
        <v>		0x7C600800,	/* LDR       	ldr_off_H	 */</v>
      </c>
    </row>
    <row r="235" ht="12.75" customHeight="1">
      <c r="A235" s="9" t="s">
        <v>419</v>
      </c>
      <c r="B235" s="16"/>
      <c r="C235" s="16"/>
      <c r="D235" s="17"/>
      <c r="E235" s="28" t="s">
        <v>331</v>
      </c>
      <c r="F235" s="18" t="str">
        <f t="shared" si="1"/>
        <v>off_W</v>
      </c>
      <c r="G235" s="18" t="s">
        <v>260</v>
      </c>
      <c r="H235" s="30" t="s">
        <v>97</v>
      </c>
      <c r="I235" s="30"/>
      <c r="J235" s="32" t="s">
        <v>30</v>
      </c>
      <c r="K235" s="32" t="s">
        <v>31</v>
      </c>
      <c r="L235" s="45" t="s">
        <v>30</v>
      </c>
      <c r="M235" s="45" t="s">
        <v>30</v>
      </c>
      <c r="N235" s="45" t="s">
        <v>30</v>
      </c>
      <c r="O235" s="32" t="s">
        <v>31</v>
      </c>
      <c r="P235" s="45" t="s">
        <v>31</v>
      </c>
      <c r="Q235" s="45" t="s">
        <v>31</v>
      </c>
      <c r="R235" s="79" t="s">
        <v>31</v>
      </c>
      <c r="S235" s="79" t="s">
        <v>31</v>
      </c>
      <c r="T235" s="45" t="s">
        <v>30</v>
      </c>
      <c r="U235" s="62" t="s">
        <v>51</v>
      </c>
      <c r="Z235" s="32" t="s">
        <v>33</v>
      </c>
      <c r="AA235" s="32" t="s">
        <v>33</v>
      </c>
      <c r="AB235" s="32" t="s">
        <v>33</v>
      </c>
      <c r="AC235" s="32" t="s">
        <v>52</v>
      </c>
      <c r="AD235" s="45" t="s">
        <v>30</v>
      </c>
      <c r="AE235" s="45" t="s">
        <v>31</v>
      </c>
      <c r="AF235" s="62" t="s">
        <v>45</v>
      </c>
      <c r="AK235" s="32" t="s">
        <v>35</v>
      </c>
      <c r="AP235" s="24" t="str">
        <f t="shared" si="2"/>
        <v>0xB8200800</v>
      </c>
      <c r="AQ235" s="25"/>
      <c r="AR235" s="26" t="str">
        <f t="shared" si="3"/>
        <v>str_off_W,                                                      </v>
      </c>
      <c r="AS235" s="26" t="str">
        <f t="shared" si="4"/>
        <v>		str_off_W,                                                      	/* 0xB8200800	STR       	 */</v>
      </c>
      <c r="AT235" s="26" t="str">
        <f t="shared" si="5"/>
        <v>		0xB8200800,	/* STR       	str_off_W	 */</v>
      </c>
    </row>
    <row r="236" ht="12.75" customHeight="1">
      <c r="A236" s="15" t="s">
        <v>420</v>
      </c>
      <c r="B236" s="16"/>
      <c r="C236" s="16"/>
      <c r="D236" s="17"/>
      <c r="E236" s="28" t="s">
        <v>215</v>
      </c>
      <c r="F236" s="18" t="str">
        <f t="shared" si="1"/>
        <v>off_W</v>
      </c>
      <c r="G236" s="18" t="s">
        <v>260</v>
      </c>
      <c r="H236" s="30" t="s">
        <v>97</v>
      </c>
      <c r="I236" s="30"/>
      <c r="J236" s="32" t="s">
        <v>30</v>
      </c>
      <c r="K236" s="32" t="s">
        <v>31</v>
      </c>
      <c r="L236" s="45" t="s">
        <v>30</v>
      </c>
      <c r="M236" s="45" t="s">
        <v>30</v>
      </c>
      <c r="N236" s="45" t="s">
        <v>30</v>
      </c>
      <c r="O236" s="32" t="s">
        <v>31</v>
      </c>
      <c r="P236" s="45" t="s">
        <v>31</v>
      </c>
      <c r="Q236" s="45" t="s">
        <v>31</v>
      </c>
      <c r="R236" s="79" t="s">
        <v>31</v>
      </c>
      <c r="S236" s="79" t="s">
        <v>30</v>
      </c>
      <c r="T236" s="45" t="s">
        <v>30</v>
      </c>
      <c r="U236" s="62" t="s">
        <v>51</v>
      </c>
      <c r="Z236" s="32" t="s">
        <v>33</v>
      </c>
      <c r="AA236" s="32" t="s">
        <v>33</v>
      </c>
      <c r="AB236" s="32" t="s">
        <v>33</v>
      </c>
      <c r="AC236" s="32" t="s">
        <v>52</v>
      </c>
      <c r="AD236" s="45" t="s">
        <v>30</v>
      </c>
      <c r="AE236" s="45" t="s">
        <v>31</v>
      </c>
      <c r="AF236" s="62" t="s">
        <v>45</v>
      </c>
      <c r="AK236" s="32" t="s">
        <v>35</v>
      </c>
      <c r="AP236" s="24" t="str">
        <f t="shared" si="2"/>
        <v>0xB8600800</v>
      </c>
      <c r="AQ236" s="25"/>
      <c r="AR236" s="26" t="str">
        <f t="shared" si="3"/>
        <v>ldr_off_W,                                                      </v>
      </c>
      <c r="AS236" s="26" t="str">
        <f t="shared" si="4"/>
        <v>		ldr_off_W,                                                      	/* 0xB8600800	LDR       	 */</v>
      </c>
      <c r="AT236" s="26" t="str">
        <f t="shared" si="5"/>
        <v>		0xB8600800,	/* LDR       	ldr_off_W	 */</v>
      </c>
    </row>
    <row r="237" ht="12.75" customHeight="1">
      <c r="A237" s="15" t="s">
        <v>421</v>
      </c>
      <c r="B237" s="16"/>
      <c r="C237" s="16"/>
      <c r="D237" s="17"/>
      <c r="E237" s="28" t="s">
        <v>221</v>
      </c>
      <c r="F237" s="18" t="str">
        <f t="shared" si="1"/>
        <v>off</v>
      </c>
      <c r="G237" s="18" t="s">
        <v>260</v>
      </c>
      <c r="H237" s="30"/>
      <c r="I237" s="29"/>
      <c r="J237" s="32" t="s">
        <v>30</v>
      </c>
      <c r="K237" s="32" t="s">
        <v>31</v>
      </c>
      <c r="L237" s="45" t="s">
        <v>30</v>
      </c>
      <c r="M237" s="45" t="s">
        <v>30</v>
      </c>
      <c r="N237" s="45" t="s">
        <v>30</v>
      </c>
      <c r="O237" s="32" t="s">
        <v>31</v>
      </c>
      <c r="P237" s="45" t="s">
        <v>31</v>
      </c>
      <c r="Q237" s="45" t="s">
        <v>31</v>
      </c>
      <c r="R237" s="79" t="s">
        <v>30</v>
      </c>
      <c r="S237" s="79" t="s">
        <v>31</v>
      </c>
      <c r="T237" s="45" t="s">
        <v>30</v>
      </c>
      <c r="U237" s="62" t="s">
        <v>51</v>
      </c>
      <c r="Z237" s="32" t="s">
        <v>33</v>
      </c>
      <c r="AA237" s="32" t="s">
        <v>33</v>
      </c>
      <c r="AB237" s="32" t="s">
        <v>33</v>
      </c>
      <c r="AC237" s="32" t="s">
        <v>52</v>
      </c>
      <c r="AD237" s="45" t="s">
        <v>30</v>
      </c>
      <c r="AE237" s="45" t="s">
        <v>31</v>
      </c>
      <c r="AF237" s="62" t="s">
        <v>45</v>
      </c>
      <c r="AK237" s="32" t="s">
        <v>35</v>
      </c>
      <c r="AP237" s="24" t="str">
        <f t="shared" si="2"/>
        <v>0xB8A00800</v>
      </c>
      <c r="AQ237" s="25"/>
      <c r="AR237" s="26" t="str">
        <f t="shared" si="3"/>
        <v>ldrsw_off,                                                      </v>
      </c>
      <c r="AS237" s="26" t="str">
        <f t="shared" si="4"/>
        <v>		ldrsw_off,                                                      	/* 0xB8A00800	LDRSW     	 */</v>
      </c>
      <c r="AT237" s="26" t="str">
        <f t="shared" si="5"/>
        <v>		0xB8A00800,	/* LDRSW     	ldrsw_off	 */</v>
      </c>
    </row>
    <row r="238" ht="12.75" customHeight="1">
      <c r="A238" s="9" t="s">
        <v>422</v>
      </c>
      <c r="B238" s="16"/>
      <c r="C238" s="16"/>
      <c r="D238" s="17"/>
      <c r="E238" s="28" t="s">
        <v>331</v>
      </c>
      <c r="F238" s="18" t="str">
        <f t="shared" si="1"/>
        <v>off_S</v>
      </c>
      <c r="G238" s="18" t="s">
        <v>260</v>
      </c>
      <c r="H238" s="30" t="s">
        <v>52</v>
      </c>
      <c r="I238" s="30"/>
      <c r="J238" s="32" t="s">
        <v>30</v>
      </c>
      <c r="K238" s="32" t="s">
        <v>31</v>
      </c>
      <c r="L238" s="45" t="s">
        <v>30</v>
      </c>
      <c r="M238" s="45" t="s">
        <v>30</v>
      </c>
      <c r="N238" s="45" t="s">
        <v>30</v>
      </c>
      <c r="O238" s="32" t="s">
        <v>30</v>
      </c>
      <c r="P238" s="45" t="s">
        <v>31</v>
      </c>
      <c r="Q238" s="45" t="s">
        <v>31</v>
      </c>
      <c r="R238" s="79" t="s">
        <v>31</v>
      </c>
      <c r="S238" s="79" t="s">
        <v>31</v>
      </c>
      <c r="T238" s="45" t="s">
        <v>30</v>
      </c>
      <c r="U238" s="62" t="s">
        <v>51</v>
      </c>
      <c r="Z238" s="32" t="s">
        <v>33</v>
      </c>
      <c r="AA238" s="32" t="s">
        <v>33</v>
      </c>
      <c r="AB238" s="32" t="s">
        <v>33</v>
      </c>
      <c r="AC238" s="32" t="s">
        <v>52</v>
      </c>
      <c r="AD238" s="45" t="s">
        <v>30</v>
      </c>
      <c r="AE238" s="45" t="s">
        <v>31</v>
      </c>
      <c r="AF238" s="62" t="s">
        <v>45</v>
      </c>
      <c r="AK238" s="32" t="s">
        <v>35</v>
      </c>
      <c r="AP238" s="24" t="str">
        <f t="shared" si="2"/>
        <v>0xBC200800</v>
      </c>
      <c r="AQ238" s="25"/>
      <c r="AR238" s="26" t="str">
        <f t="shared" si="3"/>
        <v>str_off_S,                                                      </v>
      </c>
      <c r="AS238" s="26" t="str">
        <f t="shared" si="4"/>
        <v>		str_off_S,                                                      	/* 0xBC200800	STR       	 */</v>
      </c>
      <c r="AT238" s="26" t="str">
        <f t="shared" si="5"/>
        <v>		0xBC200800,	/* STR       	str_off_S	 */</v>
      </c>
    </row>
    <row r="239" ht="12.75" customHeight="1">
      <c r="A239" s="9" t="s">
        <v>423</v>
      </c>
      <c r="B239" s="16"/>
      <c r="C239" s="16"/>
      <c r="D239" s="17"/>
      <c r="E239" s="28" t="s">
        <v>215</v>
      </c>
      <c r="F239" s="18" t="str">
        <f t="shared" si="1"/>
        <v>off_S</v>
      </c>
      <c r="G239" s="18" t="s">
        <v>260</v>
      </c>
      <c r="H239" s="30" t="s">
        <v>52</v>
      </c>
      <c r="I239" s="30"/>
      <c r="J239" s="32" t="s">
        <v>30</v>
      </c>
      <c r="K239" s="32" t="s">
        <v>31</v>
      </c>
      <c r="L239" s="45" t="s">
        <v>30</v>
      </c>
      <c r="M239" s="45" t="s">
        <v>30</v>
      </c>
      <c r="N239" s="45" t="s">
        <v>30</v>
      </c>
      <c r="O239" s="32" t="s">
        <v>30</v>
      </c>
      <c r="P239" s="45" t="s">
        <v>31</v>
      </c>
      <c r="Q239" s="45" t="s">
        <v>31</v>
      </c>
      <c r="R239" s="79" t="s">
        <v>31</v>
      </c>
      <c r="S239" s="79" t="s">
        <v>30</v>
      </c>
      <c r="T239" s="78" t="s">
        <v>30</v>
      </c>
      <c r="U239" s="62" t="s">
        <v>51</v>
      </c>
      <c r="Z239" s="32" t="s">
        <v>33</v>
      </c>
      <c r="AA239" s="32" t="s">
        <v>33</v>
      </c>
      <c r="AB239" s="32" t="s">
        <v>33</v>
      </c>
      <c r="AC239" s="32" t="s">
        <v>52</v>
      </c>
      <c r="AD239" s="45" t="s">
        <v>30</v>
      </c>
      <c r="AE239" s="45" t="s">
        <v>31</v>
      </c>
      <c r="AF239" s="62" t="s">
        <v>45</v>
      </c>
      <c r="AK239" s="32" t="s">
        <v>35</v>
      </c>
      <c r="AP239" s="24" t="str">
        <f t="shared" si="2"/>
        <v>0xBC600800</v>
      </c>
      <c r="AQ239" s="25"/>
      <c r="AR239" s="26" t="str">
        <f t="shared" si="3"/>
        <v>ldr_off_S,                                                      </v>
      </c>
      <c r="AS239" s="26" t="str">
        <f t="shared" si="4"/>
        <v>		ldr_off_S,                                                      	/* 0xBC600800	LDR       	 */</v>
      </c>
      <c r="AT239" s="26" t="str">
        <f t="shared" si="5"/>
        <v>		0xBC600800,	/* LDR       	ldr_off_S	 */</v>
      </c>
    </row>
    <row r="240" ht="12.75" customHeight="1">
      <c r="A240" s="15" t="s">
        <v>424</v>
      </c>
      <c r="B240" s="16"/>
      <c r="C240" s="16"/>
      <c r="D240" s="17"/>
      <c r="E240" s="28" t="s">
        <v>331</v>
      </c>
      <c r="F240" s="18" t="str">
        <f t="shared" si="1"/>
        <v>off</v>
      </c>
      <c r="G240" s="18" t="s">
        <v>260</v>
      </c>
      <c r="H240" s="30"/>
      <c r="I240" s="30"/>
      <c r="J240" s="32" t="s">
        <v>30</v>
      </c>
      <c r="K240" s="32" t="s">
        <v>30</v>
      </c>
      <c r="L240" s="45" t="s">
        <v>30</v>
      </c>
      <c r="M240" s="45" t="s">
        <v>30</v>
      </c>
      <c r="N240" s="45" t="s">
        <v>30</v>
      </c>
      <c r="O240" s="32" t="s">
        <v>31</v>
      </c>
      <c r="P240" s="45" t="s">
        <v>31</v>
      </c>
      <c r="Q240" s="45" t="s">
        <v>31</v>
      </c>
      <c r="R240" s="79" t="s">
        <v>31</v>
      </c>
      <c r="S240" s="79" t="s">
        <v>31</v>
      </c>
      <c r="T240" s="45" t="s">
        <v>30</v>
      </c>
      <c r="U240" s="62" t="s">
        <v>51</v>
      </c>
      <c r="Z240" s="32" t="s">
        <v>33</v>
      </c>
      <c r="AA240" s="32" t="s">
        <v>33</v>
      </c>
      <c r="AB240" s="32" t="s">
        <v>33</v>
      </c>
      <c r="AC240" s="32" t="s">
        <v>52</v>
      </c>
      <c r="AD240" s="45" t="s">
        <v>30</v>
      </c>
      <c r="AE240" s="45" t="s">
        <v>31</v>
      </c>
      <c r="AF240" s="62" t="s">
        <v>45</v>
      </c>
      <c r="AK240" s="32" t="s">
        <v>35</v>
      </c>
      <c r="AP240" s="24" t="str">
        <f t="shared" si="2"/>
        <v>0xF8200800</v>
      </c>
      <c r="AQ240" s="25"/>
      <c r="AR240" s="26" t="str">
        <f t="shared" si="3"/>
        <v>str_off,                                                        </v>
      </c>
      <c r="AS240" s="26" t="str">
        <f t="shared" si="4"/>
        <v>		str_off,                                                        	/* 0xF8200800	STR       	 */</v>
      </c>
      <c r="AT240" s="26" t="str">
        <f t="shared" si="5"/>
        <v>		0xF8200800,	/* STR       	str_off	 */</v>
      </c>
    </row>
    <row r="241" ht="12.75" customHeight="1">
      <c r="A241" s="15" t="s">
        <v>425</v>
      </c>
      <c r="B241" s="16"/>
      <c r="C241" s="16"/>
      <c r="D241" s="17"/>
      <c r="E241" s="28" t="s">
        <v>215</v>
      </c>
      <c r="F241" s="18" t="str">
        <f t="shared" si="1"/>
        <v>off</v>
      </c>
      <c r="G241" s="18" t="s">
        <v>260</v>
      </c>
      <c r="H241" s="30"/>
      <c r="I241" s="30"/>
      <c r="J241" s="32" t="s">
        <v>30</v>
      </c>
      <c r="K241" s="32" t="s">
        <v>30</v>
      </c>
      <c r="L241" s="45" t="s">
        <v>30</v>
      </c>
      <c r="M241" s="45" t="s">
        <v>30</v>
      </c>
      <c r="N241" s="45" t="s">
        <v>30</v>
      </c>
      <c r="O241" s="32" t="s">
        <v>31</v>
      </c>
      <c r="P241" s="45" t="s">
        <v>31</v>
      </c>
      <c r="Q241" s="45" t="s">
        <v>31</v>
      </c>
      <c r="R241" s="79" t="s">
        <v>31</v>
      </c>
      <c r="S241" s="79" t="s">
        <v>30</v>
      </c>
      <c r="T241" s="45" t="s">
        <v>30</v>
      </c>
      <c r="U241" s="62" t="s">
        <v>51</v>
      </c>
      <c r="Z241" s="32" t="s">
        <v>33</v>
      </c>
      <c r="AA241" s="32" t="s">
        <v>33</v>
      </c>
      <c r="AB241" s="32" t="s">
        <v>33</v>
      </c>
      <c r="AC241" s="32" t="s">
        <v>52</v>
      </c>
      <c r="AD241" s="45" t="s">
        <v>30</v>
      </c>
      <c r="AE241" s="45" t="s">
        <v>31</v>
      </c>
      <c r="AF241" s="62" t="s">
        <v>45</v>
      </c>
      <c r="AK241" s="32" t="s">
        <v>35</v>
      </c>
      <c r="AP241" s="24" t="str">
        <f t="shared" si="2"/>
        <v>0xF8600800</v>
      </c>
      <c r="AQ241" s="25"/>
      <c r="AR241" s="26" t="str">
        <f t="shared" si="3"/>
        <v>ldr_off,                                                        </v>
      </c>
      <c r="AS241" s="26" t="str">
        <f t="shared" si="4"/>
        <v>		ldr_off,                                                        	/* 0xF8600800	LDR       	 */</v>
      </c>
      <c r="AT241" s="26" t="str">
        <f t="shared" si="5"/>
        <v>		0xF8600800,	/* LDR       	ldr_off	 */</v>
      </c>
    </row>
    <row r="242" ht="12.75" customHeight="1">
      <c r="A242" s="15" t="s">
        <v>426</v>
      </c>
      <c r="B242" s="16"/>
      <c r="C242" s="16"/>
      <c r="D242" s="17"/>
      <c r="E242" s="28" t="s">
        <v>331</v>
      </c>
      <c r="F242" s="18" t="str">
        <f t="shared" si="1"/>
        <v>off_D</v>
      </c>
      <c r="G242" s="18" t="s">
        <v>260</v>
      </c>
      <c r="H242" s="30" t="s">
        <v>219</v>
      </c>
      <c r="I242" s="30"/>
      <c r="J242" s="32" t="s">
        <v>30</v>
      </c>
      <c r="K242" s="32" t="s">
        <v>30</v>
      </c>
      <c r="L242" s="45" t="s">
        <v>30</v>
      </c>
      <c r="M242" s="45" t="s">
        <v>30</v>
      </c>
      <c r="N242" s="45" t="s">
        <v>30</v>
      </c>
      <c r="O242" s="32" t="s">
        <v>30</v>
      </c>
      <c r="P242" s="45" t="s">
        <v>31</v>
      </c>
      <c r="Q242" s="45" t="s">
        <v>31</v>
      </c>
      <c r="R242" s="79" t="s">
        <v>31</v>
      </c>
      <c r="S242" s="79" t="s">
        <v>31</v>
      </c>
      <c r="T242" s="45" t="s">
        <v>30</v>
      </c>
      <c r="U242" s="62" t="s">
        <v>51</v>
      </c>
      <c r="Z242" s="32" t="s">
        <v>33</v>
      </c>
      <c r="AA242" s="32" t="s">
        <v>33</v>
      </c>
      <c r="AB242" s="32" t="s">
        <v>33</v>
      </c>
      <c r="AC242" s="32" t="s">
        <v>52</v>
      </c>
      <c r="AD242" s="45" t="s">
        <v>30</v>
      </c>
      <c r="AE242" s="45" t="s">
        <v>31</v>
      </c>
      <c r="AF242" s="62" t="s">
        <v>45</v>
      </c>
      <c r="AK242" s="32" t="s">
        <v>35</v>
      </c>
      <c r="AP242" s="24" t="str">
        <f t="shared" si="2"/>
        <v>0xFC200800</v>
      </c>
      <c r="AQ242" s="25"/>
      <c r="AR242" s="26" t="str">
        <f t="shared" si="3"/>
        <v>str_off_D,                                                      </v>
      </c>
      <c r="AS242" s="26" t="str">
        <f t="shared" si="4"/>
        <v>		str_off_D,                                                      	/* 0xFC200800	STR       	 */</v>
      </c>
      <c r="AT242" s="26" t="str">
        <f t="shared" si="5"/>
        <v>		0xFC200800,	/* STR       	str_off_D	 */</v>
      </c>
    </row>
    <row r="243" ht="12.75" customHeight="1">
      <c r="A243" s="15" t="s">
        <v>427</v>
      </c>
      <c r="B243" s="16"/>
      <c r="C243" s="16"/>
      <c r="D243" s="17"/>
      <c r="E243" s="28" t="s">
        <v>215</v>
      </c>
      <c r="F243" s="18" t="str">
        <f t="shared" si="1"/>
        <v>off_D</v>
      </c>
      <c r="G243" s="18" t="s">
        <v>260</v>
      </c>
      <c r="H243" s="30" t="s">
        <v>219</v>
      </c>
      <c r="I243" s="30"/>
      <c r="J243" s="32" t="s">
        <v>30</v>
      </c>
      <c r="K243" s="32" t="s">
        <v>30</v>
      </c>
      <c r="L243" s="45" t="s">
        <v>30</v>
      </c>
      <c r="M243" s="45" t="s">
        <v>30</v>
      </c>
      <c r="N243" s="45" t="s">
        <v>30</v>
      </c>
      <c r="O243" s="32" t="s">
        <v>30</v>
      </c>
      <c r="P243" s="45" t="s">
        <v>31</v>
      </c>
      <c r="Q243" s="45" t="s">
        <v>31</v>
      </c>
      <c r="R243" s="79" t="s">
        <v>31</v>
      </c>
      <c r="S243" s="79" t="s">
        <v>30</v>
      </c>
      <c r="T243" s="45" t="s">
        <v>30</v>
      </c>
      <c r="U243" s="62" t="s">
        <v>51</v>
      </c>
      <c r="Z243" s="32" t="s">
        <v>33</v>
      </c>
      <c r="AA243" s="32" t="s">
        <v>33</v>
      </c>
      <c r="AB243" s="32" t="s">
        <v>33</v>
      </c>
      <c r="AC243" s="32" t="s">
        <v>52</v>
      </c>
      <c r="AD243" s="45" t="s">
        <v>30</v>
      </c>
      <c r="AE243" s="45" t="s">
        <v>31</v>
      </c>
      <c r="AF243" s="62" t="s">
        <v>45</v>
      </c>
      <c r="AK243" s="32" t="s">
        <v>35</v>
      </c>
      <c r="AP243" s="24" t="str">
        <f t="shared" si="2"/>
        <v>0xFC600800</v>
      </c>
      <c r="AQ243" s="25"/>
      <c r="AR243" s="26" t="str">
        <f t="shared" si="3"/>
        <v>ldr_off_D,                                                      </v>
      </c>
      <c r="AS243" s="26" t="str">
        <f t="shared" si="4"/>
        <v>		ldr_off_D,                                                      	/* 0xFC600800	LDR       	 */</v>
      </c>
      <c r="AT243" s="26" t="str">
        <f t="shared" si="5"/>
        <v>		0xFC600800,	/* LDR       	ldr_off_D	 */</v>
      </c>
    </row>
    <row r="244" ht="12.75" customHeight="1">
      <c r="A244" s="9" t="s">
        <v>428</v>
      </c>
      <c r="B244" s="16"/>
      <c r="C244" s="16"/>
      <c r="D244" s="17"/>
      <c r="E244" s="28" t="s">
        <v>224</v>
      </c>
      <c r="F244" s="18" t="str">
        <f t="shared" si="1"/>
        <v>off</v>
      </c>
      <c r="G244" s="18" t="s">
        <v>260</v>
      </c>
      <c r="H244" s="29"/>
      <c r="I244" s="29"/>
      <c r="J244" s="32" t="s">
        <v>30</v>
      </c>
      <c r="K244" s="32" t="s">
        <v>30</v>
      </c>
      <c r="L244" s="45" t="s">
        <v>30</v>
      </c>
      <c r="M244" s="45" t="s">
        <v>30</v>
      </c>
      <c r="N244" s="45" t="s">
        <v>30</v>
      </c>
      <c r="O244" s="32" t="s">
        <v>31</v>
      </c>
      <c r="P244" s="45" t="s">
        <v>31</v>
      </c>
      <c r="Q244" s="45" t="s">
        <v>31</v>
      </c>
      <c r="R244" s="79" t="s">
        <v>30</v>
      </c>
      <c r="S244" s="79" t="s">
        <v>31</v>
      </c>
      <c r="T244" s="45" t="s">
        <v>30</v>
      </c>
      <c r="U244" s="62" t="s">
        <v>51</v>
      </c>
      <c r="Z244" s="32" t="s">
        <v>33</v>
      </c>
      <c r="AA244" s="32" t="s">
        <v>33</v>
      </c>
      <c r="AB244" s="32" t="s">
        <v>33</v>
      </c>
      <c r="AC244" s="32" t="s">
        <v>52</v>
      </c>
      <c r="AD244" s="45" t="s">
        <v>30</v>
      </c>
      <c r="AE244" s="45" t="s">
        <v>31</v>
      </c>
      <c r="AF244" s="62" t="s">
        <v>45</v>
      </c>
      <c r="AK244" s="32" t="s">
        <v>35</v>
      </c>
      <c r="AP244" s="24" t="str">
        <f t="shared" si="2"/>
        <v>0xF8A00800</v>
      </c>
      <c r="AQ244" s="25"/>
      <c r="AR244" s="26" t="str">
        <f t="shared" si="3"/>
        <v>prfm_off,                                                       </v>
      </c>
      <c r="AS244" s="26" t="str">
        <f t="shared" si="4"/>
        <v>		prfm_off,                                                       	/* 0xF8A00800	PRFM      	 */</v>
      </c>
      <c r="AT244" s="26" t="str">
        <f t="shared" si="5"/>
        <v>		0xF8A00800,	/* PRFM      	prfm_off	 */</v>
      </c>
    </row>
    <row r="245" ht="12.75" customHeight="1">
      <c r="A245" s="9" t="s">
        <v>429</v>
      </c>
      <c r="B245" s="16"/>
      <c r="C245" s="16"/>
      <c r="D245" s="17" t="s">
        <v>430</v>
      </c>
      <c r="F245" s="18" t="str">
        <f t="shared" si="1"/>
        <v/>
      </c>
      <c r="G245" s="19"/>
      <c r="H245" s="20"/>
      <c r="I245" s="20"/>
      <c r="J245" s="38" t="s">
        <v>65</v>
      </c>
      <c r="L245" s="22" t="s">
        <v>30</v>
      </c>
      <c r="M245" s="22" t="s">
        <v>30</v>
      </c>
      <c r="N245" s="39" t="s">
        <v>30</v>
      </c>
      <c r="O245" s="38" t="s">
        <v>404</v>
      </c>
      <c r="P245" s="39" t="s">
        <v>31</v>
      </c>
      <c r="Q245" s="22" t="s">
        <v>30</v>
      </c>
      <c r="R245" s="66" t="s">
        <v>135</v>
      </c>
      <c r="T245" s="66" t="s">
        <v>53</v>
      </c>
      <c r="AF245" s="60" t="s">
        <v>45</v>
      </c>
      <c r="AK245" s="38" t="s">
        <v>35</v>
      </c>
      <c r="AP245" s="24" t="str">
        <f t="shared" si="2"/>
        <v/>
      </c>
      <c r="AQ245" s="25"/>
      <c r="AR245" s="26" t="str">
        <f t="shared" si="3"/>
        <v/>
      </c>
      <c r="AS245" s="26" t="str">
        <f t="shared" si="4"/>
        <v>	/* Load/store register (unsigned immediate) */</v>
      </c>
      <c r="AT245" s="26" t="str">
        <f t="shared" si="5"/>
        <v>	/* Load/store register (unsigned immediate) */</v>
      </c>
    </row>
    <row r="246" ht="12.75" customHeight="1">
      <c r="A246" s="9" t="s">
        <v>431</v>
      </c>
      <c r="B246" s="16"/>
      <c r="C246" s="16"/>
      <c r="D246" s="17"/>
      <c r="E246" s="28" t="s">
        <v>324</v>
      </c>
      <c r="F246" s="18" t="str">
        <f t="shared" si="1"/>
        <v>imm</v>
      </c>
      <c r="G246" s="18" t="s">
        <v>121</v>
      </c>
      <c r="H246" s="76"/>
      <c r="I246" s="30"/>
      <c r="J246" s="32" t="s">
        <v>31</v>
      </c>
      <c r="K246" s="32" t="s">
        <v>31</v>
      </c>
      <c r="L246" s="61" t="s">
        <v>30</v>
      </c>
      <c r="M246" s="61" t="s">
        <v>30</v>
      </c>
      <c r="N246" s="45" t="s">
        <v>30</v>
      </c>
      <c r="O246" s="32" t="s">
        <v>31</v>
      </c>
      <c r="P246" s="45" t="s">
        <v>31</v>
      </c>
      <c r="Q246" s="61" t="s">
        <v>30</v>
      </c>
      <c r="R246" s="71" t="s">
        <v>31</v>
      </c>
      <c r="S246" s="71" t="s">
        <v>31</v>
      </c>
      <c r="T246" s="71" t="s">
        <v>53</v>
      </c>
      <c r="AF246" s="62" t="s">
        <v>45</v>
      </c>
      <c r="AK246" s="32" t="s">
        <v>35</v>
      </c>
      <c r="AP246" s="24" t="str">
        <f t="shared" si="2"/>
        <v>0x39000000</v>
      </c>
      <c r="AQ246" s="25"/>
      <c r="AR246" s="26" t="str">
        <f t="shared" si="3"/>
        <v>strb_imm,                                                       </v>
      </c>
      <c r="AS246" s="26" t="str">
        <f t="shared" si="4"/>
        <v>		strb_imm,                                                       	/* 0x39000000	STRB      	 */</v>
      </c>
      <c r="AT246" s="26" t="str">
        <f t="shared" si="5"/>
        <v>		0x39000000,	/* STRB      	strb_imm	 */</v>
      </c>
    </row>
    <row r="247" ht="12.75" customHeight="1">
      <c r="A247" s="15" t="s">
        <v>432</v>
      </c>
      <c r="B247" s="16"/>
      <c r="C247" s="16"/>
      <c r="D247" s="17"/>
      <c r="E247" s="28" t="s">
        <v>326</v>
      </c>
      <c r="F247" s="18" t="str">
        <f t="shared" si="1"/>
        <v>imm</v>
      </c>
      <c r="G247" s="18" t="s">
        <v>121</v>
      </c>
      <c r="H247" s="76"/>
      <c r="I247" s="30"/>
      <c r="J247" s="32" t="s">
        <v>31</v>
      </c>
      <c r="K247" s="32" t="s">
        <v>31</v>
      </c>
      <c r="L247" s="61" t="s">
        <v>30</v>
      </c>
      <c r="M247" s="61" t="s">
        <v>30</v>
      </c>
      <c r="N247" s="45" t="s">
        <v>30</v>
      </c>
      <c r="O247" s="32" t="s">
        <v>31</v>
      </c>
      <c r="P247" s="45" t="s">
        <v>31</v>
      </c>
      <c r="Q247" s="61" t="s">
        <v>30</v>
      </c>
      <c r="R247" s="71" t="s">
        <v>31</v>
      </c>
      <c r="S247" s="71" t="s">
        <v>30</v>
      </c>
      <c r="T247" s="71" t="s">
        <v>53</v>
      </c>
      <c r="AF247" s="62" t="s">
        <v>45</v>
      </c>
      <c r="AK247" s="32" t="s">
        <v>35</v>
      </c>
      <c r="AP247" s="24" t="str">
        <f t="shared" si="2"/>
        <v>0x39400000</v>
      </c>
      <c r="AQ247" s="25"/>
      <c r="AR247" s="26" t="str">
        <f t="shared" si="3"/>
        <v>ldrb_imm,                                                       </v>
      </c>
      <c r="AS247" s="26" t="str">
        <f t="shared" si="4"/>
        <v>		ldrb_imm,                                                       	/* 0x39400000	LDRB      	 */</v>
      </c>
      <c r="AT247" s="26" t="str">
        <f t="shared" si="5"/>
        <v>		0x39400000,	/* LDRB      	ldrb_imm	 */</v>
      </c>
    </row>
    <row r="248" ht="12.75" customHeight="1">
      <c r="A248" s="15" t="s">
        <v>433</v>
      </c>
      <c r="B248" s="16"/>
      <c r="C248" s="16"/>
      <c r="D248" s="17"/>
      <c r="E248" s="28" t="s">
        <v>328</v>
      </c>
      <c r="F248" s="18" t="str">
        <f t="shared" si="1"/>
        <v>imm_X</v>
      </c>
      <c r="G248" s="18" t="s">
        <v>121</v>
      </c>
      <c r="H248" s="76" t="s">
        <v>99</v>
      </c>
      <c r="I248" s="30"/>
      <c r="J248" s="81" t="s">
        <v>31</v>
      </c>
      <c r="K248" s="81" t="s">
        <v>31</v>
      </c>
      <c r="L248" s="61" t="s">
        <v>30</v>
      </c>
      <c r="M248" s="61" t="s">
        <v>30</v>
      </c>
      <c r="N248" s="45" t="s">
        <v>30</v>
      </c>
      <c r="O248" s="32" t="s">
        <v>31</v>
      </c>
      <c r="P248" s="45" t="s">
        <v>31</v>
      </c>
      <c r="Q248" s="61" t="s">
        <v>30</v>
      </c>
      <c r="R248" s="71" t="s">
        <v>30</v>
      </c>
      <c r="S248" s="71" t="s">
        <v>31</v>
      </c>
      <c r="T248" s="71" t="s">
        <v>53</v>
      </c>
      <c r="AF248" s="62" t="s">
        <v>45</v>
      </c>
      <c r="AK248" s="32" t="s">
        <v>35</v>
      </c>
      <c r="AP248" s="24" t="str">
        <f t="shared" si="2"/>
        <v>0x39800000</v>
      </c>
      <c r="AQ248" s="25"/>
      <c r="AR248" s="26" t="str">
        <f t="shared" si="3"/>
        <v>ldrsb_imm_X,                                                    </v>
      </c>
      <c r="AS248" s="26" t="str">
        <f t="shared" si="4"/>
        <v>		ldrsb_imm_X,                                                    	/* 0x39800000	LDRSB     	 */</v>
      </c>
      <c r="AT248" s="26" t="str">
        <f t="shared" si="5"/>
        <v>		0x39800000,	/* LDRSB     	ldrsb_imm_X	 */</v>
      </c>
    </row>
    <row r="249" ht="12.75" customHeight="1">
      <c r="A249" s="9" t="s">
        <v>434</v>
      </c>
      <c r="B249" s="16"/>
      <c r="C249" s="16"/>
      <c r="D249" s="17"/>
      <c r="E249" s="28" t="s">
        <v>328</v>
      </c>
      <c r="F249" s="18" t="str">
        <f t="shared" si="1"/>
        <v>imm_W</v>
      </c>
      <c r="G249" s="18" t="s">
        <v>121</v>
      </c>
      <c r="H249" s="76" t="s">
        <v>97</v>
      </c>
      <c r="I249" s="30"/>
      <c r="J249" s="81" t="s">
        <v>31</v>
      </c>
      <c r="K249" s="81" t="s">
        <v>31</v>
      </c>
      <c r="L249" s="61" t="s">
        <v>30</v>
      </c>
      <c r="M249" s="61" t="s">
        <v>30</v>
      </c>
      <c r="N249" s="45" t="s">
        <v>30</v>
      </c>
      <c r="O249" s="32" t="s">
        <v>31</v>
      </c>
      <c r="P249" s="45" t="s">
        <v>31</v>
      </c>
      <c r="Q249" s="61" t="s">
        <v>30</v>
      </c>
      <c r="R249" s="71" t="s">
        <v>30</v>
      </c>
      <c r="S249" s="71" t="s">
        <v>30</v>
      </c>
      <c r="T249" s="71" t="s">
        <v>53</v>
      </c>
      <c r="AF249" s="62" t="s">
        <v>45</v>
      </c>
      <c r="AK249" s="32" t="s">
        <v>35</v>
      </c>
      <c r="AP249" s="24" t="str">
        <f t="shared" si="2"/>
        <v>0x39C00000</v>
      </c>
      <c r="AQ249" s="25"/>
      <c r="AR249" s="26" t="str">
        <f t="shared" si="3"/>
        <v>ldrsb_imm_W,                                                    </v>
      </c>
      <c r="AS249" s="26" t="str">
        <f t="shared" si="4"/>
        <v>		ldrsb_imm_W,                                                    	/* 0x39C00000	LDRSB     	 */</v>
      </c>
      <c r="AT249" s="26" t="str">
        <f t="shared" si="5"/>
        <v>		0x39C00000,	/* LDRSB     	ldrsb_imm_W	 */</v>
      </c>
    </row>
    <row r="250" ht="12.75" customHeight="1">
      <c r="A250" s="15" t="s">
        <v>435</v>
      </c>
      <c r="B250" s="16"/>
      <c r="C250" s="16"/>
      <c r="D250" s="17"/>
      <c r="E250" s="28" t="s">
        <v>331</v>
      </c>
      <c r="F250" s="18" t="str">
        <f t="shared" si="1"/>
        <v>imm_B</v>
      </c>
      <c r="G250" s="18" t="s">
        <v>121</v>
      </c>
      <c r="H250" s="76" t="s">
        <v>151</v>
      </c>
      <c r="I250" s="30"/>
      <c r="J250" s="81" t="s">
        <v>31</v>
      </c>
      <c r="K250" s="81" t="s">
        <v>31</v>
      </c>
      <c r="L250" s="61" t="s">
        <v>30</v>
      </c>
      <c r="M250" s="61" t="s">
        <v>30</v>
      </c>
      <c r="N250" s="45" t="s">
        <v>30</v>
      </c>
      <c r="O250" s="32" t="s">
        <v>30</v>
      </c>
      <c r="P250" s="45" t="s">
        <v>31</v>
      </c>
      <c r="Q250" s="61" t="s">
        <v>30</v>
      </c>
      <c r="R250" s="71" t="s">
        <v>31</v>
      </c>
      <c r="S250" s="71" t="s">
        <v>31</v>
      </c>
      <c r="T250" s="71" t="s">
        <v>53</v>
      </c>
      <c r="AF250" s="62" t="s">
        <v>45</v>
      </c>
      <c r="AK250" s="32" t="s">
        <v>35</v>
      </c>
      <c r="AP250" s="24" t="str">
        <f t="shared" si="2"/>
        <v>0x3D000000</v>
      </c>
      <c r="AQ250" s="25"/>
      <c r="AR250" s="26" t="str">
        <f t="shared" si="3"/>
        <v>str_imm_B,                                                      </v>
      </c>
      <c r="AS250" s="26" t="str">
        <f t="shared" si="4"/>
        <v>		str_imm_B,                                                      	/* 0x3D000000	STR       	 */</v>
      </c>
      <c r="AT250" s="26" t="str">
        <f t="shared" si="5"/>
        <v>		0x3D000000,	/* STR       	str_imm_B	 */</v>
      </c>
    </row>
    <row r="251" ht="12.75" customHeight="1">
      <c r="A251" s="15" t="s">
        <v>436</v>
      </c>
      <c r="B251" s="16"/>
      <c r="C251" s="16"/>
      <c r="D251" s="17"/>
      <c r="E251" s="28" t="s">
        <v>215</v>
      </c>
      <c r="F251" s="18" t="str">
        <f t="shared" si="1"/>
        <v>imm_B</v>
      </c>
      <c r="G251" s="18" t="s">
        <v>121</v>
      </c>
      <c r="H251" s="76" t="s">
        <v>151</v>
      </c>
      <c r="I251" s="30"/>
      <c r="J251" s="81" t="s">
        <v>31</v>
      </c>
      <c r="K251" s="81" t="s">
        <v>31</v>
      </c>
      <c r="L251" s="61" t="s">
        <v>30</v>
      </c>
      <c r="M251" s="61" t="s">
        <v>30</v>
      </c>
      <c r="N251" s="45" t="s">
        <v>30</v>
      </c>
      <c r="O251" s="32" t="s">
        <v>30</v>
      </c>
      <c r="P251" s="45" t="s">
        <v>31</v>
      </c>
      <c r="Q251" s="61" t="s">
        <v>30</v>
      </c>
      <c r="R251" s="71" t="s">
        <v>31</v>
      </c>
      <c r="S251" s="71" t="s">
        <v>30</v>
      </c>
      <c r="T251" s="71" t="s">
        <v>53</v>
      </c>
      <c r="AF251" s="62" t="s">
        <v>45</v>
      </c>
      <c r="AK251" s="32" t="s">
        <v>35</v>
      </c>
      <c r="AP251" s="24" t="str">
        <f t="shared" si="2"/>
        <v>0x3D400000</v>
      </c>
      <c r="AQ251" s="25"/>
      <c r="AR251" s="26" t="str">
        <f t="shared" si="3"/>
        <v>ldr_imm_B,                                                      </v>
      </c>
      <c r="AS251" s="26" t="str">
        <f t="shared" si="4"/>
        <v>		ldr_imm_B,                                                      	/* 0x3D400000	LDR       	 */</v>
      </c>
      <c r="AT251" s="26" t="str">
        <f t="shared" si="5"/>
        <v>		0x3D400000,	/* LDR       	ldr_imm_B	 */</v>
      </c>
    </row>
    <row r="252" ht="12.75" customHeight="1">
      <c r="A252" s="9" t="s">
        <v>437</v>
      </c>
      <c r="B252" s="16"/>
      <c r="C252" s="16"/>
      <c r="D252" s="17"/>
      <c r="E252" s="28" t="s">
        <v>331</v>
      </c>
      <c r="F252" s="18" t="str">
        <f t="shared" si="1"/>
        <v>imm_Q</v>
      </c>
      <c r="G252" s="18" t="s">
        <v>121</v>
      </c>
      <c r="H252" s="76" t="s">
        <v>71</v>
      </c>
      <c r="I252" s="30"/>
      <c r="J252" s="81" t="s">
        <v>31</v>
      </c>
      <c r="K252" s="81" t="s">
        <v>31</v>
      </c>
      <c r="L252" s="61" t="s">
        <v>30</v>
      </c>
      <c r="M252" s="61" t="s">
        <v>30</v>
      </c>
      <c r="N252" s="45" t="s">
        <v>30</v>
      </c>
      <c r="O252" s="32" t="s">
        <v>30</v>
      </c>
      <c r="P252" s="45" t="s">
        <v>31</v>
      </c>
      <c r="Q252" s="61" t="s">
        <v>30</v>
      </c>
      <c r="R252" s="71" t="s">
        <v>30</v>
      </c>
      <c r="S252" s="71" t="s">
        <v>31</v>
      </c>
      <c r="T252" s="71" t="s">
        <v>53</v>
      </c>
      <c r="AF252" s="62" t="s">
        <v>45</v>
      </c>
      <c r="AK252" s="32" t="s">
        <v>35</v>
      </c>
      <c r="AP252" s="24" t="str">
        <f t="shared" si="2"/>
        <v>0x3D800000</v>
      </c>
      <c r="AQ252" s="25"/>
      <c r="AR252" s="26" t="str">
        <f t="shared" si="3"/>
        <v>str_imm_Q,                                                      </v>
      </c>
      <c r="AS252" s="26" t="str">
        <f t="shared" si="4"/>
        <v>		str_imm_Q,                                                      	/* 0x3D800000	STR       	 */</v>
      </c>
      <c r="AT252" s="26" t="str">
        <f t="shared" si="5"/>
        <v>		0x3D800000,	/* STR       	str_imm_Q	 */</v>
      </c>
    </row>
    <row r="253" ht="12.75" customHeight="1">
      <c r="A253" s="9" t="s">
        <v>438</v>
      </c>
      <c r="B253" s="16"/>
      <c r="C253" s="16"/>
      <c r="D253" s="17"/>
      <c r="E253" s="28" t="s">
        <v>215</v>
      </c>
      <c r="F253" s="18" t="str">
        <f t="shared" si="1"/>
        <v>imm_Q</v>
      </c>
      <c r="G253" s="18" t="s">
        <v>121</v>
      </c>
      <c r="H253" s="76" t="s">
        <v>71</v>
      </c>
      <c r="I253" s="30"/>
      <c r="J253" s="81" t="s">
        <v>31</v>
      </c>
      <c r="K253" s="81" t="s">
        <v>31</v>
      </c>
      <c r="L253" s="61" t="s">
        <v>30</v>
      </c>
      <c r="M253" s="61" t="s">
        <v>30</v>
      </c>
      <c r="N253" s="45" t="s">
        <v>30</v>
      </c>
      <c r="O253" s="32" t="s">
        <v>30</v>
      </c>
      <c r="P253" s="45" t="s">
        <v>31</v>
      </c>
      <c r="Q253" s="61" t="s">
        <v>30</v>
      </c>
      <c r="R253" s="71" t="s">
        <v>30</v>
      </c>
      <c r="S253" s="71" t="s">
        <v>30</v>
      </c>
      <c r="T253" s="71" t="s">
        <v>53</v>
      </c>
      <c r="AF253" s="62" t="s">
        <v>45</v>
      </c>
      <c r="AK253" s="32" t="s">
        <v>35</v>
      </c>
      <c r="AP253" s="24" t="str">
        <f t="shared" si="2"/>
        <v>0x3DC00000</v>
      </c>
      <c r="AQ253" s="25"/>
      <c r="AR253" s="26" t="str">
        <f t="shared" si="3"/>
        <v>ldr_imm_Q,                                                      </v>
      </c>
      <c r="AS253" s="26" t="str">
        <f t="shared" si="4"/>
        <v>		ldr_imm_Q,                                                      	/* 0x3DC00000	LDR       	 */</v>
      </c>
      <c r="AT253" s="26" t="str">
        <f t="shared" si="5"/>
        <v>		0x3DC00000,	/* LDR       	ldr_imm_Q	 */</v>
      </c>
    </row>
    <row r="254" ht="12.75" customHeight="1">
      <c r="A254" s="15" t="s">
        <v>439</v>
      </c>
      <c r="B254" s="16"/>
      <c r="C254" s="16"/>
      <c r="D254" s="17"/>
      <c r="E254" s="28" t="s">
        <v>336</v>
      </c>
      <c r="F254" s="18" t="str">
        <f t="shared" si="1"/>
        <v>imm</v>
      </c>
      <c r="G254" s="18" t="s">
        <v>121</v>
      </c>
      <c r="H254" s="76"/>
      <c r="I254" s="30"/>
      <c r="J254" s="32" t="s">
        <v>31</v>
      </c>
      <c r="K254" s="32" t="s">
        <v>30</v>
      </c>
      <c r="L254" s="61" t="s">
        <v>30</v>
      </c>
      <c r="M254" s="61" t="s">
        <v>30</v>
      </c>
      <c r="N254" s="45" t="s">
        <v>30</v>
      </c>
      <c r="O254" s="32" t="s">
        <v>31</v>
      </c>
      <c r="P254" s="45" t="s">
        <v>31</v>
      </c>
      <c r="Q254" s="61" t="s">
        <v>30</v>
      </c>
      <c r="R254" s="71" t="s">
        <v>31</v>
      </c>
      <c r="S254" s="71" t="s">
        <v>31</v>
      </c>
      <c r="T254" s="71" t="s">
        <v>53</v>
      </c>
      <c r="AF254" s="62" t="s">
        <v>45</v>
      </c>
      <c r="AK254" s="32" t="s">
        <v>35</v>
      </c>
      <c r="AP254" s="24" t="str">
        <f t="shared" si="2"/>
        <v>0x79000000</v>
      </c>
      <c r="AQ254" s="25"/>
      <c r="AR254" s="26" t="str">
        <f t="shared" si="3"/>
        <v>strh_imm,                                                       </v>
      </c>
      <c r="AS254" s="26" t="str">
        <f t="shared" si="4"/>
        <v>		strh_imm,                                                       	/* 0x79000000	STRH      	 */</v>
      </c>
      <c r="AT254" s="26" t="str">
        <f t="shared" si="5"/>
        <v>		0x79000000,	/* STRH      	strh_imm	 */</v>
      </c>
    </row>
    <row r="255" ht="12.75" customHeight="1">
      <c r="A255" s="15" t="s">
        <v>440</v>
      </c>
      <c r="B255" s="16"/>
      <c r="C255" s="16"/>
      <c r="D255" s="17"/>
      <c r="E255" s="28" t="s">
        <v>338</v>
      </c>
      <c r="F255" s="18" t="str">
        <f t="shared" si="1"/>
        <v>imm</v>
      </c>
      <c r="G255" s="18" t="s">
        <v>121</v>
      </c>
      <c r="H255" s="76"/>
      <c r="I255" s="30"/>
      <c r="J255" s="32" t="s">
        <v>31</v>
      </c>
      <c r="K255" s="32" t="s">
        <v>30</v>
      </c>
      <c r="L255" s="61" t="s">
        <v>30</v>
      </c>
      <c r="M255" s="61" t="s">
        <v>30</v>
      </c>
      <c r="N255" s="45" t="s">
        <v>30</v>
      </c>
      <c r="O255" s="32" t="s">
        <v>31</v>
      </c>
      <c r="P255" s="45" t="s">
        <v>31</v>
      </c>
      <c r="Q255" s="61" t="s">
        <v>30</v>
      </c>
      <c r="R255" s="71" t="s">
        <v>31</v>
      </c>
      <c r="S255" s="71" t="s">
        <v>30</v>
      </c>
      <c r="T255" s="71" t="s">
        <v>53</v>
      </c>
      <c r="AF255" s="62" t="s">
        <v>45</v>
      </c>
      <c r="AK255" s="32" t="s">
        <v>35</v>
      </c>
      <c r="AP255" s="24" t="str">
        <f t="shared" si="2"/>
        <v>0x79400000</v>
      </c>
      <c r="AQ255" s="25"/>
      <c r="AR255" s="26" t="str">
        <f t="shared" si="3"/>
        <v>ldrh_imm,                                                       </v>
      </c>
      <c r="AS255" s="26" t="str">
        <f t="shared" si="4"/>
        <v>		ldrh_imm,                                                       	/* 0x79400000	LDRH      	 */</v>
      </c>
      <c r="AT255" s="26" t="str">
        <f t="shared" si="5"/>
        <v>		0x79400000,	/* LDRH      	ldrh_imm	 */</v>
      </c>
    </row>
    <row r="256" ht="12.75" customHeight="1">
      <c r="A256" s="9" t="s">
        <v>441</v>
      </c>
      <c r="B256" s="16"/>
      <c r="C256" s="16"/>
      <c r="D256" s="17"/>
      <c r="E256" s="28" t="s">
        <v>340</v>
      </c>
      <c r="F256" s="18" t="str">
        <f t="shared" si="1"/>
        <v>imm_X</v>
      </c>
      <c r="G256" s="18" t="s">
        <v>121</v>
      </c>
      <c r="H256" s="76" t="s">
        <v>99</v>
      </c>
      <c r="I256" s="30"/>
      <c r="J256" s="32" t="s">
        <v>31</v>
      </c>
      <c r="K256" s="32" t="s">
        <v>30</v>
      </c>
      <c r="L256" s="61" t="s">
        <v>30</v>
      </c>
      <c r="M256" s="61" t="s">
        <v>30</v>
      </c>
      <c r="N256" s="45" t="s">
        <v>30</v>
      </c>
      <c r="O256" s="32" t="s">
        <v>31</v>
      </c>
      <c r="P256" s="45" t="s">
        <v>31</v>
      </c>
      <c r="Q256" s="61" t="s">
        <v>30</v>
      </c>
      <c r="R256" s="71" t="s">
        <v>30</v>
      </c>
      <c r="S256" s="71" t="s">
        <v>31</v>
      </c>
      <c r="T256" s="71" t="s">
        <v>53</v>
      </c>
      <c r="AF256" s="62" t="s">
        <v>45</v>
      </c>
      <c r="AK256" s="32" t="s">
        <v>35</v>
      </c>
      <c r="AP256" s="24" t="str">
        <f t="shared" si="2"/>
        <v>0x79800000</v>
      </c>
      <c r="AQ256" s="25"/>
      <c r="AR256" s="26" t="str">
        <f t="shared" si="3"/>
        <v>ldrsh_imm_X,                                                    </v>
      </c>
      <c r="AS256" s="26" t="str">
        <f t="shared" si="4"/>
        <v>		ldrsh_imm_X,                                                    	/* 0x79800000	LDRSH     	 */</v>
      </c>
      <c r="AT256" s="26" t="str">
        <f t="shared" si="5"/>
        <v>		0x79800000,	/* LDRSH     	ldrsh_imm_X	 */</v>
      </c>
    </row>
    <row r="257" ht="12.75" customHeight="1">
      <c r="A257" s="15" t="s">
        <v>442</v>
      </c>
      <c r="B257" s="16"/>
      <c r="C257" s="16"/>
      <c r="D257" s="17"/>
      <c r="E257" s="28" t="s">
        <v>340</v>
      </c>
      <c r="F257" s="18" t="str">
        <f t="shared" si="1"/>
        <v>imm_W</v>
      </c>
      <c r="G257" s="18" t="s">
        <v>121</v>
      </c>
      <c r="H257" s="76" t="s">
        <v>97</v>
      </c>
      <c r="I257" s="30"/>
      <c r="J257" s="32" t="s">
        <v>31</v>
      </c>
      <c r="K257" s="32" t="s">
        <v>30</v>
      </c>
      <c r="L257" s="61" t="s">
        <v>30</v>
      </c>
      <c r="M257" s="61" t="s">
        <v>30</v>
      </c>
      <c r="N257" s="45" t="s">
        <v>30</v>
      </c>
      <c r="O257" s="32" t="s">
        <v>31</v>
      </c>
      <c r="P257" s="45" t="s">
        <v>31</v>
      </c>
      <c r="Q257" s="61" t="s">
        <v>30</v>
      </c>
      <c r="R257" s="71" t="s">
        <v>30</v>
      </c>
      <c r="S257" s="71" t="s">
        <v>30</v>
      </c>
      <c r="T257" s="71" t="s">
        <v>53</v>
      </c>
      <c r="AF257" s="62" t="s">
        <v>45</v>
      </c>
      <c r="AK257" s="32" t="s">
        <v>35</v>
      </c>
      <c r="AP257" s="24" t="str">
        <f t="shared" si="2"/>
        <v>0x79C00000</v>
      </c>
      <c r="AQ257" s="25"/>
      <c r="AR257" s="26" t="str">
        <f t="shared" si="3"/>
        <v>ldrsh_imm_W,                                                    </v>
      </c>
      <c r="AS257" s="26" t="str">
        <f t="shared" si="4"/>
        <v>		ldrsh_imm_W,                                                    	/* 0x79C00000	LDRSH     	 */</v>
      </c>
      <c r="AT257" s="26" t="str">
        <f t="shared" si="5"/>
        <v>		0x79C00000,	/* LDRSH     	ldrsh_imm_W	 */</v>
      </c>
    </row>
    <row r="258" ht="12.75" customHeight="1">
      <c r="A258" s="15" t="s">
        <v>443</v>
      </c>
      <c r="B258" s="16"/>
      <c r="C258" s="16"/>
      <c r="D258" s="17"/>
      <c r="E258" s="28" t="s">
        <v>331</v>
      </c>
      <c r="F258" s="18" t="str">
        <f t="shared" si="1"/>
        <v>imm_H</v>
      </c>
      <c r="G258" s="18" t="s">
        <v>121</v>
      </c>
      <c r="H258" s="76" t="s">
        <v>68</v>
      </c>
      <c r="I258" s="30"/>
      <c r="J258" s="32" t="s">
        <v>31</v>
      </c>
      <c r="K258" s="32" t="s">
        <v>30</v>
      </c>
      <c r="L258" s="61" t="s">
        <v>30</v>
      </c>
      <c r="M258" s="61" t="s">
        <v>30</v>
      </c>
      <c r="N258" s="45" t="s">
        <v>30</v>
      </c>
      <c r="O258" s="32" t="s">
        <v>30</v>
      </c>
      <c r="P258" s="45" t="s">
        <v>31</v>
      </c>
      <c r="Q258" s="61" t="s">
        <v>30</v>
      </c>
      <c r="R258" s="71" t="s">
        <v>31</v>
      </c>
      <c r="S258" s="71" t="s">
        <v>31</v>
      </c>
      <c r="T258" s="71" t="s">
        <v>53</v>
      </c>
      <c r="AF258" s="62" t="s">
        <v>45</v>
      </c>
      <c r="AK258" s="32" t="s">
        <v>35</v>
      </c>
      <c r="AP258" s="24" t="str">
        <f t="shared" si="2"/>
        <v>0x7D000000</v>
      </c>
      <c r="AQ258" s="25"/>
      <c r="AR258" s="26" t="str">
        <f t="shared" si="3"/>
        <v>str_imm_H,                                                      </v>
      </c>
      <c r="AS258" s="26" t="str">
        <f t="shared" si="4"/>
        <v>		str_imm_H,                                                      	/* 0x7D000000	STR       	 */</v>
      </c>
      <c r="AT258" s="26" t="str">
        <f t="shared" si="5"/>
        <v>		0x7D000000,	/* STR       	str_imm_H	 */</v>
      </c>
    </row>
    <row r="259" ht="12.75" customHeight="1">
      <c r="A259" s="9" t="s">
        <v>444</v>
      </c>
      <c r="B259" s="16"/>
      <c r="C259" s="16"/>
      <c r="D259" s="17"/>
      <c r="E259" s="28" t="s">
        <v>215</v>
      </c>
      <c r="F259" s="18" t="str">
        <f t="shared" si="1"/>
        <v>imm_H</v>
      </c>
      <c r="G259" s="18" t="s">
        <v>121</v>
      </c>
      <c r="H259" s="76" t="s">
        <v>68</v>
      </c>
      <c r="I259" s="30"/>
      <c r="J259" s="32" t="s">
        <v>31</v>
      </c>
      <c r="K259" s="32" t="s">
        <v>30</v>
      </c>
      <c r="L259" s="61" t="s">
        <v>30</v>
      </c>
      <c r="M259" s="61" t="s">
        <v>30</v>
      </c>
      <c r="N259" s="45" t="s">
        <v>30</v>
      </c>
      <c r="O259" s="32" t="s">
        <v>30</v>
      </c>
      <c r="P259" s="45" t="s">
        <v>31</v>
      </c>
      <c r="Q259" s="61" t="s">
        <v>30</v>
      </c>
      <c r="R259" s="71" t="s">
        <v>31</v>
      </c>
      <c r="S259" s="71" t="s">
        <v>30</v>
      </c>
      <c r="T259" s="71" t="s">
        <v>53</v>
      </c>
      <c r="AF259" s="62" t="s">
        <v>45</v>
      </c>
      <c r="AK259" s="32" t="s">
        <v>35</v>
      </c>
      <c r="AP259" s="24" t="str">
        <f t="shared" si="2"/>
        <v>0x7D400000</v>
      </c>
      <c r="AQ259" s="25"/>
      <c r="AR259" s="26" t="str">
        <f t="shared" si="3"/>
        <v>ldr_imm_H,                                                      </v>
      </c>
      <c r="AS259" s="26" t="str">
        <f t="shared" si="4"/>
        <v>		ldr_imm_H,                                                      	/* 0x7D400000	LDR       	 */</v>
      </c>
      <c r="AT259" s="26" t="str">
        <f t="shared" si="5"/>
        <v>		0x7D400000,	/* LDR       	ldr_imm_H	 */</v>
      </c>
    </row>
    <row r="260" ht="12.75" customHeight="1">
      <c r="A260" s="9" t="s">
        <v>445</v>
      </c>
      <c r="B260" s="16"/>
      <c r="C260" s="16"/>
      <c r="D260" s="17"/>
      <c r="E260" s="28" t="s">
        <v>331</v>
      </c>
      <c r="F260" s="18" t="str">
        <f t="shared" si="1"/>
        <v>imm_W</v>
      </c>
      <c r="G260" s="18" t="s">
        <v>121</v>
      </c>
      <c r="H260" s="76" t="s">
        <v>97</v>
      </c>
      <c r="I260" s="30"/>
      <c r="J260" s="32" t="s">
        <v>30</v>
      </c>
      <c r="K260" s="32" t="s">
        <v>31</v>
      </c>
      <c r="L260" s="61" t="s">
        <v>30</v>
      </c>
      <c r="M260" s="61" t="s">
        <v>30</v>
      </c>
      <c r="N260" s="45" t="s">
        <v>30</v>
      </c>
      <c r="O260" s="32" t="s">
        <v>31</v>
      </c>
      <c r="P260" s="45" t="s">
        <v>31</v>
      </c>
      <c r="Q260" s="61" t="s">
        <v>30</v>
      </c>
      <c r="R260" s="71" t="s">
        <v>31</v>
      </c>
      <c r="S260" s="71" t="s">
        <v>31</v>
      </c>
      <c r="T260" s="71" t="s">
        <v>53</v>
      </c>
      <c r="AF260" s="62" t="s">
        <v>45</v>
      </c>
      <c r="AK260" s="32" t="s">
        <v>35</v>
      </c>
      <c r="AP260" s="24" t="str">
        <f t="shared" si="2"/>
        <v>0xB9000000</v>
      </c>
      <c r="AQ260" s="25"/>
      <c r="AR260" s="26" t="str">
        <f t="shared" si="3"/>
        <v>str_imm_W,                                                      </v>
      </c>
      <c r="AS260" s="26" t="str">
        <f t="shared" si="4"/>
        <v>		str_imm_W,                                                      	/* 0xB9000000	STR       	 */</v>
      </c>
      <c r="AT260" s="26" t="str">
        <f t="shared" si="5"/>
        <v>		0xB9000000,	/* STR       	str_imm_W	 */</v>
      </c>
    </row>
    <row r="261" ht="12.75" customHeight="1">
      <c r="A261" s="15" t="s">
        <v>446</v>
      </c>
      <c r="B261" s="16"/>
      <c r="C261" s="16"/>
      <c r="D261" s="17"/>
      <c r="E261" s="28" t="s">
        <v>215</v>
      </c>
      <c r="F261" s="18" t="str">
        <f t="shared" si="1"/>
        <v>imm_W</v>
      </c>
      <c r="G261" s="18" t="s">
        <v>121</v>
      </c>
      <c r="H261" s="76" t="s">
        <v>97</v>
      </c>
      <c r="I261" s="30"/>
      <c r="J261" s="32" t="s">
        <v>30</v>
      </c>
      <c r="K261" s="32" t="s">
        <v>31</v>
      </c>
      <c r="L261" s="61" t="s">
        <v>30</v>
      </c>
      <c r="M261" s="61" t="s">
        <v>30</v>
      </c>
      <c r="N261" s="45" t="s">
        <v>30</v>
      </c>
      <c r="O261" s="32" t="s">
        <v>31</v>
      </c>
      <c r="P261" s="45" t="s">
        <v>31</v>
      </c>
      <c r="Q261" s="61" t="s">
        <v>30</v>
      </c>
      <c r="R261" s="71" t="s">
        <v>31</v>
      </c>
      <c r="S261" s="71" t="s">
        <v>30</v>
      </c>
      <c r="T261" s="71" t="s">
        <v>53</v>
      </c>
      <c r="AF261" s="62" t="s">
        <v>45</v>
      </c>
      <c r="AK261" s="32" t="s">
        <v>35</v>
      </c>
      <c r="AP261" s="24" t="str">
        <f t="shared" si="2"/>
        <v>0xB9400000</v>
      </c>
      <c r="AQ261" s="25"/>
      <c r="AR261" s="26" t="str">
        <f t="shared" si="3"/>
        <v>ldr_imm_W,                                                      </v>
      </c>
      <c r="AS261" s="26" t="str">
        <f t="shared" si="4"/>
        <v>		ldr_imm_W,                                                      	/* 0xB9400000	LDR       	 */</v>
      </c>
      <c r="AT261" s="26" t="str">
        <f t="shared" si="5"/>
        <v>		0xB9400000,	/* LDR       	ldr_imm_W	 */</v>
      </c>
    </row>
    <row r="262" ht="12.75" customHeight="1">
      <c r="A262" s="15" t="s">
        <v>447</v>
      </c>
      <c r="B262" s="16"/>
      <c r="C262" s="16"/>
      <c r="D262" s="17"/>
      <c r="E262" s="28" t="s">
        <v>221</v>
      </c>
      <c r="F262" s="18" t="str">
        <f t="shared" si="1"/>
        <v>imm</v>
      </c>
      <c r="G262" s="18" t="s">
        <v>121</v>
      </c>
      <c r="H262" s="76"/>
      <c r="I262" s="30"/>
      <c r="J262" s="32" t="s">
        <v>30</v>
      </c>
      <c r="K262" s="32" t="s">
        <v>31</v>
      </c>
      <c r="L262" s="61" t="s">
        <v>30</v>
      </c>
      <c r="M262" s="61" t="s">
        <v>30</v>
      </c>
      <c r="N262" s="45" t="s">
        <v>30</v>
      </c>
      <c r="O262" s="32" t="s">
        <v>31</v>
      </c>
      <c r="P262" s="45" t="s">
        <v>31</v>
      </c>
      <c r="Q262" s="61" t="s">
        <v>30</v>
      </c>
      <c r="R262" s="71" t="s">
        <v>30</v>
      </c>
      <c r="S262" s="71" t="s">
        <v>31</v>
      </c>
      <c r="T262" s="71" t="s">
        <v>53</v>
      </c>
      <c r="AF262" s="62" t="s">
        <v>45</v>
      </c>
      <c r="AK262" s="32" t="s">
        <v>35</v>
      </c>
      <c r="AP262" s="24" t="str">
        <f t="shared" si="2"/>
        <v>0xB9800000</v>
      </c>
      <c r="AQ262" s="25"/>
      <c r="AR262" s="26" t="str">
        <f t="shared" si="3"/>
        <v>ldrsw_imm,                                                      </v>
      </c>
      <c r="AS262" s="26" t="str">
        <f t="shared" si="4"/>
        <v>		ldrsw_imm,                                                      	/* 0xB9800000	LDRSW     	 */</v>
      </c>
      <c r="AT262" s="26" t="str">
        <f t="shared" si="5"/>
        <v>		0xB9800000,	/* LDRSW     	ldrsw_imm	 */</v>
      </c>
    </row>
    <row r="263" ht="12.75" customHeight="1">
      <c r="A263" s="9" t="s">
        <v>448</v>
      </c>
      <c r="B263" s="16"/>
      <c r="C263" s="16"/>
      <c r="D263" s="17"/>
      <c r="E263" s="28" t="s">
        <v>331</v>
      </c>
      <c r="F263" s="18" t="str">
        <f t="shared" si="1"/>
        <v>imm_S</v>
      </c>
      <c r="G263" s="18" t="s">
        <v>121</v>
      </c>
      <c r="H263" s="76" t="s">
        <v>52</v>
      </c>
      <c r="I263" s="30"/>
      <c r="J263" s="32" t="s">
        <v>30</v>
      </c>
      <c r="K263" s="32" t="s">
        <v>31</v>
      </c>
      <c r="L263" s="61" t="s">
        <v>30</v>
      </c>
      <c r="M263" s="61" t="s">
        <v>30</v>
      </c>
      <c r="N263" s="45" t="s">
        <v>30</v>
      </c>
      <c r="O263" s="32" t="s">
        <v>30</v>
      </c>
      <c r="P263" s="45" t="s">
        <v>31</v>
      </c>
      <c r="Q263" s="61" t="s">
        <v>30</v>
      </c>
      <c r="R263" s="71" t="s">
        <v>31</v>
      </c>
      <c r="S263" s="71" t="s">
        <v>31</v>
      </c>
      <c r="T263" s="71" t="s">
        <v>53</v>
      </c>
      <c r="AF263" s="62" t="s">
        <v>45</v>
      </c>
      <c r="AK263" s="32" t="s">
        <v>35</v>
      </c>
      <c r="AP263" s="24" t="str">
        <f t="shared" si="2"/>
        <v>0xBD000000</v>
      </c>
      <c r="AQ263" s="25"/>
      <c r="AR263" s="26" t="str">
        <f t="shared" si="3"/>
        <v>str_imm_S,                                                      </v>
      </c>
      <c r="AS263" s="26" t="str">
        <f t="shared" si="4"/>
        <v>		str_imm_S,                                                      	/* 0xBD000000	STR       	 */</v>
      </c>
      <c r="AT263" s="26" t="str">
        <f t="shared" si="5"/>
        <v>		0xBD000000,	/* STR       	str_imm_S	 */</v>
      </c>
    </row>
    <row r="264" ht="12.75" customHeight="1">
      <c r="A264" s="15" t="s">
        <v>449</v>
      </c>
      <c r="B264" s="16"/>
      <c r="C264" s="16"/>
      <c r="D264" s="17"/>
      <c r="E264" s="28" t="s">
        <v>215</v>
      </c>
      <c r="F264" s="18" t="str">
        <f t="shared" si="1"/>
        <v>imm_S</v>
      </c>
      <c r="G264" s="18" t="s">
        <v>121</v>
      </c>
      <c r="H264" s="76" t="s">
        <v>52</v>
      </c>
      <c r="I264" s="30"/>
      <c r="J264" s="32" t="s">
        <v>30</v>
      </c>
      <c r="K264" s="32" t="s">
        <v>31</v>
      </c>
      <c r="L264" s="61" t="s">
        <v>30</v>
      </c>
      <c r="M264" s="61" t="s">
        <v>30</v>
      </c>
      <c r="N264" s="45" t="s">
        <v>30</v>
      </c>
      <c r="O264" s="32" t="s">
        <v>30</v>
      </c>
      <c r="P264" s="45" t="s">
        <v>31</v>
      </c>
      <c r="Q264" s="61" t="s">
        <v>30</v>
      </c>
      <c r="R264" s="71" t="s">
        <v>31</v>
      </c>
      <c r="S264" s="71" t="s">
        <v>30</v>
      </c>
      <c r="T264" s="71" t="s">
        <v>53</v>
      </c>
      <c r="AF264" s="62" t="s">
        <v>45</v>
      </c>
      <c r="AK264" s="32" t="s">
        <v>35</v>
      </c>
      <c r="AP264" s="24" t="str">
        <f t="shared" si="2"/>
        <v>0xBD400000</v>
      </c>
      <c r="AQ264" s="25"/>
      <c r="AR264" s="26" t="str">
        <f t="shared" si="3"/>
        <v>ldr_imm_S,                                                      </v>
      </c>
      <c r="AS264" s="26" t="str">
        <f t="shared" si="4"/>
        <v>		ldr_imm_S,                                                      	/* 0xBD400000	LDR       	 */</v>
      </c>
      <c r="AT264" s="26" t="str">
        <f t="shared" si="5"/>
        <v>		0xBD400000,	/* LDR       	ldr_imm_S	 */</v>
      </c>
    </row>
    <row r="265" ht="12.75" customHeight="1">
      <c r="A265" s="15" t="s">
        <v>450</v>
      </c>
      <c r="B265" s="16"/>
      <c r="C265" s="16"/>
      <c r="D265" s="17"/>
      <c r="E265" s="28" t="s">
        <v>331</v>
      </c>
      <c r="F265" s="18" t="str">
        <f t="shared" si="1"/>
        <v>imm_X</v>
      </c>
      <c r="G265" s="18" t="s">
        <v>121</v>
      </c>
      <c r="H265" s="76" t="s">
        <v>99</v>
      </c>
      <c r="I265" s="30"/>
      <c r="J265" s="32" t="s">
        <v>30</v>
      </c>
      <c r="K265" s="32" t="s">
        <v>30</v>
      </c>
      <c r="L265" s="61" t="s">
        <v>30</v>
      </c>
      <c r="M265" s="61" t="s">
        <v>30</v>
      </c>
      <c r="N265" s="45" t="s">
        <v>30</v>
      </c>
      <c r="O265" s="32" t="s">
        <v>31</v>
      </c>
      <c r="P265" s="45" t="s">
        <v>31</v>
      </c>
      <c r="Q265" s="61" t="s">
        <v>30</v>
      </c>
      <c r="R265" s="71" t="s">
        <v>31</v>
      </c>
      <c r="S265" s="71" t="s">
        <v>31</v>
      </c>
      <c r="T265" s="71" t="s">
        <v>53</v>
      </c>
      <c r="AF265" s="62" t="s">
        <v>45</v>
      </c>
      <c r="AK265" s="32" t="s">
        <v>35</v>
      </c>
      <c r="AP265" s="24" t="str">
        <f t="shared" si="2"/>
        <v>0xF9000000</v>
      </c>
      <c r="AQ265" s="25"/>
      <c r="AR265" s="26" t="str">
        <f t="shared" si="3"/>
        <v>str_imm_X,                                                      </v>
      </c>
      <c r="AS265" s="26" t="str">
        <f t="shared" si="4"/>
        <v>		str_imm_X,                                                      	/* 0xF9000000	STR       	 */</v>
      </c>
      <c r="AT265" s="26" t="str">
        <f t="shared" si="5"/>
        <v>		0xF9000000,	/* STR       	str_imm_X	 */</v>
      </c>
    </row>
    <row r="266" ht="12.75" customHeight="1">
      <c r="A266" s="9" t="s">
        <v>451</v>
      </c>
      <c r="B266" s="16"/>
      <c r="C266" s="16"/>
      <c r="D266" s="17"/>
      <c r="E266" s="28" t="s">
        <v>215</v>
      </c>
      <c r="F266" s="18" t="str">
        <f t="shared" si="1"/>
        <v>imm_X</v>
      </c>
      <c r="G266" s="18" t="s">
        <v>121</v>
      </c>
      <c r="H266" s="76" t="s">
        <v>99</v>
      </c>
      <c r="I266" s="30"/>
      <c r="J266" s="32" t="s">
        <v>30</v>
      </c>
      <c r="K266" s="32" t="s">
        <v>30</v>
      </c>
      <c r="L266" s="61" t="s">
        <v>30</v>
      </c>
      <c r="M266" s="61" t="s">
        <v>30</v>
      </c>
      <c r="N266" s="45" t="s">
        <v>30</v>
      </c>
      <c r="O266" s="32" t="s">
        <v>31</v>
      </c>
      <c r="P266" s="45" t="s">
        <v>31</v>
      </c>
      <c r="Q266" s="61" t="s">
        <v>30</v>
      </c>
      <c r="R266" s="71" t="s">
        <v>31</v>
      </c>
      <c r="S266" s="71" t="s">
        <v>30</v>
      </c>
      <c r="T266" s="71" t="s">
        <v>53</v>
      </c>
      <c r="AF266" s="62" t="s">
        <v>45</v>
      </c>
      <c r="AK266" s="32" t="s">
        <v>35</v>
      </c>
      <c r="AP266" s="24" t="str">
        <f t="shared" si="2"/>
        <v>0xF9400000</v>
      </c>
      <c r="AQ266" s="25"/>
      <c r="AR266" s="26" t="str">
        <f t="shared" si="3"/>
        <v>ldr_imm_X,                                                      </v>
      </c>
      <c r="AS266" s="26" t="str">
        <f t="shared" si="4"/>
        <v>		ldr_imm_X,                                                      	/* 0xF9400000	LDR       	 */</v>
      </c>
      <c r="AT266" s="26" t="str">
        <f t="shared" si="5"/>
        <v>		0xF9400000,	/* LDR       	ldr_imm_X	 */</v>
      </c>
    </row>
    <row r="267" ht="12.75" customHeight="1">
      <c r="A267" s="15" t="s">
        <v>452</v>
      </c>
      <c r="B267" s="16"/>
      <c r="C267" s="16"/>
      <c r="D267" s="17"/>
      <c r="E267" s="28" t="s">
        <v>331</v>
      </c>
      <c r="F267" s="18" t="str">
        <f t="shared" si="1"/>
        <v>imm_D</v>
      </c>
      <c r="G267" s="18" t="s">
        <v>121</v>
      </c>
      <c r="H267" s="76" t="s">
        <v>219</v>
      </c>
      <c r="I267" s="30"/>
      <c r="J267" s="32" t="s">
        <v>30</v>
      </c>
      <c r="K267" s="32" t="s">
        <v>30</v>
      </c>
      <c r="L267" s="61" t="s">
        <v>30</v>
      </c>
      <c r="M267" s="61" t="s">
        <v>30</v>
      </c>
      <c r="N267" s="45" t="s">
        <v>30</v>
      </c>
      <c r="O267" s="32" t="s">
        <v>30</v>
      </c>
      <c r="P267" s="45" t="s">
        <v>31</v>
      </c>
      <c r="Q267" s="61" t="s">
        <v>30</v>
      </c>
      <c r="R267" s="71" t="s">
        <v>31</v>
      </c>
      <c r="S267" s="71" t="s">
        <v>31</v>
      </c>
      <c r="T267" s="71" t="s">
        <v>53</v>
      </c>
      <c r="AF267" s="62" t="s">
        <v>45</v>
      </c>
      <c r="AK267" s="32" t="s">
        <v>35</v>
      </c>
      <c r="AP267" s="24" t="str">
        <f t="shared" si="2"/>
        <v>0xFD000000</v>
      </c>
      <c r="AQ267" s="25"/>
      <c r="AR267" s="26" t="str">
        <f t="shared" si="3"/>
        <v>str_imm_D,                                                      </v>
      </c>
      <c r="AS267" s="26" t="str">
        <f t="shared" si="4"/>
        <v>		str_imm_D,                                                      	/* 0xFD000000	STR       	 */</v>
      </c>
      <c r="AT267" s="26" t="str">
        <f t="shared" si="5"/>
        <v>		0xFD000000,	/* STR       	str_imm_D	 */</v>
      </c>
    </row>
    <row r="268" ht="12.75" customHeight="1">
      <c r="A268" s="15" t="s">
        <v>453</v>
      </c>
      <c r="B268" s="16"/>
      <c r="C268" s="16"/>
      <c r="D268" s="17"/>
      <c r="E268" s="28" t="s">
        <v>215</v>
      </c>
      <c r="F268" s="18" t="str">
        <f t="shared" si="1"/>
        <v>imm_D</v>
      </c>
      <c r="G268" s="18" t="s">
        <v>121</v>
      </c>
      <c r="H268" s="76" t="s">
        <v>219</v>
      </c>
      <c r="I268" s="30"/>
      <c r="J268" s="32" t="s">
        <v>30</v>
      </c>
      <c r="K268" s="32" t="s">
        <v>30</v>
      </c>
      <c r="L268" s="61" t="s">
        <v>30</v>
      </c>
      <c r="M268" s="61" t="s">
        <v>30</v>
      </c>
      <c r="N268" s="45" t="s">
        <v>30</v>
      </c>
      <c r="O268" s="32" t="s">
        <v>30</v>
      </c>
      <c r="P268" s="45" t="s">
        <v>31</v>
      </c>
      <c r="Q268" s="61" t="s">
        <v>30</v>
      </c>
      <c r="R268" s="71" t="s">
        <v>31</v>
      </c>
      <c r="S268" s="71" t="s">
        <v>30</v>
      </c>
      <c r="T268" s="71" t="s">
        <v>53</v>
      </c>
      <c r="AF268" s="62" t="s">
        <v>45</v>
      </c>
      <c r="AK268" s="32" t="s">
        <v>35</v>
      </c>
      <c r="AP268" s="24" t="str">
        <f t="shared" si="2"/>
        <v>0xFD400000</v>
      </c>
      <c r="AQ268" s="25"/>
      <c r="AR268" s="26" t="str">
        <f t="shared" si="3"/>
        <v>ldr_imm_D,                                                      </v>
      </c>
      <c r="AS268" s="26" t="str">
        <f t="shared" si="4"/>
        <v>		ldr_imm_D,                                                      	/* 0xFD400000	LDR       	 */</v>
      </c>
      <c r="AT268" s="26" t="str">
        <f t="shared" si="5"/>
        <v>		0xFD400000,	/* LDR       	ldr_imm_D	 */</v>
      </c>
    </row>
    <row r="269" ht="12.75" customHeight="1">
      <c r="A269" s="9" t="s">
        <v>454</v>
      </c>
      <c r="B269" s="16"/>
      <c r="C269" s="16"/>
      <c r="D269" s="17"/>
      <c r="E269" s="28" t="s">
        <v>224</v>
      </c>
      <c r="F269" s="18" t="str">
        <f t="shared" si="1"/>
        <v>imm</v>
      </c>
      <c r="G269" s="18" t="s">
        <v>121</v>
      </c>
      <c r="H269" s="29"/>
      <c r="I269" s="30"/>
      <c r="J269" s="32" t="s">
        <v>30</v>
      </c>
      <c r="K269" s="32" t="s">
        <v>30</v>
      </c>
      <c r="L269" s="61" t="s">
        <v>30</v>
      </c>
      <c r="M269" s="61" t="s">
        <v>30</v>
      </c>
      <c r="N269" s="45" t="s">
        <v>30</v>
      </c>
      <c r="O269" s="32" t="s">
        <v>31</v>
      </c>
      <c r="P269" s="45" t="s">
        <v>31</v>
      </c>
      <c r="Q269" s="61" t="s">
        <v>30</v>
      </c>
      <c r="R269" s="71" t="s">
        <v>30</v>
      </c>
      <c r="S269" s="71" t="s">
        <v>31</v>
      </c>
      <c r="T269" s="71" t="s">
        <v>53</v>
      </c>
      <c r="AF269" s="62" t="s">
        <v>45</v>
      </c>
      <c r="AK269" s="32" t="s">
        <v>35</v>
      </c>
      <c r="AP269" s="24" t="str">
        <f t="shared" si="2"/>
        <v>0xF9800000</v>
      </c>
      <c r="AQ269" s="25"/>
      <c r="AR269" s="26" t="str">
        <f t="shared" si="3"/>
        <v>prfm_imm,                                                       </v>
      </c>
      <c r="AS269" s="26" t="str">
        <f t="shared" si="4"/>
        <v>		prfm_imm,                                                       	/* 0xF9800000	PRFM      	 */</v>
      </c>
      <c r="AT269" s="26" t="str">
        <f t="shared" si="5"/>
        <v>		0xF9800000,	/* PRFM      	prfm_imm	 */</v>
      </c>
    </row>
    <row r="270" ht="12.75" customHeight="1">
      <c r="A270" s="9" t="s">
        <v>455</v>
      </c>
      <c r="B270" s="16"/>
      <c r="C270" s="16" t="s">
        <v>456</v>
      </c>
      <c r="D270" s="17"/>
      <c r="F270" s="18" t="str">
        <f t="shared" si="1"/>
        <v/>
      </c>
      <c r="G270" s="19"/>
      <c r="H270" s="20"/>
      <c r="I270" s="20"/>
      <c r="J270" s="22"/>
      <c r="K270" s="22"/>
      <c r="L270" s="22"/>
      <c r="M270" s="22" t="s">
        <v>30</v>
      </c>
      <c r="N270" s="22" t="s">
        <v>31</v>
      </c>
      <c r="O270" s="22" t="s">
        <v>31</v>
      </c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4" t="str">
        <f t="shared" si="2"/>
        <v/>
      </c>
      <c r="AQ270" s="25"/>
      <c r="AR270" s="26" t="str">
        <f t="shared" si="3"/>
        <v/>
      </c>
      <c r="AS270" s="26" t="str">
        <f t="shared" si="4"/>
        <v>/* Data processing – Immediate */</v>
      </c>
      <c r="AT270" s="26" t="str">
        <f t="shared" si="5"/>
        <v>/* Data processing – Immediate */</v>
      </c>
    </row>
    <row r="271" ht="12.75" customHeight="1">
      <c r="A271" s="15" t="s">
        <v>457</v>
      </c>
      <c r="B271" s="16"/>
      <c r="C271" s="16"/>
      <c r="D271" s="17" t="s">
        <v>458</v>
      </c>
      <c r="F271" s="18" t="str">
        <f t="shared" si="1"/>
        <v/>
      </c>
      <c r="G271" s="19"/>
      <c r="H271" s="20"/>
      <c r="I271" s="20"/>
      <c r="J271" s="38" t="s">
        <v>459</v>
      </c>
      <c r="K271" s="38" t="s">
        <v>54</v>
      </c>
      <c r="M271" s="39" t="s">
        <v>30</v>
      </c>
      <c r="N271" s="39" t="s">
        <v>31</v>
      </c>
      <c r="O271" s="39" t="s">
        <v>31</v>
      </c>
      <c r="P271" s="22" t="s">
        <v>31</v>
      </c>
      <c r="Q271" s="22" t="s">
        <v>31</v>
      </c>
      <c r="R271" s="66" t="s">
        <v>55</v>
      </c>
      <c r="AK271" s="38" t="s">
        <v>56</v>
      </c>
      <c r="AP271" s="24" t="str">
        <f t="shared" si="2"/>
        <v/>
      </c>
      <c r="AQ271" s="25"/>
      <c r="AR271" s="26" t="str">
        <f t="shared" si="3"/>
        <v/>
      </c>
      <c r="AS271" s="26" t="str">
        <f t="shared" si="4"/>
        <v>	/* PC-rel. addressing */</v>
      </c>
      <c r="AT271" s="26" t="str">
        <f t="shared" si="5"/>
        <v>	/* PC-rel. addressing */</v>
      </c>
    </row>
    <row r="272" ht="12.75" customHeight="1">
      <c r="A272" s="15" t="s">
        <v>460</v>
      </c>
      <c r="B272" s="27"/>
      <c r="C272" s="27"/>
      <c r="D272" s="26"/>
      <c r="E272" s="28" t="s">
        <v>461</v>
      </c>
      <c r="F272" s="18" t="str">
        <f t="shared" si="1"/>
        <v/>
      </c>
      <c r="G272" s="19"/>
      <c r="H272" s="30"/>
      <c r="I272" s="30"/>
      <c r="J272" s="32" t="s">
        <v>31</v>
      </c>
      <c r="K272" s="32" t="s">
        <v>54</v>
      </c>
      <c r="M272" s="45" t="s">
        <v>30</v>
      </c>
      <c r="N272" s="45" t="s">
        <v>31</v>
      </c>
      <c r="O272" s="45" t="s">
        <v>31</v>
      </c>
      <c r="P272" s="45" t="s">
        <v>31</v>
      </c>
      <c r="Q272" s="45" t="s">
        <v>31</v>
      </c>
      <c r="R272" s="71" t="s">
        <v>55</v>
      </c>
      <c r="AK272" s="32" t="s">
        <v>56</v>
      </c>
      <c r="AP272" s="24" t="str">
        <f t="shared" si="2"/>
        <v>0x10000000</v>
      </c>
      <c r="AQ272" s="25"/>
      <c r="AR272" s="26" t="str">
        <f t="shared" si="3"/>
        <v>adr,                                                            </v>
      </c>
      <c r="AS272" s="26" t="str">
        <f t="shared" si="4"/>
        <v>		adr,                                                            	/* 0x10000000	ADR       	 */</v>
      </c>
      <c r="AT272" s="26" t="str">
        <f t="shared" si="5"/>
        <v>		0x10000000,	/* ADR       	adr	 */</v>
      </c>
    </row>
    <row r="273" ht="12.75" customHeight="1">
      <c r="A273" s="9" t="s">
        <v>462</v>
      </c>
      <c r="B273" s="27"/>
      <c r="C273" s="27"/>
      <c r="D273" s="26"/>
      <c r="E273" s="28" t="s">
        <v>463</v>
      </c>
      <c r="F273" s="18" t="str">
        <f t="shared" si="1"/>
        <v/>
      </c>
      <c r="G273" s="19"/>
      <c r="H273" s="30"/>
      <c r="I273" s="30"/>
      <c r="J273" s="32" t="s">
        <v>30</v>
      </c>
      <c r="K273" s="32" t="s">
        <v>54</v>
      </c>
      <c r="M273" s="45" t="s">
        <v>30</v>
      </c>
      <c r="N273" s="45" t="s">
        <v>31</v>
      </c>
      <c r="O273" s="45" t="s">
        <v>31</v>
      </c>
      <c r="P273" s="45" t="s">
        <v>31</v>
      </c>
      <c r="Q273" s="45" t="s">
        <v>31</v>
      </c>
      <c r="R273" s="71" t="s">
        <v>55</v>
      </c>
      <c r="AK273" s="32" t="s">
        <v>56</v>
      </c>
      <c r="AP273" s="24" t="str">
        <f t="shared" si="2"/>
        <v>0x90000000</v>
      </c>
      <c r="AQ273" s="25"/>
      <c r="AR273" s="26" t="str">
        <f t="shared" si="3"/>
        <v>adrp,                                                           </v>
      </c>
      <c r="AS273" s="26" t="str">
        <f t="shared" si="4"/>
        <v>		adrp,                                                           	/* 0x90000000	ADRP      	 */</v>
      </c>
      <c r="AT273" s="26" t="str">
        <f t="shared" si="5"/>
        <v>		0x90000000,	/* ADRP      	adrp	 */</v>
      </c>
    </row>
    <row r="274" ht="12.75" customHeight="1">
      <c r="A274" s="9" t="s">
        <v>464</v>
      </c>
      <c r="B274" s="16"/>
      <c r="C274" s="16"/>
      <c r="D274" s="17" t="s">
        <v>465</v>
      </c>
      <c r="F274" s="18" t="str">
        <f t="shared" si="1"/>
        <v/>
      </c>
      <c r="G274" s="19"/>
      <c r="H274" s="20"/>
      <c r="I274" s="20"/>
      <c r="J274" s="38" t="s">
        <v>466</v>
      </c>
      <c r="K274" s="38" t="s">
        <v>459</v>
      </c>
      <c r="L274" s="38" t="s">
        <v>52</v>
      </c>
      <c r="M274" s="39" t="s">
        <v>30</v>
      </c>
      <c r="N274" s="39" t="s">
        <v>31</v>
      </c>
      <c r="O274" s="39" t="s">
        <v>31</v>
      </c>
      <c r="P274" s="22" t="s">
        <v>31</v>
      </c>
      <c r="Q274" s="22" t="s">
        <v>30</v>
      </c>
      <c r="R274" s="38" t="s">
        <v>59</v>
      </c>
      <c r="T274" s="66" t="s">
        <v>53</v>
      </c>
      <c r="AF274" s="40" t="s">
        <v>45</v>
      </c>
      <c r="AK274" s="38" t="s">
        <v>56</v>
      </c>
      <c r="AP274" s="24" t="str">
        <f t="shared" si="2"/>
        <v/>
      </c>
      <c r="AQ274" s="25"/>
      <c r="AR274" s="26" t="str">
        <f t="shared" si="3"/>
        <v/>
      </c>
      <c r="AS274" s="26" t="str">
        <f t="shared" si="4"/>
        <v>	/* Add/subtract (immediate) */</v>
      </c>
      <c r="AT274" s="26" t="str">
        <f t="shared" si="5"/>
        <v>	/* Add/subtract (immediate) */</v>
      </c>
    </row>
    <row r="275" ht="12.75" customHeight="1">
      <c r="A275" s="15" t="s">
        <v>467</v>
      </c>
      <c r="B275" s="16"/>
      <c r="C275" s="16"/>
      <c r="D275" s="17"/>
      <c r="E275" s="28" t="s">
        <v>468</v>
      </c>
      <c r="F275" s="18" t="str">
        <f t="shared" si="1"/>
        <v>imm_W</v>
      </c>
      <c r="G275" s="18" t="s">
        <v>121</v>
      </c>
      <c r="H275" s="30" t="s">
        <v>97</v>
      </c>
      <c r="I275" s="30"/>
      <c r="J275" s="32" t="s">
        <v>31</v>
      </c>
      <c r="K275" s="32" t="s">
        <v>31</v>
      </c>
      <c r="L275" s="32" t="s">
        <v>31</v>
      </c>
      <c r="M275" s="45" t="s">
        <v>30</v>
      </c>
      <c r="N275" s="45" t="s">
        <v>31</v>
      </c>
      <c r="O275" s="45" t="s">
        <v>31</v>
      </c>
      <c r="P275" s="45" t="s">
        <v>31</v>
      </c>
      <c r="Q275" s="45" t="s">
        <v>30</v>
      </c>
      <c r="R275" s="32" t="s">
        <v>33</v>
      </c>
      <c r="S275" s="32" t="s">
        <v>33</v>
      </c>
      <c r="T275" s="71" t="s">
        <v>53</v>
      </c>
      <c r="AF275" s="46" t="s">
        <v>45</v>
      </c>
      <c r="AK275" s="32" t="s">
        <v>56</v>
      </c>
      <c r="AP275" s="24" t="str">
        <f t="shared" si="2"/>
        <v>0x11000000</v>
      </c>
      <c r="AQ275" s="25"/>
      <c r="AR275" s="26" t="str">
        <f t="shared" si="3"/>
        <v>add_imm_W,                                                      </v>
      </c>
      <c r="AS275" s="26" t="str">
        <f t="shared" si="4"/>
        <v>		add_imm_W,                                                      	/* 0x11000000	ADD       	 */</v>
      </c>
      <c r="AT275" s="26" t="str">
        <f t="shared" si="5"/>
        <v>		0x11000000,	/* ADD       	add_imm_W	 */</v>
      </c>
    </row>
    <row r="276" ht="12.75" customHeight="1">
      <c r="A276" s="15" t="s">
        <v>469</v>
      </c>
      <c r="B276" s="16"/>
      <c r="C276" s="16"/>
      <c r="D276" s="17"/>
      <c r="E276" s="28" t="s">
        <v>470</v>
      </c>
      <c r="F276" s="18" t="str">
        <f t="shared" si="1"/>
        <v>imm_W</v>
      </c>
      <c r="G276" s="18" t="s">
        <v>121</v>
      </c>
      <c r="H276" s="30" t="s">
        <v>97</v>
      </c>
      <c r="I276" s="30"/>
      <c r="J276" s="32" t="s">
        <v>31</v>
      </c>
      <c r="K276" s="32" t="s">
        <v>31</v>
      </c>
      <c r="L276" s="32" t="s">
        <v>30</v>
      </c>
      <c r="M276" s="45" t="s">
        <v>30</v>
      </c>
      <c r="N276" s="45" t="s">
        <v>31</v>
      </c>
      <c r="O276" s="45" t="s">
        <v>31</v>
      </c>
      <c r="P276" s="45" t="s">
        <v>31</v>
      </c>
      <c r="Q276" s="45" t="s">
        <v>30</v>
      </c>
      <c r="R276" s="32" t="s">
        <v>33</v>
      </c>
      <c r="S276" s="32" t="s">
        <v>33</v>
      </c>
      <c r="T276" s="71" t="s">
        <v>53</v>
      </c>
      <c r="AF276" s="46" t="s">
        <v>45</v>
      </c>
      <c r="AK276" s="32" t="s">
        <v>56</v>
      </c>
      <c r="AP276" s="24" t="str">
        <f t="shared" si="2"/>
        <v>0x31000000</v>
      </c>
      <c r="AQ276" s="25"/>
      <c r="AR276" s="26" t="str">
        <f t="shared" si="3"/>
        <v>adds_imm_W,                                                     </v>
      </c>
      <c r="AS276" s="26" t="str">
        <f t="shared" si="4"/>
        <v>		adds_imm_W,                                                     	/* 0x31000000	ADDS      	 */</v>
      </c>
      <c r="AT276" s="26" t="str">
        <f t="shared" si="5"/>
        <v>		0x31000000,	/* ADDS      	adds_imm_W	 */</v>
      </c>
    </row>
    <row r="277" ht="12.75" customHeight="1">
      <c r="A277" s="9" t="s">
        <v>471</v>
      </c>
      <c r="B277" s="16"/>
      <c r="C277" s="16"/>
      <c r="D277" s="17"/>
      <c r="E277" s="28" t="s">
        <v>472</v>
      </c>
      <c r="F277" s="18" t="str">
        <f t="shared" si="1"/>
        <v>imm_W</v>
      </c>
      <c r="G277" s="18" t="s">
        <v>121</v>
      </c>
      <c r="H277" s="30" t="s">
        <v>97</v>
      </c>
      <c r="I277" s="30"/>
      <c r="J277" s="32" t="s">
        <v>31</v>
      </c>
      <c r="K277" s="32" t="s">
        <v>30</v>
      </c>
      <c r="L277" s="32" t="s">
        <v>31</v>
      </c>
      <c r="M277" s="45" t="s">
        <v>30</v>
      </c>
      <c r="N277" s="45" t="s">
        <v>31</v>
      </c>
      <c r="O277" s="45" t="s">
        <v>31</v>
      </c>
      <c r="P277" s="45" t="s">
        <v>31</v>
      </c>
      <c r="Q277" s="45" t="s">
        <v>30</v>
      </c>
      <c r="R277" s="32" t="s">
        <v>33</v>
      </c>
      <c r="S277" s="32" t="s">
        <v>33</v>
      </c>
      <c r="T277" s="71" t="s">
        <v>53</v>
      </c>
      <c r="AF277" s="46" t="s">
        <v>45</v>
      </c>
      <c r="AK277" s="32" t="s">
        <v>56</v>
      </c>
      <c r="AP277" s="24" t="str">
        <f t="shared" si="2"/>
        <v>0x51000000</v>
      </c>
      <c r="AQ277" s="25"/>
      <c r="AR277" s="26" t="str">
        <f t="shared" si="3"/>
        <v>sub_imm_W,                                                      </v>
      </c>
      <c r="AS277" s="26" t="str">
        <f t="shared" si="4"/>
        <v>		sub_imm_W,                                                      	/* 0x51000000	SUB       	 */</v>
      </c>
      <c r="AT277" s="26" t="str">
        <f t="shared" si="5"/>
        <v>		0x51000000,	/* SUB       	sub_imm_W	 */</v>
      </c>
    </row>
    <row r="278" ht="12.75" customHeight="1">
      <c r="A278" s="15" t="s">
        <v>473</v>
      </c>
      <c r="B278" s="16"/>
      <c r="C278" s="16"/>
      <c r="D278" s="17"/>
      <c r="E278" s="28" t="s">
        <v>474</v>
      </c>
      <c r="F278" s="18" t="str">
        <f t="shared" si="1"/>
        <v>imm_W</v>
      </c>
      <c r="G278" s="18" t="s">
        <v>121</v>
      </c>
      <c r="H278" s="30" t="s">
        <v>97</v>
      </c>
      <c r="I278" s="30"/>
      <c r="J278" s="32" t="s">
        <v>31</v>
      </c>
      <c r="K278" s="32" t="s">
        <v>30</v>
      </c>
      <c r="L278" s="32" t="s">
        <v>30</v>
      </c>
      <c r="M278" s="45" t="s">
        <v>30</v>
      </c>
      <c r="N278" s="45" t="s">
        <v>31</v>
      </c>
      <c r="O278" s="45" t="s">
        <v>31</v>
      </c>
      <c r="P278" s="45" t="s">
        <v>31</v>
      </c>
      <c r="Q278" s="45" t="s">
        <v>30</v>
      </c>
      <c r="R278" s="32" t="s">
        <v>33</v>
      </c>
      <c r="S278" s="32" t="s">
        <v>33</v>
      </c>
      <c r="T278" s="71" t="s">
        <v>53</v>
      </c>
      <c r="AF278" s="46" t="s">
        <v>45</v>
      </c>
      <c r="AK278" s="32" t="s">
        <v>56</v>
      </c>
      <c r="AP278" s="24" t="str">
        <f t="shared" si="2"/>
        <v>0x71000000</v>
      </c>
      <c r="AQ278" s="25"/>
      <c r="AR278" s="26" t="str">
        <f t="shared" si="3"/>
        <v>subs_imm_W,                                                     </v>
      </c>
      <c r="AS278" s="26" t="str">
        <f t="shared" si="4"/>
        <v>		subs_imm_W,                                                     	/* 0x71000000	SUBS      	 */</v>
      </c>
      <c r="AT278" s="26" t="str">
        <f t="shared" si="5"/>
        <v>		0x71000000,	/* SUBS      	subs_imm_W	 */</v>
      </c>
    </row>
    <row r="279" ht="12.75" customHeight="1">
      <c r="A279" s="15" t="s">
        <v>475</v>
      </c>
      <c r="B279" s="16"/>
      <c r="C279" s="16"/>
      <c r="D279" s="17"/>
      <c r="E279" s="28" t="s">
        <v>468</v>
      </c>
      <c r="F279" s="18" t="str">
        <f t="shared" si="1"/>
        <v>imm_X</v>
      </c>
      <c r="G279" s="18" t="s">
        <v>121</v>
      </c>
      <c r="H279" s="30" t="s">
        <v>99</v>
      </c>
      <c r="I279" s="30"/>
      <c r="J279" s="32" t="s">
        <v>30</v>
      </c>
      <c r="K279" s="32" t="s">
        <v>31</v>
      </c>
      <c r="L279" s="32" t="s">
        <v>31</v>
      </c>
      <c r="M279" s="45" t="s">
        <v>30</v>
      </c>
      <c r="N279" s="45" t="s">
        <v>31</v>
      </c>
      <c r="O279" s="45" t="s">
        <v>31</v>
      </c>
      <c r="P279" s="45" t="s">
        <v>31</v>
      </c>
      <c r="Q279" s="45" t="s">
        <v>30</v>
      </c>
      <c r="R279" s="32" t="s">
        <v>33</v>
      </c>
      <c r="S279" s="32" t="s">
        <v>33</v>
      </c>
      <c r="T279" s="71" t="s">
        <v>53</v>
      </c>
      <c r="AF279" s="46" t="s">
        <v>45</v>
      </c>
      <c r="AK279" s="32" t="s">
        <v>56</v>
      </c>
      <c r="AP279" s="24" t="str">
        <f t="shared" si="2"/>
        <v>0x91000000</v>
      </c>
      <c r="AQ279" s="25"/>
      <c r="AR279" s="26" t="str">
        <f t="shared" si="3"/>
        <v>add_imm_X,                                                      </v>
      </c>
      <c r="AS279" s="26" t="str">
        <f t="shared" si="4"/>
        <v>		add_imm_X,                                                      	/* 0x91000000	ADD       	 */</v>
      </c>
      <c r="AT279" s="26" t="str">
        <f t="shared" si="5"/>
        <v>		0x91000000,	/* ADD       	add_imm_X	 */</v>
      </c>
    </row>
    <row r="280" ht="12.75" customHeight="1">
      <c r="A280" s="9" t="s">
        <v>476</v>
      </c>
      <c r="B280" s="16"/>
      <c r="C280" s="16"/>
      <c r="D280" s="17"/>
      <c r="E280" s="28" t="s">
        <v>470</v>
      </c>
      <c r="F280" s="18" t="str">
        <f t="shared" si="1"/>
        <v>imm_X</v>
      </c>
      <c r="G280" s="18" t="s">
        <v>121</v>
      </c>
      <c r="H280" s="30" t="s">
        <v>99</v>
      </c>
      <c r="I280" s="30"/>
      <c r="J280" s="32" t="s">
        <v>30</v>
      </c>
      <c r="K280" s="32" t="s">
        <v>31</v>
      </c>
      <c r="L280" s="32" t="s">
        <v>30</v>
      </c>
      <c r="M280" s="45" t="s">
        <v>30</v>
      </c>
      <c r="N280" s="45" t="s">
        <v>31</v>
      </c>
      <c r="O280" s="45" t="s">
        <v>31</v>
      </c>
      <c r="P280" s="45" t="s">
        <v>31</v>
      </c>
      <c r="Q280" s="45" t="s">
        <v>30</v>
      </c>
      <c r="R280" s="32" t="s">
        <v>33</v>
      </c>
      <c r="S280" s="32" t="s">
        <v>33</v>
      </c>
      <c r="T280" s="71" t="s">
        <v>53</v>
      </c>
      <c r="AF280" s="46" t="s">
        <v>45</v>
      </c>
      <c r="AK280" s="32" t="s">
        <v>56</v>
      </c>
      <c r="AP280" s="24" t="str">
        <f t="shared" si="2"/>
        <v>0xB1000000</v>
      </c>
      <c r="AQ280" s="25"/>
      <c r="AR280" s="26" t="str">
        <f t="shared" si="3"/>
        <v>adds_imm_X,                                                     </v>
      </c>
      <c r="AS280" s="26" t="str">
        <f t="shared" si="4"/>
        <v>		adds_imm_X,                                                     	/* 0xB1000000	ADDS      	 */</v>
      </c>
      <c r="AT280" s="26" t="str">
        <f t="shared" si="5"/>
        <v>		0xB1000000,	/* ADDS      	adds_imm_X	 */</v>
      </c>
    </row>
    <row r="281" ht="12.75" customHeight="1">
      <c r="A281" s="9" t="s">
        <v>477</v>
      </c>
      <c r="B281" s="16"/>
      <c r="C281" s="16"/>
      <c r="D281" s="17"/>
      <c r="E281" s="28" t="s">
        <v>472</v>
      </c>
      <c r="F281" s="18" t="str">
        <f t="shared" si="1"/>
        <v>imm_X</v>
      </c>
      <c r="G281" s="18" t="s">
        <v>121</v>
      </c>
      <c r="H281" s="30" t="s">
        <v>99</v>
      </c>
      <c r="I281" s="30"/>
      <c r="J281" s="32" t="s">
        <v>30</v>
      </c>
      <c r="K281" s="32" t="s">
        <v>30</v>
      </c>
      <c r="L281" s="32" t="s">
        <v>31</v>
      </c>
      <c r="M281" s="45" t="s">
        <v>30</v>
      </c>
      <c r="N281" s="45" t="s">
        <v>31</v>
      </c>
      <c r="O281" s="45" t="s">
        <v>31</v>
      </c>
      <c r="P281" s="45" t="s">
        <v>31</v>
      </c>
      <c r="Q281" s="45" t="s">
        <v>30</v>
      </c>
      <c r="R281" s="32" t="s">
        <v>33</v>
      </c>
      <c r="S281" s="32" t="s">
        <v>33</v>
      </c>
      <c r="T281" s="71" t="s">
        <v>53</v>
      </c>
      <c r="AF281" s="46" t="s">
        <v>45</v>
      </c>
      <c r="AK281" s="32" t="s">
        <v>56</v>
      </c>
      <c r="AP281" s="24" t="str">
        <f t="shared" si="2"/>
        <v>0xD1000000</v>
      </c>
      <c r="AQ281" s="25"/>
      <c r="AR281" s="26" t="str">
        <f t="shared" si="3"/>
        <v>sub_imm_X,                                                      </v>
      </c>
      <c r="AS281" s="26" t="str">
        <f t="shared" si="4"/>
        <v>		sub_imm_X,                                                      	/* 0xD1000000	SUB       	 */</v>
      </c>
      <c r="AT281" s="26" t="str">
        <f t="shared" si="5"/>
        <v>		0xD1000000,	/* SUB       	sub_imm_X	 */</v>
      </c>
    </row>
    <row r="282" ht="12.75" customHeight="1">
      <c r="A282" s="15" t="s">
        <v>478</v>
      </c>
      <c r="B282" s="16"/>
      <c r="C282" s="16"/>
      <c r="D282" s="17"/>
      <c r="E282" s="28" t="s">
        <v>474</v>
      </c>
      <c r="F282" s="18" t="str">
        <f t="shared" si="1"/>
        <v>imm_X</v>
      </c>
      <c r="G282" s="18" t="s">
        <v>121</v>
      </c>
      <c r="H282" s="30" t="s">
        <v>99</v>
      </c>
      <c r="I282" s="30"/>
      <c r="J282" s="32" t="s">
        <v>30</v>
      </c>
      <c r="K282" s="32" t="s">
        <v>30</v>
      </c>
      <c r="L282" s="32" t="s">
        <v>30</v>
      </c>
      <c r="M282" s="45" t="s">
        <v>30</v>
      </c>
      <c r="N282" s="45" t="s">
        <v>31</v>
      </c>
      <c r="O282" s="45" t="s">
        <v>31</v>
      </c>
      <c r="P282" s="45" t="s">
        <v>31</v>
      </c>
      <c r="Q282" s="45" t="s">
        <v>30</v>
      </c>
      <c r="R282" s="32" t="s">
        <v>33</v>
      </c>
      <c r="S282" s="32" t="s">
        <v>33</v>
      </c>
      <c r="T282" s="71" t="s">
        <v>53</v>
      </c>
      <c r="AF282" s="46" t="s">
        <v>45</v>
      </c>
      <c r="AK282" s="32" t="s">
        <v>56</v>
      </c>
      <c r="AP282" s="24" t="str">
        <f t="shared" si="2"/>
        <v>0xF1000000</v>
      </c>
      <c r="AQ282" s="25"/>
      <c r="AR282" s="26" t="str">
        <f t="shared" si="3"/>
        <v>subs_imm_X,                                                     </v>
      </c>
      <c r="AS282" s="26" t="str">
        <f t="shared" si="4"/>
        <v>		subs_imm_X,                                                     	/* 0xF1000000	SUBS      	 */</v>
      </c>
      <c r="AT282" s="26" t="str">
        <f t="shared" si="5"/>
        <v>		0xF1000000,	/* SUBS      	subs_imm_X	 */</v>
      </c>
    </row>
    <row r="283" ht="12.75" customHeight="1">
      <c r="A283" s="15" t="s">
        <v>479</v>
      </c>
      <c r="B283" s="16"/>
      <c r="C283" s="16"/>
      <c r="D283" s="17" t="s">
        <v>480</v>
      </c>
      <c r="F283" s="18" t="str">
        <f t="shared" si="1"/>
        <v>imm</v>
      </c>
      <c r="G283" s="18" t="s">
        <v>121</v>
      </c>
      <c r="H283" s="20"/>
      <c r="I283" s="20"/>
      <c r="J283" s="38" t="s">
        <v>466</v>
      </c>
      <c r="K283" s="38" t="s">
        <v>135</v>
      </c>
      <c r="M283" s="39" t="s">
        <v>30</v>
      </c>
      <c r="N283" s="39" t="s">
        <v>31</v>
      </c>
      <c r="O283" s="39" t="s">
        <v>31</v>
      </c>
      <c r="P283" s="22" t="s">
        <v>30</v>
      </c>
      <c r="Q283" s="22" t="s">
        <v>31</v>
      </c>
      <c r="R283" s="22" t="s">
        <v>31</v>
      </c>
      <c r="S283" s="38" t="s">
        <v>481</v>
      </c>
      <c r="T283" s="38" t="s">
        <v>57</v>
      </c>
      <c r="Z283" s="38" t="s">
        <v>58</v>
      </c>
      <c r="AF283" s="40" t="s">
        <v>45</v>
      </c>
      <c r="AK283" s="38" t="s">
        <v>56</v>
      </c>
      <c r="AP283" s="24" t="str">
        <f t="shared" si="2"/>
        <v/>
      </c>
      <c r="AQ283" s="25"/>
      <c r="AR283" s="26" t="str">
        <f t="shared" si="3"/>
        <v/>
      </c>
      <c r="AS283" s="26" t="str">
        <f t="shared" si="4"/>
        <v>	/* Logical (immediate) */</v>
      </c>
      <c r="AT283" s="26" t="str">
        <f t="shared" si="5"/>
        <v>	/* Logical (immediate) */</v>
      </c>
    </row>
    <row r="284" ht="12.75" customHeight="1">
      <c r="A284" s="9" t="s">
        <v>482</v>
      </c>
      <c r="B284" s="16"/>
      <c r="C284" s="16"/>
      <c r="D284" s="17"/>
      <c r="E284" s="28" t="s">
        <v>483</v>
      </c>
      <c r="F284" s="18" t="str">
        <f t="shared" si="1"/>
        <v>imm_W</v>
      </c>
      <c r="G284" s="18" t="s">
        <v>121</v>
      </c>
      <c r="H284" s="30" t="s">
        <v>97</v>
      </c>
      <c r="I284" s="30"/>
      <c r="J284" s="32" t="s">
        <v>31</v>
      </c>
      <c r="K284" s="32" t="s">
        <v>31</v>
      </c>
      <c r="L284" s="32" t="s">
        <v>31</v>
      </c>
      <c r="M284" s="45" t="s">
        <v>30</v>
      </c>
      <c r="N284" s="45" t="s">
        <v>31</v>
      </c>
      <c r="O284" s="45" t="s">
        <v>31</v>
      </c>
      <c r="P284" s="61" t="s">
        <v>30</v>
      </c>
      <c r="Q284" s="61" t="s">
        <v>31</v>
      </c>
      <c r="R284" s="61" t="s">
        <v>31</v>
      </c>
      <c r="S284" s="32" t="s">
        <v>31</v>
      </c>
      <c r="T284" s="32" t="s">
        <v>57</v>
      </c>
      <c r="Z284" s="32" t="s">
        <v>58</v>
      </c>
      <c r="AF284" s="46" t="s">
        <v>45</v>
      </c>
      <c r="AK284" s="32" t="s">
        <v>56</v>
      </c>
      <c r="AP284" s="24" t="str">
        <f t="shared" si="2"/>
        <v>0x12000000</v>
      </c>
      <c r="AQ284" s="25"/>
      <c r="AR284" s="26" t="str">
        <f t="shared" si="3"/>
        <v>and_imm_W,                                                      </v>
      </c>
      <c r="AS284" s="26" t="str">
        <f t="shared" si="4"/>
        <v>		and_imm_W,                                                      	/* 0x12000000	AND       	 */</v>
      </c>
      <c r="AT284" s="26" t="str">
        <f t="shared" si="5"/>
        <v>		0x12000000,	/* AND       	and_imm_W	 */</v>
      </c>
    </row>
    <row r="285" ht="12.75" customHeight="1">
      <c r="A285" s="15" t="s">
        <v>484</v>
      </c>
      <c r="B285" s="16"/>
      <c r="C285" s="16"/>
      <c r="D285" s="17"/>
      <c r="E285" s="28" t="s">
        <v>485</v>
      </c>
      <c r="F285" s="18" t="str">
        <f t="shared" si="1"/>
        <v>imm_W</v>
      </c>
      <c r="G285" s="18" t="s">
        <v>121</v>
      </c>
      <c r="H285" s="30" t="s">
        <v>97</v>
      </c>
      <c r="I285" s="30"/>
      <c r="J285" s="32" t="s">
        <v>31</v>
      </c>
      <c r="K285" s="32" t="s">
        <v>31</v>
      </c>
      <c r="L285" s="32" t="s">
        <v>30</v>
      </c>
      <c r="M285" s="45" t="s">
        <v>30</v>
      </c>
      <c r="N285" s="45" t="s">
        <v>31</v>
      </c>
      <c r="O285" s="45" t="s">
        <v>31</v>
      </c>
      <c r="P285" s="61" t="s">
        <v>30</v>
      </c>
      <c r="Q285" s="61" t="s">
        <v>31</v>
      </c>
      <c r="R285" s="61" t="s">
        <v>31</v>
      </c>
      <c r="S285" s="32" t="s">
        <v>31</v>
      </c>
      <c r="T285" s="32" t="s">
        <v>57</v>
      </c>
      <c r="Z285" s="32" t="s">
        <v>58</v>
      </c>
      <c r="AF285" s="46" t="s">
        <v>45</v>
      </c>
      <c r="AK285" s="32" t="s">
        <v>56</v>
      </c>
      <c r="AP285" s="24" t="str">
        <f t="shared" si="2"/>
        <v>0x32000000</v>
      </c>
      <c r="AQ285" s="25"/>
      <c r="AR285" s="26" t="str">
        <f t="shared" si="3"/>
        <v>orr_imm_W,                                                      </v>
      </c>
      <c r="AS285" s="26" t="str">
        <f t="shared" si="4"/>
        <v>		orr_imm_W,                                                      	/* 0x32000000	ORR       	 */</v>
      </c>
      <c r="AT285" s="26" t="str">
        <f t="shared" si="5"/>
        <v>		0x32000000,	/* ORR       	orr_imm_W	 */</v>
      </c>
    </row>
    <row r="286" ht="12.75" customHeight="1">
      <c r="A286" s="15" t="s">
        <v>486</v>
      </c>
      <c r="B286" s="16"/>
      <c r="C286" s="16"/>
      <c r="D286" s="17"/>
      <c r="E286" s="28" t="s">
        <v>487</v>
      </c>
      <c r="F286" s="18" t="str">
        <f t="shared" si="1"/>
        <v>imm_W</v>
      </c>
      <c r="G286" s="18" t="s">
        <v>121</v>
      </c>
      <c r="H286" s="30" t="s">
        <v>97</v>
      </c>
      <c r="I286" s="30"/>
      <c r="J286" s="32" t="s">
        <v>31</v>
      </c>
      <c r="K286" s="32" t="s">
        <v>30</v>
      </c>
      <c r="L286" s="32" t="s">
        <v>31</v>
      </c>
      <c r="M286" s="45" t="s">
        <v>30</v>
      </c>
      <c r="N286" s="45" t="s">
        <v>31</v>
      </c>
      <c r="O286" s="45" t="s">
        <v>31</v>
      </c>
      <c r="P286" s="61" t="s">
        <v>30</v>
      </c>
      <c r="Q286" s="61" t="s">
        <v>31</v>
      </c>
      <c r="R286" s="61" t="s">
        <v>31</v>
      </c>
      <c r="S286" s="32" t="s">
        <v>31</v>
      </c>
      <c r="T286" s="32" t="s">
        <v>57</v>
      </c>
      <c r="Z286" s="32" t="s">
        <v>58</v>
      </c>
      <c r="AF286" s="46" t="s">
        <v>45</v>
      </c>
      <c r="AK286" s="32" t="s">
        <v>56</v>
      </c>
      <c r="AP286" s="24" t="str">
        <f t="shared" si="2"/>
        <v>0x52000000</v>
      </c>
      <c r="AQ286" s="25"/>
      <c r="AR286" s="26" t="str">
        <f t="shared" si="3"/>
        <v>eor_imm_W,                                                      </v>
      </c>
      <c r="AS286" s="26" t="str">
        <f t="shared" si="4"/>
        <v>		eor_imm_W,                                                      	/* 0x52000000	EOR       	 */</v>
      </c>
      <c r="AT286" s="26" t="str">
        <f t="shared" si="5"/>
        <v>		0x52000000,	/* EOR       	eor_imm_W	 */</v>
      </c>
    </row>
    <row r="287" ht="12.75" customHeight="1">
      <c r="A287" s="9" t="s">
        <v>488</v>
      </c>
      <c r="B287" s="16"/>
      <c r="C287" s="16"/>
      <c r="D287" s="17"/>
      <c r="E287" s="28" t="s">
        <v>489</v>
      </c>
      <c r="F287" s="18" t="str">
        <f t="shared" si="1"/>
        <v>imm_W</v>
      </c>
      <c r="G287" s="18" t="s">
        <v>121</v>
      </c>
      <c r="H287" s="30" t="s">
        <v>97</v>
      </c>
      <c r="I287" s="30"/>
      <c r="J287" s="32" t="s">
        <v>31</v>
      </c>
      <c r="K287" s="32" t="s">
        <v>30</v>
      </c>
      <c r="L287" s="32" t="s">
        <v>30</v>
      </c>
      <c r="M287" s="45" t="s">
        <v>30</v>
      </c>
      <c r="N287" s="45" t="s">
        <v>31</v>
      </c>
      <c r="O287" s="45" t="s">
        <v>31</v>
      </c>
      <c r="P287" s="61" t="s">
        <v>30</v>
      </c>
      <c r="Q287" s="61" t="s">
        <v>31</v>
      </c>
      <c r="R287" s="61" t="s">
        <v>31</v>
      </c>
      <c r="S287" s="32" t="s">
        <v>31</v>
      </c>
      <c r="T287" s="32" t="s">
        <v>57</v>
      </c>
      <c r="Z287" s="32" t="s">
        <v>58</v>
      </c>
      <c r="AF287" s="46" t="s">
        <v>45</v>
      </c>
      <c r="AK287" s="32" t="s">
        <v>56</v>
      </c>
      <c r="AP287" s="24" t="str">
        <f t="shared" si="2"/>
        <v>0x72000000</v>
      </c>
      <c r="AQ287" s="25"/>
      <c r="AR287" s="26" t="str">
        <f t="shared" si="3"/>
        <v>ands_imm_W,                                                     </v>
      </c>
      <c r="AS287" s="26" t="str">
        <f t="shared" si="4"/>
        <v>		ands_imm_W,                                                     	/* 0x72000000	ANDS      	 */</v>
      </c>
      <c r="AT287" s="26" t="str">
        <f t="shared" si="5"/>
        <v>		0x72000000,	/* ANDS      	ands_imm_W	 */</v>
      </c>
    </row>
    <row r="288" ht="12.75" customHeight="1">
      <c r="A288" s="9" t="s">
        <v>490</v>
      </c>
      <c r="B288" s="16"/>
      <c r="C288" s="16"/>
      <c r="D288" s="17"/>
      <c r="E288" s="28" t="s">
        <v>483</v>
      </c>
      <c r="F288" s="18" t="str">
        <f t="shared" si="1"/>
        <v>imm_X</v>
      </c>
      <c r="G288" s="18" t="s">
        <v>121</v>
      </c>
      <c r="H288" s="30" t="s">
        <v>99</v>
      </c>
      <c r="I288" s="30"/>
      <c r="J288" s="32" t="s">
        <v>30</v>
      </c>
      <c r="K288" s="32" t="s">
        <v>31</v>
      </c>
      <c r="L288" s="32" t="s">
        <v>31</v>
      </c>
      <c r="M288" s="45" t="s">
        <v>30</v>
      </c>
      <c r="N288" s="45" t="s">
        <v>31</v>
      </c>
      <c r="O288" s="45" t="s">
        <v>31</v>
      </c>
      <c r="P288" s="61" t="s">
        <v>30</v>
      </c>
      <c r="Q288" s="61" t="s">
        <v>31</v>
      </c>
      <c r="R288" s="61" t="s">
        <v>31</v>
      </c>
      <c r="S288" s="32" t="s">
        <v>33</v>
      </c>
      <c r="T288" s="32" t="s">
        <v>57</v>
      </c>
      <c r="Z288" s="32" t="s">
        <v>58</v>
      </c>
      <c r="AF288" s="46" t="s">
        <v>45</v>
      </c>
      <c r="AK288" s="32" t="s">
        <v>56</v>
      </c>
      <c r="AP288" s="24" t="str">
        <f t="shared" si="2"/>
        <v>0x92000000</v>
      </c>
      <c r="AQ288" s="25"/>
      <c r="AR288" s="26" t="str">
        <f t="shared" si="3"/>
        <v>and_imm_X,                                                      </v>
      </c>
      <c r="AS288" s="26" t="str">
        <f t="shared" si="4"/>
        <v>		and_imm_X,                                                      	/* 0x92000000	AND       	 */</v>
      </c>
      <c r="AT288" s="26" t="str">
        <f t="shared" si="5"/>
        <v>		0x92000000,	/* AND       	and_imm_X	 */</v>
      </c>
    </row>
    <row r="289" ht="12.75" customHeight="1">
      <c r="A289" s="15" t="s">
        <v>491</v>
      </c>
      <c r="B289" s="16"/>
      <c r="C289" s="16"/>
      <c r="D289" s="17"/>
      <c r="E289" s="28" t="s">
        <v>485</v>
      </c>
      <c r="F289" s="18" t="str">
        <f t="shared" si="1"/>
        <v>imm_X</v>
      </c>
      <c r="G289" s="18" t="s">
        <v>121</v>
      </c>
      <c r="H289" s="30" t="s">
        <v>99</v>
      </c>
      <c r="I289" s="30"/>
      <c r="J289" s="32" t="s">
        <v>30</v>
      </c>
      <c r="K289" s="32" t="s">
        <v>31</v>
      </c>
      <c r="L289" s="32" t="s">
        <v>30</v>
      </c>
      <c r="M289" s="45" t="s">
        <v>30</v>
      </c>
      <c r="N289" s="45" t="s">
        <v>31</v>
      </c>
      <c r="O289" s="45" t="s">
        <v>31</v>
      </c>
      <c r="P289" s="61" t="s">
        <v>30</v>
      </c>
      <c r="Q289" s="61" t="s">
        <v>31</v>
      </c>
      <c r="R289" s="61" t="s">
        <v>31</v>
      </c>
      <c r="S289" s="32" t="s">
        <v>33</v>
      </c>
      <c r="T289" s="32" t="s">
        <v>57</v>
      </c>
      <c r="Z289" s="32" t="s">
        <v>58</v>
      </c>
      <c r="AF289" s="46" t="s">
        <v>45</v>
      </c>
      <c r="AK289" s="32" t="s">
        <v>56</v>
      </c>
      <c r="AP289" s="24" t="str">
        <f t="shared" si="2"/>
        <v>0xB2000000</v>
      </c>
      <c r="AQ289" s="25"/>
      <c r="AR289" s="26" t="str">
        <f t="shared" si="3"/>
        <v>orr_imm_X,                                                      </v>
      </c>
      <c r="AS289" s="26" t="str">
        <f t="shared" si="4"/>
        <v>		orr_imm_X,                                                      	/* 0xB2000000	ORR       	 */</v>
      </c>
      <c r="AT289" s="26" t="str">
        <f t="shared" si="5"/>
        <v>		0xB2000000,	/* ORR       	orr_imm_X	 */</v>
      </c>
    </row>
    <row r="290" ht="12.75" customHeight="1">
      <c r="A290" s="15" t="s">
        <v>492</v>
      </c>
      <c r="B290" s="16"/>
      <c r="C290" s="16"/>
      <c r="D290" s="17"/>
      <c r="E290" s="28" t="s">
        <v>487</v>
      </c>
      <c r="F290" s="18" t="str">
        <f t="shared" si="1"/>
        <v>imm_X</v>
      </c>
      <c r="G290" s="18" t="s">
        <v>121</v>
      </c>
      <c r="H290" s="30" t="s">
        <v>99</v>
      </c>
      <c r="I290" s="30"/>
      <c r="J290" s="32" t="s">
        <v>30</v>
      </c>
      <c r="K290" s="32" t="s">
        <v>30</v>
      </c>
      <c r="L290" s="32" t="s">
        <v>31</v>
      </c>
      <c r="M290" s="45" t="s">
        <v>30</v>
      </c>
      <c r="N290" s="45" t="s">
        <v>31</v>
      </c>
      <c r="O290" s="45" t="s">
        <v>31</v>
      </c>
      <c r="P290" s="61" t="s">
        <v>30</v>
      </c>
      <c r="Q290" s="61" t="s">
        <v>31</v>
      </c>
      <c r="R290" s="61" t="s">
        <v>31</v>
      </c>
      <c r="S290" s="32" t="s">
        <v>33</v>
      </c>
      <c r="T290" s="32" t="s">
        <v>57</v>
      </c>
      <c r="Z290" s="32" t="s">
        <v>58</v>
      </c>
      <c r="AF290" s="46" t="s">
        <v>45</v>
      </c>
      <c r="AK290" s="32" t="s">
        <v>56</v>
      </c>
      <c r="AP290" s="24" t="str">
        <f t="shared" si="2"/>
        <v>0xD2000000</v>
      </c>
      <c r="AQ290" s="25"/>
      <c r="AR290" s="26" t="str">
        <f t="shared" si="3"/>
        <v>eor_imm_X,                                                      </v>
      </c>
      <c r="AS290" s="26" t="str">
        <f t="shared" si="4"/>
        <v>		eor_imm_X,                                                      	/* 0xD2000000	EOR       	 */</v>
      </c>
      <c r="AT290" s="26" t="str">
        <f t="shared" si="5"/>
        <v>		0xD2000000,	/* EOR       	eor_imm_X	 */</v>
      </c>
    </row>
    <row r="291" ht="12.75" customHeight="1">
      <c r="A291" s="9" t="s">
        <v>493</v>
      </c>
      <c r="B291" s="16"/>
      <c r="C291" s="16"/>
      <c r="D291" s="17"/>
      <c r="E291" s="28" t="s">
        <v>489</v>
      </c>
      <c r="F291" s="18" t="str">
        <f t="shared" si="1"/>
        <v>imm_X</v>
      </c>
      <c r="G291" s="18" t="s">
        <v>121</v>
      </c>
      <c r="H291" s="30" t="s">
        <v>99</v>
      </c>
      <c r="I291" s="30"/>
      <c r="J291" s="32" t="s">
        <v>30</v>
      </c>
      <c r="K291" s="32" t="s">
        <v>30</v>
      </c>
      <c r="L291" s="32" t="s">
        <v>30</v>
      </c>
      <c r="M291" s="45" t="s">
        <v>30</v>
      </c>
      <c r="N291" s="45" t="s">
        <v>31</v>
      </c>
      <c r="O291" s="45" t="s">
        <v>31</v>
      </c>
      <c r="P291" s="61" t="s">
        <v>30</v>
      </c>
      <c r="Q291" s="61" t="s">
        <v>31</v>
      </c>
      <c r="R291" s="61" t="s">
        <v>31</v>
      </c>
      <c r="S291" s="32" t="s">
        <v>33</v>
      </c>
      <c r="T291" s="32" t="s">
        <v>57</v>
      </c>
      <c r="Z291" s="32" t="s">
        <v>58</v>
      </c>
      <c r="AF291" s="46" t="s">
        <v>45</v>
      </c>
      <c r="AK291" s="32" t="s">
        <v>56</v>
      </c>
      <c r="AP291" s="24" t="str">
        <f t="shared" si="2"/>
        <v>0xF2000000</v>
      </c>
      <c r="AQ291" s="25"/>
      <c r="AR291" s="26" t="str">
        <f t="shared" si="3"/>
        <v>ands_imm_X,                                                     </v>
      </c>
      <c r="AS291" s="26" t="str">
        <f t="shared" si="4"/>
        <v>		ands_imm_X,                                                     	/* 0xF2000000	ANDS      	 */</v>
      </c>
      <c r="AT291" s="26" t="str">
        <f t="shared" si="5"/>
        <v>		0xF2000000,	/* ANDS      	ands_imm_X	 */</v>
      </c>
    </row>
    <row r="292" ht="12.75" customHeight="1">
      <c r="A292" s="15" t="s">
        <v>494</v>
      </c>
      <c r="B292" s="16"/>
      <c r="C292" s="16"/>
      <c r="D292" s="17" t="s">
        <v>495</v>
      </c>
      <c r="F292" s="18" t="str">
        <f t="shared" si="1"/>
        <v/>
      </c>
      <c r="G292" s="19"/>
      <c r="H292" s="20"/>
      <c r="I292" s="20"/>
      <c r="J292" s="38" t="s">
        <v>466</v>
      </c>
      <c r="K292" s="38" t="s">
        <v>135</v>
      </c>
      <c r="M292" s="39" t="s">
        <v>30</v>
      </c>
      <c r="N292" s="39" t="s">
        <v>31</v>
      </c>
      <c r="O292" s="39" t="s">
        <v>31</v>
      </c>
      <c r="P292" s="22" t="s">
        <v>30</v>
      </c>
      <c r="Q292" s="22" t="s">
        <v>31</v>
      </c>
      <c r="R292" s="22" t="s">
        <v>30</v>
      </c>
      <c r="S292" s="38" t="s">
        <v>496</v>
      </c>
      <c r="U292" s="66" t="s">
        <v>40</v>
      </c>
      <c r="AK292" s="38" t="s">
        <v>56</v>
      </c>
      <c r="AP292" s="24" t="str">
        <f t="shared" si="2"/>
        <v/>
      </c>
      <c r="AQ292" s="25"/>
      <c r="AR292" s="26" t="str">
        <f t="shared" si="3"/>
        <v/>
      </c>
      <c r="AS292" s="26" t="str">
        <f t="shared" si="4"/>
        <v>	/* Move wide (immediate) */</v>
      </c>
      <c r="AT292" s="26" t="str">
        <f t="shared" si="5"/>
        <v>	/* Move wide (immediate) */</v>
      </c>
    </row>
    <row r="293" ht="12.75" customHeight="1">
      <c r="A293" s="15" t="s">
        <v>497</v>
      </c>
      <c r="B293" s="16"/>
      <c r="C293" s="16"/>
      <c r="D293" s="17"/>
      <c r="E293" s="28" t="s">
        <v>498</v>
      </c>
      <c r="F293" s="18" t="str">
        <f t="shared" si="1"/>
        <v>W</v>
      </c>
      <c r="G293" s="19"/>
      <c r="H293" s="30" t="s">
        <v>97</v>
      </c>
      <c r="I293" s="77"/>
      <c r="J293" s="32" t="s">
        <v>31</v>
      </c>
      <c r="K293" s="32" t="s">
        <v>31</v>
      </c>
      <c r="L293" s="32" t="s">
        <v>31</v>
      </c>
      <c r="M293" s="45" t="s">
        <v>30</v>
      </c>
      <c r="N293" s="45" t="s">
        <v>31</v>
      </c>
      <c r="O293" s="45" t="s">
        <v>31</v>
      </c>
      <c r="P293" s="45" t="s">
        <v>30</v>
      </c>
      <c r="Q293" s="45" t="s">
        <v>31</v>
      </c>
      <c r="R293" s="45" t="s">
        <v>30</v>
      </c>
      <c r="S293" s="32" t="s">
        <v>33</v>
      </c>
      <c r="T293" s="32" t="s">
        <v>33</v>
      </c>
      <c r="U293" s="71" t="s">
        <v>40</v>
      </c>
      <c r="AK293" s="32" t="s">
        <v>56</v>
      </c>
      <c r="AP293" s="24" t="str">
        <f t="shared" si="2"/>
        <v>0x12800000</v>
      </c>
      <c r="AQ293" s="25"/>
      <c r="AR293" s="26" t="str">
        <f t="shared" si="3"/>
        <v>movn_W,                                                         </v>
      </c>
      <c r="AS293" s="26" t="str">
        <f t="shared" si="4"/>
        <v>		movn_W,                                                         	/* 0x12800000	MOVN      	 */</v>
      </c>
      <c r="AT293" s="26" t="str">
        <f t="shared" si="5"/>
        <v>		0x12800000,	/* MOVN      	movn_W	 */</v>
      </c>
    </row>
    <row r="294" ht="12.75" customHeight="1">
      <c r="A294" s="9" t="s">
        <v>499</v>
      </c>
      <c r="B294" s="16"/>
      <c r="C294" s="16"/>
      <c r="D294" s="17"/>
      <c r="E294" s="28" t="s">
        <v>500</v>
      </c>
      <c r="F294" s="18" t="str">
        <f t="shared" si="1"/>
        <v>W</v>
      </c>
      <c r="G294" s="19"/>
      <c r="H294" s="30" t="s">
        <v>97</v>
      </c>
      <c r="I294" s="77"/>
      <c r="J294" s="32" t="s">
        <v>31</v>
      </c>
      <c r="K294" s="32" t="s">
        <v>30</v>
      </c>
      <c r="L294" s="32" t="s">
        <v>31</v>
      </c>
      <c r="M294" s="45" t="s">
        <v>30</v>
      </c>
      <c r="N294" s="45" t="s">
        <v>31</v>
      </c>
      <c r="O294" s="45" t="s">
        <v>31</v>
      </c>
      <c r="P294" s="45" t="s">
        <v>30</v>
      </c>
      <c r="Q294" s="45" t="s">
        <v>31</v>
      </c>
      <c r="R294" s="45" t="s">
        <v>30</v>
      </c>
      <c r="S294" s="32" t="s">
        <v>33</v>
      </c>
      <c r="T294" s="32" t="s">
        <v>33</v>
      </c>
      <c r="U294" s="71" t="s">
        <v>40</v>
      </c>
      <c r="AK294" s="32" t="s">
        <v>56</v>
      </c>
      <c r="AP294" s="24" t="str">
        <f t="shared" si="2"/>
        <v>0x52800000</v>
      </c>
      <c r="AQ294" s="25"/>
      <c r="AR294" s="26" t="str">
        <f t="shared" si="3"/>
        <v>movz_W,                                                         </v>
      </c>
      <c r="AS294" s="26" t="str">
        <f t="shared" si="4"/>
        <v>		movz_W,                                                         	/* 0x52800000	MOVZ      	 */</v>
      </c>
      <c r="AT294" s="26" t="str">
        <f t="shared" si="5"/>
        <v>		0x52800000,	/* MOVZ      	movz_W	 */</v>
      </c>
    </row>
    <row r="295" ht="12.75" customHeight="1">
      <c r="A295" s="9" t="s">
        <v>501</v>
      </c>
      <c r="B295" s="16"/>
      <c r="C295" s="16"/>
      <c r="D295" s="17"/>
      <c r="E295" s="28" t="s">
        <v>502</v>
      </c>
      <c r="F295" s="18" t="str">
        <f t="shared" si="1"/>
        <v>W</v>
      </c>
      <c r="G295" s="19"/>
      <c r="H295" s="30" t="s">
        <v>97</v>
      </c>
      <c r="I295" s="77"/>
      <c r="J295" s="32" t="s">
        <v>31</v>
      </c>
      <c r="K295" s="32" t="s">
        <v>30</v>
      </c>
      <c r="L295" s="32" t="s">
        <v>30</v>
      </c>
      <c r="M295" s="45" t="s">
        <v>30</v>
      </c>
      <c r="N295" s="45" t="s">
        <v>31</v>
      </c>
      <c r="O295" s="45" t="s">
        <v>31</v>
      </c>
      <c r="P295" s="45" t="s">
        <v>30</v>
      </c>
      <c r="Q295" s="45" t="s">
        <v>31</v>
      </c>
      <c r="R295" s="45" t="s">
        <v>30</v>
      </c>
      <c r="S295" s="32" t="s">
        <v>33</v>
      </c>
      <c r="T295" s="32" t="s">
        <v>33</v>
      </c>
      <c r="U295" s="71" t="s">
        <v>40</v>
      </c>
      <c r="AK295" s="32" t="s">
        <v>56</v>
      </c>
      <c r="AP295" s="24" t="str">
        <f t="shared" si="2"/>
        <v>0x72800000</v>
      </c>
      <c r="AQ295" s="25"/>
      <c r="AR295" s="26" t="str">
        <f t="shared" si="3"/>
        <v>movk_W,                                                         </v>
      </c>
      <c r="AS295" s="26" t="str">
        <f t="shared" si="4"/>
        <v>		movk_W,                                                         	/* 0x72800000	MOVK      	 */</v>
      </c>
      <c r="AT295" s="26" t="str">
        <f t="shared" si="5"/>
        <v>		0x72800000,	/* MOVK      	movk_W	 */</v>
      </c>
    </row>
    <row r="296" ht="12.75" customHeight="1">
      <c r="A296" s="15" t="s">
        <v>503</v>
      </c>
      <c r="B296" s="16"/>
      <c r="C296" s="16"/>
      <c r="D296" s="17"/>
      <c r="E296" s="28" t="s">
        <v>498</v>
      </c>
      <c r="F296" s="18" t="str">
        <f t="shared" si="1"/>
        <v>X</v>
      </c>
      <c r="G296" s="19"/>
      <c r="H296" s="30" t="s">
        <v>99</v>
      </c>
      <c r="I296" s="77"/>
      <c r="J296" s="32" t="s">
        <v>30</v>
      </c>
      <c r="K296" s="32" t="s">
        <v>31</v>
      </c>
      <c r="L296" s="32" t="s">
        <v>31</v>
      </c>
      <c r="M296" s="45" t="s">
        <v>30</v>
      </c>
      <c r="N296" s="45" t="s">
        <v>31</v>
      </c>
      <c r="O296" s="45" t="s">
        <v>31</v>
      </c>
      <c r="P296" s="45" t="s">
        <v>30</v>
      </c>
      <c r="Q296" s="45" t="s">
        <v>31</v>
      </c>
      <c r="R296" s="45" t="s">
        <v>30</v>
      </c>
      <c r="S296" s="32" t="s">
        <v>33</v>
      </c>
      <c r="T296" s="32" t="s">
        <v>33</v>
      </c>
      <c r="U296" s="71" t="s">
        <v>40</v>
      </c>
      <c r="AK296" s="32" t="s">
        <v>56</v>
      </c>
      <c r="AP296" s="24" t="str">
        <f t="shared" si="2"/>
        <v>0x92800000</v>
      </c>
      <c r="AQ296" s="25"/>
      <c r="AR296" s="26" t="str">
        <f t="shared" si="3"/>
        <v>movn_X,                                                         </v>
      </c>
      <c r="AS296" s="26" t="str">
        <f t="shared" si="4"/>
        <v>		movn_X,                                                         	/* 0x92800000	MOVN      	 */</v>
      </c>
      <c r="AT296" s="26" t="str">
        <f t="shared" si="5"/>
        <v>		0x92800000,	/* MOVN      	movn_X	 */</v>
      </c>
    </row>
    <row r="297" ht="12.75" customHeight="1">
      <c r="A297" s="15" t="s">
        <v>504</v>
      </c>
      <c r="B297" s="16"/>
      <c r="C297" s="16"/>
      <c r="D297" s="17"/>
      <c r="E297" s="28" t="s">
        <v>500</v>
      </c>
      <c r="F297" s="18" t="str">
        <f t="shared" si="1"/>
        <v>X</v>
      </c>
      <c r="G297" s="19"/>
      <c r="H297" s="30" t="s">
        <v>99</v>
      </c>
      <c r="I297" s="77"/>
      <c r="J297" s="32" t="s">
        <v>30</v>
      </c>
      <c r="K297" s="32" t="s">
        <v>30</v>
      </c>
      <c r="L297" s="32" t="s">
        <v>31</v>
      </c>
      <c r="M297" s="45" t="s">
        <v>30</v>
      </c>
      <c r="N297" s="45" t="s">
        <v>31</v>
      </c>
      <c r="O297" s="45" t="s">
        <v>31</v>
      </c>
      <c r="P297" s="45" t="s">
        <v>30</v>
      </c>
      <c r="Q297" s="45" t="s">
        <v>31</v>
      </c>
      <c r="R297" s="45" t="s">
        <v>30</v>
      </c>
      <c r="S297" s="32" t="s">
        <v>33</v>
      </c>
      <c r="T297" s="32" t="s">
        <v>33</v>
      </c>
      <c r="U297" s="71" t="s">
        <v>40</v>
      </c>
      <c r="AK297" s="32" t="s">
        <v>56</v>
      </c>
      <c r="AP297" s="24" t="str">
        <f t="shared" si="2"/>
        <v>0xD2800000</v>
      </c>
      <c r="AQ297" s="25"/>
      <c r="AR297" s="26" t="str">
        <f t="shared" si="3"/>
        <v>movz_X,                                                         </v>
      </c>
      <c r="AS297" s="26" t="str">
        <f t="shared" si="4"/>
        <v>		movz_X,                                                         	/* 0xD2800000	MOVZ      	 */</v>
      </c>
      <c r="AT297" s="26" t="str">
        <f t="shared" si="5"/>
        <v>		0xD2800000,	/* MOVZ      	movz_X	 */</v>
      </c>
    </row>
    <row r="298" ht="12.75" customHeight="1">
      <c r="A298" s="9" t="s">
        <v>505</v>
      </c>
      <c r="B298" s="16"/>
      <c r="C298" s="16"/>
      <c r="D298" s="17"/>
      <c r="E298" s="28" t="s">
        <v>502</v>
      </c>
      <c r="F298" s="18" t="str">
        <f t="shared" si="1"/>
        <v>X</v>
      </c>
      <c r="G298" s="19"/>
      <c r="H298" s="30" t="s">
        <v>99</v>
      </c>
      <c r="I298" s="77"/>
      <c r="J298" s="32" t="s">
        <v>30</v>
      </c>
      <c r="K298" s="32" t="s">
        <v>30</v>
      </c>
      <c r="L298" s="32" t="s">
        <v>30</v>
      </c>
      <c r="M298" s="45" t="s">
        <v>30</v>
      </c>
      <c r="N298" s="45" t="s">
        <v>31</v>
      </c>
      <c r="O298" s="45" t="s">
        <v>31</v>
      </c>
      <c r="P298" s="45" t="s">
        <v>30</v>
      </c>
      <c r="Q298" s="45" t="s">
        <v>31</v>
      </c>
      <c r="R298" s="45" t="s">
        <v>30</v>
      </c>
      <c r="S298" s="32" t="s">
        <v>33</v>
      </c>
      <c r="T298" s="32" t="s">
        <v>33</v>
      </c>
      <c r="U298" s="71" t="s">
        <v>40</v>
      </c>
      <c r="AK298" s="32" t="s">
        <v>56</v>
      </c>
      <c r="AP298" s="24" t="str">
        <f t="shared" si="2"/>
        <v>0xF2800000</v>
      </c>
      <c r="AQ298" s="25"/>
      <c r="AR298" s="26" t="str">
        <f t="shared" si="3"/>
        <v>movk_X,                                                         </v>
      </c>
      <c r="AS298" s="26" t="str">
        <f t="shared" si="4"/>
        <v>		movk_X,                                                         	/* 0xF2800000	MOVK      	 */</v>
      </c>
      <c r="AT298" s="26" t="str">
        <f t="shared" si="5"/>
        <v>		0xF2800000,	/* MOVK      	movk_X	 */</v>
      </c>
    </row>
    <row r="299" ht="12.75" customHeight="1">
      <c r="A299" s="15" t="s">
        <v>506</v>
      </c>
      <c r="B299" s="16"/>
      <c r="C299" s="16"/>
      <c r="D299" s="17" t="s">
        <v>507</v>
      </c>
      <c r="F299" s="18" t="str">
        <f t="shared" si="1"/>
        <v/>
      </c>
      <c r="G299" s="19"/>
      <c r="H299" s="20"/>
      <c r="I299" s="20"/>
      <c r="J299" s="38" t="s">
        <v>466</v>
      </c>
      <c r="K299" s="38" t="s">
        <v>135</v>
      </c>
      <c r="M299" s="39" t="s">
        <v>30</v>
      </c>
      <c r="N299" s="39" t="s">
        <v>31</v>
      </c>
      <c r="O299" s="39" t="s">
        <v>31</v>
      </c>
      <c r="P299" s="22" t="s">
        <v>30</v>
      </c>
      <c r="Q299" s="22" t="s">
        <v>30</v>
      </c>
      <c r="R299" s="22" t="s">
        <v>31</v>
      </c>
      <c r="S299" s="38" t="s">
        <v>481</v>
      </c>
      <c r="T299" s="38" t="s">
        <v>57</v>
      </c>
      <c r="Z299" s="38" t="s">
        <v>58</v>
      </c>
      <c r="AF299" s="40" t="s">
        <v>45</v>
      </c>
      <c r="AK299" s="38" t="s">
        <v>56</v>
      </c>
      <c r="AP299" s="24" t="str">
        <f t="shared" si="2"/>
        <v/>
      </c>
      <c r="AQ299" s="25"/>
      <c r="AR299" s="26" t="str">
        <f t="shared" si="3"/>
        <v/>
      </c>
      <c r="AS299" s="26" t="str">
        <f t="shared" si="4"/>
        <v>	/* Bitfield */</v>
      </c>
      <c r="AT299" s="26" t="str">
        <f t="shared" si="5"/>
        <v>	/* Bitfield */</v>
      </c>
    </row>
    <row r="300" ht="12.75" customHeight="1">
      <c r="A300" s="15" t="s">
        <v>508</v>
      </c>
      <c r="B300" s="16"/>
      <c r="C300" s="16"/>
      <c r="D300" s="17"/>
      <c r="E300" s="28" t="s">
        <v>509</v>
      </c>
      <c r="F300" s="18" t="str">
        <f t="shared" si="1"/>
        <v>W</v>
      </c>
      <c r="G300" s="19"/>
      <c r="H300" s="30" t="s">
        <v>97</v>
      </c>
      <c r="I300" s="77"/>
      <c r="J300" s="32" t="s">
        <v>31</v>
      </c>
      <c r="K300" s="32" t="s">
        <v>31</v>
      </c>
      <c r="L300" s="32" t="s">
        <v>31</v>
      </c>
      <c r="M300" s="45" t="s">
        <v>30</v>
      </c>
      <c r="N300" s="45" t="s">
        <v>31</v>
      </c>
      <c r="O300" s="45" t="s">
        <v>31</v>
      </c>
      <c r="P300" s="45" t="s">
        <v>30</v>
      </c>
      <c r="Q300" s="45" t="s">
        <v>30</v>
      </c>
      <c r="R300" s="45" t="s">
        <v>31</v>
      </c>
      <c r="S300" s="32" t="s">
        <v>31</v>
      </c>
      <c r="T300" s="32" t="s">
        <v>57</v>
      </c>
      <c r="Z300" s="32" t="s">
        <v>58</v>
      </c>
      <c r="AF300" s="46" t="s">
        <v>45</v>
      </c>
      <c r="AK300" s="32" t="s">
        <v>56</v>
      </c>
      <c r="AP300" s="24" t="str">
        <f t="shared" si="2"/>
        <v>0x13000000</v>
      </c>
      <c r="AQ300" s="25"/>
      <c r="AR300" s="26" t="str">
        <f t="shared" si="3"/>
        <v>sbfm_W,                                                         </v>
      </c>
      <c r="AS300" s="26" t="str">
        <f t="shared" si="4"/>
        <v>		sbfm_W,                                                         	/* 0x13000000	SBFM      	 */</v>
      </c>
      <c r="AT300" s="26" t="str">
        <f t="shared" si="5"/>
        <v>		0x13000000,	/* SBFM      	sbfm_W	 */</v>
      </c>
    </row>
    <row r="301" ht="12.75" customHeight="1">
      <c r="A301" s="9" t="s">
        <v>510</v>
      </c>
      <c r="B301" s="16"/>
      <c r="C301" s="16"/>
      <c r="D301" s="17"/>
      <c r="E301" s="28" t="s">
        <v>511</v>
      </c>
      <c r="F301" s="18" t="str">
        <f t="shared" si="1"/>
        <v>W</v>
      </c>
      <c r="G301" s="19"/>
      <c r="H301" s="30" t="s">
        <v>97</v>
      </c>
      <c r="I301" s="77"/>
      <c r="J301" s="32" t="s">
        <v>31</v>
      </c>
      <c r="K301" s="32" t="s">
        <v>31</v>
      </c>
      <c r="L301" s="32" t="s">
        <v>30</v>
      </c>
      <c r="M301" s="45" t="s">
        <v>30</v>
      </c>
      <c r="N301" s="45" t="s">
        <v>31</v>
      </c>
      <c r="O301" s="45" t="s">
        <v>31</v>
      </c>
      <c r="P301" s="45" t="s">
        <v>30</v>
      </c>
      <c r="Q301" s="45" t="s">
        <v>30</v>
      </c>
      <c r="R301" s="45" t="s">
        <v>31</v>
      </c>
      <c r="S301" s="32" t="s">
        <v>31</v>
      </c>
      <c r="T301" s="32" t="s">
        <v>57</v>
      </c>
      <c r="Z301" s="32" t="s">
        <v>58</v>
      </c>
      <c r="AF301" s="46" t="s">
        <v>45</v>
      </c>
      <c r="AK301" s="32" t="s">
        <v>56</v>
      </c>
      <c r="AP301" s="24" t="str">
        <f t="shared" si="2"/>
        <v>0x33000000</v>
      </c>
      <c r="AQ301" s="25"/>
      <c r="AR301" s="26" t="str">
        <f t="shared" si="3"/>
        <v>bfm_W,                                                          </v>
      </c>
      <c r="AS301" s="26" t="str">
        <f t="shared" si="4"/>
        <v>		bfm_W,                                                          	/* 0x33000000	BFM       	 */</v>
      </c>
      <c r="AT301" s="26" t="str">
        <f t="shared" si="5"/>
        <v>		0x33000000,	/* BFM       	bfm_W	 */</v>
      </c>
    </row>
    <row r="302" ht="12.75" customHeight="1">
      <c r="A302" s="9" t="s">
        <v>512</v>
      </c>
      <c r="B302" s="16"/>
      <c r="C302" s="16"/>
      <c r="D302" s="17"/>
      <c r="E302" s="28" t="s">
        <v>513</v>
      </c>
      <c r="F302" s="18" t="str">
        <f t="shared" si="1"/>
        <v>W</v>
      </c>
      <c r="G302" s="19"/>
      <c r="H302" s="30" t="s">
        <v>97</v>
      </c>
      <c r="I302" s="77"/>
      <c r="J302" s="32" t="s">
        <v>31</v>
      </c>
      <c r="K302" s="32" t="s">
        <v>30</v>
      </c>
      <c r="L302" s="32" t="s">
        <v>31</v>
      </c>
      <c r="M302" s="45" t="s">
        <v>30</v>
      </c>
      <c r="N302" s="45" t="s">
        <v>31</v>
      </c>
      <c r="O302" s="45" t="s">
        <v>31</v>
      </c>
      <c r="P302" s="45" t="s">
        <v>30</v>
      </c>
      <c r="Q302" s="45" t="s">
        <v>30</v>
      </c>
      <c r="R302" s="45" t="s">
        <v>31</v>
      </c>
      <c r="S302" s="32" t="s">
        <v>31</v>
      </c>
      <c r="T302" s="32" t="s">
        <v>57</v>
      </c>
      <c r="Z302" s="32" t="s">
        <v>58</v>
      </c>
      <c r="AF302" s="46" t="s">
        <v>45</v>
      </c>
      <c r="AK302" s="32" t="s">
        <v>56</v>
      </c>
      <c r="AP302" s="24" t="str">
        <f t="shared" si="2"/>
        <v>0x53000000</v>
      </c>
      <c r="AQ302" s="25"/>
      <c r="AR302" s="26" t="str">
        <f t="shared" si="3"/>
        <v>ubfm_W,                                                         </v>
      </c>
      <c r="AS302" s="26" t="str">
        <f t="shared" si="4"/>
        <v>		ubfm_W,                                                         	/* 0x53000000	UBFM      	 */</v>
      </c>
      <c r="AT302" s="26" t="str">
        <f t="shared" si="5"/>
        <v>		0x53000000,	/* UBFM      	ubfm_W	 */</v>
      </c>
    </row>
    <row r="303" ht="12.75" customHeight="1">
      <c r="A303" s="15" t="s">
        <v>514</v>
      </c>
      <c r="B303" s="16"/>
      <c r="C303" s="16"/>
      <c r="D303" s="17"/>
      <c r="E303" s="28" t="s">
        <v>509</v>
      </c>
      <c r="F303" s="18" t="str">
        <f t="shared" si="1"/>
        <v>X</v>
      </c>
      <c r="G303" s="19"/>
      <c r="H303" s="30" t="s">
        <v>99</v>
      </c>
      <c r="I303" s="77"/>
      <c r="J303" s="32" t="s">
        <v>30</v>
      </c>
      <c r="K303" s="32" t="s">
        <v>31</v>
      </c>
      <c r="L303" s="32" t="s">
        <v>31</v>
      </c>
      <c r="M303" s="45" t="s">
        <v>30</v>
      </c>
      <c r="N303" s="45" t="s">
        <v>31</v>
      </c>
      <c r="O303" s="45" t="s">
        <v>31</v>
      </c>
      <c r="P303" s="45" t="s">
        <v>30</v>
      </c>
      <c r="Q303" s="45" t="s">
        <v>30</v>
      </c>
      <c r="R303" s="45" t="s">
        <v>31</v>
      </c>
      <c r="S303" s="32" t="s">
        <v>30</v>
      </c>
      <c r="T303" s="32" t="s">
        <v>57</v>
      </c>
      <c r="Z303" s="32" t="s">
        <v>58</v>
      </c>
      <c r="AF303" s="46" t="s">
        <v>45</v>
      </c>
      <c r="AK303" s="32" t="s">
        <v>56</v>
      </c>
      <c r="AP303" s="24" t="str">
        <f t="shared" si="2"/>
        <v>0x93400000</v>
      </c>
      <c r="AQ303" s="25"/>
      <c r="AR303" s="26" t="str">
        <f t="shared" si="3"/>
        <v>sbfm_X,                                                         </v>
      </c>
      <c r="AS303" s="26" t="str">
        <f t="shared" si="4"/>
        <v>		sbfm_X,                                                         	/* 0x93400000	SBFM      	 */</v>
      </c>
      <c r="AT303" s="26" t="str">
        <f t="shared" si="5"/>
        <v>		0x93400000,	/* SBFM      	sbfm_X	 */</v>
      </c>
    </row>
    <row r="304" ht="12.75" customHeight="1">
      <c r="A304" s="15" t="s">
        <v>515</v>
      </c>
      <c r="B304" s="16"/>
      <c r="C304" s="16"/>
      <c r="D304" s="17"/>
      <c r="E304" s="28" t="s">
        <v>511</v>
      </c>
      <c r="F304" s="18" t="str">
        <f t="shared" si="1"/>
        <v>X</v>
      </c>
      <c r="G304" s="19"/>
      <c r="H304" s="30" t="s">
        <v>99</v>
      </c>
      <c r="I304" s="77"/>
      <c r="J304" s="32" t="s">
        <v>30</v>
      </c>
      <c r="K304" s="32" t="s">
        <v>31</v>
      </c>
      <c r="L304" s="32" t="s">
        <v>30</v>
      </c>
      <c r="M304" s="45" t="s">
        <v>30</v>
      </c>
      <c r="N304" s="45" t="s">
        <v>31</v>
      </c>
      <c r="O304" s="45" t="s">
        <v>31</v>
      </c>
      <c r="P304" s="45" t="s">
        <v>30</v>
      </c>
      <c r="Q304" s="45" t="s">
        <v>30</v>
      </c>
      <c r="R304" s="45" t="s">
        <v>31</v>
      </c>
      <c r="S304" s="32" t="s">
        <v>30</v>
      </c>
      <c r="T304" s="32" t="s">
        <v>57</v>
      </c>
      <c r="Z304" s="32" t="s">
        <v>58</v>
      </c>
      <c r="AF304" s="46" t="s">
        <v>45</v>
      </c>
      <c r="AK304" s="32" t="s">
        <v>56</v>
      </c>
      <c r="AP304" s="24" t="str">
        <f t="shared" si="2"/>
        <v>0xB3400000</v>
      </c>
      <c r="AQ304" s="25"/>
      <c r="AR304" s="26" t="str">
        <f t="shared" si="3"/>
        <v>bfm_X,                                                          </v>
      </c>
      <c r="AS304" s="26" t="str">
        <f t="shared" si="4"/>
        <v>		bfm_X,                                                          	/* 0xB3400000	BFM       	 */</v>
      </c>
      <c r="AT304" s="26" t="str">
        <f t="shared" si="5"/>
        <v>		0xB3400000,	/* BFM       	bfm_X	 */</v>
      </c>
    </row>
    <row r="305" ht="12.75" customHeight="1">
      <c r="A305" s="9" t="s">
        <v>516</v>
      </c>
      <c r="B305" s="16"/>
      <c r="C305" s="16"/>
      <c r="D305" s="17"/>
      <c r="E305" s="28" t="s">
        <v>513</v>
      </c>
      <c r="F305" s="18" t="str">
        <f t="shared" si="1"/>
        <v>X</v>
      </c>
      <c r="G305" s="19"/>
      <c r="H305" s="30" t="s">
        <v>99</v>
      </c>
      <c r="I305" s="77"/>
      <c r="J305" s="32" t="s">
        <v>30</v>
      </c>
      <c r="K305" s="32" t="s">
        <v>30</v>
      </c>
      <c r="L305" s="32" t="s">
        <v>31</v>
      </c>
      <c r="M305" s="45" t="s">
        <v>30</v>
      </c>
      <c r="N305" s="45" t="s">
        <v>31</v>
      </c>
      <c r="O305" s="45" t="s">
        <v>31</v>
      </c>
      <c r="P305" s="45" t="s">
        <v>30</v>
      </c>
      <c r="Q305" s="45" t="s">
        <v>30</v>
      </c>
      <c r="R305" s="45" t="s">
        <v>31</v>
      </c>
      <c r="S305" s="32" t="s">
        <v>30</v>
      </c>
      <c r="T305" s="32" t="s">
        <v>57</v>
      </c>
      <c r="Z305" s="32" t="s">
        <v>58</v>
      </c>
      <c r="AF305" s="46" t="s">
        <v>45</v>
      </c>
      <c r="AK305" s="32" t="s">
        <v>56</v>
      </c>
      <c r="AP305" s="24" t="str">
        <f t="shared" si="2"/>
        <v>0xD3400000</v>
      </c>
      <c r="AQ305" s="25"/>
      <c r="AR305" s="26" t="str">
        <f t="shared" si="3"/>
        <v>ubfm_X,                                                         </v>
      </c>
      <c r="AS305" s="26" t="str">
        <f t="shared" si="4"/>
        <v>		ubfm_X,                                                         	/* 0xD3400000	UBFM      	 */</v>
      </c>
      <c r="AT305" s="26" t="str">
        <f t="shared" si="5"/>
        <v>		0xD3400000,	/* UBFM      	ubfm_X	 */</v>
      </c>
    </row>
    <row r="306" ht="12.75" customHeight="1">
      <c r="A306" s="15" t="s">
        <v>517</v>
      </c>
      <c r="B306" s="16"/>
      <c r="C306" s="16"/>
      <c r="D306" s="47" t="s">
        <v>518</v>
      </c>
      <c r="F306" s="18" t="str">
        <f t="shared" si="1"/>
        <v/>
      </c>
      <c r="G306" s="19"/>
      <c r="H306" s="82"/>
      <c r="I306" s="82"/>
      <c r="J306" s="38" t="s">
        <v>466</v>
      </c>
      <c r="K306" s="38" t="s">
        <v>519</v>
      </c>
      <c r="M306" s="39" t="s">
        <v>30</v>
      </c>
      <c r="N306" s="39" t="s">
        <v>31</v>
      </c>
      <c r="O306" s="39" t="s">
        <v>31</v>
      </c>
      <c r="P306" s="22" t="s">
        <v>30</v>
      </c>
      <c r="Q306" s="22" t="s">
        <v>30</v>
      </c>
      <c r="R306" s="22" t="s">
        <v>30</v>
      </c>
      <c r="S306" s="38" t="s">
        <v>481</v>
      </c>
      <c r="T306" s="38" t="s">
        <v>520</v>
      </c>
      <c r="U306" s="60" t="s">
        <v>51</v>
      </c>
      <c r="Z306" s="38" t="s">
        <v>58</v>
      </c>
      <c r="AF306" s="40" t="s">
        <v>45</v>
      </c>
      <c r="AK306" s="38" t="s">
        <v>56</v>
      </c>
      <c r="AP306" s="24" t="str">
        <f t="shared" si="2"/>
        <v/>
      </c>
      <c r="AQ306" s="25"/>
      <c r="AR306" s="26" t="str">
        <f t="shared" si="3"/>
        <v/>
      </c>
      <c r="AS306" s="26" t="str">
        <f t="shared" si="4"/>
        <v>	/* Extract */</v>
      </c>
      <c r="AT306" s="26" t="str">
        <f t="shared" si="5"/>
        <v>	/* Extract */</v>
      </c>
    </row>
    <row r="307" ht="12.75" customHeight="1">
      <c r="A307" s="15" t="s">
        <v>521</v>
      </c>
      <c r="B307" s="16"/>
      <c r="C307" s="16"/>
      <c r="D307" s="47"/>
      <c r="E307" s="28" t="s">
        <v>522</v>
      </c>
      <c r="F307" s="18" t="str">
        <f t="shared" si="1"/>
        <v>W</v>
      </c>
      <c r="G307" s="19"/>
      <c r="H307" s="30" t="s">
        <v>97</v>
      </c>
      <c r="I307" s="30"/>
      <c r="J307" s="32" t="s">
        <v>31</v>
      </c>
      <c r="K307" s="32" t="s">
        <v>31</v>
      </c>
      <c r="L307" s="32" t="s">
        <v>31</v>
      </c>
      <c r="M307" s="45" t="s">
        <v>30</v>
      </c>
      <c r="N307" s="45" t="s">
        <v>31</v>
      </c>
      <c r="O307" s="45" t="s">
        <v>31</v>
      </c>
      <c r="P307" s="45" t="s">
        <v>30</v>
      </c>
      <c r="Q307" s="45" t="s">
        <v>30</v>
      </c>
      <c r="R307" s="45" t="s">
        <v>30</v>
      </c>
      <c r="S307" s="32" t="s">
        <v>31</v>
      </c>
      <c r="T307" s="32" t="s">
        <v>31</v>
      </c>
      <c r="U307" s="62" t="s">
        <v>51</v>
      </c>
      <c r="Z307" s="32" t="s">
        <v>31</v>
      </c>
      <c r="AA307" s="32" t="s">
        <v>854</v>
      </c>
      <c r="AB307" s="32" t="s">
        <v>854</v>
      </c>
      <c r="AC307" s="32" t="s">
        <v>854</v>
      </c>
      <c r="AD307" s="32" t="s">
        <v>854</v>
      </c>
      <c r="AE307" s="32" t="s">
        <v>854</v>
      </c>
      <c r="AF307" s="46" t="s">
        <v>45</v>
      </c>
      <c r="AK307" s="32" t="s">
        <v>56</v>
      </c>
      <c r="AP307" s="24" t="str">
        <f t="shared" si="2"/>
        <v>0x13800000</v>
      </c>
      <c r="AQ307" s="25"/>
      <c r="AR307" s="26" t="str">
        <f t="shared" si="3"/>
        <v>extr_W,                                                         </v>
      </c>
      <c r="AS307" s="26" t="str">
        <f t="shared" si="4"/>
        <v>		extr_W,                                                         	/* 0x13800000	EXTR      	 */</v>
      </c>
      <c r="AT307" s="26" t="str">
        <f t="shared" si="5"/>
        <v>		0x13800000,	/* EXTR      	extr_W	 */</v>
      </c>
    </row>
    <row r="308" ht="12.75" customHeight="1">
      <c r="A308" s="9" t="s">
        <v>523</v>
      </c>
      <c r="B308" s="16"/>
      <c r="C308" s="16"/>
      <c r="D308" s="47"/>
      <c r="E308" s="28" t="s">
        <v>522</v>
      </c>
      <c r="F308" s="18" t="str">
        <f t="shared" si="1"/>
        <v>X</v>
      </c>
      <c r="G308" s="19"/>
      <c r="H308" s="30" t="s">
        <v>99</v>
      </c>
      <c r="I308" s="30"/>
      <c r="J308" s="32" t="s">
        <v>30</v>
      </c>
      <c r="K308" s="32" t="s">
        <v>31</v>
      </c>
      <c r="L308" s="32" t="s">
        <v>31</v>
      </c>
      <c r="M308" s="45" t="s">
        <v>30</v>
      </c>
      <c r="N308" s="45" t="s">
        <v>31</v>
      </c>
      <c r="O308" s="45" t="s">
        <v>31</v>
      </c>
      <c r="P308" s="45" t="s">
        <v>30</v>
      </c>
      <c r="Q308" s="45" t="s">
        <v>30</v>
      </c>
      <c r="R308" s="45" t="s">
        <v>30</v>
      </c>
      <c r="S308" s="32" t="s">
        <v>30</v>
      </c>
      <c r="T308" s="32" t="s">
        <v>31</v>
      </c>
      <c r="U308" s="62" t="s">
        <v>51</v>
      </c>
      <c r="Z308" s="32" t="s">
        <v>33</v>
      </c>
      <c r="AA308" s="32" t="s">
        <v>33</v>
      </c>
      <c r="AB308" s="32" t="s">
        <v>33</v>
      </c>
      <c r="AC308" s="32" t="s">
        <v>33</v>
      </c>
      <c r="AD308" s="32" t="s">
        <v>33</v>
      </c>
      <c r="AE308" s="32" t="s">
        <v>33</v>
      </c>
      <c r="AF308" s="46" t="s">
        <v>45</v>
      </c>
      <c r="AK308" s="32" t="s">
        <v>56</v>
      </c>
      <c r="AP308" s="24" t="str">
        <f t="shared" si="2"/>
        <v>0x93C00000</v>
      </c>
      <c r="AQ308" s="25"/>
      <c r="AR308" s="26" t="str">
        <f t="shared" si="3"/>
        <v>extr_X,                                                         </v>
      </c>
      <c r="AS308" s="26" t="str">
        <f t="shared" si="4"/>
        <v>		extr_X,                                                         	/* 0x93C00000	EXTR      	 */</v>
      </c>
      <c r="AT308" s="26" t="str">
        <f t="shared" si="5"/>
        <v>		0x93C00000,	/* EXTR      	extr_X	 */</v>
      </c>
    </row>
    <row r="309" ht="12.75" customHeight="1">
      <c r="A309" s="9" t="s">
        <v>524</v>
      </c>
      <c r="B309" s="16"/>
      <c r="C309" s="16" t="s">
        <v>525</v>
      </c>
      <c r="D309" s="17"/>
      <c r="F309" s="18" t="str">
        <f t="shared" si="1"/>
        <v/>
      </c>
      <c r="G309" s="19"/>
      <c r="H309" s="20"/>
      <c r="I309" s="20"/>
      <c r="J309" s="22"/>
      <c r="K309" s="22"/>
      <c r="L309" s="22"/>
      <c r="M309" s="22"/>
      <c r="N309" s="22" t="s">
        <v>30</v>
      </c>
      <c r="O309" s="22" t="s">
        <v>31</v>
      </c>
      <c r="P309" s="22" t="s">
        <v>30</v>
      </c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4" t="str">
        <f t="shared" si="2"/>
        <v/>
      </c>
      <c r="AQ309" s="25"/>
      <c r="AR309" s="26" t="str">
        <f t="shared" si="3"/>
        <v/>
      </c>
      <c r="AS309" s="26" t="str">
        <f t="shared" si="4"/>
        <v>/* Data Processing – register */</v>
      </c>
      <c r="AT309" s="26" t="str">
        <f t="shared" si="5"/>
        <v>/* Data Processing – register */</v>
      </c>
    </row>
    <row r="310" ht="12.75" customHeight="1">
      <c r="A310" s="15" t="s">
        <v>526</v>
      </c>
      <c r="B310" s="16"/>
      <c r="C310" s="16"/>
      <c r="D310" s="17" t="s">
        <v>527</v>
      </c>
      <c r="F310" s="18" t="str">
        <f t="shared" si="1"/>
        <v/>
      </c>
      <c r="G310" s="19"/>
      <c r="H310" s="20"/>
      <c r="I310" s="20"/>
      <c r="J310" s="38" t="s">
        <v>466</v>
      </c>
      <c r="K310" s="38" t="s">
        <v>135</v>
      </c>
      <c r="M310" s="22" t="s">
        <v>31</v>
      </c>
      <c r="N310" s="39" t="s">
        <v>30</v>
      </c>
      <c r="O310" s="39" t="s">
        <v>31</v>
      </c>
      <c r="P310" s="39" t="s">
        <v>30</v>
      </c>
      <c r="Q310" s="22" t="s">
        <v>31</v>
      </c>
      <c r="R310" s="38" t="s">
        <v>59</v>
      </c>
      <c r="T310" s="38" t="s">
        <v>481</v>
      </c>
      <c r="U310" s="60" t="s">
        <v>51</v>
      </c>
      <c r="Z310" s="38" t="s">
        <v>528</v>
      </c>
      <c r="AF310" s="40" t="s">
        <v>45</v>
      </c>
      <c r="AK310" s="38" t="s">
        <v>56</v>
      </c>
      <c r="AP310" s="24" t="str">
        <f t="shared" si="2"/>
        <v/>
      </c>
      <c r="AQ310" s="25"/>
      <c r="AR310" s="26" t="str">
        <f t="shared" si="3"/>
        <v/>
      </c>
      <c r="AS310" s="26" t="str">
        <f t="shared" si="4"/>
        <v>	/* Logical (shifted register) */</v>
      </c>
      <c r="AT310" s="26" t="str">
        <f t="shared" si="5"/>
        <v>	/* Logical (shifted register) */</v>
      </c>
    </row>
    <row r="311" ht="12.75" customHeight="1">
      <c r="A311" s="15" t="s">
        <v>529</v>
      </c>
      <c r="B311" s="16"/>
      <c r="C311" s="16"/>
      <c r="D311" s="17"/>
      <c r="E311" s="28" t="s">
        <v>483</v>
      </c>
      <c r="F311" s="18" t="str">
        <f t="shared" si="1"/>
        <v>W</v>
      </c>
      <c r="G311" s="18"/>
      <c r="H311" s="30" t="s">
        <v>97</v>
      </c>
      <c r="I311" s="30"/>
      <c r="J311" s="32" t="s">
        <v>31</v>
      </c>
      <c r="K311" s="32" t="s">
        <v>31</v>
      </c>
      <c r="L311" s="32" t="s">
        <v>31</v>
      </c>
      <c r="M311" s="45" t="s">
        <v>31</v>
      </c>
      <c r="N311" s="45" t="s">
        <v>30</v>
      </c>
      <c r="O311" s="45" t="s">
        <v>31</v>
      </c>
      <c r="P311" s="45" t="s">
        <v>30</v>
      </c>
      <c r="Q311" s="45" t="s">
        <v>31</v>
      </c>
      <c r="R311" s="32" t="s">
        <v>59</v>
      </c>
      <c r="T311" s="32" t="s">
        <v>31</v>
      </c>
      <c r="U311" s="62" t="s">
        <v>51</v>
      </c>
      <c r="Z311" s="32" t="s">
        <v>33</v>
      </c>
      <c r="AA311" s="32" t="s">
        <v>33</v>
      </c>
      <c r="AB311" s="32" t="s">
        <v>33</v>
      </c>
      <c r="AC311" s="32" t="s">
        <v>33</v>
      </c>
      <c r="AD311" s="32" t="s">
        <v>33</v>
      </c>
      <c r="AE311" s="32" t="s">
        <v>33</v>
      </c>
      <c r="AF311" s="46" t="s">
        <v>45</v>
      </c>
      <c r="AK311" s="32" t="s">
        <v>56</v>
      </c>
      <c r="AP311" s="24" t="str">
        <f t="shared" si="2"/>
        <v>0x0A000000</v>
      </c>
      <c r="AQ311" s="25"/>
      <c r="AR311" s="26" t="str">
        <f t="shared" si="3"/>
        <v>and_W,                                                          </v>
      </c>
      <c r="AS311" s="26" t="str">
        <f t="shared" si="4"/>
        <v>		and_W,                                                          	/* 0x0A000000	AND       	 */</v>
      </c>
      <c r="AT311" s="26" t="str">
        <f t="shared" si="5"/>
        <v>		0x0A000000,	/* AND       	and_W	 */</v>
      </c>
    </row>
    <row r="312" ht="12.75" customHeight="1">
      <c r="A312" s="9" t="s">
        <v>530</v>
      </c>
      <c r="B312" s="16"/>
      <c r="C312" s="16"/>
      <c r="D312" s="17"/>
      <c r="E312" s="28" t="s">
        <v>531</v>
      </c>
      <c r="F312" s="18" t="str">
        <f t="shared" si="1"/>
        <v>W</v>
      </c>
      <c r="G312" s="18"/>
      <c r="H312" s="30" t="s">
        <v>97</v>
      </c>
      <c r="I312" s="30"/>
      <c r="J312" s="32" t="s">
        <v>31</v>
      </c>
      <c r="K312" s="32" t="s">
        <v>31</v>
      </c>
      <c r="L312" s="32" t="s">
        <v>31</v>
      </c>
      <c r="M312" s="45" t="s">
        <v>31</v>
      </c>
      <c r="N312" s="45" t="s">
        <v>30</v>
      </c>
      <c r="O312" s="45" t="s">
        <v>31</v>
      </c>
      <c r="P312" s="45" t="s">
        <v>30</v>
      </c>
      <c r="Q312" s="45" t="s">
        <v>31</v>
      </c>
      <c r="R312" s="32" t="s">
        <v>59</v>
      </c>
      <c r="T312" s="32" t="s">
        <v>30</v>
      </c>
      <c r="U312" s="62" t="s">
        <v>51</v>
      </c>
      <c r="Z312" s="32" t="s">
        <v>33</v>
      </c>
      <c r="AA312" s="32" t="s">
        <v>33</v>
      </c>
      <c r="AB312" s="32" t="s">
        <v>33</v>
      </c>
      <c r="AC312" s="32" t="s">
        <v>33</v>
      </c>
      <c r="AD312" s="32" t="s">
        <v>33</v>
      </c>
      <c r="AE312" s="32" t="s">
        <v>33</v>
      </c>
      <c r="AF312" s="46" t="s">
        <v>45</v>
      </c>
      <c r="AK312" s="32" t="s">
        <v>56</v>
      </c>
      <c r="AP312" s="24" t="str">
        <f t="shared" si="2"/>
        <v>0x0A200000</v>
      </c>
      <c r="AQ312" s="25"/>
      <c r="AR312" s="26" t="str">
        <f t="shared" si="3"/>
        <v>bic_W,                                                          </v>
      </c>
      <c r="AS312" s="26" t="str">
        <f t="shared" si="4"/>
        <v>		bic_W,                                                          	/* 0x0A200000	BIC       	 */</v>
      </c>
      <c r="AT312" s="26" t="str">
        <f t="shared" si="5"/>
        <v>		0x0A200000,	/* BIC       	bic_W	 */</v>
      </c>
    </row>
    <row r="313" ht="12.75" customHeight="1">
      <c r="A313" s="15" t="s">
        <v>532</v>
      </c>
      <c r="B313" s="16"/>
      <c r="C313" s="16"/>
      <c r="D313" s="17"/>
      <c r="E313" s="28" t="s">
        <v>485</v>
      </c>
      <c r="F313" s="18" t="str">
        <f t="shared" si="1"/>
        <v>W</v>
      </c>
      <c r="G313" s="18"/>
      <c r="H313" s="30" t="s">
        <v>97</v>
      </c>
      <c r="I313" s="30"/>
      <c r="J313" s="32" t="s">
        <v>31</v>
      </c>
      <c r="K313" s="32" t="s">
        <v>31</v>
      </c>
      <c r="L313" s="32" t="s">
        <v>30</v>
      </c>
      <c r="M313" s="45" t="s">
        <v>31</v>
      </c>
      <c r="N313" s="45" t="s">
        <v>30</v>
      </c>
      <c r="O313" s="45" t="s">
        <v>31</v>
      </c>
      <c r="P313" s="45" t="s">
        <v>30</v>
      </c>
      <c r="Q313" s="45" t="s">
        <v>31</v>
      </c>
      <c r="R313" s="32" t="s">
        <v>59</v>
      </c>
      <c r="T313" s="32" t="s">
        <v>31</v>
      </c>
      <c r="U313" s="62" t="s">
        <v>51</v>
      </c>
      <c r="Z313" s="32" t="s">
        <v>33</v>
      </c>
      <c r="AA313" s="32" t="s">
        <v>33</v>
      </c>
      <c r="AB313" s="32" t="s">
        <v>33</v>
      </c>
      <c r="AC313" s="32" t="s">
        <v>33</v>
      </c>
      <c r="AD313" s="32" t="s">
        <v>33</v>
      </c>
      <c r="AE313" s="32" t="s">
        <v>33</v>
      </c>
      <c r="AF313" s="46" t="s">
        <v>45</v>
      </c>
      <c r="AK313" s="32" t="s">
        <v>56</v>
      </c>
      <c r="AP313" s="24" t="str">
        <f t="shared" si="2"/>
        <v>0x2A000000</v>
      </c>
      <c r="AQ313" s="25"/>
      <c r="AR313" s="26" t="str">
        <f t="shared" si="3"/>
        <v>orr_W,                                                          </v>
      </c>
      <c r="AS313" s="26" t="str">
        <f t="shared" si="4"/>
        <v>		orr_W,                                                          	/* 0x2A000000	ORR       	 */</v>
      </c>
      <c r="AT313" s="26" t="str">
        <f t="shared" si="5"/>
        <v>		0x2A000000,	/* ORR       	orr_W	 */</v>
      </c>
    </row>
    <row r="314" ht="12.75" customHeight="1">
      <c r="A314" s="15" t="s">
        <v>533</v>
      </c>
      <c r="B314" s="16"/>
      <c r="C314" s="16"/>
      <c r="D314" s="17"/>
      <c r="E314" s="28" t="s">
        <v>534</v>
      </c>
      <c r="F314" s="18" t="str">
        <f t="shared" si="1"/>
        <v>W</v>
      </c>
      <c r="G314" s="18"/>
      <c r="H314" s="30" t="s">
        <v>97</v>
      </c>
      <c r="I314" s="30"/>
      <c r="J314" s="32" t="s">
        <v>31</v>
      </c>
      <c r="K314" s="32" t="s">
        <v>31</v>
      </c>
      <c r="L314" s="32" t="s">
        <v>30</v>
      </c>
      <c r="M314" s="45" t="s">
        <v>31</v>
      </c>
      <c r="N314" s="45" t="s">
        <v>30</v>
      </c>
      <c r="O314" s="45" t="s">
        <v>31</v>
      </c>
      <c r="P314" s="45" t="s">
        <v>30</v>
      </c>
      <c r="Q314" s="45" t="s">
        <v>31</v>
      </c>
      <c r="R314" s="32" t="s">
        <v>59</v>
      </c>
      <c r="T314" s="32" t="s">
        <v>30</v>
      </c>
      <c r="U314" s="62" t="s">
        <v>51</v>
      </c>
      <c r="Z314" s="32" t="s">
        <v>33</v>
      </c>
      <c r="AA314" s="32" t="s">
        <v>33</v>
      </c>
      <c r="AB314" s="32" t="s">
        <v>33</v>
      </c>
      <c r="AC314" s="32" t="s">
        <v>33</v>
      </c>
      <c r="AD314" s="32" t="s">
        <v>33</v>
      </c>
      <c r="AE314" s="32" t="s">
        <v>33</v>
      </c>
      <c r="AF314" s="46" t="s">
        <v>45</v>
      </c>
      <c r="AK314" s="32" t="s">
        <v>56</v>
      </c>
      <c r="AP314" s="24" t="str">
        <f t="shared" si="2"/>
        <v>0x2A200000</v>
      </c>
      <c r="AQ314" s="25"/>
      <c r="AR314" s="26" t="str">
        <f t="shared" si="3"/>
        <v>orn_W,                                                          </v>
      </c>
      <c r="AS314" s="26" t="str">
        <f t="shared" si="4"/>
        <v>		orn_W,                                                          	/* 0x2A200000	ORN       	 */</v>
      </c>
      <c r="AT314" s="26" t="str">
        <f t="shared" si="5"/>
        <v>		0x2A200000,	/* ORN       	orn_W	 */</v>
      </c>
    </row>
    <row r="315" ht="12.75" customHeight="1">
      <c r="A315" s="9" t="s">
        <v>535</v>
      </c>
      <c r="B315" s="16"/>
      <c r="C315" s="16"/>
      <c r="D315" s="17"/>
      <c r="E315" s="28" t="s">
        <v>487</v>
      </c>
      <c r="F315" s="18" t="str">
        <f t="shared" si="1"/>
        <v>W</v>
      </c>
      <c r="G315" s="18"/>
      <c r="H315" s="30" t="s">
        <v>97</v>
      </c>
      <c r="I315" s="30"/>
      <c r="J315" s="32" t="s">
        <v>31</v>
      </c>
      <c r="K315" s="32" t="s">
        <v>30</v>
      </c>
      <c r="L315" s="32" t="s">
        <v>31</v>
      </c>
      <c r="M315" s="45" t="s">
        <v>31</v>
      </c>
      <c r="N315" s="45" t="s">
        <v>30</v>
      </c>
      <c r="O315" s="45" t="s">
        <v>31</v>
      </c>
      <c r="P315" s="45" t="s">
        <v>30</v>
      </c>
      <c r="Q315" s="45" t="s">
        <v>31</v>
      </c>
      <c r="R315" s="32" t="s">
        <v>59</v>
      </c>
      <c r="T315" s="32" t="s">
        <v>31</v>
      </c>
      <c r="U315" s="62" t="s">
        <v>51</v>
      </c>
      <c r="Z315" s="32" t="s">
        <v>33</v>
      </c>
      <c r="AA315" s="32" t="s">
        <v>33</v>
      </c>
      <c r="AB315" s="32" t="s">
        <v>33</v>
      </c>
      <c r="AC315" s="32" t="s">
        <v>33</v>
      </c>
      <c r="AD315" s="32" t="s">
        <v>33</v>
      </c>
      <c r="AE315" s="32" t="s">
        <v>33</v>
      </c>
      <c r="AF315" s="46" t="s">
        <v>45</v>
      </c>
      <c r="AK315" s="32" t="s">
        <v>56</v>
      </c>
      <c r="AP315" s="24" t="str">
        <f t="shared" si="2"/>
        <v>0x4A000000</v>
      </c>
      <c r="AQ315" s="25"/>
      <c r="AR315" s="26" t="str">
        <f t="shared" si="3"/>
        <v>eor_W,                                                          </v>
      </c>
      <c r="AS315" s="26" t="str">
        <f t="shared" si="4"/>
        <v>		eor_W,                                                          	/* 0x4A000000	EOR       	 */</v>
      </c>
      <c r="AT315" s="26" t="str">
        <f t="shared" si="5"/>
        <v>		0x4A000000,	/* EOR       	eor_W	 */</v>
      </c>
    </row>
    <row r="316" ht="12.75" customHeight="1">
      <c r="A316" s="9" t="s">
        <v>536</v>
      </c>
      <c r="B316" s="16"/>
      <c r="C316" s="16"/>
      <c r="D316" s="17"/>
      <c r="E316" s="28" t="s">
        <v>537</v>
      </c>
      <c r="F316" s="18" t="str">
        <f t="shared" si="1"/>
        <v>W</v>
      </c>
      <c r="G316" s="18"/>
      <c r="H316" s="30" t="s">
        <v>97</v>
      </c>
      <c r="I316" s="30"/>
      <c r="J316" s="32" t="s">
        <v>31</v>
      </c>
      <c r="K316" s="32" t="s">
        <v>30</v>
      </c>
      <c r="L316" s="32" t="s">
        <v>31</v>
      </c>
      <c r="M316" s="45" t="s">
        <v>31</v>
      </c>
      <c r="N316" s="45" t="s">
        <v>30</v>
      </c>
      <c r="O316" s="45" t="s">
        <v>31</v>
      </c>
      <c r="P316" s="45" t="s">
        <v>30</v>
      </c>
      <c r="Q316" s="45" t="s">
        <v>31</v>
      </c>
      <c r="R316" s="32" t="s">
        <v>59</v>
      </c>
      <c r="T316" s="32" t="s">
        <v>30</v>
      </c>
      <c r="U316" s="62" t="s">
        <v>51</v>
      </c>
      <c r="Z316" s="32" t="s">
        <v>33</v>
      </c>
      <c r="AA316" s="32" t="s">
        <v>33</v>
      </c>
      <c r="AB316" s="32" t="s">
        <v>33</v>
      </c>
      <c r="AC316" s="32" t="s">
        <v>33</v>
      </c>
      <c r="AD316" s="32" t="s">
        <v>33</v>
      </c>
      <c r="AE316" s="32" t="s">
        <v>33</v>
      </c>
      <c r="AF316" s="46" t="s">
        <v>45</v>
      </c>
      <c r="AK316" s="32" t="s">
        <v>56</v>
      </c>
      <c r="AP316" s="24" t="str">
        <f t="shared" si="2"/>
        <v>0x4A200000</v>
      </c>
      <c r="AQ316" s="25"/>
      <c r="AR316" s="26" t="str">
        <f t="shared" si="3"/>
        <v>eon_W,                                                          </v>
      </c>
      <c r="AS316" s="26" t="str">
        <f t="shared" si="4"/>
        <v>		eon_W,                                                          	/* 0x4A200000	EON       	 */</v>
      </c>
      <c r="AT316" s="26" t="str">
        <f t="shared" si="5"/>
        <v>		0x4A200000,	/* EON       	eon_W	 */</v>
      </c>
    </row>
    <row r="317" ht="12.75" customHeight="1">
      <c r="A317" s="15" t="s">
        <v>538</v>
      </c>
      <c r="B317" s="16"/>
      <c r="C317" s="16"/>
      <c r="D317" s="17"/>
      <c r="E317" s="28" t="s">
        <v>489</v>
      </c>
      <c r="F317" s="18" t="str">
        <f t="shared" si="1"/>
        <v>W</v>
      </c>
      <c r="G317" s="18"/>
      <c r="H317" s="30" t="s">
        <v>97</v>
      </c>
      <c r="I317" s="30"/>
      <c r="J317" s="32" t="s">
        <v>31</v>
      </c>
      <c r="K317" s="32" t="s">
        <v>30</v>
      </c>
      <c r="L317" s="32" t="s">
        <v>30</v>
      </c>
      <c r="M317" s="45" t="s">
        <v>31</v>
      </c>
      <c r="N317" s="45" t="s">
        <v>30</v>
      </c>
      <c r="O317" s="45" t="s">
        <v>31</v>
      </c>
      <c r="P317" s="45" t="s">
        <v>30</v>
      </c>
      <c r="Q317" s="45" t="s">
        <v>31</v>
      </c>
      <c r="R317" s="32" t="s">
        <v>59</v>
      </c>
      <c r="T317" s="32" t="s">
        <v>31</v>
      </c>
      <c r="U317" s="62" t="s">
        <v>51</v>
      </c>
      <c r="Z317" s="32" t="s">
        <v>33</v>
      </c>
      <c r="AA317" s="32" t="s">
        <v>33</v>
      </c>
      <c r="AB317" s="32" t="s">
        <v>33</v>
      </c>
      <c r="AC317" s="32" t="s">
        <v>33</v>
      </c>
      <c r="AD317" s="32" t="s">
        <v>33</v>
      </c>
      <c r="AE317" s="32" t="s">
        <v>33</v>
      </c>
      <c r="AF317" s="46" t="s">
        <v>45</v>
      </c>
      <c r="AK317" s="32" t="s">
        <v>56</v>
      </c>
      <c r="AP317" s="24" t="str">
        <f t="shared" si="2"/>
        <v>0x6A000000</v>
      </c>
      <c r="AQ317" s="25"/>
      <c r="AR317" s="26" t="str">
        <f t="shared" si="3"/>
        <v>ands_W,                                                         </v>
      </c>
      <c r="AS317" s="26" t="str">
        <f t="shared" si="4"/>
        <v>		ands_W,                                                         	/* 0x6A000000	ANDS      	 */</v>
      </c>
      <c r="AT317" s="26" t="str">
        <f t="shared" si="5"/>
        <v>		0x6A000000,	/* ANDS      	ands_W	 */</v>
      </c>
    </row>
    <row r="318" ht="12.75" customHeight="1">
      <c r="A318" s="15" t="s">
        <v>539</v>
      </c>
      <c r="B318" s="16"/>
      <c r="C318" s="16"/>
      <c r="D318" s="17"/>
      <c r="E318" s="28" t="s">
        <v>540</v>
      </c>
      <c r="F318" s="18" t="str">
        <f t="shared" si="1"/>
        <v>W</v>
      </c>
      <c r="G318" s="18"/>
      <c r="H318" s="30" t="s">
        <v>97</v>
      </c>
      <c r="I318" s="30"/>
      <c r="J318" s="32" t="s">
        <v>31</v>
      </c>
      <c r="K318" s="32" t="s">
        <v>30</v>
      </c>
      <c r="L318" s="32" t="s">
        <v>30</v>
      </c>
      <c r="M318" s="45" t="s">
        <v>31</v>
      </c>
      <c r="N318" s="45" t="s">
        <v>30</v>
      </c>
      <c r="O318" s="45" t="s">
        <v>31</v>
      </c>
      <c r="P318" s="45" t="s">
        <v>30</v>
      </c>
      <c r="Q318" s="45" t="s">
        <v>31</v>
      </c>
      <c r="R318" s="32" t="s">
        <v>59</v>
      </c>
      <c r="T318" s="32" t="s">
        <v>30</v>
      </c>
      <c r="U318" s="62" t="s">
        <v>51</v>
      </c>
      <c r="Z318" s="32" t="s">
        <v>33</v>
      </c>
      <c r="AA318" s="32" t="s">
        <v>33</v>
      </c>
      <c r="AB318" s="32" t="s">
        <v>33</v>
      </c>
      <c r="AC318" s="32" t="s">
        <v>33</v>
      </c>
      <c r="AD318" s="32" t="s">
        <v>33</v>
      </c>
      <c r="AE318" s="32" t="s">
        <v>33</v>
      </c>
      <c r="AF318" s="46" t="s">
        <v>45</v>
      </c>
      <c r="AK318" s="32" t="s">
        <v>56</v>
      </c>
      <c r="AP318" s="24" t="str">
        <f t="shared" si="2"/>
        <v>0x6A200000</v>
      </c>
      <c r="AQ318" s="25"/>
      <c r="AR318" s="26" t="str">
        <f t="shared" si="3"/>
        <v>bics_W,                                                         </v>
      </c>
      <c r="AS318" s="26" t="str">
        <f t="shared" si="4"/>
        <v>		bics_W,                                                         	/* 0x6A200000	BICS      	 */</v>
      </c>
      <c r="AT318" s="26" t="str">
        <f t="shared" si="5"/>
        <v>		0x6A200000,	/* BICS      	bics_W	 */</v>
      </c>
    </row>
    <row r="319" ht="12.75" customHeight="1">
      <c r="A319" s="9" t="s">
        <v>541</v>
      </c>
      <c r="B319" s="16"/>
      <c r="C319" s="16"/>
      <c r="D319" s="17"/>
      <c r="E319" s="28" t="s">
        <v>483</v>
      </c>
      <c r="F319" s="18" t="str">
        <f t="shared" si="1"/>
        <v>X</v>
      </c>
      <c r="G319" s="18"/>
      <c r="H319" s="30" t="s">
        <v>99</v>
      </c>
      <c r="I319" s="30"/>
      <c r="J319" s="32" t="s">
        <v>30</v>
      </c>
      <c r="K319" s="32" t="s">
        <v>31</v>
      </c>
      <c r="L319" s="32" t="s">
        <v>31</v>
      </c>
      <c r="M319" s="45" t="s">
        <v>31</v>
      </c>
      <c r="N319" s="45" t="s">
        <v>30</v>
      </c>
      <c r="O319" s="45" t="s">
        <v>31</v>
      </c>
      <c r="P319" s="45" t="s">
        <v>30</v>
      </c>
      <c r="Q319" s="45" t="s">
        <v>31</v>
      </c>
      <c r="R319" s="32" t="s">
        <v>59</v>
      </c>
      <c r="T319" s="32" t="s">
        <v>31</v>
      </c>
      <c r="U319" s="62" t="s">
        <v>51</v>
      </c>
      <c r="Z319" s="32" t="s">
        <v>33</v>
      </c>
      <c r="AA319" s="32" t="s">
        <v>33</v>
      </c>
      <c r="AB319" s="32" t="s">
        <v>33</v>
      </c>
      <c r="AC319" s="32" t="s">
        <v>33</v>
      </c>
      <c r="AD319" s="32" t="s">
        <v>33</v>
      </c>
      <c r="AE319" s="32" t="s">
        <v>33</v>
      </c>
      <c r="AF319" s="46" t="s">
        <v>45</v>
      </c>
      <c r="AK319" s="32" t="s">
        <v>56</v>
      </c>
      <c r="AP319" s="24" t="str">
        <f t="shared" si="2"/>
        <v>0x8A000000</v>
      </c>
      <c r="AQ319" s="25"/>
      <c r="AR319" s="26" t="str">
        <f t="shared" si="3"/>
        <v>and_X,                                                          </v>
      </c>
      <c r="AS319" s="26" t="str">
        <f t="shared" si="4"/>
        <v>		and_X,                                                          	/* 0x8A000000	AND       	 */</v>
      </c>
      <c r="AT319" s="26" t="str">
        <f t="shared" si="5"/>
        <v>		0x8A000000,	/* AND       	and_X	 */</v>
      </c>
    </row>
    <row r="320" ht="12.75" customHeight="1">
      <c r="A320" s="15" t="s">
        <v>542</v>
      </c>
      <c r="B320" s="16"/>
      <c r="C320" s="16"/>
      <c r="D320" s="17"/>
      <c r="E320" s="28" t="s">
        <v>531</v>
      </c>
      <c r="F320" s="18" t="str">
        <f t="shared" si="1"/>
        <v>X</v>
      </c>
      <c r="G320" s="18"/>
      <c r="H320" s="30" t="s">
        <v>99</v>
      </c>
      <c r="I320" s="30"/>
      <c r="J320" s="32" t="s">
        <v>30</v>
      </c>
      <c r="K320" s="32" t="s">
        <v>31</v>
      </c>
      <c r="L320" s="32" t="s">
        <v>31</v>
      </c>
      <c r="M320" s="45" t="s">
        <v>31</v>
      </c>
      <c r="N320" s="45" t="s">
        <v>30</v>
      </c>
      <c r="O320" s="45" t="s">
        <v>31</v>
      </c>
      <c r="P320" s="45" t="s">
        <v>30</v>
      </c>
      <c r="Q320" s="45" t="s">
        <v>31</v>
      </c>
      <c r="R320" s="32" t="s">
        <v>59</v>
      </c>
      <c r="T320" s="32" t="s">
        <v>30</v>
      </c>
      <c r="U320" s="62" t="s">
        <v>51</v>
      </c>
      <c r="Z320" s="32" t="s">
        <v>33</v>
      </c>
      <c r="AA320" s="32" t="s">
        <v>33</v>
      </c>
      <c r="AB320" s="32" t="s">
        <v>33</v>
      </c>
      <c r="AC320" s="32" t="s">
        <v>33</v>
      </c>
      <c r="AD320" s="32" t="s">
        <v>33</v>
      </c>
      <c r="AE320" s="32" t="s">
        <v>33</v>
      </c>
      <c r="AF320" s="46" t="s">
        <v>45</v>
      </c>
      <c r="AK320" s="32" t="s">
        <v>56</v>
      </c>
      <c r="AP320" s="24" t="str">
        <f t="shared" si="2"/>
        <v>0x8A200000</v>
      </c>
      <c r="AQ320" s="25"/>
      <c r="AR320" s="26" t="str">
        <f t="shared" si="3"/>
        <v>bic_X,                                                          </v>
      </c>
      <c r="AS320" s="26" t="str">
        <f t="shared" si="4"/>
        <v>		bic_X,                                                          	/* 0x8A200000	BIC       	 */</v>
      </c>
      <c r="AT320" s="26" t="str">
        <f t="shared" si="5"/>
        <v>		0x8A200000,	/* BIC       	bic_X	 */</v>
      </c>
    </row>
    <row r="321" ht="12.75" customHeight="1">
      <c r="A321" s="15" t="s">
        <v>543</v>
      </c>
      <c r="B321" s="16"/>
      <c r="C321" s="16"/>
      <c r="D321" s="17"/>
      <c r="E321" s="28" t="s">
        <v>485</v>
      </c>
      <c r="F321" s="18" t="str">
        <f t="shared" si="1"/>
        <v>X</v>
      </c>
      <c r="G321" s="18"/>
      <c r="H321" s="30" t="s">
        <v>99</v>
      </c>
      <c r="I321" s="30"/>
      <c r="J321" s="32" t="s">
        <v>30</v>
      </c>
      <c r="K321" s="32" t="s">
        <v>31</v>
      </c>
      <c r="L321" s="32" t="s">
        <v>30</v>
      </c>
      <c r="M321" s="45" t="s">
        <v>31</v>
      </c>
      <c r="N321" s="45" t="s">
        <v>30</v>
      </c>
      <c r="O321" s="45" t="s">
        <v>31</v>
      </c>
      <c r="P321" s="45" t="s">
        <v>30</v>
      </c>
      <c r="Q321" s="45" t="s">
        <v>31</v>
      </c>
      <c r="R321" s="32" t="s">
        <v>59</v>
      </c>
      <c r="T321" s="32" t="s">
        <v>31</v>
      </c>
      <c r="U321" s="62" t="s">
        <v>51</v>
      </c>
      <c r="Z321" s="32" t="s">
        <v>33</v>
      </c>
      <c r="AA321" s="32" t="s">
        <v>33</v>
      </c>
      <c r="AB321" s="32" t="s">
        <v>33</v>
      </c>
      <c r="AC321" s="32" t="s">
        <v>33</v>
      </c>
      <c r="AD321" s="32" t="s">
        <v>33</v>
      </c>
      <c r="AE321" s="32" t="s">
        <v>33</v>
      </c>
      <c r="AF321" s="46" t="s">
        <v>45</v>
      </c>
      <c r="AK321" s="32" t="s">
        <v>56</v>
      </c>
      <c r="AP321" s="24" t="str">
        <f t="shared" si="2"/>
        <v>0xAA000000</v>
      </c>
      <c r="AQ321" s="25"/>
      <c r="AR321" s="26" t="str">
        <f t="shared" si="3"/>
        <v>orr_X,                                                          </v>
      </c>
      <c r="AS321" s="26" t="str">
        <f t="shared" si="4"/>
        <v>		orr_X,                                                          	/* 0xAA000000	ORR       	 */</v>
      </c>
      <c r="AT321" s="26" t="str">
        <f t="shared" si="5"/>
        <v>		0xAA000000,	/* ORR       	orr_X	 */</v>
      </c>
    </row>
    <row r="322" ht="12.75" customHeight="1">
      <c r="A322" s="9" t="s">
        <v>544</v>
      </c>
      <c r="B322" s="16"/>
      <c r="C322" s="16"/>
      <c r="D322" s="17"/>
      <c r="E322" s="28" t="s">
        <v>534</v>
      </c>
      <c r="F322" s="18" t="str">
        <f t="shared" si="1"/>
        <v>X</v>
      </c>
      <c r="G322" s="18"/>
      <c r="H322" s="30" t="s">
        <v>99</v>
      </c>
      <c r="I322" s="30"/>
      <c r="J322" s="32" t="s">
        <v>30</v>
      </c>
      <c r="K322" s="32" t="s">
        <v>31</v>
      </c>
      <c r="L322" s="32" t="s">
        <v>30</v>
      </c>
      <c r="M322" s="45" t="s">
        <v>31</v>
      </c>
      <c r="N322" s="45" t="s">
        <v>30</v>
      </c>
      <c r="O322" s="45" t="s">
        <v>31</v>
      </c>
      <c r="P322" s="45" t="s">
        <v>30</v>
      </c>
      <c r="Q322" s="45" t="s">
        <v>31</v>
      </c>
      <c r="R322" s="32" t="s">
        <v>59</v>
      </c>
      <c r="T322" s="32" t="s">
        <v>30</v>
      </c>
      <c r="U322" s="62" t="s">
        <v>51</v>
      </c>
      <c r="Z322" s="32" t="s">
        <v>33</v>
      </c>
      <c r="AA322" s="32" t="s">
        <v>33</v>
      </c>
      <c r="AB322" s="32" t="s">
        <v>33</v>
      </c>
      <c r="AC322" s="32" t="s">
        <v>33</v>
      </c>
      <c r="AD322" s="32" t="s">
        <v>33</v>
      </c>
      <c r="AE322" s="32" t="s">
        <v>33</v>
      </c>
      <c r="AF322" s="46" t="s">
        <v>45</v>
      </c>
      <c r="AK322" s="32" t="s">
        <v>56</v>
      </c>
      <c r="AP322" s="24" t="str">
        <f t="shared" si="2"/>
        <v>0xAA200000</v>
      </c>
      <c r="AQ322" s="25"/>
      <c r="AR322" s="26" t="str">
        <f t="shared" si="3"/>
        <v>orn_X,                                                          </v>
      </c>
      <c r="AS322" s="26" t="str">
        <f t="shared" si="4"/>
        <v>		orn_X,                                                          	/* 0xAA200000	ORN       	 */</v>
      </c>
      <c r="AT322" s="26" t="str">
        <f t="shared" si="5"/>
        <v>		0xAA200000,	/* ORN       	orn_X	 */</v>
      </c>
    </row>
    <row r="323" ht="12.75" customHeight="1">
      <c r="A323" s="9" t="s">
        <v>545</v>
      </c>
      <c r="B323" s="16"/>
      <c r="C323" s="16"/>
      <c r="D323" s="17"/>
      <c r="E323" s="28" t="s">
        <v>487</v>
      </c>
      <c r="F323" s="18" t="str">
        <f t="shared" si="1"/>
        <v>X</v>
      </c>
      <c r="G323" s="18"/>
      <c r="H323" s="30" t="s">
        <v>99</v>
      </c>
      <c r="I323" s="30"/>
      <c r="J323" s="32" t="s">
        <v>30</v>
      </c>
      <c r="K323" s="32" t="s">
        <v>30</v>
      </c>
      <c r="L323" s="32" t="s">
        <v>31</v>
      </c>
      <c r="M323" s="45" t="s">
        <v>31</v>
      </c>
      <c r="N323" s="45" t="s">
        <v>30</v>
      </c>
      <c r="O323" s="45" t="s">
        <v>31</v>
      </c>
      <c r="P323" s="45" t="s">
        <v>30</v>
      </c>
      <c r="Q323" s="45" t="s">
        <v>31</v>
      </c>
      <c r="R323" s="32" t="s">
        <v>59</v>
      </c>
      <c r="T323" s="32" t="s">
        <v>31</v>
      </c>
      <c r="U323" s="62" t="s">
        <v>51</v>
      </c>
      <c r="Z323" s="32" t="s">
        <v>33</v>
      </c>
      <c r="AA323" s="32" t="s">
        <v>33</v>
      </c>
      <c r="AB323" s="32" t="s">
        <v>33</v>
      </c>
      <c r="AC323" s="32" t="s">
        <v>33</v>
      </c>
      <c r="AD323" s="32" t="s">
        <v>33</v>
      </c>
      <c r="AE323" s="32" t="s">
        <v>33</v>
      </c>
      <c r="AF323" s="46" t="s">
        <v>45</v>
      </c>
      <c r="AK323" s="32" t="s">
        <v>56</v>
      </c>
      <c r="AP323" s="24" t="str">
        <f t="shared" si="2"/>
        <v>0xCA000000</v>
      </c>
      <c r="AQ323" s="25"/>
      <c r="AR323" s="26" t="str">
        <f t="shared" si="3"/>
        <v>eor_X,                                                          </v>
      </c>
      <c r="AS323" s="26" t="str">
        <f t="shared" si="4"/>
        <v>		eor_X,                                                          	/* 0xCA000000	EOR       	 */</v>
      </c>
      <c r="AT323" s="26" t="str">
        <f t="shared" si="5"/>
        <v>		0xCA000000,	/* EOR       	eor_X	 */</v>
      </c>
    </row>
    <row r="324" ht="12.75" customHeight="1">
      <c r="A324" s="15" t="s">
        <v>546</v>
      </c>
      <c r="B324" s="16"/>
      <c r="C324" s="16"/>
      <c r="D324" s="17"/>
      <c r="E324" s="28" t="s">
        <v>537</v>
      </c>
      <c r="F324" s="18" t="str">
        <f t="shared" si="1"/>
        <v>X</v>
      </c>
      <c r="G324" s="18"/>
      <c r="H324" s="30" t="s">
        <v>99</v>
      </c>
      <c r="I324" s="30"/>
      <c r="J324" s="32" t="s">
        <v>30</v>
      </c>
      <c r="K324" s="32" t="s">
        <v>30</v>
      </c>
      <c r="L324" s="32" t="s">
        <v>31</v>
      </c>
      <c r="M324" s="45" t="s">
        <v>31</v>
      </c>
      <c r="N324" s="45" t="s">
        <v>30</v>
      </c>
      <c r="O324" s="45" t="s">
        <v>31</v>
      </c>
      <c r="P324" s="45" t="s">
        <v>30</v>
      </c>
      <c r="Q324" s="45" t="s">
        <v>31</v>
      </c>
      <c r="R324" s="32" t="s">
        <v>59</v>
      </c>
      <c r="T324" s="32" t="s">
        <v>30</v>
      </c>
      <c r="U324" s="62" t="s">
        <v>51</v>
      </c>
      <c r="Z324" s="32" t="s">
        <v>33</v>
      </c>
      <c r="AA324" s="32" t="s">
        <v>33</v>
      </c>
      <c r="AB324" s="32" t="s">
        <v>33</v>
      </c>
      <c r="AC324" s="32" t="s">
        <v>33</v>
      </c>
      <c r="AD324" s="32" t="s">
        <v>33</v>
      </c>
      <c r="AE324" s="32" t="s">
        <v>33</v>
      </c>
      <c r="AF324" s="46" t="s">
        <v>45</v>
      </c>
      <c r="AK324" s="32" t="s">
        <v>56</v>
      </c>
      <c r="AP324" s="24" t="str">
        <f t="shared" si="2"/>
        <v>0xCA200000</v>
      </c>
      <c r="AQ324" s="25"/>
      <c r="AR324" s="26" t="str">
        <f t="shared" si="3"/>
        <v>eon_X,                                                          </v>
      </c>
      <c r="AS324" s="26" t="str">
        <f t="shared" si="4"/>
        <v>		eon_X,                                                          	/* 0xCA200000	EON       	 */</v>
      </c>
      <c r="AT324" s="26" t="str">
        <f t="shared" si="5"/>
        <v>		0xCA200000,	/* EON       	eon_X	 */</v>
      </c>
    </row>
    <row r="325" ht="12.75" customHeight="1">
      <c r="A325" s="15" t="s">
        <v>547</v>
      </c>
      <c r="B325" s="16"/>
      <c r="C325" s="16"/>
      <c r="D325" s="17"/>
      <c r="E325" s="28" t="s">
        <v>489</v>
      </c>
      <c r="F325" s="18" t="str">
        <f t="shared" si="1"/>
        <v>X</v>
      </c>
      <c r="G325" s="18"/>
      <c r="H325" s="30" t="s">
        <v>99</v>
      </c>
      <c r="I325" s="30"/>
      <c r="J325" s="32" t="s">
        <v>30</v>
      </c>
      <c r="K325" s="32" t="s">
        <v>30</v>
      </c>
      <c r="L325" s="32" t="s">
        <v>30</v>
      </c>
      <c r="M325" s="45" t="s">
        <v>31</v>
      </c>
      <c r="N325" s="45" t="s">
        <v>30</v>
      </c>
      <c r="O325" s="45" t="s">
        <v>31</v>
      </c>
      <c r="P325" s="45" t="s">
        <v>30</v>
      </c>
      <c r="Q325" s="45" t="s">
        <v>31</v>
      </c>
      <c r="R325" s="32" t="s">
        <v>59</v>
      </c>
      <c r="T325" s="32" t="s">
        <v>31</v>
      </c>
      <c r="U325" s="62" t="s">
        <v>51</v>
      </c>
      <c r="Z325" s="32" t="s">
        <v>33</v>
      </c>
      <c r="AA325" s="32" t="s">
        <v>33</v>
      </c>
      <c r="AB325" s="32" t="s">
        <v>33</v>
      </c>
      <c r="AC325" s="32" t="s">
        <v>33</v>
      </c>
      <c r="AD325" s="32" t="s">
        <v>33</v>
      </c>
      <c r="AE325" s="32" t="s">
        <v>33</v>
      </c>
      <c r="AF325" s="46" t="s">
        <v>45</v>
      </c>
      <c r="AK325" s="32" t="s">
        <v>56</v>
      </c>
      <c r="AP325" s="24" t="str">
        <f t="shared" si="2"/>
        <v>0xEA000000</v>
      </c>
      <c r="AQ325" s="25"/>
      <c r="AR325" s="26" t="str">
        <f t="shared" si="3"/>
        <v>ands_X,                                                         </v>
      </c>
      <c r="AS325" s="26" t="str">
        <f t="shared" si="4"/>
        <v>		ands_X,                                                         	/* 0xEA000000	ANDS      	 */</v>
      </c>
      <c r="AT325" s="26" t="str">
        <f t="shared" si="5"/>
        <v>		0xEA000000,	/* ANDS      	ands_X	 */</v>
      </c>
    </row>
    <row r="326" ht="12.75" customHeight="1">
      <c r="A326" s="9" t="s">
        <v>548</v>
      </c>
      <c r="B326" s="16"/>
      <c r="C326" s="16"/>
      <c r="D326" s="17"/>
      <c r="E326" s="28" t="s">
        <v>540</v>
      </c>
      <c r="F326" s="18" t="str">
        <f t="shared" si="1"/>
        <v>X</v>
      </c>
      <c r="G326" s="18"/>
      <c r="H326" s="30" t="s">
        <v>99</v>
      </c>
      <c r="I326" s="30"/>
      <c r="J326" s="32" t="s">
        <v>30</v>
      </c>
      <c r="K326" s="32" t="s">
        <v>30</v>
      </c>
      <c r="L326" s="32" t="s">
        <v>30</v>
      </c>
      <c r="M326" s="45" t="s">
        <v>31</v>
      </c>
      <c r="N326" s="45" t="s">
        <v>30</v>
      </c>
      <c r="O326" s="45" t="s">
        <v>31</v>
      </c>
      <c r="P326" s="45" t="s">
        <v>30</v>
      </c>
      <c r="Q326" s="45" t="s">
        <v>31</v>
      </c>
      <c r="R326" s="32" t="s">
        <v>59</v>
      </c>
      <c r="T326" s="32" t="s">
        <v>30</v>
      </c>
      <c r="U326" s="62" t="s">
        <v>51</v>
      </c>
      <c r="Z326" s="32" t="s">
        <v>33</v>
      </c>
      <c r="AA326" s="32" t="s">
        <v>33</v>
      </c>
      <c r="AB326" s="32" t="s">
        <v>33</v>
      </c>
      <c r="AC326" s="32" t="s">
        <v>33</v>
      </c>
      <c r="AD326" s="32" t="s">
        <v>33</v>
      </c>
      <c r="AE326" s="32" t="s">
        <v>33</v>
      </c>
      <c r="AF326" s="46" t="s">
        <v>45</v>
      </c>
      <c r="AK326" s="32" t="s">
        <v>56</v>
      </c>
      <c r="AP326" s="24" t="str">
        <f t="shared" si="2"/>
        <v>0xEA200000</v>
      </c>
      <c r="AQ326" s="25"/>
      <c r="AR326" s="26" t="str">
        <f t="shared" si="3"/>
        <v>bics_X,                                                         </v>
      </c>
      <c r="AS326" s="26" t="str">
        <f t="shared" si="4"/>
        <v>		bics_X,                                                         	/* 0xEA200000	BICS      	 */</v>
      </c>
      <c r="AT326" s="26" t="str">
        <f t="shared" si="5"/>
        <v>		0xEA200000,	/* BICS      	bics_X	 */</v>
      </c>
    </row>
    <row r="327" ht="12.75" customHeight="1">
      <c r="A327" s="15" t="s">
        <v>549</v>
      </c>
      <c r="B327" s="16"/>
      <c r="C327" s="16"/>
      <c r="D327" s="17" t="s">
        <v>550</v>
      </c>
      <c r="F327" s="18" t="str">
        <f t="shared" si="1"/>
        <v/>
      </c>
      <c r="G327" s="19"/>
      <c r="H327" s="20"/>
      <c r="I327" s="20"/>
      <c r="J327" s="38" t="s">
        <v>466</v>
      </c>
      <c r="K327" s="38" t="s">
        <v>459</v>
      </c>
      <c r="L327" s="38" t="s">
        <v>52</v>
      </c>
      <c r="M327" s="22" t="s">
        <v>31</v>
      </c>
      <c r="N327" s="39" t="s">
        <v>30</v>
      </c>
      <c r="O327" s="39" t="s">
        <v>31</v>
      </c>
      <c r="P327" s="39" t="s">
        <v>30</v>
      </c>
      <c r="Q327" s="22" t="s">
        <v>30</v>
      </c>
      <c r="R327" s="38" t="s">
        <v>59</v>
      </c>
      <c r="T327" s="22" t="s">
        <v>31</v>
      </c>
      <c r="U327" s="60" t="s">
        <v>51</v>
      </c>
      <c r="Z327" s="38" t="s">
        <v>528</v>
      </c>
      <c r="AF327" s="40" t="s">
        <v>45</v>
      </c>
      <c r="AK327" s="38" t="s">
        <v>56</v>
      </c>
      <c r="AP327" s="24" t="str">
        <f t="shared" si="2"/>
        <v/>
      </c>
      <c r="AQ327" s="25"/>
      <c r="AR327" s="26" t="str">
        <f t="shared" si="3"/>
        <v/>
      </c>
      <c r="AS327" s="26" t="str">
        <f t="shared" si="4"/>
        <v>	/* Add/subtract (shifted register) */</v>
      </c>
      <c r="AT327" s="26" t="str">
        <f t="shared" si="5"/>
        <v>	/* Add/subtract (shifted register) */</v>
      </c>
    </row>
    <row r="328" ht="12.75" customHeight="1">
      <c r="A328" s="15" t="s">
        <v>551</v>
      </c>
      <c r="B328" s="16"/>
      <c r="C328" s="16"/>
      <c r="D328" s="17"/>
      <c r="E328" s="28" t="s">
        <v>468</v>
      </c>
      <c r="F328" s="18" t="str">
        <f t="shared" si="1"/>
        <v>W</v>
      </c>
      <c r="G328" s="18"/>
      <c r="H328" s="30" t="s">
        <v>97</v>
      </c>
      <c r="I328" s="30"/>
      <c r="J328" s="32" t="s">
        <v>31</v>
      </c>
      <c r="K328" s="32" t="s">
        <v>31</v>
      </c>
      <c r="L328" s="32" t="s">
        <v>31</v>
      </c>
      <c r="M328" s="45" t="s">
        <v>31</v>
      </c>
      <c r="N328" s="45" t="s">
        <v>30</v>
      </c>
      <c r="O328" s="45" t="s">
        <v>31</v>
      </c>
      <c r="P328" s="45" t="s">
        <v>30</v>
      </c>
      <c r="Q328" s="45" t="s">
        <v>30</v>
      </c>
      <c r="R328" s="32" t="s">
        <v>33</v>
      </c>
      <c r="S328" s="32" t="s">
        <v>33</v>
      </c>
      <c r="T328" s="45" t="s">
        <v>31</v>
      </c>
      <c r="U328" s="62" t="s">
        <v>51</v>
      </c>
      <c r="Z328" s="32" t="s">
        <v>33</v>
      </c>
      <c r="AA328" s="32" t="s">
        <v>33</v>
      </c>
      <c r="AB328" s="32" t="s">
        <v>33</v>
      </c>
      <c r="AC328" s="32" t="s">
        <v>33</v>
      </c>
      <c r="AD328" s="32" t="s">
        <v>33</v>
      </c>
      <c r="AE328" s="32" t="s">
        <v>33</v>
      </c>
      <c r="AF328" s="46" t="s">
        <v>45</v>
      </c>
      <c r="AK328" s="32" t="s">
        <v>56</v>
      </c>
      <c r="AP328" s="24" t="str">
        <f t="shared" si="2"/>
        <v>0x0B000000</v>
      </c>
      <c r="AQ328" s="25"/>
      <c r="AR328" s="26" t="str">
        <f t="shared" si="3"/>
        <v>add_W,                                                          </v>
      </c>
      <c r="AS328" s="26" t="str">
        <f t="shared" si="4"/>
        <v>		add_W,                                                          	/* 0x0B000000	ADD       	 */</v>
      </c>
      <c r="AT328" s="26" t="str">
        <f t="shared" si="5"/>
        <v>		0x0B000000,	/* ADD       	add_W	 */</v>
      </c>
    </row>
    <row r="329" ht="12.75" customHeight="1">
      <c r="A329" s="9" t="s">
        <v>552</v>
      </c>
      <c r="B329" s="16"/>
      <c r="C329" s="16"/>
      <c r="D329" s="17"/>
      <c r="E329" s="28" t="s">
        <v>470</v>
      </c>
      <c r="F329" s="18" t="str">
        <f t="shared" si="1"/>
        <v>W</v>
      </c>
      <c r="G329" s="18"/>
      <c r="H329" s="30" t="s">
        <v>97</v>
      </c>
      <c r="I329" s="30"/>
      <c r="J329" s="32" t="s">
        <v>31</v>
      </c>
      <c r="K329" s="32" t="s">
        <v>31</v>
      </c>
      <c r="L329" s="32" t="s">
        <v>30</v>
      </c>
      <c r="M329" s="45" t="s">
        <v>31</v>
      </c>
      <c r="N329" s="45" t="s">
        <v>30</v>
      </c>
      <c r="O329" s="45" t="s">
        <v>31</v>
      </c>
      <c r="P329" s="45" t="s">
        <v>30</v>
      </c>
      <c r="Q329" s="45" t="s">
        <v>30</v>
      </c>
      <c r="R329" s="32" t="s">
        <v>33</v>
      </c>
      <c r="S329" s="32" t="s">
        <v>33</v>
      </c>
      <c r="T329" s="45" t="s">
        <v>31</v>
      </c>
      <c r="U329" s="62" t="s">
        <v>51</v>
      </c>
      <c r="Z329" s="32" t="s">
        <v>33</v>
      </c>
      <c r="AA329" s="32" t="s">
        <v>33</v>
      </c>
      <c r="AB329" s="32" t="s">
        <v>33</v>
      </c>
      <c r="AC329" s="32" t="s">
        <v>33</v>
      </c>
      <c r="AD329" s="32" t="s">
        <v>33</v>
      </c>
      <c r="AE329" s="32" t="s">
        <v>33</v>
      </c>
      <c r="AF329" s="46" t="s">
        <v>45</v>
      </c>
      <c r="AK329" s="32" t="s">
        <v>56</v>
      </c>
      <c r="AP329" s="24" t="str">
        <f t="shared" si="2"/>
        <v>0x2B000000</v>
      </c>
      <c r="AQ329" s="25"/>
      <c r="AR329" s="26" t="str">
        <f t="shared" si="3"/>
        <v>adds_W,                                                         </v>
      </c>
      <c r="AS329" s="26" t="str">
        <f t="shared" si="4"/>
        <v>		adds_W,                                                         	/* 0x2B000000	ADDS      	 */</v>
      </c>
      <c r="AT329" s="26" t="str">
        <f t="shared" si="5"/>
        <v>		0x2B000000,	/* ADDS      	adds_W	 */</v>
      </c>
    </row>
    <row r="330" ht="12.75" customHeight="1">
      <c r="A330" s="9" t="s">
        <v>553</v>
      </c>
      <c r="B330" s="16"/>
      <c r="C330" s="16"/>
      <c r="D330" s="17"/>
      <c r="E330" s="28" t="s">
        <v>472</v>
      </c>
      <c r="F330" s="18" t="str">
        <f t="shared" si="1"/>
        <v>W</v>
      </c>
      <c r="G330" s="18"/>
      <c r="H330" s="30" t="s">
        <v>97</v>
      </c>
      <c r="I330" s="30"/>
      <c r="J330" s="32" t="s">
        <v>31</v>
      </c>
      <c r="K330" s="32" t="s">
        <v>30</v>
      </c>
      <c r="L330" s="32" t="s">
        <v>31</v>
      </c>
      <c r="M330" s="45" t="s">
        <v>31</v>
      </c>
      <c r="N330" s="45" t="s">
        <v>30</v>
      </c>
      <c r="O330" s="45" t="s">
        <v>31</v>
      </c>
      <c r="P330" s="45" t="s">
        <v>30</v>
      </c>
      <c r="Q330" s="45" t="s">
        <v>30</v>
      </c>
      <c r="R330" s="32" t="s">
        <v>33</v>
      </c>
      <c r="S330" s="32" t="s">
        <v>33</v>
      </c>
      <c r="T330" s="45" t="s">
        <v>31</v>
      </c>
      <c r="U330" s="62" t="s">
        <v>51</v>
      </c>
      <c r="Z330" s="32" t="s">
        <v>33</v>
      </c>
      <c r="AA330" s="32" t="s">
        <v>33</v>
      </c>
      <c r="AB330" s="32" t="s">
        <v>33</v>
      </c>
      <c r="AC330" s="32" t="s">
        <v>33</v>
      </c>
      <c r="AD330" s="32" t="s">
        <v>33</v>
      </c>
      <c r="AE330" s="32" t="s">
        <v>33</v>
      </c>
      <c r="AF330" s="46" t="s">
        <v>45</v>
      </c>
      <c r="AK330" s="32" t="s">
        <v>56</v>
      </c>
      <c r="AP330" s="24" t="str">
        <f t="shared" si="2"/>
        <v>0x4B000000</v>
      </c>
      <c r="AQ330" s="25"/>
      <c r="AR330" s="26" t="str">
        <f t="shared" si="3"/>
        <v>sub_W,                                                          </v>
      </c>
      <c r="AS330" s="26" t="str">
        <f t="shared" si="4"/>
        <v>		sub_W,                                                          	/* 0x4B000000	SUB       	 */</v>
      </c>
      <c r="AT330" s="26" t="str">
        <f t="shared" si="5"/>
        <v>		0x4B000000,	/* SUB       	sub_W	 */</v>
      </c>
    </row>
    <row r="331" ht="12.75" customHeight="1">
      <c r="A331" s="15" t="s">
        <v>554</v>
      </c>
      <c r="B331" s="16"/>
      <c r="C331" s="16"/>
      <c r="D331" s="17"/>
      <c r="E331" s="28" t="s">
        <v>474</v>
      </c>
      <c r="F331" s="18" t="str">
        <f t="shared" si="1"/>
        <v>W</v>
      </c>
      <c r="G331" s="18"/>
      <c r="H331" s="30" t="s">
        <v>97</v>
      </c>
      <c r="I331" s="30"/>
      <c r="J331" s="32" t="s">
        <v>31</v>
      </c>
      <c r="K331" s="32" t="s">
        <v>30</v>
      </c>
      <c r="L331" s="32" t="s">
        <v>30</v>
      </c>
      <c r="M331" s="45" t="s">
        <v>31</v>
      </c>
      <c r="N331" s="45" t="s">
        <v>30</v>
      </c>
      <c r="O331" s="45" t="s">
        <v>31</v>
      </c>
      <c r="P331" s="45" t="s">
        <v>30</v>
      </c>
      <c r="Q331" s="45" t="s">
        <v>30</v>
      </c>
      <c r="R331" s="32" t="s">
        <v>33</v>
      </c>
      <c r="S331" s="32" t="s">
        <v>33</v>
      </c>
      <c r="T331" s="45" t="s">
        <v>31</v>
      </c>
      <c r="U331" s="62" t="s">
        <v>51</v>
      </c>
      <c r="Z331" s="32" t="s">
        <v>33</v>
      </c>
      <c r="AA331" s="32" t="s">
        <v>33</v>
      </c>
      <c r="AB331" s="32" t="s">
        <v>33</v>
      </c>
      <c r="AC331" s="32" t="s">
        <v>33</v>
      </c>
      <c r="AD331" s="32" t="s">
        <v>33</v>
      </c>
      <c r="AE331" s="32" t="s">
        <v>33</v>
      </c>
      <c r="AF331" s="46" t="s">
        <v>45</v>
      </c>
      <c r="AK331" s="32" t="s">
        <v>56</v>
      </c>
      <c r="AP331" s="24" t="str">
        <f t="shared" si="2"/>
        <v>0x6B000000</v>
      </c>
      <c r="AQ331" s="25"/>
      <c r="AR331" s="26" t="str">
        <f t="shared" si="3"/>
        <v>subs_W,                                                         </v>
      </c>
      <c r="AS331" s="26" t="str">
        <f t="shared" si="4"/>
        <v>		subs_W,                                                         	/* 0x6B000000	SUBS      	 */</v>
      </c>
      <c r="AT331" s="26" t="str">
        <f t="shared" si="5"/>
        <v>		0x6B000000,	/* SUBS      	subs_W	 */</v>
      </c>
    </row>
    <row r="332" ht="12.75" customHeight="1">
      <c r="A332" s="15" t="s">
        <v>555</v>
      </c>
      <c r="B332" s="16"/>
      <c r="C332" s="16"/>
      <c r="D332" s="17"/>
      <c r="E332" s="28" t="s">
        <v>468</v>
      </c>
      <c r="F332" s="18" t="str">
        <f t="shared" si="1"/>
        <v>X</v>
      </c>
      <c r="G332" s="18"/>
      <c r="H332" s="30" t="s">
        <v>99</v>
      </c>
      <c r="I332" s="30"/>
      <c r="J332" s="32" t="s">
        <v>30</v>
      </c>
      <c r="K332" s="32" t="s">
        <v>31</v>
      </c>
      <c r="L332" s="32" t="s">
        <v>31</v>
      </c>
      <c r="M332" s="45" t="s">
        <v>31</v>
      </c>
      <c r="N332" s="45" t="s">
        <v>30</v>
      </c>
      <c r="O332" s="45" t="s">
        <v>31</v>
      </c>
      <c r="P332" s="45" t="s">
        <v>30</v>
      </c>
      <c r="Q332" s="45" t="s">
        <v>30</v>
      </c>
      <c r="R332" s="32" t="s">
        <v>33</v>
      </c>
      <c r="S332" s="32" t="s">
        <v>33</v>
      </c>
      <c r="T332" s="45" t="s">
        <v>31</v>
      </c>
      <c r="U332" s="62" t="s">
        <v>51</v>
      </c>
      <c r="Z332" s="32" t="s">
        <v>33</v>
      </c>
      <c r="AA332" s="32" t="s">
        <v>33</v>
      </c>
      <c r="AB332" s="32" t="s">
        <v>33</v>
      </c>
      <c r="AC332" s="32" t="s">
        <v>33</v>
      </c>
      <c r="AD332" s="32" t="s">
        <v>33</v>
      </c>
      <c r="AE332" s="32" t="s">
        <v>33</v>
      </c>
      <c r="AF332" s="46" t="s">
        <v>45</v>
      </c>
      <c r="AK332" s="32" t="s">
        <v>56</v>
      </c>
      <c r="AP332" s="24" t="str">
        <f t="shared" si="2"/>
        <v>0x8B000000</v>
      </c>
      <c r="AQ332" s="25"/>
      <c r="AR332" s="26" t="str">
        <f t="shared" si="3"/>
        <v>add_X,                                                          </v>
      </c>
      <c r="AS332" s="26" t="str">
        <f t="shared" si="4"/>
        <v>		add_X,                                                          	/* 0x8B000000	ADD       	 */</v>
      </c>
      <c r="AT332" s="26" t="str">
        <f t="shared" si="5"/>
        <v>		0x8B000000,	/* ADD       	add_X	 */</v>
      </c>
    </row>
    <row r="333" ht="12.75" customHeight="1">
      <c r="A333" s="9" t="s">
        <v>556</v>
      </c>
      <c r="B333" s="16"/>
      <c r="C333" s="16"/>
      <c r="D333" s="17"/>
      <c r="E333" s="28" t="s">
        <v>470</v>
      </c>
      <c r="F333" s="18" t="str">
        <f t="shared" si="1"/>
        <v>X</v>
      </c>
      <c r="G333" s="18"/>
      <c r="H333" s="30" t="s">
        <v>99</v>
      </c>
      <c r="I333" s="30"/>
      <c r="J333" s="32" t="s">
        <v>30</v>
      </c>
      <c r="K333" s="32" t="s">
        <v>31</v>
      </c>
      <c r="L333" s="32" t="s">
        <v>30</v>
      </c>
      <c r="M333" s="45" t="s">
        <v>31</v>
      </c>
      <c r="N333" s="45" t="s">
        <v>30</v>
      </c>
      <c r="O333" s="45" t="s">
        <v>31</v>
      </c>
      <c r="P333" s="45" t="s">
        <v>30</v>
      </c>
      <c r="Q333" s="45" t="s">
        <v>30</v>
      </c>
      <c r="R333" s="32" t="s">
        <v>33</v>
      </c>
      <c r="S333" s="32" t="s">
        <v>33</v>
      </c>
      <c r="T333" s="45" t="s">
        <v>31</v>
      </c>
      <c r="U333" s="62" t="s">
        <v>51</v>
      </c>
      <c r="Z333" s="32" t="s">
        <v>33</v>
      </c>
      <c r="AA333" s="32" t="s">
        <v>33</v>
      </c>
      <c r="AB333" s="32" t="s">
        <v>33</v>
      </c>
      <c r="AC333" s="32" t="s">
        <v>33</v>
      </c>
      <c r="AD333" s="32" t="s">
        <v>33</v>
      </c>
      <c r="AE333" s="32" t="s">
        <v>33</v>
      </c>
      <c r="AF333" s="46" t="s">
        <v>45</v>
      </c>
      <c r="AK333" s="32" t="s">
        <v>56</v>
      </c>
      <c r="AP333" s="24" t="str">
        <f t="shared" si="2"/>
        <v>0xAB000000</v>
      </c>
      <c r="AQ333" s="25"/>
      <c r="AR333" s="26" t="str">
        <f t="shared" si="3"/>
        <v>adds_X,                                                         </v>
      </c>
      <c r="AS333" s="26" t="str">
        <f t="shared" si="4"/>
        <v>		adds_X,                                                         	/* 0xAB000000	ADDS      	 */</v>
      </c>
      <c r="AT333" s="26" t="str">
        <f t="shared" si="5"/>
        <v>		0xAB000000,	/* ADDS      	adds_X	 */</v>
      </c>
    </row>
    <row r="334" ht="12.75" customHeight="1">
      <c r="A334" s="15" t="s">
        <v>557</v>
      </c>
      <c r="B334" s="16"/>
      <c r="C334" s="16"/>
      <c r="D334" s="17"/>
      <c r="E334" s="28" t="s">
        <v>472</v>
      </c>
      <c r="F334" s="18" t="str">
        <f t="shared" si="1"/>
        <v>X</v>
      </c>
      <c r="G334" s="18"/>
      <c r="H334" s="30" t="s">
        <v>99</v>
      </c>
      <c r="I334" s="30"/>
      <c r="J334" s="32" t="s">
        <v>30</v>
      </c>
      <c r="K334" s="32" t="s">
        <v>30</v>
      </c>
      <c r="L334" s="32" t="s">
        <v>31</v>
      </c>
      <c r="M334" s="45" t="s">
        <v>31</v>
      </c>
      <c r="N334" s="45" t="s">
        <v>30</v>
      </c>
      <c r="O334" s="45" t="s">
        <v>31</v>
      </c>
      <c r="P334" s="45" t="s">
        <v>30</v>
      </c>
      <c r="Q334" s="45" t="s">
        <v>30</v>
      </c>
      <c r="R334" s="32" t="s">
        <v>33</v>
      </c>
      <c r="S334" s="32" t="s">
        <v>33</v>
      </c>
      <c r="T334" s="45" t="s">
        <v>31</v>
      </c>
      <c r="U334" s="62" t="s">
        <v>51</v>
      </c>
      <c r="Z334" s="32" t="s">
        <v>33</v>
      </c>
      <c r="AA334" s="32" t="s">
        <v>33</v>
      </c>
      <c r="AB334" s="32" t="s">
        <v>33</v>
      </c>
      <c r="AC334" s="32" t="s">
        <v>33</v>
      </c>
      <c r="AD334" s="32" t="s">
        <v>33</v>
      </c>
      <c r="AE334" s="32" t="s">
        <v>33</v>
      </c>
      <c r="AF334" s="46" t="s">
        <v>45</v>
      </c>
      <c r="AK334" s="32" t="s">
        <v>56</v>
      </c>
      <c r="AP334" s="24" t="str">
        <f t="shared" si="2"/>
        <v>0xCB000000</v>
      </c>
      <c r="AQ334" s="25"/>
      <c r="AR334" s="26" t="str">
        <f t="shared" si="3"/>
        <v>sub_X,                                                          </v>
      </c>
      <c r="AS334" s="26" t="str">
        <f t="shared" si="4"/>
        <v>		sub_X,                                                          	/* 0xCB000000	SUB       	 */</v>
      </c>
      <c r="AT334" s="26" t="str">
        <f t="shared" si="5"/>
        <v>		0xCB000000,	/* SUB       	sub_X	 */</v>
      </c>
    </row>
    <row r="335" ht="12.75" customHeight="1">
      <c r="A335" s="15" t="s">
        <v>558</v>
      </c>
      <c r="B335" s="16"/>
      <c r="C335" s="16"/>
      <c r="D335" s="17"/>
      <c r="E335" s="28" t="s">
        <v>474</v>
      </c>
      <c r="F335" s="18" t="str">
        <f t="shared" si="1"/>
        <v>X</v>
      </c>
      <c r="G335" s="18"/>
      <c r="H335" s="30" t="s">
        <v>99</v>
      </c>
      <c r="I335" s="30"/>
      <c r="J335" s="32" t="s">
        <v>30</v>
      </c>
      <c r="K335" s="32" t="s">
        <v>30</v>
      </c>
      <c r="L335" s="32" t="s">
        <v>30</v>
      </c>
      <c r="M335" s="45" t="s">
        <v>31</v>
      </c>
      <c r="N335" s="45" t="s">
        <v>30</v>
      </c>
      <c r="O335" s="45" t="s">
        <v>31</v>
      </c>
      <c r="P335" s="45" t="s">
        <v>30</v>
      </c>
      <c r="Q335" s="45" t="s">
        <v>30</v>
      </c>
      <c r="R335" s="32" t="s">
        <v>33</v>
      </c>
      <c r="S335" s="32" t="s">
        <v>33</v>
      </c>
      <c r="T335" s="45" t="s">
        <v>31</v>
      </c>
      <c r="U335" s="62" t="s">
        <v>51</v>
      </c>
      <c r="Z335" s="32" t="s">
        <v>33</v>
      </c>
      <c r="AA335" s="32" t="s">
        <v>33</v>
      </c>
      <c r="AB335" s="32" t="s">
        <v>33</v>
      </c>
      <c r="AC335" s="32" t="s">
        <v>33</v>
      </c>
      <c r="AD335" s="32" t="s">
        <v>33</v>
      </c>
      <c r="AE335" s="32" t="s">
        <v>33</v>
      </c>
      <c r="AF335" s="46" t="s">
        <v>45</v>
      </c>
      <c r="AK335" s="32" t="s">
        <v>56</v>
      </c>
      <c r="AP335" s="24" t="str">
        <f t="shared" si="2"/>
        <v>0xEB000000</v>
      </c>
      <c r="AQ335" s="25"/>
      <c r="AR335" s="26" t="str">
        <f t="shared" si="3"/>
        <v>subs_X,                                                         </v>
      </c>
      <c r="AS335" s="26" t="str">
        <f t="shared" si="4"/>
        <v>		subs_X,                                                         	/* 0xEB000000	SUBS      	 */</v>
      </c>
      <c r="AT335" s="26" t="str">
        <f t="shared" si="5"/>
        <v>		0xEB000000,	/* SUBS      	subs_X	 */</v>
      </c>
    </row>
    <row r="336" ht="12.75" customHeight="1">
      <c r="A336" s="9" t="s">
        <v>559</v>
      </c>
      <c r="B336" s="16"/>
      <c r="C336" s="16"/>
      <c r="D336" s="17" t="s">
        <v>560</v>
      </c>
      <c r="F336" s="18" t="str">
        <f t="shared" si="1"/>
        <v/>
      </c>
      <c r="G336" s="19"/>
      <c r="H336" s="20"/>
      <c r="I336" s="20"/>
      <c r="J336" s="38" t="s">
        <v>466</v>
      </c>
      <c r="K336" s="38" t="s">
        <v>459</v>
      </c>
      <c r="L336" s="38" t="s">
        <v>52</v>
      </c>
      <c r="M336" s="22" t="s">
        <v>31</v>
      </c>
      <c r="N336" s="39" t="s">
        <v>30</v>
      </c>
      <c r="O336" s="39" t="s">
        <v>31</v>
      </c>
      <c r="P336" s="39" t="s">
        <v>30</v>
      </c>
      <c r="Q336" s="22" t="s">
        <v>30</v>
      </c>
      <c r="R336" s="38" t="s">
        <v>561</v>
      </c>
      <c r="T336" s="22" t="s">
        <v>30</v>
      </c>
      <c r="U336" s="60" t="s">
        <v>51</v>
      </c>
      <c r="Z336" s="38" t="s">
        <v>60</v>
      </c>
      <c r="AC336" s="38" t="s">
        <v>562</v>
      </c>
      <c r="AF336" s="40" t="s">
        <v>45</v>
      </c>
      <c r="AK336" s="38" t="s">
        <v>56</v>
      </c>
      <c r="AP336" s="24" t="str">
        <f t="shared" si="2"/>
        <v/>
      </c>
      <c r="AQ336" s="25"/>
      <c r="AR336" s="26" t="str">
        <f t="shared" si="3"/>
        <v/>
      </c>
      <c r="AS336" s="26" t="str">
        <f t="shared" si="4"/>
        <v>	/* Add/subtract (extended register) */</v>
      </c>
      <c r="AT336" s="26" t="str">
        <f t="shared" si="5"/>
        <v>	/* Add/subtract (extended register) */</v>
      </c>
    </row>
    <row r="337" ht="12.75" customHeight="1">
      <c r="A337" s="9" t="s">
        <v>563</v>
      </c>
      <c r="B337" s="16"/>
      <c r="C337" s="16"/>
      <c r="D337" s="17"/>
      <c r="E337" s="28" t="s">
        <v>468</v>
      </c>
      <c r="F337" s="18" t="str">
        <f t="shared" si="1"/>
        <v>ext_W</v>
      </c>
      <c r="G337" s="18" t="s">
        <v>564</v>
      </c>
      <c r="H337" s="30" t="s">
        <v>97</v>
      </c>
      <c r="I337" s="30"/>
      <c r="J337" s="32" t="s">
        <v>31</v>
      </c>
      <c r="K337" s="32" t="s">
        <v>31</v>
      </c>
      <c r="L337" s="32" t="s">
        <v>31</v>
      </c>
      <c r="M337" s="45" t="s">
        <v>31</v>
      </c>
      <c r="N337" s="45" t="s">
        <v>30</v>
      </c>
      <c r="O337" s="45" t="s">
        <v>31</v>
      </c>
      <c r="P337" s="45" t="s">
        <v>30</v>
      </c>
      <c r="Q337" s="45" t="s">
        <v>30</v>
      </c>
      <c r="R337" s="32" t="s">
        <v>31</v>
      </c>
      <c r="S337" s="32" t="s">
        <v>31</v>
      </c>
      <c r="T337" s="61" t="s">
        <v>30</v>
      </c>
      <c r="U337" s="62" t="s">
        <v>51</v>
      </c>
      <c r="Z337" s="32" t="s">
        <v>60</v>
      </c>
      <c r="AC337" s="32" t="s">
        <v>33</v>
      </c>
      <c r="AD337" s="32" t="s">
        <v>33</v>
      </c>
      <c r="AE337" s="32" t="s">
        <v>33</v>
      </c>
      <c r="AF337" s="46" t="s">
        <v>45</v>
      </c>
      <c r="AK337" s="32" t="s">
        <v>56</v>
      </c>
      <c r="AP337" s="24" t="str">
        <f t="shared" si="2"/>
        <v>0x0B200000</v>
      </c>
      <c r="AQ337" s="25"/>
      <c r="AR337" s="26" t="str">
        <f t="shared" si="3"/>
        <v>add_ext_W,                                                      </v>
      </c>
      <c r="AS337" s="26" t="str">
        <f t="shared" si="4"/>
        <v>		add_ext_W,                                                      	/* 0x0B200000	ADD       	 */</v>
      </c>
      <c r="AT337" s="26" t="str">
        <f t="shared" si="5"/>
        <v>		0x0B200000,	/* ADD       	add_ext_W	 */</v>
      </c>
    </row>
    <row r="338" ht="12.75" customHeight="1">
      <c r="A338" s="15" t="s">
        <v>565</v>
      </c>
      <c r="B338" s="16"/>
      <c r="C338" s="16"/>
      <c r="D338" s="17"/>
      <c r="E338" s="28" t="s">
        <v>470</v>
      </c>
      <c r="F338" s="18" t="str">
        <f t="shared" si="1"/>
        <v>ext_W</v>
      </c>
      <c r="G338" s="18" t="s">
        <v>564</v>
      </c>
      <c r="H338" s="30" t="s">
        <v>97</v>
      </c>
      <c r="I338" s="30"/>
      <c r="J338" s="32" t="s">
        <v>31</v>
      </c>
      <c r="K338" s="32" t="s">
        <v>31</v>
      </c>
      <c r="L338" s="32" t="s">
        <v>30</v>
      </c>
      <c r="M338" s="45" t="s">
        <v>31</v>
      </c>
      <c r="N338" s="45" t="s">
        <v>30</v>
      </c>
      <c r="O338" s="45" t="s">
        <v>31</v>
      </c>
      <c r="P338" s="45" t="s">
        <v>30</v>
      </c>
      <c r="Q338" s="45" t="s">
        <v>30</v>
      </c>
      <c r="R338" s="32" t="s">
        <v>31</v>
      </c>
      <c r="S338" s="32" t="s">
        <v>31</v>
      </c>
      <c r="T338" s="61" t="s">
        <v>30</v>
      </c>
      <c r="U338" s="62" t="s">
        <v>51</v>
      </c>
      <c r="Z338" s="32" t="s">
        <v>60</v>
      </c>
      <c r="AC338" s="32" t="s">
        <v>33</v>
      </c>
      <c r="AD338" s="32" t="s">
        <v>33</v>
      </c>
      <c r="AE338" s="32" t="s">
        <v>33</v>
      </c>
      <c r="AF338" s="46" t="s">
        <v>45</v>
      </c>
      <c r="AK338" s="32" t="s">
        <v>56</v>
      </c>
      <c r="AP338" s="24" t="str">
        <f t="shared" si="2"/>
        <v>0x2B200000</v>
      </c>
      <c r="AQ338" s="25"/>
      <c r="AR338" s="26" t="str">
        <f t="shared" si="3"/>
        <v>adds_ext_W,                                                     </v>
      </c>
      <c r="AS338" s="26" t="str">
        <f t="shared" si="4"/>
        <v>		adds_ext_W,                                                     	/* 0x2B200000	ADDS      	 */</v>
      </c>
      <c r="AT338" s="26" t="str">
        <f t="shared" si="5"/>
        <v>		0x2B200000,	/* ADDS      	adds_ext_W	 */</v>
      </c>
    </row>
    <row r="339" ht="12.75" customHeight="1">
      <c r="A339" s="15" t="s">
        <v>566</v>
      </c>
      <c r="B339" s="16"/>
      <c r="C339" s="16"/>
      <c r="D339" s="17"/>
      <c r="E339" s="28" t="s">
        <v>472</v>
      </c>
      <c r="F339" s="18" t="str">
        <f t="shared" si="1"/>
        <v>ext_W</v>
      </c>
      <c r="G339" s="18" t="s">
        <v>564</v>
      </c>
      <c r="H339" s="30" t="s">
        <v>97</v>
      </c>
      <c r="I339" s="30"/>
      <c r="J339" s="32" t="s">
        <v>31</v>
      </c>
      <c r="K339" s="32" t="s">
        <v>30</v>
      </c>
      <c r="L339" s="32" t="s">
        <v>31</v>
      </c>
      <c r="M339" s="45" t="s">
        <v>31</v>
      </c>
      <c r="N339" s="45" t="s">
        <v>30</v>
      </c>
      <c r="O339" s="45" t="s">
        <v>31</v>
      </c>
      <c r="P339" s="45" t="s">
        <v>30</v>
      </c>
      <c r="Q339" s="45" t="s">
        <v>30</v>
      </c>
      <c r="R339" s="32" t="s">
        <v>31</v>
      </c>
      <c r="S339" s="32" t="s">
        <v>31</v>
      </c>
      <c r="T339" s="61" t="s">
        <v>30</v>
      </c>
      <c r="U339" s="62" t="s">
        <v>51</v>
      </c>
      <c r="Z339" s="32" t="s">
        <v>60</v>
      </c>
      <c r="AC339" s="32" t="s">
        <v>33</v>
      </c>
      <c r="AD339" s="32" t="s">
        <v>33</v>
      </c>
      <c r="AE339" s="32" t="s">
        <v>33</v>
      </c>
      <c r="AF339" s="46" t="s">
        <v>45</v>
      </c>
      <c r="AK339" s="32" t="s">
        <v>56</v>
      </c>
      <c r="AP339" s="24" t="str">
        <f t="shared" si="2"/>
        <v>0x4B200000</v>
      </c>
      <c r="AQ339" s="25"/>
      <c r="AR339" s="26" t="str">
        <f t="shared" si="3"/>
        <v>sub_ext_W,                                                      </v>
      </c>
      <c r="AS339" s="26" t="str">
        <f t="shared" si="4"/>
        <v>		sub_ext_W,                                                      	/* 0x4B200000	SUB       	 */</v>
      </c>
      <c r="AT339" s="26" t="str">
        <f t="shared" si="5"/>
        <v>		0x4B200000,	/* SUB       	sub_ext_W	 */</v>
      </c>
    </row>
    <row r="340" ht="12.75" customHeight="1">
      <c r="A340" s="9" t="s">
        <v>567</v>
      </c>
      <c r="B340" s="16"/>
      <c r="C340" s="16"/>
      <c r="D340" s="17"/>
      <c r="E340" s="28" t="s">
        <v>474</v>
      </c>
      <c r="F340" s="18" t="str">
        <f t="shared" si="1"/>
        <v>ext_W</v>
      </c>
      <c r="G340" s="18" t="s">
        <v>564</v>
      </c>
      <c r="H340" s="30" t="s">
        <v>97</v>
      </c>
      <c r="I340" s="30"/>
      <c r="J340" s="32" t="s">
        <v>31</v>
      </c>
      <c r="K340" s="32" t="s">
        <v>30</v>
      </c>
      <c r="L340" s="32" t="s">
        <v>30</v>
      </c>
      <c r="M340" s="45" t="s">
        <v>31</v>
      </c>
      <c r="N340" s="45" t="s">
        <v>30</v>
      </c>
      <c r="O340" s="45" t="s">
        <v>31</v>
      </c>
      <c r="P340" s="45" t="s">
        <v>30</v>
      </c>
      <c r="Q340" s="45" t="s">
        <v>30</v>
      </c>
      <c r="R340" s="32" t="s">
        <v>31</v>
      </c>
      <c r="S340" s="32" t="s">
        <v>31</v>
      </c>
      <c r="T340" s="61" t="s">
        <v>30</v>
      </c>
      <c r="U340" s="62" t="s">
        <v>51</v>
      </c>
      <c r="Z340" s="32" t="s">
        <v>60</v>
      </c>
      <c r="AC340" s="32" t="s">
        <v>33</v>
      </c>
      <c r="AD340" s="32" t="s">
        <v>33</v>
      </c>
      <c r="AE340" s="32" t="s">
        <v>33</v>
      </c>
      <c r="AF340" s="46" t="s">
        <v>45</v>
      </c>
      <c r="AK340" s="32" t="s">
        <v>56</v>
      </c>
      <c r="AP340" s="24" t="str">
        <f t="shared" si="2"/>
        <v>0x6B200000</v>
      </c>
      <c r="AQ340" s="25"/>
      <c r="AR340" s="26" t="str">
        <f t="shared" si="3"/>
        <v>subs_ext_W,                                                     </v>
      </c>
      <c r="AS340" s="26" t="str">
        <f t="shared" si="4"/>
        <v>		subs_ext_W,                                                     	/* 0x6B200000	SUBS      	 */</v>
      </c>
      <c r="AT340" s="26" t="str">
        <f t="shared" si="5"/>
        <v>		0x6B200000,	/* SUBS      	subs_ext_W	 */</v>
      </c>
    </row>
    <row r="341" ht="12.75" customHeight="1">
      <c r="A341" s="15" t="s">
        <v>568</v>
      </c>
      <c r="B341" s="16"/>
      <c r="C341" s="16"/>
      <c r="D341" s="17"/>
      <c r="E341" s="28" t="s">
        <v>468</v>
      </c>
      <c r="F341" s="18" t="str">
        <f t="shared" si="1"/>
        <v>ext_X</v>
      </c>
      <c r="G341" s="18" t="s">
        <v>564</v>
      </c>
      <c r="H341" s="30" t="s">
        <v>99</v>
      </c>
      <c r="I341" s="30"/>
      <c r="J341" s="32" t="s">
        <v>30</v>
      </c>
      <c r="K341" s="32" t="s">
        <v>31</v>
      </c>
      <c r="L341" s="32" t="s">
        <v>31</v>
      </c>
      <c r="M341" s="45" t="s">
        <v>31</v>
      </c>
      <c r="N341" s="45" t="s">
        <v>30</v>
      </c>
      <c r="O341" s="45" t="s">
        <v>31</v>
      </c>
      <c r="P341" s="45" t="s">
        <v>30</v>
      </c>
      <c r="Q341" s="45" t="s">
        <v>30</v>
      </c>
      <c r="R341" s="32" t="s">
        <v>31</v>
      </c>
      <c r="S341" s="32" t="s">
        <v>31</v>
      </c>
      <c r="T341" s="61" t="s">
        <v>30</v>
      </c>
      <c r="U341" s="62" t="s">
        <v>51</v>
      </c>
      <c r="Z341" s="32" t="s">
        <v>60</v>
      </c>
      <c r="AC341" s="32" t="s">
        <v>33</v>
      </c>
      <c r="AD341" s="32" t="s">
        <v>33</v>
      </c>
      <c r="AE341" s="32" t="s">
        <v>33</v>
      </c>
      <c r="AF341" s="46" t="s">
        <v>45</v>
      </c>
      <c r="AK341" s="32" t="s">
        <v>56</v>
      </c>
      <c r="AP341" s="24" t="str">
        <f t="shared" si="2"/>
        <v>0x8B200000</v>
      </c>
      <c r="AQ341" s="25"/>
      <c r="AR341" s="26" t="str">
        <f t="shared" si="3"/>
        <v>add_ext_X,                                                      </v>
      </c>
      <c r="AS341" s="26" t="str">
        <f t="shared" si="4"/>
        <v>		add_ext_X,                                                      	/* 0x8B200000	ADD       	 */</v>
      </c>
      <c r="AT341" s="26" t="str">
        <f t="shared" si="5"/>
        <v>		0x8B200000,	/* ADD       	add_ext_X	 */</v>
      </c>
    </row>
    <row r="342" ht="12.75" customHeight="1">
      <c r="A342" s="15" t="s">
        <v>570</v>
      </c>
      <c r="B342" s="16"/>
      <c r="C342" s="16"/>
      <c r="D342" s="17"/>
      <c r="E342" s="28" t="s">
        <v>470</v>
      </c>
      <c r="F342" s="18" t="str">
        <f t="shared" si="1"/>
        <v>ext_X</v>
      </c>
      <c r="G342" s="18" t="s">
        <v>564</v>
      </c>
      <c r="H342" s="30" t="s">
        <v>99</v>
      </c>
      <c r="I342" s="30"/>
      <c r="J342" s="32" t="s">
        <v>30</v>
      </c>
      <c r="K342" s="32" t="s">
        <v>31</v>
      </c>
      <c r="L342" s="32" t="s">
        <v>30</v>
      </c>
      <c r="M342" s="45" t="s">
        <v>31</v>
      </c>
      <c r="N342" s="45" t="s">
        <v>30</v>
      </c>
      <c r="O342" s="45" t="s">
        <v>31</v>
      </c>
      <c r="P342" s="45" t="s">
        <v>30</v>
      </c>
      <c r="Q342" s="45" t="s">
        <v>30</v>
      </c>
      <c r="R342" s="32" t="s">
        <v>31</v>
      </c>
      <c r="S342" s="32" t="s">
        <v>31</v>
      </c>
      <c r="T342" s="61" t="s">
        <v>30</v>
      </c>
      <c r="U342" s="62" t="s">
        <v>51</v>
      </c>
      <c r="Z342" s="32" t="s">
        <v>60</v>
      </c>
      <c r="AC342" s="32" t="s">
        <v>33</v>
      </c>
      <c r="AD342" s="32" t="s">
        <v>33</v>
      </c>
      <c r="AE342" s="32" t="s">
        <v>33</v>
      </c>
      <c r="AF342" s="46" t="s">
        <v>45</v>
      </c>
      <c r="AK342" s="32" t="s">
        <v>56</v>
      </c>
      <c r="AP342" s="24" t="str">
        <f t="shared" si="2"/>
        <v>0xAB200000</v>
      </c>
      <c r="AQ342" s="25"/>
      <c r="AR342" s="26" t="str">
        <f t="shared" si="3"/>
        <v>adds_ext_X,                                                     </v>
      </c>
      <c r="AS342" s="26" t="str">
        <f t="shared" si="4"/>
        <v>		adds_ext_X,                                                     	/* 0xAB200000	ADDS      	 */</v>
      </c>
      <c r="AT342" s="26" t="str">
        <f t="shared" si="5"/>
        <v>		0xAB200000,	/* ADDS      	adds_ext_X	 */</v>
      </c>
    </row>
    <row r="343" ht="12.75" customHeight="1">
      <c r="A343" s="9" t="s">
        <v>571</v>
      </c>
      <c r="B343" s="16"/>
      <c r="C343" s="16"/>
      <c r="D343" s="17"/>
      <c r="E343" s="28" t="s">
        <v>472</v>
      </c>
      <c r="F343" s="18" t="str">
        <f t="shared" si="1"/>
        <v>ext_X</v>
      </c>
      <c r="G343" s="18" t="s">
        <v>564</v>
      </c>
      <c r="H343" s="30" t="s">
        <v>99</v>
      </c>
      <c r="I343" s="30"/>
      <c r="J343" s="32" t="s">
        <v>30</v>
      </c>
      <c r="K343" s="32" t="s">
        <v>30</v>
      </c>
      <c r="L343" s="32" t="s">
        <v>31</v>
      </c>
      <c r="M343" s="45" t="s">
        <v>31</v>
      </c>
      <c r="N343" s="45" t="s">
        <v>30</v>
      </c>
      <c r="O343" s="45" t="s">
        <v>31</v>
      </c>
      <c r="P343" s="45" t="s">
        <v>30</v>
      </c>
      <c r="Q343" s="45" t="s">
        <v>30</v>
      </c>
      <c r="R343" s="32" t="s">
        <v>31</v>
      </c>
      <c r="S343" s="32" t="s">
        <v>31</v>
      </c>
      <c r="T343" s="61" t="s">
        <v>30</v>
      </c>
      <c r="U343" s="62" t="s">
        <v>51</v>
      </c>
      <c r="Z343" s="32" t="s">
        <v>60</v>
      </c>
      <c r="AC343" s="32" t="s">
        <v>33</v>
      </c>
      <c r="AD343" s="32" t="s">
        <v>33</v>
      </c>
      <c r="AE343" s="32" t="s">
        <v>33</v>
      </c>
      <c r="AF343" s="46" t="s">
        <v>45</v>
      </c>
      <c r="AK343" s="32" t="s">
        <v>56</v>
      </c>
      <c r="AP343" s="24" t="str">
        <f t="shared" si="2"/>
        <v>0xCB200000</v>
      </c>
      <c r="AQ343" s="25"/>
      <c r="AR343" s="26" t="str">
        <f t="shared" si="3"/>
        <v>sub_ext_X,                                                      </v>
      </c>
      <c r="AS343" s="26" t="str">
        <f t="shared" si="4"/>
        <v>		sub_ext_X,                                                      	/* 0xCB200000	SUB       	 */</v>
      </c>
      <c r="AT343" s="26" t="str">
        <f t="shared" si="5"/>
        <v>		0xCB200000,	/* SUB       	sub_ext_X	 */</v>
      </c>
    </row>
    <row r="344" ht="12.75" customHeight="1">
      <c r="A344" s="9" t="s">
        <v>572</v>
      </c>
      <c r="B344" s="16"/>
      <c r="C344" s="16"/>
      <c r="D344" s="17"/>
      <c r="E344" s="28" t="s">
        <v>474</v>
      </c>
      <c r="F344" s="18" t="str">
        <f t="shared" si="1"/>
        <v>ext_X</v>
      </c>
      <c r="G344" s="18" t="s">
        <v>564</v>
      </c>
      <c r="H344" s="30" t="s">
        <v>99</v>
      </c>
      <c r="I344" s="30"/>
      <c r="J344" s="32" t="s">
        <v>30</v>
      </c>
      <c r="K344" s="32" t="s">
        <v>30</v>
      </c>
      <c r="L344" s="32" t="s">
        <v>30</v>
      </c>
      <c r="M344" s="45" t="s">
        <v>31</v>
      </c>
      <c r="N344" s="45" t="s">
        <v>30</v>
      </c>
      <c r="O344" s="45" t="s">
        <v>31</v>
      </c>
      <c r="P344" s="45" t="s">
        <v>30</v>
      </c>
      <c r="Q344" s="45" t="s">
        <v>30</v>
      </c>
      <c r="R344" s="32" t="s">
        <v>31</v>
      </c>
      <c r="S344" s="32" t="s">
        <v>31</v>
      </c>
      <c r="T344" s="61" t="s">
        <v>30</v>
      </c>
      <c r="U344" s="62" t="s">
        <v>51</v>
      </c>
      <c r="Z344" s="32" t="s">
        <v>60</v>
      </c>
      <c r="AC344" s="32" t="s">
        <v>33</v>
      </c>
      <c r="AD344" s="32" t="s">
        <v>33</v>
      </c>
      <c r="AE344" s="32" t="s">
        <v>33</v>
      </c>
      <c r="AF344" s="46" t="s">
        <v>45</v>
      </c>
      <c r="AK344" s="32" t="s">
        <v>56</v>
      </c>
      <c r="AP344" s="24" t="str">
        <f t="shared" si="2"/>
        <v>0xEB200000</v>
      </c>
      <c r="AQ344" s="25"/>
      <c r="AR344" s="26" t="str">
        <f t="shared" si="3"/>
        <v>subs_ext_X,                                                     </v>
      </c>
      <c r="AS344" s="26" t="str">
        <f t="shared" si="4"/>
        <v>		subs_ext_X,                                                     	/* 0xEB200000	SUBS      	 */</v>
      </c>
      <c r="AT344" s="26" t="str">
        <f t="shared" si="5"/>
        <v>		0xEB200000,	/* SUBS      	subs_ext_X	 */</v>
      </c>
    </row>
    <row r="345" ht="12.75" customHeight="1">
      <c r="A345" s="15" t="s">
        <v>573</v>
      </c>
      <c r="B345" s="16"/>
      <c r="C345" s="16"/>
      <c r="D345" s="17" t="s">
        <v>574</v>
      </c>
      <c r="F345" s="18" t="str">
        <f t="shared" si="1"/>
        <v/>
      </c>
      <c r="G345" s="19"/>
      <c r="H345" s="20"/>
      <c r="I345" s="20"/>
      <c r="J345" s="38" t="s">
        <v>466</v>
      </c>
      <c r="K345" s="38" t="s">
        <v>459</v>
      </c>
      <c r="L345" s="38" t="s">
        <v>52</v>
      </c>
      <c r="M345" s="22" t="s">
        <v>30</v>
      </c>
      <c r="N345" s="39" t="s">
        <v>30</v>
      </c>
      <c r="O345" s="39" t="s">
        <v>31</v>
      </c>
      <c r="P345" s="39" t="s">
        <v>30</v>
      </c>
      <c r="Q345" s="22" t="s">
        <v>31</v>
      </c>
      <c r="R345" s="22" t="s">
        <v>31</v>
      </c>
      <c r="S345" s="22" t="s">
        <v>31</v>
      </c>
      <c r="T345" s="22" t="s">
        <v>31</v>
      </c>
      <c r="U345" s="62" t="s">
        <v>51</v>
      </c>
      <c r="Z345" s="38" t="s">
        <v>575</v>
      </c>
      <c r="AF345" s="40" t="s">
        <v>45</v>
      </c>
      <c r="AK345" s="38" t="s">
        <v>56</v>
      </c>
      <c r="AP345" s="24" t="str">
        <f t="shared" si="2"/>
        <v/>
      </c>
      <c r="AQ345" s="25"/>
      <c r="AR345" s="26" t="str">
        <f t="shared" si="3"/>
        <v/>
      </c>
      <c r="AS345" s="26" t="str">
        <f t="shared" si="4"/>
        <v>	/* Add/subtract (with carry) */</v>
      </c>
      <c r="AT345" s="26" t="str">
        <f t="shared" si="5"/>
        <v>	/* Add/subtract (with carry) */</v>
      </c>
    </row>
    <row r="346" ht="12.75" customHeight="1">
      <c r="A346" s="15" t="s">
        <v>576</v>
      </c>
      <c r="B346" s="16"/>
      <c r="C346" s="16"/>
      <c r="D346" s="17"/>
      <c r="E346" s="28" t="s">
        <v>577</v>
      </c>
      <c r="F346" s="18" t="str">
        <f t="shared" si="1"/>
        <v>W</v>
      </c>
      <c r="G346" s="19"/>
      <c r="H346" s="30" t="s">
        <v>97</v>
      </c>
      <c r="I346" s="30"/>
      <c r="J346" s="32" t="s">
        <v>31</v>
      </c>
      <c r="K346" s="32" t="s">
        <v>31</v>
      </c>
      <c r="L346" s="32" t="s">
        <v>31</v>
      </c>
      <c r="M346" s="45" t="s">
        <v>30</v>
      </c>
      <c r="N346" s="45" t="s">
        <v>30</v>
      </c>
      <c r="O346" s="45" t="s">
        <v>31</v>
      </c>
      <c r="P346" s="45" t="s">
        <v>30</v>
      </c>
      <c r="Q346" s="45" t="s">
        <v>31</v>
      </c>
      <c r="R346" s="45" t="s">
        <v>31</v>
      </c>
      <c r="S346" s="45" t="s">
        <v>31</v>
      </c>
      <c r="T346" s="45" t="s">
        <v>31</v>
      </c>
      <c r="U346" s="62" t="s">
        <v>51</v>
      </c>
      <c r="Z346" s="32" t="s">
        <v>31</v>
      </c>
      <c r="AA346" s="32" t="s">
        <v>31</v>
      </c>
      <c r="AB346" s="32" t="s">
        <v>31</v>
      </c>
      <c r="AC346" s="32" t="s">
        <v>31</v>
      </c>
      <c r="AD346" s="32" t="s">
        <v>31</v>
      </c>
      <c r="AE346" s="32" t="s">
        <v>31</v>
      </c>
      <c r="AF346" s="46" t="s">
        <v>45</v>
      </c>
      <c r="AK346" s="32" t="s">
        <v>56</v>
      </c>
      <c r="AP346" s="24" t="str">
        <f t="shared" si="2"/>
        <v>0x1A000000</v>
      </c>
      <c r="AQ346" s="25"/>
      <c r="AR346" s="26" t="str">
        <f t="shared" si="3"/>
        <v>adc_W,                                                          </v>
      </c>
      <c r="AS346" s="26" t="str">
        <f t="shared" si="4"/>
        <v>		adc_W,                                                          	/* 0x1A000000	ADC       	 */</v>
      </c>
      <c r="AT346" s="26" t="str">
        <f t="shared" si="5"/>
        <v>		0x1A000000,	/* ADC       	adc_W	 */</v>
      </c>
    </row>
    <row r="347" ht="12.75" customHeight="1">
      <c r="A347" s="9" t="s">
        <v>578</v>
      </c>
      <c r="B347" s="16"/>
      <c r="C347" s="16"/>
      <c r="D347" s="17"/>
      <c r="E347" s="28" t="s">
        <v>579</v>
      </c>
      <c r="F347" s="18" t="str">
        <f t="shared" si="1"/>
        <v>W</v>
      </c>
      <c r="G347" s="19"/>
      <c r="H347" s="30" t="s">
        <v>97</v>
      </c>
      <c r="I347" s="30"/>
      <c r="J347" s="32" t="s">
        <v>31</v>
      </c>
      <c r="K347" s="32" t="s">
        <v>31</v>
      </c>
      <c r="L347" s="32" t="s">
        <v>30</v>
      </c>
      <c r="M347" s="45" t="s">
        <v>30</v>
      </c>
      <c r="N347" s="45" t="s">
        <v>30</v>
      </c>
      <c r="O347" s="45" t="s">
        <v>31</v>
      </c>
      <c r="P347" s="45" t="s">
        <v>30</v>
      </c>
      <c r="Q347" s="45" t="s">
        <v>31</v>
      </c>
      <c r="R347" s="45" t="s">
        <v>31</v>
      </c>
      <c r="S347" s="45" t="s">
        <v>31</v>
      </c>
      <c r="T347" s="45" t="s">
        <v>31</v>
      </c>
      <c r="U347" s="62" t="s">
        <v>51</v>
      </c>
      <c r="Z347" s="32" t="s">
        <v>31</v>
      </c>
      <c r="AA347" s="32" t="s">
        <v>31</v>
      </c>
      <c r="AB347" s="32" t="s">
        <v>31</v>
      </c>
      <c r="AC347" s="32" t="s">
        <v>31</v>
      </c>
      <c r="AD347" s="32" t="s">
        <v>31</v>
      </c>
      <c r="AE347" s="32" t="s">
        <v>31</v>
      </c>
      <c r="AF347" s="46" t="s">
        <v>45</v>
      </c>
      <c r="AK347" s="32" t="s">
        <v>56</v>
      </c>
      <c r="AP347" s="24" t="str">
        <f t="shared" si="2"/>
        <v>0x3A000000</v>
      </c>
      <c r="AQ347" s="25"/>
      <c r="AR347" s="26" t="str">
        <f t="shared" si="3"/>
        <v>adcs_W,                                                         </v>
      </c>
      <c r="AS347" s="26" t="str">
        <f t="shared" si="4"/>
        <v>		adcs_W,                                                         	/* 0x3A000000	ADCS      	 */</v>
      </c>
      <c r="AT347" s="26" t="str">
        <f t="shared" si="5"/>
        <v>		0x3A000000,	/* ADCS      	adcs_W	 */</v>
      </c>
    </row>
    <row r="348" ht="12.75" customHeight="1">
      <c r="A348" s="15" t="s">
        <v>580</v>
      </c>
      <c r="B348" s="16"/>
      <c r="C348" s="16"/>
      <c r="D348" s="17"/>
      <c r="E348" s="28" t="s">
        <v>581</v>
      </c>
      <c r="F348" s="18" t="str">
        <f t="shared" si="1"/>
        <v>W</v>
      </c>
      <c r="G348" s="19"/>
      <c r="H348" s="30" t="s">
        <v>97</v>
      </c>
      <c r="I348" s="30"/>
      <c r="J348" s="32" t="s">
        <v>31</v>
      </c>
      <c r="K348" s="32" t="s">
        <v>30</v>
      </c>
      <c r="L348" s="32" t="s">
        <v>31</v>
      </c>
      <c r="M348" s="45" t="s">
        <v>30</v>
      </c>
      <c r="N348" s="45" t="s">
        <v>30</v>
      </c>
      <c r="O348" s="45" t="s">
        <v>31</v>
      </c>
      <c r="P348" s="45" t="s">
        <v>30</v>
      </c>
      <c r="Q348" s="45" t="s">
        <v>31</v>
      </c>
      <c r="R348" s="45" t="s">
        <v>31</v>
      </c>
      <c r="S348" s="45" t="s">
        <v>31</v>
      </c>
      <c r="T348" s="45" t="s">
        <v>31</v>
      </c>
      <c r="U348" s="62" t="s">
        <v>51</v>
      </c>
      <c r="Z348" s="32" t="s">
        <v>31</v>
      </c>
      <c r="AA348" s="32" t="s">
        <v>31</v>
      </c>
      <c r="AB348" s="32" t="s">
        <v>31</v>
      </c>
      <c r="AC348" s="32" t="s">
        <v>31</v>
      </c>
      <c r="AD348" s="32" t="s">
        <v>31</v>
      </c>
      <c r="AE348" s="32" t="s">
        <v>31</v>
      </c>
      <c r="AF348" s="46" t="s">
        <v>45</v>
      </c>
      <c r="AK348" s="32" t="s">
        <v>56</v>
      </c>
      <c r="AP348" s="24" t="str">
        <f t="shared" si="2"/>
        <v>0x5A000000</v>
      </c>
      <c r="AQ348" s="25"/>
      <c r="AR348" s="26" t="str">
        <f t="shared" si="3"/>
        <v>sbc_W,                                                          </v>
      </c>
      <c r="AS348" s="26" t="str">
        <f t="shared" si="4"/>
        <v>		sbc_W,                                                          	/* 0x5A000000	SBC       	 */</v>
      </c>
      <c r="AT348" s="26" t="str">
        <f t="shared" si="5"/>
        <v>		0x5A000000,	/* SBC       	sbc_W	 */</v>
      </c>
    </row>
    <row r="349" ht="12.75" customHeight="1">
      <c r="A349" s="15" t="s">
        <v>582</v>
      </c>
      <c r="B349" s="16"/>
      <c r="C349" s="16"/>
      <c r="D349" s="17"/>
      <c r="E349" s="28" t="s">
        <v>583</v>
      </c>
      <c r="F349" s="18" t="str">
        <f t="shared" si="1"/>
        <v>W</v>
      </c>
      <c r="G349" s="19"/>
      <c r="H349" s="30" t="s">
        <v>97</v>
      </c>
      <c r="I349" s="30"/>
      <c r="J349" s="32" t="s">
        <v>31</v>
      </c>
      <c r="K349" s="32" t="s">
        <v>30</v>
      </c>
      <c r="L349" s="32" t="s">
        <v>30</v>
      </c>
      <c r="M349" s="45" t="s">
        <v>30</v>
      </c>
      <c r="N349" s="45" t="s">
        <v>30</v>
      </c>
      <c r="O349" s="45" t="s">
        <v>31</v>
      </c>
      <c r="P349" s="45" t="s">
        <v>30</v>
      </c>
      <c r="Q349" s="45" t="s">
        <v>31</v>
      </c>
      <c r="R349" s="45" t="s">
        <v>31</v>
      </c>
      <c r="S349" s="45" t="s">
        <v>31</v>
      </c>
      <c r="T349" s="45" t="s">
        <v>31</v>
      </c>
      <c r="U349" s="62" t="s">
        <v>51</v>
      </c>
      <c r="Z349" s="32" t="s">
        <v>31</v>
      </c>
      <c r="AA349" s="32" t="s">
        <v>31</v>
      </c>
      <c r="AB349" s="32" t="s">
        <v>31</v>
      </c>
      <c r="AC349" s="32" t="s">
        <v>31</v>
      </c>
      <c r="AD349" s="32" t="s">
        <v>31</v>
      </c>
      <c r="AE349" s="32" t="s">
        <v>31</v>
      </c>
      <c r="AF349" s="46" t="s">
        <v>45</v>
      </c>
      <c r="AK349" s="32" t="s">
        <v>56</v>
      </c>
      <c r="AP349" s="24" t="str">
        <f t="shared" si="2"/>
        <v>0x7A000000</v>
      </c>
      <c r="AQ349" s="25"/>
      <c r="AR349" s="26" t="str">
        <f t="shared" si="3"/>
        <v>sbcs_W,                                                         </v>
      </c>
      <c r="AS349" s="26" t="str">
        <f t="shared" si="4"/>
        <v>		sbcs_W,                                                         	/* 0x7A000000	SBCS      	 */</v>
      </c>
      <c r="AT349" s="26" t="str">
        <f t="shared" si="5"/>
        <v>		0x7A000000,	/* SBCS      	sbcs_W	 */</v>
      </c>
    </row>
    <row r="350" ht="12.75" customHeight="1">
      <c r="A350" s="9" t="s">
        <v>584</v>
      </c>
      <c r="B350" s="16"/>
      <c r="C350" s="16"/>
      <c r="D350" s="17"/>
      <c r="E350" s="28" t="s">
        <v>577</v>
      </c>
      <c r="F350" s="18" t="str">
        <f t="shared" si="1"/>
        <v>X</v>
      </c>
      <c r="G350" s="19"/>
      <c r="H350" s="30" t="s">
        <v>99</v>
      </c>
      <c r="I350" s="30"/>
      <c r="J350" s="32" t="s">
        <v>30</v>
      </c>
      <c r="K350" s="32" t="s">
        <v>31</v>
      </c>
      <c r="L350" s="32" t="s">
        <v>31</v>
      </c>
      <c r="M350" s="45" t="s">
        <v>30</v>
      </c>
      <c r="N350" s="45" t="s">
        <v>30</v>
      </c>
      <c r="O350" s="45" t="s">
        <v>31</v>
      </c>
      <c r="P350" s="45" t="s">
        <v>30</v>
      </c>
      <c r="Q350" s="45" t="s">
        <v>31</v>
      </c>
      <c r="R350" s="45" t="s">
        <v>31</v>
      </c>
      <c r="S350" s="45" t="s">
        <v>31</v>
      </c>
      <c r="T350" s="45" t="s">
        <v>31</v>
      </c>
      <c r="U350" s="62" t="s">
        <v>51</v>
      </c>
      <c r="Z350" s="32" t="s">
        <v>31</v>
      </c>
      <c r="AA350" s="32" t="s">
        <v>31</v>
      </c>
      <c r="AB350" s="32" t="s">
        <v>31</v>
      </c>
      <c r="AC350" s="32" t="s">
        <v>31</v>
      </c>
      <c r="AD350" s="32" t="s">
        <v>31</v>
      </c>
      <c r="AE350" s="32" t="s">
        <v>31</v>
      </c>
      <c r="AF350" s="46" t="s">
        <v>45</v>
      </c>
      <c r="AK350" s="32" t="s">
        <v>56</v>
      </c>
      <c r="AP350" s="24" t="str">
        <f t="shared" si="2"/>
        <v>0x9A000000</v>
      </c>
      <c r="AQ350" s="25"/>
      <c r="AR350" s="26" t="str">
        <f t="shared" si="3"/>
        <v>adc_X,                                                          </v>
      </c>
      <c r="AS350" s="26" t="str">
        <f t="shared" si="4"/>
        <v>		adc_X,                                                          	/* 0x9A000000	ADC       	 */</v>
      </c>
      <c r="AT350" s="26" t="str">
        <f t="shared" si="5"/>
        <v>		0x9A000000,	/* ADC       	adc_X	 */</v>
      </c>
    </row>
    <row r="351" ht="12.75" customHeight="1">
      <c r="A351" s="9" t="s">
        <v>585</v>
      </c>
      <c r="B351" s="16"/>
      <c r="C351" s="16"/>
      <c r="D351" s="17"/>
      <c r="E351" s="28" t="s">
        <v>579</v>
      </c>
      <c r="F351" s="18" t="str">
        <f t="shared" si="1"/>
        <v>X</v>
      </c>
      <c r="G351" s="19"/>
      <c r="H351" s="30" t="s">
        <v>99</v>
      </c>
      <c r="I351" s="30"/>
      <c r="J351" s="32" t="s">
        <v>30</v>
      </c>
      <c r="K351" s="32" t="s">
        <v>31</v>
      </c>
      <c r="L351" s="32" t="s">
        <v>30</v>
      </c>
      <c r="M351" s="45" t="s">
        <v>30</v>
      </c>
      <c r="N351" s="45" t="s">
        <v>30</v>
      </c>
      <c r="O351" s="45" t="s">
        <v>31</v>
      </c>
      <c r="P351" s="45" t="s">
        <v>30</v>
      </c>
      <c r="Q351" s="45" t="s">
        <v>31</v>
      </c>
      <c r="R351" s="45" t="s">
        <v>31</v>
      </c>
      <c r="S351" s="45" t="s">
        <v>31</v>
      </c>
      <c r="T351" s="45" t="s">
        <v>31</v>
      </c>
      <c r="U351" s="62" t="s">
        <v>51</v>
      </c>
      <c r="Z351" s="32" t="s">
        <v>31</v>
      </c>
      <c r="AA351" s="32" t="s">
        <v>31</v>
      </c>
      <c r="AB351" s="32" t="s">
        <v>31</v>
      </c>
      <c r="AC351" s="32" t="s">
        <v>31</v>
      </c>
      <c r="AD351" s="32" t="s">
        <v>31</v>
      </c>
      <c r="AE351" s="32" t="s">
        <v>31</v>
      </c>
      <c r="AF351" s="46" t="s">
        <v>45</v>
      </c>
      <c r="AK351" s="32" t="s">
        <v>56</v>
      </c>
      <c r="AP351" s="24" t="str">
        <f t="shared" si="2"/>
        <v>0xBA000000</v>
      </c>
      <c r="AQ351" s="25"/>
      <c r="AR351" s="26" t="str">
        <f t="shared" si="3"/>
        <v>adcs_X,                                                         </v>
      </c>
      <c r="AS351" s="26" t="str">
        <f t="shared" si="4"/>
        <v>		adcs_X,                                                         	/* 0xBA000000	ADCS      	 */</v>
      </c>
      <c r="AT351" s="26" t="str">
        <f t="shared" si="5"/>
        <v>		0xBA000000,	/* ADCS      	adcs_X	 */</v>
      </c>
    </row>
    <row r="352" ht="12.75" customHeight="1">
      <c r="A352" s="15" t="s">
        <v>586</v>
      </c>
      <c r="B352" s="16"/>
      <c r="C352" s="16"/>
      <c r="D352" s="17"/>
      <c r="E352" s="28" t="s">
        <v>581</v>
      </c>
      <c r="F352" s="18" t="str">
        <f t="shared" si="1"/>
        <v>X</v>
      </c>
      <c r="G352" s="19"/>
      <c r="H352" s="30" t="s">
        <v>99</v>
      </c>
      <c r="I352" s="30"/>
      <c r="J352" s="32" t="s">
        <v>30</v>
      </c>
      <c r="K352" s="32" t="s">
        <v>30</v>
      </c>
      <c r="L352" s="32" t="s">
        <v>31</v>
      </c>
      <c r="M352" s="45" t="s">
        <v>30</v>
      </c>
      <c r="N352" s="45" t="s">
        <v>30</v>
      </c>
      <c r="O352" s="45" t="s">
        <v>31</v>
      </c>
      <c r="P352" s="45" t="s">
        <v>30</v>
      </c>
      <c r="Q352" s="45" t="s">
        <v>31</v>
      </c>
      <c r="R352" s="45" t="s">
        <v>31</v>
      </c>
      <c r="S352" s="45" t="s">
        <v>31</v>
      </c>
      <c r="T352" s="45" t="s">
        <v>31</v>
      </c>
      <c r="U352" s="62" t="s">
        <v>51</v>
      </c>
      <c r="Z352" s="32" t="s">
        <v>31</v>
      </c>
      <c r="AA352" s="32" t="s">
        <v>31</v>
      </c>
      <c r="AB352" s="32" t="s">
        <v>31</v>
      </c>
      <c r="AC352" s="32" t="s">
        <v>31</v>
      </c>
      <c r="AD352" s="32" t="s">
        <v>31</v>
      </c>
      <c r="AE352" s="32" t="s">
        <v>31</v>
      </c>
      <c r="AF352" s="46" t="s">
        <v>45</v>
      </c>
      <c r="AK352" s="32" t="s">
        <v>56</v>
      </c>
      <c r="AP352" s="24" t="str">
        <f t="shared" si="2"/>
        <v>0xDA000000</v>
      </c>
      <c r="AQ352" s="25"/>
      <c r="AR352" s="26" t="str">
        <f t="shared" si="3"/>
        <v>sbc_X,                                                          </v>
      </c>
      <c r="AS352" s="26" t="str">
        <f t="shared" si="4"/>
        <v>		sbc_X,                                                          	/* 0xDA000000	SBC       	 */</v>
      </c>
      <c r="AT352" s="26" t="str">
        <f t="shared" si="5"/>
        <v>		0xDA000000,	/* SBC       	sbc_X	 */</v>
      </c>
    </row>
    <row r="353" ht="12.75" customHeight="1">
      <c r="A353" s="15" t="s">
        <v>587</v>
      </c>
      <c r="B353" s="16"/>
      <c r="C353" s="16"/>
      <c r="D353" s="17"/>
      <c r="E353" s="28" t="s">
        <v>583</v>
      </c>
      <c r="F353" s="18" t="str">
        <f t="shared" si="1"/>
        <v>X</v>
      </c>
      <c r="G353" s="19"/>
      <c r="H353" s="30" t="s">
        <v>99</v>
      </c>
      <c r="I353" s="30"/>
      <c r="J353" s="32" t="s">
        <v>30</v>
      </c>
      <c r="K353" s="32" t="s">
        <v>30</v>
      </c>
      <c r="L353" s="32" t="s">
        <v>30</v>
      </c>
      <c r="M353" s="45" t="s">
        <v>30</v>
      </c>
      <c r="N353" s="45" t="s">
        <v>30</v>
      </c>
      <c r="O353" s="45" t="s">
        <v>31</v>
      </c>
      <c r="P353" s="45" t="s">
        <v>30</v>
      </c>
      <c r="Q353" s="45" t="s">
        <v>31</v>
      </c>
      <c r="R353" s="45" t="s">
        <v>31</v>
      </c>
      <c r="S353" s="45" t="s">
        <v>31</v>
      </c>
      <c r="T353" s="45" t="s">
        <v>31</v>
      </c>
      <c r="U353" s="62" t="s">
        <v>51</v>
      </c>
      <c r="Z353" s="32" t="s">
        <v>31</v>
      </c>
      <c r="AA353" s="32" t="s">
        <v>31</v>
      </c>
      <c r="AB353" s="32" t="s">
        <v>31</v>
      </c>
      <c r="AC353" s="32" t="s">
        <v>31</v>
      </c>
      <c r="AD353" s="32" t="s">
        <v>31</v>
      </c>
      <c r="AE353" s="32" t="s">
        <v>31</v>
      </c>
      <c r="AF353" s="46" t="s">
        <v>45</v>
      </c>
      <c r="AK353" s="32" t="s">
        <v>56</v>
      </c>
      <c r="AP353" s="24" t="str">
        <f t="shared" si="2"/>
        <v>0xFA000000</v>
      </c>
      <c r="AQ353" s="25"/>
      <c r="AR353" s="26" t="str">
        <f t="shared" si="3"/>
        <v>sbcs_X,                                                         </v>
      </c>
      <c r="AS353" s="26" t="str">
        <f t="shared" si="4"/>
        <v>		sbcs_X,                                                         	/* 0xFA000000	SBCS      	 */</v>
      </c>
      <c r="AT353" s="26" t="str">
        <f t="shared" si="5"/>
        <v>		0xFA000000,	/* SBCS      	sbcs_X	 */</v>
      </c>
    </row>
    <row r="354" ht="12.75" customHeight="1">
      <c r="A354" s="9" t="s">
        <v>588</v>
      </c>
      <c r="B354" s="16"/>
      <c r="C354" s="16"/>
      <c r="D354" s="17" t="s">
        <v>589</v>
      </c>
      <c r="F354" s="18" t="str">
        <f t="shared" si="1"/>
        <v/>
      </c>
      <c r="G354" s="19"/>
      <c r="H354" s="20"/>
      <c r="I354" s="20"/>
      <c r="J354" s="38" t="s">
        <v>466</v>
      </c>
      <c r="K354" s="38" t="s">
        <v>459</v>
      </c>
      <c r="L354" s="38" t="s">
        <v>52</v>
      </c>
      <c r="M354" s="22" t="s">
        <v>30</v>
      </c>
      <c r="N354" s="39" t="s">
        <v>30</v>
      </c>
      <c r="O354" s="39" t="s">
        <v>31</v>
      </c>
      <c r="P354" s="39" t="s">
        <v>30</v>
      </c>
      <c r="Q354" s="22" t="s">
        <v>31</v>
      </c>
      <c r="R354" s="22" t="s">
        <v>31</v>
      </c>
      <c r="S354" s="22" t="s">
        <v>30</v>
      </c>
      <c r="T354" s="22" t="s">
        <v>31</v>
      </c>
      <c r="U354" s="38" t="s">
        <v>61</v>
      </c>
      <c r="Z354" s="38" t="s">
        <v>39</v>
      </c>
      <c r="AD354" s="22" t="s">
        <v>31</v>
      </c>
      <c r="AE354" s="38" t="s">
        <v>590</v>
      </c>
      <c r="AF354" s="40" t="s">
        <v>45</v>
      </c>
      <c r="AK354" s="38" t="s">
        <v>591</v>
      </c>
      <c r="AL354" s="38" t="s">
        <v>62</v>
      </c>
      <c r="AP354" s="24" t="str">
        <f t="shared" si="2"/>
        <v/>
      </c>
      <c r="AQ354" s="25"/>
      <c r="AR354" s="26" t="str">
        <f t="shared" si="3"/>
        <v/>
      </c>
      <c r="AS354" s="26" t="str">
        <f t="shared" si="4"/>
        <v>	/* Conditional compare (register) */</v>
      </c>
      <c r="AT354" s="26" t="str">
        <f t="shared" si="5"/>
        <v>	/* Conditional compare (register) */</v>
      </c>
    </row>
    <row r="355" ht="12.75" customHeight="1">
      <c r="A355" s="15" t="s">
        <v>592</v>
      </c>
      <c r="B355" s="16"/>
      <c r="C355" s="16"/>
      <c r="D355" s="17"/>
      <c r="E355" s="28" t="s">
        <v>593</v>
      </c>
      <c r="F355" s="18" t="str">
        <f t="shared" si="1"/>
        <v>W</v>
      </c>
      <c r="G355" s="18"/>
      <c r="H355" s="30" t="s">
        <v>97</v>
      </c>
      <c r="I355" s="30"/>
      <c r="J355" s="32" t="s">
        <v>31</v>
      </c>
      <c r="K355" s="32" t="s">
        <v>31</v>
      </c>
      <c r="L355" s="32" t="s">
        <v>30</v>
      </c>
      <c r="M355" s="45" t="s">
        <v>30</v>
      </c>
      <c r="N355" s="45" t="s">
        <v>30</v>
      </c>
      <c r="O355" s="45" t="s">
        <v>31</v>
      </c>
      <c r="P355" s="45" t="s">
        <v>30</v>
      </c>
      <c r="Q355" s="45" t="s">
        <v>31</v>
      </c>
      <c r="R355" s="45" t="s">
        <v>31</v>
      </c>
      <c r="S355" s="45" t="s">
        <v>30</v>
      </c>
      <c r="T355" s="45" t="s">
        <v>31</v>
      </c>
      <c r="U355" s="32" t="s">
        <v>61</v>
      </c>
      <c r="Z355" s="32" t="s">
        <v>39</v>
      </c>
      <c r="AD355" s="45" t="s">
        <v>31</v>
      </c>
      <c r="AE355" s="32" t="s">
        <v>31</v>
      </c>
      <c r="AF355" s="46" t="s">
        <v>45</v>
      </c>
      <c r="AK355" s="32" t="s">
        <v>31</v>
      </c>
      <c r="AL355" s="32" t="s">
        <v>62</v>
      </c>
      <c r="AP355" s="24" t="str">
        <f t="shared" si="2"/>
        <v>0x3A400000</v>
      </c>
      <c r="AQ355" s="25"/>
      <c r="AR355" s="26" t="str">
        <f t="shared" si="3"/>
        <v>ccmn_W,                                                         </v>
      </c>
      <c r="AS355" s="26" t="str">
        <f t="shared" si="4"/>
        <v>		ccmn_W,                                                         	/* 0x3A400000	CCMN      	 */</v>
      </c>
      <c r="AT355" s="26" t="str">
        <f t="shared" si="5"/>
        <v>		0x3A400000,	/* CCMN      	ccmn_W	 */</v>
      </c>
    </row>
    <row r="356" ht="12.75" customHeight="1">
      <c r="A356" s="15" t="s">
        <v>594</v>
      </c>
      <c r="B356" s="16"/>
      <c r="C356" s="16"/>
      <c r="D356" s="17"/>
      <c r="E356" s="28" t="s">
        <v>593</v>
      </c>
      <c r="F356" s="18" t="str">
        <f t="shared" si="1"/>
        <v>X</v>
      </c>
      <c r="G356" s="18"/>
      <c r="H356" s="30" t="s">
        <v>99</v>
      </c>
      <c r="I356" s="30"/>
      <c r="J356" s="32" t="s">
        <v>30</v>
      </c>
      <c r="K356" s="32" t="s">
        <v>31</v>
      </c>
      <c r="L356" s="32" t="s">
        <v>30</v>
      </c>
      <c r="M356" s="45" t="s">
        <v>30</v>
      </c>
      <c r="N356" s="45" t="s">
        <v>30</v>
      </c>
      <c r="O356" s="45" t="s">
        <v>31</v>
      </c>
      <c r="P356" s="45" t="s">
        <v>30</v>
      </c>
      <c r="Q356" s="45" t="s">
        <v>31</v>
      </c>
      <c r="R356" s="45" t="s">
        <v>31</v>
      </c>
      <c r="S356" s="45" t="s">
        <v>30</v>
      </c>
      <c r="T356" s="45" t="s">
        <v>31</v>
      </c>
      <c r="U356" s="32" t="s">
        <v>61</v>
      </c>
      <c r="Z356" s="32" t="s">
        <v>39</v>
      </c>
      <c r="AD356" s="45" t="s">
        <v>31</v>
      </c>
      <c r="AE356" s="32" t="s">
        <v>31</v>
      </c>
      <c r="AF356" s="46" t="s">
        <v>45</v>
      </c>
      <c r="AK356" s="32" t="s">
        <v>31</v>
      </c>
      <c r="AL356" s="32" t="s">
        <v>62</v>
      </c>
      <c r="AP356" s="24" t="str">
        <f t="shared" si="2"/>
        <v>0xBA400000</v>
      </c>
      <c r="AQ356" s="25"/>
      <c r="AR356" s="26" t="str">
        <f t="shared" si="3"/>
        <v>ccmn_X,                                                         </v>
      </c>
      <c r="AS356" s="26" t="str">
        <f t="shared" si="4"/>
        <v>		ccmn_X,                                                         	/* 0xBA400000	CCMN      	 */</v>
      </c>
      <c r="AT356" s="26" t="str">
        <f t="shared" si="5"/>
        <v>		0xBA400000,	/* CCMN      	ccmn_X	 */</v>
      </c>
    </row>
    <row r="357" ht="12.75" customHeight="1">
      <c r="A357" s="9" t="s">
        <v>595</v>
      </c>
      <c r="B357" s="16"/>
      <c r="C357" s="16"/>
      <c r="D357" s="17"/>
      <c r="E357" s="28" t="s">
        <v>596</v>
      </c>
      <c r="F357" s="18" t="str">
        <f t="shared" si="1"/>
        <v>W</v>
      </c>
      <c r="G357" s="18"/>
      <c r="H357" s="30" t="s">
        <v>97</v>
      </c>
      <c r="I357" s="30"/>
      <c r="J357" s="32" t="s">
        <v>31</v>
      </c>
      <c r="K357" s="32" t="s">
        <v>30</v>
      </c>
      <c r="L357" s="32" t="s">
        <v>30</v>
      </c>
      <c r="M357" s="45" t="s">
        <v>30</v>
      </c>
      <c r="N357" s="45" t="s">
        <v>30</v>
      </c>
      <c r="O357" s="45" t="s">
        <v>31</v>
      </c>
      <c r="P357" s="45" t="s">
        <v>30</v>
      </c>
      <c r="Q357" s="45" t="s">
        <v>31</v>
      </c>
      <c r="R357" s="45" t="s">
        <v>31</v>
      </c>
      <c r="S357" s="45" t="s">
        <v>30</v>
      </c>
      <c r="T357" s="45" t="s">
        <v>31</v>
      </c>
      <c r="U357" s="32" t="s">
        <v>61</v>
      </c>
      <c r="Z357" s="32" t="s">
        <v>39</v>
      </c>
      <c r="AD357" s="45" t="s">
        <v>31</v>
      </c>
      <c r="AE357" s="32" t="s">
        <v>31</v>
      </c>
      <c r="AF357" s="46" t="s">
        <v>45</v>
      </c>
      <c r="AK357" s="32" t="s">
        <v>31</v>
      </c>
      <c r="AL357" s="32" t="s">
        <v>62</v>
      </c>
      <c r="AP357" s="24" t="str">
        <f t="shared" si="2"/>
        <v>0x7A400000</v>
      </c>
      <c r="AQ357" s="25"/>
      <c r="AR357" s="26" t="str">
        <f t="shared" si="3"/>
        <v>ccmp_W,                                                         </v>
      </c>
      <c r="AS357" s="26" t="str">
        <f t="shared" si="4"/>
        <v>		ccmp_W,                                                         	/* 0x7A400000	CCMP      	 */</v>
      </c>
      <c r="AT357" s="26" t="str">
        <f t="shared" si="5"/>
        <v>		0x7A400000,	/* CCMP      	ccmp_W	 */</v>
      </c>
    </row>
    <row r="358" ht="12.75" customHeight="1">
      <c r="A358" s="9" t="s">
        <v>597</v>
      </c>
      <c r="B358" s="16"/>
      <c r="C358" s="16"/>
      <c r="D358" s="17"/>
      <c r="E358" s="28" t="s">
        <v>596</v>
      </c>
      <c r="F358" s="18" t="str">
        <f t="shared" si="1"/>
        <v>X</v>
      </c>
      <c r="G358" s="18"/>
      <c r="H358" s="30" t="s">
        <v>99</v>
      </c>
      <c r="I358" s="30"/>
      <c r="J358" s="32" t="s">
        <v>30</v>
      </c>
      <c r="K358" s="32" t="s">
        <v>30</v>
      </c>
      <c r="L358" s="32" t="s">
        <v>30</v>
      </c>
      <c r="M358" s="45" t="s">
        <v>30</v>
      </c>
      <c r="N358" s="45" t="s">
        <v>30</v>
      </c>
      <c r="O358" s="45" t="s">
        <v>31</v>
      </c>
      <c r="P358" s="45" t="s">
        <v>30</v>
      </c>
      <c r="Q358" s="45" t="s">
        <v>31</v>
      </c>
      <c r="R358" s="45" t="s">
        <v>31</v>
      </c>
      <c r="S358" s="45" t="s">
        <v>30</v>
      </c>
      <c r="T358" s="45" t="s">
        <v>31</v>
      </c>
      <c r="U358" s="32" t="s">
        <v>61</v>
      </c>
      <c r="Z358" s="32" t="s">
        <v>39</v>
      </c>
      <c r="AD358" s="45" t="s">
        <v>31</v>
      </c>
      <c r="AE358" s="32" t="s">
        <v>31</v>
      </c>
      <c r="AF358" s="46" t="s">
        <v>45</v>
      </c>
      <c r="AK358" s="32" t="s">
        <v>31</v>
      </c>
      <c r="AL358" s="32" t="s">
        <v>62</v>
      </c>
      <c r="AP358" s="24" t="str">
        <f t="shared" si="2"/>
        <v>0xFA400000</v>
      </c>
      <c r="AQ358" s="25"/>
      <c r="AR358" s="26" t="str">
        <f t="shared" si="3"/>
        <v>ccmp_X,                                                         </v>
      </c>
      <c r="AS358" s="26" t="str">
        <f t="shared" si="4"/>
        <v>		ccmp_X,                                                         	/* 0xFA400000	CCMP      	 */</v>
      </c>
      <c r="AT358" s="26" t="str">
        <f t="shared" si="5"/>
        <v>		0xFA400000,	/* CCMP      	ccmp_X	 */</v>
      </c>
    </row>
    <row r="359" ht="12.75" customHeight="1">
      <c r="A359" s="15" t="s">
        <v>598</v>
      </c>
      <c r="B359" s="16"/>
      <c r="C359" s="16"/>
      <c r="D359" s="17" t="s">
        <v>599</v>
      </c>
      <c r="F359" s="18" t="str">
        <f t="shared" si="1"/>
        <v/>
      </c>
      <c r="G359" s="19"/>
      <c r="H359" s="20"/>
      <c r="I359" s="20"/>
      <c r="J359" s="38" t="s">
        <v>466</v>
      </c>
      <c r="K359" s="38" t="s">
        <v>459</v>
      </c>
      <c r="L359" s="38" t="s">
        <v>52</v>
      </c>
      <c r="M359" s="22" t="s">
        <v>30</v>
      </c>
      <c r="N359" s="39" t="s">
        <v>30</v>
      </c>
      <c r="O359" s="39" t="s">
        <v>31</v>
      </c>
      <c r="P359" s="39" t="s">
        <v>30</v>
      </c>
      <c r="Q359" s="22" t="s">
        <v>31</v>
      </c>
      <c r="R359" s="22" t="s">
        <v>31</v>
      </c>
      <c r="S359" s="22" t="s">
        <v>30</v>
      </c>
      <c r="T359" s="22" t="s">
        <v>31</v>
      </c>
      <c r="U359" s="38" t="s">
        <v>61</v>
      </c>
      <c r="Z359" s="38" t="s">
        <v>39</v>
      </c>
      <c r="AD359" s="22" t="s">
        <v>30</v>
      </c>
      <c r="AE359" s="38" t="s">
        <v>590</v>
      </c>
      <c r="AF359" s="40" t="s">
        <v>45</v>
      </c>
      <c r="AK359" s="38" t="s">
        <v>591</v>
      </c>
      <c r="AL359" s="38" t="s">
        <v>62</v>
      </c>
      <c r="AP359" s="24" t="str">
        <f t="shared" si="2"/>
        <v/>
      </c>
      <c r="AQ359" s="25"/>
      <c r="AR359" s="26" t="str">
        <f t="shared" si="3"/>
        <v/>
      </c>
      <c r="AS359" s="26" t="str">
        <f t="shared" si="4"/>
        <v>	/* Conditional compare (immediate) */</v>
      </c>
      <c r="AT359" s="26" t="str">
        <f t="shared" si="5"/>
        <v>	/* Conditional compare (immediate) */</v>
      </c>
    </row>
    <row r="360" ht="12.75" customHeight="1">
      <c r="A360" s="15" t="s">
        <v>600</v>
      </c>
      <c r="B360" s="16"/>
      <c r="C360" s="16"/>
      <c r="D360" s="17"/>
      <c r="E360" s="28" t="s">
        <v>593</v>
      </c>
      <c r="F360" s="18" t="str">
        <f t="shared" si="1"/>
        <v>imm_W</v>
      </c>
      <c r="G360" s="18" t="s">
        <v>121</v>
      </c>
      <c r="H360" s="30" t="s">
        <v>97</v>
      </c>
      <c r="I360" s="30"/>
      <c r="J360" s="32" t="s">
        <v>31</v>
      </c>
      <c r="K360" s="32" t="s">
        <v>31</v>
      </c>
      <c r="L360" s="32" t="s">
        <v>30</v>
      </c>
      <c r="M360" s="45" t="s">
        <v>30</v>
      </c>
      <c r="N360" s="45" t="s">
        <v>30</v>
      </c>
      <c r="O360" s="45" t="s">
        <v>31</v>
      </c>
      <c r="P360" s="45" t="s">
        <v>30</v>
      </c>
      <c r="Q360" s="45" t="s">
        <v>31</v>
      </c>
      <c r="R360" s="45" t="s">
        <v>31</v>
      </c>
      <c r="S360" s="45" t="s">
        <v>30</v>
      </c>
      <c r="T360" s="45" t="s">
        <v>31</v>
      </c>
      <c r="U360" s="32" t="s">
        <v>61</v>
      </c>
      <c r="Z360" s="32" t="s">
        <v>39</v>
      </c>
      <c r="AD360" s="78" t="s">
        <v>30</v>
      </c>
      <c r="AE360" s="32" t="s">
        <v>31</v>
      </c>
      <c r="AF360" s="46" t="s">
        <v>45</v>
      </c>
      <c r="AK360" s="32" t="s">
        <v>31</v>
      </c>
      <c r="AL360" s="32" t="s">
        <v>62</v>
      </c>
      <c r="AP360" s="24" t="str">
        <f t="shared" si="2"/>
        <v>0x3A400800</v>
      </c>
      <c r="AQ360" s="25"/>
      <c r="AR360" s="26" t="str">
        <f t="shared" si="3"/>
        <v>ccmn_imm_W,                                                     </v>
      </c>
      <c r="AS360" s="26" t="str">
        <f t="shared" si="4"/>
        <v>		ccmn_imm_W,                                                     	/* 0x3A400800	CCMN      	 */</v>
      </c>
      <c r="AT360" s="26" t="str">
        <f t="shared" si="5"/>
        <v>		0x3A400800,	/* CCMN      	ccmn_imm_W	 */</v>
      </c>
    </row>
    <row r="361" ht="12.75" customHeight="1">
      <c r="A361" s="9" t="s">
        <v>601</v>
      </c>
      <c r="B361" s="16"/>
      <c r="C361" s="16"/>
      <c r="D361" s="17"/>
      <c r="E361" s="28" t="s">
        <v>593</v>
      </c>
      <c r="F361" s="18" t="str">
        <f t="shared" si="1"/>
        <v>imm_X</v>
      </c>
      <c r="G361" s="18" t="s">
        <v>121</v>
      </c>
      <c r="H361" s="30" t="s">
        <v>99</v>
      </c>
      <c r="I361" s="30"/>
      <c r="J361" s="32" t="s">
        <v>30</v>
      </c>
      <c r="K361" s="32" t="s">
        <v>31</v>
      </c>
      <c r="L361" s="32" t="s">
        <v>30</v>
      </c>
      <c r="M361" s="45" t="s">
        <v>30</v>
      </c>
      <c r="N361" s="45" t="s">
        <v>30</v>
      </c>
      <c r="O361" s="45" t="s">
        <v>31</v>
      </c>
      <c r="P361" s="45" t="s">
        <v>30</v>
      </c>
      <c r="Q361" s="45" t="s">
        <v>31</v>
      </c>
      <c r="R361" s="45" t="s">
        <v>31</v>
      </c>
      <c r="S361" s="45" t="s">
        <v>30</v>
      </c>
      <c r="T361" s="45" t="s">
        <v>31</v>
      </c>
      <c r="U361" s="32" t="s">
        <v>61</v>
      </c>
      <c r="Z361" s="32" t="s">
        <v>39</v>
      </c>
      <c r="AD361" s="78" t="s">
        <v>30</v>
      </c>
      <c r="AE361" s="32" t="s">
        <v>31</v>
      </c>
      <c r="AF361" s="46" t="s">
        <v>45</v>
      </c>
      <c r="AK361" s="32" t="s">
        <v>31</v>
      </c>
      <c r="AL361" s="32" t="s">
        <v>62</v>
      </c>
      <c r="AP361" s="24" t="str">
        <f t="shared" si="2"/>
        <v>0xBA400800</v>
      </c>
      <c r="AQ361" s="25"/>
      <c r="AR361" s="26" t="str">
        <f t="shared" si="3"/>
        <v>ccmn_imm_X,                                                     </v>
      </c>
      <c r="AS361" s="26" t="str">
        <f t="shared" si="4"/>
        <v>		ccmn_imm_X,                                                     	/* 0xBA400800	CCMN      	 */</v>
      </c>
      <c r="AT361" s="26" t="str">
        <f t="shared" si="5"/>
        <v>		0xBA400800,	/* CCMN      	ccmn_imm_X	 */</v>
      </c>
    </row>
    <row r="362" ht="12.75" customHeight="1">
      <c r="A362" s="15" t="s">
        <v>602</v>
      </c>
      <c r="B362" s="16"/>
      <c r="C362" s="16"/>
      <c r="D362" s="17"/>
      <c r="E362" s="28" t="s">
        <v>596</v>
      </c>
      <c r="F362" s="18" t="str">
        <f t="shared" si="1"/>
        <v>imm_W</v>
      </c>
      <c r="G362" s="18" t="s">
        <v>121</v>
      </c>
      <c r="H362" s="30" t="s">
        <v>97</v>
      </c>
      <c r="I362" s="30"/>
      <c r="J362" s="32" t="s">
        <v>31</v>
      </c>
      <c r="K362" s="32" t="s">
        <v>30</v>
      </c>
      <c r="L362" s="32" t="s">
        <v>30</v>
      </c>
      <c r="M362" s="45" t="s">
        <v>30</v>
      </c>
      <c r="N362" s="45" t="s">
        <v>30</v>
      </c>
      <c r="O362" s="45" t="s">
        <v>31</v>
      </c>
      <c r="P362" s="45" t="s">
        <v>30</v>
      </c>
      <c r="Q362" s="45" t="s">
        <v>31</v>
      </c>
      <c r="R362" s="45" t="s">
        <v>31</v>
      </c>
      <c r="S362" s="45" t="s">
        <v>30</v>
      </c>
      <c r="T362" s="45" t="s">
        <v>31</v>
      </c>
      <c r="U362" s="32" t="s">
        <v>61</v>
      </c>
      <c r="Z362" s="32" t="s">
        <v>39</v>
      </c>
      <c r="AD362" s="78" t="s">
        <v>30</v>
      </c>
      <c r="AE362" s="32" t="s">
        <v>31</v>
      </c>
      <c r="AF362" s="46" t="s">
        <v>45</v>
      </c>
      <c r="AK362" s="32" t="s">
        <v>31</v>
      </c>
      <c r="AL362" s="32" t="s">
        <v>62</v>
      </c>
      <c r="AP362" s="24" t="str">
        <f t="shared" si="2"/>
        <v>0x7A400800</v>
      </c>
      <c r="AQ362" s="25"/>
      <c r="AR362" s="26" t="str">
        <f t="shared" si="3"/>
        <v>ccmp_imm_W,                                                     </v>
      </c>
      <c r="AS362" s="26" t="str">
        <f t="shared" si="4"/>
        <v>		ccmp_imm_W,                                                     	/* 0x7A400800	CCMP      	 */</v>
      </c>
      <c r="AT362" s="26" t="str">
        <f t="shared" si="5"/>
        <v>		0x7A400800,	/* CCMP      	ccmp_imm_W	 */</v>
      </c>
    </row>
    <row r="363" ht="12.75" customHeight="1">
      <c r="A363" s="15" t="s">
        <v>603</v>
      </c>
      <c r="B363" s="16"/>
      <c r="C363" s="16"/>
      <c r="D363" s="17"/>
      <c r="E363" s="28" t="s">
        <v>596</v>
      </c>
      <c r="F363" s="18" t="str">
        <f t="shared" si="1"/>
        <v>imm_X</v>
      </c>
      <c r="G363" s="18" t="s">
        <v>121</v>
      </c>
      <c r="H363" s="30" t="s">
        <v>99</v>
      </c>
      <c r="I363" s="30"/>
      <c r="J363" s="32" t="s">
        <v>30</v>
      </c>
      <c r="K363" s="32" t="s">
        <v>30</v>
      </c>
      <c r="L363" s="32" t="s">
        <v>30</v>
      </c>
      <c r="M363" s="45" t="s">
        <v>30</v>
      </c>
      <c r="N363" s="45" t="s">
        <v>30</v>
      </c>
      <c r="O363" s="45" t="s">
        <v>31</v>
      </c>
      <c r="P363" s="45" t="s">
        <v>30</v>
      </c>
      <c r="Q363" s="45" t="s">
        <v>31</v>
      </c>
      <c r="R363" s="45" t="s">
        <v>31</v>
      </c>
      <c r="S363" s="45" t="s">
        <v>30</v>
      </c>
      <c r="T363" s="45" t="s">
        <v>31</v>
      </c>
      <c r="U363" s="32" t="s">
        <v>61</v>
      </c>
      <c r="Z363" s="32" t="s">
        <v>39</v>
      </c>
      <c r="AD363" s="78" t="s">
        <v>30</v>
      </c>
      <c r="AE363" s="32" t="s">
        <v>31</v>
      </c>
      <c r="AF363" s="46" t="s">
        <v>45</v>
      </c>
      <c r="AK363" s="32" t="s">
        <v>31</v>
      </c>
      <c r="AL363" s="32" t="s">
        <v>62</v>
      </c>
      <c r="AP363" s="24" t="str">
        <f t="shared" si="2"/>
        <v>0xFA400800</v>
      </c>
      <c r="AQ363" s="25"/>
      <c r="AR363" s="26" t="str">
        <f t="shared" si="3"/>
        <v>ccmp_imm_X,                                                     </v>
      </c>
      <c r="AS363" s="26" t="str">
        <f t="shared" si="4"/>
        <v>		ccmp_imm_X,                                                     	/* 0xFA400800	CCMP      	 */</v>
      </c>
      <c r="AT363" s="26" t="str">
        <f t="shared" si="5"/>
        <v>		0xFA400800,	/* CCMP      	ccmp_imm_X	 */</v>
      </c>
    </row>
    <row r="364" ht="12.75" customHeight="1">
      <c r="A364" s="9" t="s">
        <v>604</v>
      </c>
      <c r="B364" s="16"/>
      <c r="C364" s="16"/>
      <c r="D364" s="17" t="s">
        <v>605</v>
      </c>
      <c r="F364" s="18" t="str">
        <f t="shared" si="1"/>
        <v/>
      </c>
      <c r="G364" s="19"/>
      <c r="H364" s="20"/>
      <c r="I364" s="20"/>
      <c r="J364" s="38" t="s">
        <v>466</v>
      </c>
      <c r="K364" s="38" t="s">
        <v>459</v>
      </c>
      <c r="L364" s="38" t="s">
        <v>52</v>
      </c>
      <c r="M364" s="22" t="s">
        <v>30</v>
      </c>
      <c r="N364" s="39" t="s">
        <v>30</v>
      </c>
      <c r="O364" s="39" t="s">
        <v>31</v>
      </c>
      <c r="P364" s="39" t="s">
        <v>30</v>
      </c>
      <c r="Q364" s="22" t="s">
        <v>31</v>
      </c>
      <c r="R364" s="22" t="s">
        <v>30</v>
      </c>
      <c r="S364" s="22" t="s">
        <v>31</v>
      </c>
      <c r="T364" s="22" t="s">
        <v>31</v>
      </c>
      <c r="U364" s="60" t="s">
        <v>51</v>
      </c>
      <c r="Z364" s="38" t="s">
        <v>39</v>
      </c>
      <c r="AD364" s="38" t="s">
        <v>43</v>
      </c>
      <c r="AF364" s="40" t="s">
        <v>45</v>
      </c>
      <c r="AK364" s="38" t="s">
        <v>56</v>
      </c>
      <c r="AP364" s="24" t="str">
        <f t="shared" si="2"/>
        <v/>
      </c>
      <c r="AQ364" s="25"/>
      <c r="AR364" s="26" t="str">
        <f t="shared" si="3"/>
        <v/>
      </c>
      <c r="AS364" s="26" t="str">
        <f t="shared" si="4"/>
        <v>	/* Conditional select */</v>
      </c>
      <c r="AT364" s="26" t="str">
        <f t="shared" si="5"/>
        <v>	/* Conditional select */</v>
      </c>
    </row>
    <row r="365" ht="12.75" customHeight="1">
      <c r="A365" s="9" t="s">
        <v>606</v>
      </c>
      <c r="B365" s="16"/>
      <c r="C365" s="16"/>
      <c r="D365" s="17"/>
      <c r="E365" s="28" t="s">
        <v>607</v>
      </c>
      <c r="F365" s="18" t="str">
        <f t="shared" si="1"/>
        <v>W</v>
      </c>
      <c r="G365" s="19"/>
      <c r="H365" s="30" t="s">
        <v>97</v>
      </c>
      <c r="I365" s="77"/>
      <c r="J365" s="32" t="s">
        <v>31</v>
      </c>
      <c r="K365" s="32" t="s">
        <v>31</v>
      </c>
      <c r="L365" s="32" t="s">
        <v>31</v>
      </c>
      <c r="M365" s="45" t="s">
        <v>30</v>
      </c>
      <c r="N365" s="45" t="s">
        <v>30</v>
      </c>
      <c r="O365" s="45" t="s">
        <v>31</v>
      </c>
      <c r="P365" s="45" t="s">
        <v>30</v>
      </c>
      <c r="Q365" s="45" t="s">
        <v>31</v>
      </c>
      <c r="R365" s="45" t="s">
        <v>30</v>
      </c>
      <c r="S365" s="45" t="s">
        <v>31</v>
      </c>
      <c r="T365" s="45" t="s">
        <v>31</v>
      </c>
      <c r="U365" s="62" t="s">
        <v>51</v>
      </c>
      <c r="Z365" s="32" t="s">
        <v>39</v>
      </c>
      <c r="AD365" s="32" t="s">
        <v>31</v>
      </c>
      <c r="AE365" s="32" t="s">
        <v>31</v>
      </c>
      <c r="AF365" s="46" t="s">
        <v>45</v>
      </c>
      <c r="AK365" s="32" t="s">
        <v>56</v>
      </c>
      <c r="AP365" s="24" t="str">
        <f t="shared" si="2"/>
        <v>0x1A800000</v>
      </c>
      <c r="AQ365" s="25"/>
      <c r="AR365" s="26" t="str">
        <f t="shared" si="3"/>
        <v>csel_W,                                                         </v>
      </c>
      <c r="AS365" s="26" t="str">
        <f t="shared" si="4"/>
        <v>		csel_W,                                                         	/* 0x1A800000	CSEL      	 */</v>
      </c>
      <c r="AT365" s="26" t="str">
        <f t="shared" si="5"/>
        <v>		0x1A800000,	/* CSEL      	csel_W	 */</v>
      </c>
    </row>
    <row r="366" ht="12.75" customHeight="1">
      <c r="A366" s="15" t="s">
        <v>608</v>
      </c>
      <c r="B366" s="16"/>
      <c r="C366" s="16"/>
      <c r="D366" s="17"/>
      <c r="E366" s="28" t="s">
        <v>609</v>
      </c>
      <c r="F366" s="18" t="str">
        <f t="shared" si="1"/>
        <v>W</v>
      </c>
      <c r="G366" s="19"/>
      <c r="H366" s="30" t="s">
        <v>97</v>
      </c>
      <c r="I366" s="77"/>
      <c r="J366" s="32" t="s">
        <v>31</v>
      </c>
      <c r="K366" s="32" t="s">
        <v>31</v>
      </c>
      <c r="L366" s="32" t="s">
        <v>31</v>
      </c>
      <c r="M366" s="45" t="s">
        <v>30</v>
      </c>
      <c r="N366" s="45" t="s">
        <v>30</v>
      </c>
      <c r="O366" s="45" t="s">
        <v>31</v>
      </c>
      <c r="P366" s="45" t="s">
        <v>30</v>
      </c>
      <c r="Q366" s="45" t="s">
        <v>31</v>
      </c>
      <c r="R366" s="45" t="s">
        <v>30</v>
      </c>
      <c r="S366" s="45" t="s">
        <v>31</v>
      </c>
      <c r="T366" s="45" t="s">
        <v>31</v>
      </c>
      <c r="U366" s="62" t="s">
        <v>51</v>
      </c>
      <c r="Z366" s="32" t="s">
        <v>39</v>
      </c>
      <c r="AD366" s="32" t="s">
        <v>31</v>
      </c>
      <c r="AE366" s="32" t="s">
        <v>30</v>
      </c>
      <c r="AF366" s="46" t="s">
        <v>45</v>
      </c>
      <c r="AK366" s="32" t="s">
        <v>56</v>
      </c>
      <c r="AP366" s="24" t="str">
        <f t="shared" si="2"/>
        <v>0x1A800400</v>
      </c>
      <c r="AQ366" s="25"/>
      <c r="AR366" s="26" t="str">
        <f t="shared" si="3"/>
        <v>csinc_W,                                                        </v>
      </c>
      <c r="AS366" s="26" t="str">
        <f t="shared" si="4"/>
        <v>		csinc_W,                                                        	/* 0x1A800400	CSINC     	 */</v>
      </c>
      <c r="AT366" s="26" t="str">
        <f t="shared" si="5"/>
        <v>		0x1A800400,	/* CSINC     	csinc_W	 */</v>
      </c>
    </row>
    <row r="367" ht="12.75" customHeight="1">
      <c r="A367" s="15" t="s">
        <v>610</v>
      </c>
      <c r="B367" s="16"/>
      <c r="C367" s="16"/>
      <c r="D367" s="17"/>
      <c r="E367" s="28" t="s">
        <v>611</v>
      </c>
      <c r="F367" s="18" t="str">
        <f t="shared" si="1"/>
        <v>W</v>
      </c>
      <c r="G367" s="19"/>
      <c r="H367" s="30" t="s">
        <v>97</v>
      </c>
      <c r="I367" s="77"/>
      <c r="J367" s="32" t="s">
        <v>31</v>
      </c>
      <c r="K367" s="32" t="s">
        <v>30</v>
      </c>
      <c r="L367" s="32" t="s">
        <v>31</v>
      </c>
      <c r="M367" s="45" t="s">
        <v>30</v>
      </c>
      <c r="N367" s="45" t="s">
        <v>30</v>
      </c>
      <c r="O367" s="45" t="s">
        <v>31</v>
      </c>
      <c r="P367" s="45" t="s">
        <v>30</v>
      </c>
      <c r="Q367" s="45" t="s">
        <v>31</v>
      </c>
      <c r="R367" s="45" t="s">
        <v>30</v>
      </c>
      <c r="S367" s="45" t="s">
        <v>31</v>
      </c>
      <c r="T367" s="45" t="s">
        <v>31</v>
      </c>
      <c r="U367" s="62" t="s">
        <v>51</v>
      </c>
      <c r="Z367" s="32" t="s">
        <v>39</v>
      </c>
      <c r="AD367" s="32" t="s">
        <v>31</v>
      </c>
      <c r="AE367" s="32" t="s">
        <v>31</v>
      </c>
      <c r="AF367" s="46" t="s">
        <v>45</v>
      </c>
      <c r="AK367" s="32" t="s">
        <v>56</v>
      </c>
      <c r="AP367" s="24" t="str">
        <f t="shared" si="2"/>
        <v>0x5A800000</v>
      </c>
      <c r="AQ367" s="25"/>
      <c r="AR367" s="26" t="str">
        <f t="shared" si="3"/>
        <v>csinv_W,                                                        </v>
      </c>
      <c r="AS367" s="26" t="str">
        <f t="shared" si="4"/>
        <v>		csinv_W,                                                        	/* 0x5A800000	CSINV     	 */</v>
      </c>
      <c r="AT367" s="26" t="str">
        <f t="shared" si="5"/>
        <v>		0x5A800000,	/* CSINV     	csinv_W	 */</v>
      </c>
    </row>
    <row r="368" ht="12.75" customHeight="1">
      <c r="A368" s="9" t="s">
        <v>612</v>
      </c>
      <c r="B368" s="16"/>
      <c r="C368" s="16"/>
      <c r="D368" s="17"/>
      <c r="E368" s="28" t="s">
        <v>613</v>
      </c>
      <c r="F368" s="18" t="str">
        <f t="shared" si="1"/>
        <v>W</v>
      </c>
      <c r="G368" s="19"/>
      <c r="H368" s="30" t="s">
        <v>97</v>
      </c>
      <c r="I368" s="77"/>
      <c r="J368" s="32" t="s">
        <v>31</v>
      </c>
      <c r="K368" s="32" t="s">
        <v>30</v>
      </c>
      <c r="L368" s="32" t="s">
        <v>31</v>
      </c>
      <c r="M368" s="45" t="s">
        <v>30</v>
      </c>
      <c r="N368" s="45" t="s">
        <v>30</v>
      </c>
      <c r="O368" s="45" t="s">
        <v>31</v>
      </c>
      <c r="P368" s="45" t="s">
        <v>30</v>
      </c>
      <c r="Q368" s="45" t="s">
        <v>31</v>
      </c>
      <c r="R368" s="45" t="s">
        <v>30</v>
      </c>
      <c r="S368" s="45" t="s">
        <v>31</v>
      </c>
      <c r="T368" s="45" t="s">
        <v>31</v>
      </c>
      <c r="U368" s="62" t="s">
        <v>51</v>
      </c>
      <c r="Z368" s="32" t="s">
        <v>39</v>
      </c>
      <c r="AD368" s="32" t="s">
        <v>31</v>
      </c>
      <c r="AE368" s="32" t="s">
        <v>30</v>
      </c>
      <c r="AF368" s="46" t="s">
        <v>45</v>
      </c>
      <c r="AK368" s="32" t="s">
        <v>56</v>
      </c>
      <c r="AP368" s="24" t="str">
        <f t="shared" si="2"/>
        <v>0x5A800400</v>
      </c>
      <c r="AQ368" s="25"/>
      <c r="AR368" s="26" t="str">
        <f t="shared" si="3"/>
        <v>csneg_W,                                                        </v>
      </c>
      <c r="AS368" s="26" t="str">
        <f t="shared" si="4"/>
        <v>		csneg_W,                                                        	/* 0x5A800400	CSNEG     	 */</v>
      </c>
      <c r="AT368" s="26" t="str">
        <f t="shared" si="5"/>
        <v>		0x5A800400,	/* CSNEG     	csneg_W	 */</v>
      </c>
    </row>
    <row r="369" ht="12.75" customHeight="1">
      <c r="A369" s="15" t="s">
        <v>614</v>
      </c>
      <c r="B369" s="16"/>
      <c r="C369" s="16"/>
      <c r="D369" s="17"/>
      <c r="E369" s="28" t="s">
        <v>607</v>
      </c>
      <c r="F369" s="18" t="str">
        <f t="shared" si="1"/>
        <v>X</v>
      </c>
      <c r="G369" s="19"/>
      <c r="H369" s="30" t="s">
        <v>99</v>
      </c>
      <c r="I369" s="77"/>
      <c r="J369" s="32" t="s">
        <v>30</v>
      </c>
      <c r="K369" s="32" t="s">
        <v>31</v>
      </c>
      <c r="L369" s="32" t="s">
        <v>31</v>
      </c>
      <c r="M369" s="45" t="s">
        <v>30</v>
      </c>
      <c r="N369" s="45" t="s">
        <v>30</v>
      </c>
      <c r="O369" s="45" t="s">
        <v>31</v>
      </c>
      <c r="P369" s="45" t="s">
        <v>30</v>
      </c>
      <c r="Q369" s="45" t="s">
        <v>31</v>
      </c>
      <c r="R369" s="45" t="s">
        <v>30</v>
      </c>
      <c r="S369" s="45" t="s">
        <v>31</v>
      </c>
      <c r="T369" s="45" t="s">
        <v>31</v>
      </c>
      <c r="U369" s="62" t="s">
        <v>51</v>
      </c>
      <c r="Z369" s="32" t="s">
        <v>39</v>
      </c>
      <c r="AD369" s="32" t="s">
        <v>31</v>
      </c>
      <c r="AE369" s="32" t="s">
        <v>31</v>
      </c>
      <c r="AF369" s="46" t="s">
        <v>45</v>
      </c>
      <c r="AK369" s="32" t="s">
        <v>56</v>
      </c>
      <c r="AP369" s="24" t="str">
        <f t="shared" si="2"/>
        <v>0x9A800000</v>
      </c>
      <c r="AQ369" s="25"/>
      <c r="AR369" s="26" t="str">
        <f t="shared" si="3"/>
        <v>csel_X,                                                         </v>
      </c>
      <c r="AS369" s="26" t="str">
        <f t="shared" si="4"/>
        <v>		csel_X,                                                         	/* 0x9A800000	CSEL      	 */</v>
      </c>
      <c r="AT369" s="26" t="str">
        <f t="shared" si="5"/>
        <v>		0x9A800000,	/* CSEL      	csel_X	 */</v>
      </c>
    </row>
    <row r="370" ht="12.75" customHeight="1">
      <c r="A370" s="15" t="s">
        <v>615</v>
      </c>
      <c r="B370" s="16"/>
      <c r="C370" s="16"/>
      <c r="D370" s="17"/>
      <c r="E370" s="28" t="s">
        <v>609</v>
      </c>
      <c r="F370" s="18" t="str">
        <f t="shared" si="1"/>
        <v>X</v>
      </c>
      <c r="G370" s="19"/>
      <c r="H370" s="30" t="s">
        <v>99</v>
      </c>
      <c r="I370" s="77"/>
      <c r="J370" s="32" t="s">
        <v>30</v>
      </c>
      <c r="K370" s="32" t="s">
        <v>31</v>
      </c>
      <c r="L370" s="32" t="s">
        <v>31</v>
      </c>
      <c r="M370" s="45" t="s">
        <v>30</v>
      </c>
      <c r="N370" s="45" t="s">
        <v>30</v>
      </c>
      <c r="O370" s="45" t="s">
        <v>31</v>
      </c>
      <c r="P370" s="45" t="s">
        <v>30</v>
      </c>
      <c r="Q370" s="45" t="s">
        <v>31</v>
      </c>
      <c r="R370" s="45" t="s">
        <v>30</v>
      </c>
      <c r="S370" s="45" t="s">
        <v>31</v>
      </c>
      <c r="T370" s="45" t="s">
        <v>31</v>
      </c>
      <c r="U370" s="62" t="s">
        <v>51</v>
      </c>
      <c r="Z370" s="32" t="s">
        <v>39</v>
      </c>
      <c r="AD370" s="32" t="s">
        <v>31</v>
      </c>
      <c r="AE370" s="32" t="s">
        <v>30</v>
      </c>
      <c r="AF370" s="46" t="s">
        <v>45</v>
      </c>
      <c r="AK370" s="32" t="s">
        <v>56</v>
      </c>
      <c r="AP370" s="24" t="str">
        <f t="shared" si="2"/>
        <v>0x9A800400</v>
      </c>
      <c r="AQ370" s="25"/>
      <c r="AR370" s="26" t="str">
        <f t="shared" si="3"/>
        <v>csinc_X,                                                        </v>
      </c>
      <c r="AS370" s="26" t="str">
        <f t="shared" si="4"/>
        <v>		csinc_X,                                                        	/* 0x9A800400	CSINC     	 */</v>
      </c>
      <c r="AT370" s="26" t="str">
        <f t="shared" si="5"/>
        <v>		0x9A800400,	/* CSINC     	csinc_X	 */</v>
      </c>
    </row>
    <row r="371" ht="12.75" customHeight="1">
      <c r="A371" s="9" t="s">
        <v>616</v>
      </c>
      <c r="B371" s="16"/>
      <c r="C371" s="16"/>
      <c r="D371" s="17"/>
      <c r="E371" s="28" t="s">
        <v>611</v>
      </c>
      <c r="F371" s="18" t="str">
        <f t="shared" si="1"/>
        <v>X</v>
      </c>
      <c r="G371" s="19"/>
      <c r="H371" s="30" t="s">
        <v>99</v>
      </c>
      <c r="I371" s="77"/>
      <c r="J371" s="32" t="s">
        <v>30</v>
      </c>
      <c r="K371" s="32" t="s">
        <v>30</v>
      </c>
      <c r="L371" s="32" t="s">
        <v>31</v>
      </c>
      <c r="M371" s="45" t="s">
        <v>30</v>
      </c>
      <c r="N371" s="45" t="s">
        <v>30</v>
      </c>
      <c r="O371" s="45" t="s">
        <v>31</v>
      </c>
      <c r="P371" s="45" t="s">
        <v>30</v>
      </c>
      <c r="Q371" s="45" t="s">
        <v>31</v>
      </c>
      <c r="R371" s="45" t="s">
        <v>30</v>
      </c>
      <c r="S371" s="45" t="s">
        <v>31</v>
      </c>
      <c r="T371" s="45" t="s">
        <v>31</v>
      </c>
      <c r="U371" s="62" t="s">
        <v>51</v>
      </c>
      <c r="Z371" s="32" t="s">
        <v>39</v>
      </c>
      <c r="AD371" s="32" t="s">
        <v>31</v>
      </c>
      <c r="AE371" s="32" t="s">
        <v>31</v>
      </c>
      <c r="AF371" s="46" t="s">
        <v>45</v>
      </c>
      <c r="AK371" s="32" t="s">
        <v>56</v>
      </c>
      <c r="AP371" s="24" t="str">
        <f t="shared" si="2"/>
        <v>0xDA800000</v>
      </c>
      <c r="AQ371" s="25"/>
      <c r="AR371" s="26" t="str">
        <f t="shared" si="3"/>
        <v>csinv_X,                                                        </v>
      </c>
      <c r="AS371" s="26" t="str">
        <f t="shared" si="4"/>
        <v>		csinv_X,                                                        	/* 0xDA800000	CSINV     	 */</v>
      </c>
      <c r="AT371" s="26" t="str">
        <f t="shared" si="5"/>
        <v>		0xDA800000,	/* CSINV     	csinv_X	 */</v>
      </c>
    </row>
    <row r="372" ht="12.75" customHeight="1">
      <c r="A372" s="9" t="s">
        <v>617</v>
      </c>
      <c r="B372" s="16"/>
      <c r="C372" s="16"/>
      <c r="D372" s="17"/>
      <c r="E372" s="28" t="s">
        <v>613</v>
      </c>
      <c r="F372" s="18" t="str">
        <f t="shared" si="1"/>
        <v>X</v>
      </c>
      <c r="G372" s="19"/>
      <c r="H372" s="30" t="s">
        <v>99</v>
      </c>
      <c r="I372" s="77"/>
      <c r="J372" s="32" t="s">
        <v>30</v>
      </c>
      <c r="K372" s="32" t="s">
        <v>30</v>
      </c>
      <c r="L372" s="32" t="s">
        <v>31</v>
      </c>
      <c r="M372" s="45" t="s">
        <v>30</v>
      </c>
      <c r="N372" s="45" t="s">
        <v>30</v>
      </c>
      <c r="O372" s="45" t="s">
        <v>31</v>
      </c>
      <c r="P372" s="45" t="s">
        <v>30</v>
      </c>
      <c r="Q372" s="45" t="s">
        <v>31</v>
      </c>
      <c r="R372" s="45" t="s">
        <v>30</v>
      </c>
      <c r="S372" s="45" t="s">
        <v>31</v>
      </c>
      <c r="T372" s="45" t="s">
        <v>31</v>
      </c>
      <c r="U372" s="62" t="s">
        <v>51</v>
      </c>
      <c r="Z372" s="32" t="s">
        <v>39</v>
      </c>
      <c r="AD372" s="32" t="s">
        <v>31</v>
      </c>
      <c r="AE372" s="32" t="s">
        <v>30</v>
      </c>
      <c r="AF372" s="46" t="s">
        <v>45</v>
      </c>
      <c r="AK372" s="32" t="s">
        <v>56</v>
      </c>
      <c r="AP372" s="24" t="str">
        <f t="shared" si="2"/>
        <v>0xDA800400</v>
      </c>
      <c r="AQ372" s="25"/>
      <c r="AR372" s="26" t="str">
        <f t="shared" si="3"/>
        <v>csneg_X,                                                        </v>
      </c>
      <c r="AS372" s="26" t="str">
        <f t="shared" si="4"/>
        <v>		csneg_X,                                                        	/* 0xDA800400	CSNEG     	 */</v>
      </c>
      <c r="AT372" s="26" t="str">
        <f t="shared" si="5"/>
        <v>		0xDA800400,	/* CSNEG     	csneg_X	 */</v>
      </c>
    </row>
    <row r="373" ht="12.75" customHeight="1">
      <c r="A373" s="15" t="s">
        <v>618</v>
      </c>
      <c r="B373" s="16"/>
      <c r="C373" s="16"/>
      <c r="D373" s="17" t="s">
        <v>619</v>
      </c>
      <c r="F373" s="18" t="str">
        <f t="shared" si="1"/>
        <v/>
      </c>
      <c r="G373" s="19"/>
      <c r="H373" s="20"/>
      <c r="I373" s="20"/>
      <c r="J373" s="38" t="s">
        <v>466</v>
      </c>
      <c r="K373" s="38" t="s">
        <v>620</v>
      </c>
      <c r="M373" s="22" t="s">
        <v>30</v>
      </c>
      <c r="N373" s="39" t="s">
        <v>30</v>
      </c>
      <c r="O373" s="39" t="s">
        <v>31</v>
      </c>
      <c r="P373" s="39" t="s">
        <v>30</v>
      </c>
      <c r="Q373" s="22" t="s">
        <v>30</v>
      </c>
      <c r="R373" s="38" t="s">
        <v>621</v>
      </c>
      <c r="U373" s="60" t="s">
        <v>51</v>
      </c>
      <c r="Z373" s="38" t="s">
        <v>520</v>
      </c>
      <c r="AA373" s="60" t="s">
        <v>63</v>
      </c>
      <c r="AF373" s="40" t="s">
        <v>45</v>
      </c>
      <c r="AK373" s="38" t="s">
        <v>56</v>
      </c>
      <c r="AP373" s="24" t="str">
        <f t="shared" si="2"/>
        <v/>
      </c>
      <c r="AQ373" s="25"/>
      <c r="AR373" s="26" t="str">
        <f t="shared" si="3"/>
        <v/>
      </c>
      <c r="AS373" s="26" t="str">
        <f t="shared" si="4"/>
        <v>	/* Data-processing (3 source) */</v>
      </c>
      <c r="AT373" s="26" t="str">
        <f t="shared" si="5"/>
        <v>	/* Data-processing (3 source) */</v>
      </c>
    </row>
    <row r="374" ht="12.75" customHeight="1">
      <c r="A374" s="15" t="s">
        <v>622</v>
      </c>
      <c r="B374" s="16"/>
      <c r="C374" s="16"/>
      <c r="D374" s="17"/>
      <c r="E374" s="28" t="s">
        <v>623</v>
      </c>
      <c r="F374" s="18" t="str">
        <f t="shared" si="1"/>
        <v>W</v>
      </c>
      <c r="G374" s="19"/>
      <c r="H374" s="30" t="s">
        <v>97</v>
      </c>
      <c r="I374" s="30"/>
      <c r="J374" s="32" t="s">
        <v>31</v>
      </c>
      <c r="K374" s="32" t="s">
        <v>31</v>
      </c>
      <c r="L374" s="32" t="s">
        <v>31</v>
      </c>
      <c r="M374" s="45" t="s">
        <v>30</v>
      </c>
      <c r="N374" s="45" t="s">
        <v>30</v>
      </c>
      <c r="O374" s="45" t="s">
        <v>31</v>
      </c>
      <c r="P374" s="45" t="s">
        <v>30</v>
      </c>
      <c r="Q374" s="45" t="s">
        <v>30</v>
      </c>
      <c r="R374" s="32" t="s">
        <v>31</v>
      </c>
      <c r="S374" s="32" t="s">
        <v>31</v>
      </c>
      <c r="T374" s="32" t="s">
        <v>31</v>
      </c>
      <c r="U374" s="62" t="s">
        <v>51</v>
      </c>
      <c r="Z374" s="32" t="s">
        <v>31</v>
      </c>
      <c r="AA374" s="62" t="s">
        <v>63</v>
      </c>
      <c r="AF374" s="46" t="s">
        <v>45</v>
      </c>
      <c r="AK374" s="32" t="s">
        <v>56</v>
      </c>
      <c r="AP374" s="24" t="str">
        <f t="shared" si="2"/>
        <v>0x1B000000</v>
      </c>
      <c r="AQ374" s="25"/>
      <c r="AR374" s="26" t="str">
        <f t="shared" si="3"/>
        <v>madd_W,                                                         </v>
      </c>
      <c r="AS374" s="26" t="str">
        <f t="shared" si="4"/>
        <v>		madd_W,                                                         	/* 0x1B000000	MADD      	 */</v>
      </c>
      <c r="AT374" s="26" t="str">
        <f t="shared" si="5"/>
        <v>		0x1B000000,	/* MADD      	madd_W	 */</v>
      </c>
    </row>
    <row r="375" ht="12.75" customHeight="1">
      <c r="A375" s="9" t="s">
        <v>624</v>
      </c>
      <c r="B375" s="16"/>
      <c r="C375" s="16"/>
      <c r="D375" s="17"/>
      <c r="E375" s="28" t="s">
        <v>623</v>
      </c>
      <c r="F375" s="18" t="str">
        <f t="shared" si="1"/>
        <v>X</v>
      </c>
      <c r="G375" s="19"/>
      <c r="H375" s="30" t="s">
        <v>99</v>
      </c>
      <c r="I375" s="30"/>
      <c r="J375" s="32" t="s">
        <v>30</v>
      </c>
      <c r="K375" s="32" t="s">
        <v>31</v>
      </c>
      <c r="L375" s="32" t="s">
        <v>31</v>
      </c>
      <c r="M375" s="45" t="s">
        <v>30</v>
      </c>
      <c r="N375" s="45" t="s">
        <v>30</v>
      </c>
      <c r="O375" s="45" t="s">
        <v>31</v>
      </c>
      <c r="P375" s="45" t="s">
        <v>30</v>
      </c>
      <c r="Q375" s="45" t="s">
        <v>30</v>
      </c>
      <c r="R375" s="32" t="s">
        <v>31</v>
      </c>
      <c r="S375" s="32" t="s">
        <v>31</v>
      </c>
      <c r="T375" s="32" t="s">
        <v>31</v>
      </c>
      <c r="U375" s="62" t="s">
        <v>51</v>
      </c>
      <c r="Z375" s="32" t="s">
        <v>31</v>
      </c>
      <c r="AA375" s="62" t="s">
        <v>63</v>
      </c>
      <c r="AF375" s="46" t="s">
        <v>45</v>
      </c>
      <c r="AK375" s="32" t="s">
        <v>56</v>
      </c>
      <c r="AP375" s="24" t="str">
        <f t="shared" si="2"/>
        <v>0x9B000000</v>
      </c>
      <c r="AQ375" s="25"/>
      <c r="AR375" s="26" t="str">
        <f t="shared" si="3"/>
        <v>madd_X,                                                         </v>
      </c>
      <c r="AS375" s="26" t="str">
        <f t="shared" si="4"/>
        <v>		madd_X,                                                         	/* 0x9B000000	MADD      	 */</v>
      </c>
      <c r="AT375" s="26" t="str">
        <f t="shared" si="5"/>
        <v>		0x9B000000,	/* MADD      	madd_X	 */</v>
      </c>
    </row>
    <row r="376" ht="12.75" customHeight="1">
      <c r="A376" s="15" t="s">
        <v>625</v>
      </c>
      <c r="B376" s="16"/>
      <c r="C376" s="16"/>
      <c r="D376" s="17"/>
      <c r="E376" s="28" t="s">
        <v>626</v>
      </c>
      <c r="F376" s="18" t="str">
        <f t="shared" si="1"/>
        <v/>
      </c>
      <c r="G376" s="19"/>
      <c r="H376" s="30"/>
      <c r="I376" s="30"/>
      <c r="J376" s="32" t="s">
        <v>30</v>
      </c>
      <c r="K376" s="32" t="s">
        <v>31</v>
      </c>
      <c r="L376" s="32" t="s">
        <v>31</v>
      </c>
      <c r="M376" s="45" t="s">
        <v>30</v>
      </c>
      <c r="N376" s="45" t="s">
        <v>30</v>
      </c>
      <c r="O376" s="45" t="s">
        <v>31</v>
      </c>
      <c r="P376" s="45" t="s">
        <v>30</v>
      </c>
      <c r="Q376" s="45" t="s">
        <v>30</v>
      </c>
      <c r="R376" s="32" t="s">
        <v>31</v>
      </c>
      <c r="S376" s="32" t="s">
        <v>31</v>
      </c>
      <c r="T376" s="32" t="s">
        <v>30</v>
      </c>
      <c r="U376" s="62" t="s">
        <v>51</v>
      </c>
      <c r="Z376" s="32" t="s">
        <v>31</v>
      </c>
      <c r="AA376" s="62" t="s">
        <v>63</v>
      </c>
      <c r="AF376" s="46" t="s">
        <v>45</v>
      </c>
      <c r="AK376" s="32" t="s">
        <v>56</v>
      </c>
      <c r="AP376" s="24" t="str">
        <f t="shared" si="2"/>
        <v>0x9B200000</v>
      </c>
      <c r="AQ376" s="25"/>
      <c r="AR376" s="26" t="str">
        <f t="shared" si="3"/>
        <v>smaddl,                                                         </v>
      </c>
      <c r="AS376" s="26" t="str">
        <f t="shared" si="4"/>
        <v>		smaddl,                                                         	/* 0x9B200000	SMADDL    	 */</v>
      </c>
      <c r="AT376" s="26" t="str">
        <f t="shared" si="5"/>
        <v>		0x9B200000,	/* SMADDL    	smaddl	 */</v>
      </c>
    </row>
    <row r="377" ht="12.75" customHeight="1">
      <c r="A377" s="15" t="s">
        <v>627</v>
      </c>
      <c r="B377" s="16"/>
      <c r="C377" s="16"/>
      <c r="D377" s="17"/>
      <c r="E377" s="28" t="s">
        <v>628</v>
      </c>
      <c r="F377" s="18" t="str">
        <f t="shared" si="1"/>
        <v/>
      </c>
      <c r="G377" s="19"/>
      <c r="H377" s="30"/>
      <c r="I377" s="30"/>
      <c r="J377" s="32" t="s">
        <v>30</v>
      </c>
      <c r="K377" s="32" t="s">
        <v>31</v>
      </c>
      <c r="L377" s="32" t="s">
        <v>31</v>
      </c>
      <c r="M377" s="45" t="s">
        <v>30</v>
      </c>
      <c r="N377" s="45" t="s">
        <v>30</v>
      </c>
      <c r="O377" s="45" t="s">
        <v>31</v>
      </c>
      <c r="P377" s="45" t="s">
        <v>30</v>
      </c>
      <c r="Q377" s="45" t="s">
        <v>30</v>
      </c>
      <c r="R377" s="32" t="s">
        <v>30</v>
      </c>
      <c r="S377" s="32" t="s">
        <v>31</v>
      </c>
      <c r="T377" s="32" t="s">
        <v>30</v>
      </c>
      <c r="U377" s="62" t="s">
        <v>51</v>
      </c>
      <c r="Z377" s="32" t="s">
        <v>31</v>
      </c>
      <c r="AA377" s="62" t="s">
        <v>63</v>
      </c>
      <c r="AF377" s="46" t="s">
        <v>45</v>
      </c>
      <c r="AK377" s="32" t="s">
        <v>56</v>
      </c>
      <c r="AP377" s="24" t="str">
        <f t="shared" si="2"/>
        <v>0x9BA00000</v>
      </c>
      <c r="AQ377" s="25"/>
      <c r="AR377" s="26" t="str">
        <f t="shared" si="3"/>
        <v>umaddl,                                                         </v>
      </c>
      <c r="AS377" s="26" t="str">
        <f t="shared" si="4"/>
        <v>		umaddl,                                                         	/* 0x9BA00000	UMADDL    	 */</v>
      </c>
      <c r="AT377" s="26" t="str">
        <f t="shared" si="5"/>
        <v>		0x9BA00000,	/* UMADDL    	umaddl	 */</v>
      </c>
    </row>
    <row r="378" ht="12.75" customHeight="1">
      <c r="A378" s="9" t="s">
        <v>629</v>
      </c>
      <c r="B378" s="16"/>
      <c r="C378" s="16"/>
      <c r="D378" s="17"/>
      <c r="E378" s="28" t="s">
        <v>630</v>
      </c>
      <c r="F378" s="18" t="str">
        <f t="shared" si="1"/>
        <v>W</v>
      </c>
      <c r="G378" s="19"/>
      <c r="H378" s="30" t="s">
        <v>97</v>
      </c>
      <c r="I378" s="30"/>
      <c r="J378" s="32" t="s">
        <v>31</v>
      </c>
      <c r="K378" s="32" t="s">
        <v>31</v>
      </c>
      <c r="L378" s="32" t="s">
        <v>31</v>
      </c>
      <c r="M378" s="45" t="s">
        <v>30</v>
      </c>
      <c r="N378" s="45" t="s">
        <v>30</v>
      </c>
      <c r="O378" s="45" t="s">
        <v>31</v>
      </c>
      <c r="P378" s="45" t="s">
        <v>30</v>
      </c>
      <c r="Q378" s="45" t="s">
        <v>30</v>
      </c>
      <c r="R378" s="32" t="s">
        <v>31</v>
      </c>
      <c r="S378" s="32" t="s">
        <v>31</v>
      </c>
      <c r="T378" s="32" t="s">
        <v>31</v>
      </c>
      <c r="U378" s="62" t="s">
        <v>51</v>
      </c>
      <c r="Z378" s="32" t="s">
        <v>30</v>
      </c>
      <c r="AA378" s="62" t="s">
        <v>63</v>
      </c>
      <c r="AF378" s="46" t="s">
        <v>45</v>
      </c>
      <c r="AK378" s="32" t="s">
        <v>56</v>
      </c>
      <c r="AP378" s="24" t="str">
        <f t="shared" si="2"/>
        <v>0x1B008000</v>
      </c>
      <c r="AQ378" s="25"/>
      <c r="AR378" s="26" t="str">
        <f t="shared" si="3"/>
        <v>msub_W,                                                         </v>
      </c>
      <c r="AS378" s="26" t="str">
        <f t="shared" si="4"/>
        <v>		msub_W,                                                         	/* 0x1B008000	MSUB      	 */</v>
      </c>
      <c r="AT378" s="26" t="str">
        <f t="shared" si="5"/>
        <v>		0x1B008000,	/* MSUB      	msub_W	 */</v>
      </c>
    </row>
    <row r="379" ht="12.75" customHeight="1">
      <c r="A379" s="9" t="s">
        <v>631</v>
      </c>
      <c r="B379" s="16"/>
      <c r="C379" s="16"/>
      <c r="D379" s="17"/>
      <c r="E379" s="28" t="s">
        <v>630</v>
      </c>
      <c r="F379" s="18" t="str">
        <f t="shared" si="1"/>
        <v>X</v>
      </c>
      <c r="G379" s="19"/>
      <c r="H379" s="30" t="s">
        <v>99</v>
      </c>
      <c r="I379" s="30"/>
      <c r="J379" s="32" t="s">
        <v>30</v>
      </c>
      <c r="K379" s="32" t="s">
        <v>31</v>
      </c>
      <c r="L379" s="32" t="s">
        <v>31</v>
      </c>
      <c r="M379" s="45" t="s">
        <v>30</v>
      </c>
      <c r="N379" s="45" t="s">
        <v>30</v>
      </c>
      <c r="O379" s="45" t="s">
        <v>31</v>
      </c>
      <c r="P379" s="45" t="s">
        <v>30</v>
      </c>
      <c r="Q379" s="45" t="s">
        <v>30</v>
      </c>
      <c r="R379" s="32" t="s">
        <v>31</v>
      </c>
      <c r="S379" s="32" t="s">
        <v>31</v>
      </c>
      <c r="T379" s="32" t="s">
        <v>31</v>
      </c>
      <c r="U379" s="62" t="s">
        <v>51</v>
      </c>
      <c r="Z379" s="32" t="s">
        <v>30</v>
      </c>
      <c r="AA379" s="62" t="s">
        <v>63</v>
      </c>
      <c r="AF379" s="46" t="s">
        <v>45</v>
      </c>
      <c r="AK379" s="32" t="s">
        <v>56</v>
      </c>
      <c r="AP379" s="24" t="str">
        <f t="shared" si="2"/>
        <v>0x9B008000</v>
      </c>
      <c r="AQ379" s="25"/>
      <c r="AR379" s="26" t="str">
        <f t="shared" si="3"/>
        <v>msub_X,                                                         </v>
      </c>
      <c r="AS379" s="26" t="str">
        <f t="shared" si="4"/>
        <v>		msub_X,                                                         	/* 0x9B008000	MSUB      	 */</v>
      </c>
      <c r="AT379" s="26" t="str">
        <f t="shared" si="5"/>
        <v>		0x9B008000,	/* MSUB      	msub_X	 */</v>
      </c>
    </row>
    <row r="380" ht="12.75" customHeight="1">
      <c r="A380" s="15" t="s">
        <v>632</v>
      </c>
      <c r="B380" s="16"/>
      <c r="C380" s="16"/>
      <c r="D380" s="17"/>
      <c r="E380" s="28" t="s">
        <v>633</v>
      </c>
      <c r="F380" s="18" t="str">
        <f t="shared" si="1"/>
        <v/>
      </c>
      <c r="G380" s="19"/>
      <c r="H380" s="30"/>
      <c r="I380" s="30"/>
      <c r="J380" s="32" t="s">
        <v>30</v>
      </c>
      <c r="K380" s="32" t="s">
        <v>31</v>
      </c>
      <c r="L380" s="32" t="s">
        <v>31</v>
      </c>
      <c r="M380" s="45" t="s">
        <v>30</v>
      </c>
      <c r="N380" s="45" t="s">
        <v>30</v>
      </c>
      <c r="O380" s="45" t="s">
        <v>31</v>
      </c>
      <c r="P380" s="45" t="s">
        <v>30</v>
      </c>
      <c r="Q380" s="45" t="s">
        <v>30</v>
      </c>
      <c r="R380" s="32" t="s">
        <v>31</v>
      </c>
      <c r="S380" s="32" t="s">
        <v>31</v>
      </c>
      <c r="T380" s="32" t="s">
        <v>30</v>
      </c>
      <c r="U380" s="62" t="s">
        <v>51</v>
      </c>
      <c r="Z380" s="32" t="s">
        <v>30</v>
      </c>
      <c r="AA380" s="62" t="s">
        <v>63</v>
      </c>
      <c r="AF380" s="46" t="s">
        <v>45</v>
      </c>
      <c r="AK380" s="32" t="s">
        <v>56</v>
      </c>
      <c r="AP380" s="24" t="str">
        <f t="shared" si="2"/>
        <v>0x9B208000</v>
      </c>
      <c r="AQ380" s="25"/>
      <c r="AR380" s="26" t="str">
        <f t="shared" si="3"/>
        <v>smsubl,                                                         </v>
      </c>
      <c r="AS380" s="26" t="str">
        <f t="shared" si="4"/>
        <v>		smsubl,                                                         	/* 0x9B208000	SMSUBL    	 */</v>
      </c>
      <c r="AT380" s="26" t="str">
        <f t="shared" si="5"/>
        <v>		0x9B208000,	/* SMSUBL    	smsubl	 */</v>
      </c>
    </row>
    <row r="381" ht="12.75" customHeight="1">
      <c r="A381" s="15" t="s">
        <v>634</v>
      </c>
      <c r="B381" s="16"/>
      <c r="C381" s="16"/>
      <c r="D381" s="17"/>
      <c r="E381" s="28" t="s">
        <v>635</v>
      </c>
      <c r="F381" s="18" t="str">
        <f t="shared" si="1"/>
        <v/>
      </c>
      <c r="G381" s="19"/>
      <c r="H381" s="30"/>
      <c r="I381" s="30"/>
      <c r="J381" s="32" t="s">
        <v>30</v>
      </c>
      <c r="K381" s="32" t="s">
        <v>31</v>
      </c>
      <c r="L381" s="32" t="s">
        <v>31</v>
      </c>
      <c r="M381" s="45" t="s">
        <v>30</v>
      </c>
      <c r="N381" s="45" t="s">
        <v>30</v>
      </c>
      <c r="O381" s="45" t="s">
        <v>31</v>
      </c>
      <c r="P381" s="45" t="s">
        <v>30</v>
      </c>
      <c r="Q381" s="45" t="s">
        <v>30</v>
      </c>
      <c r="R381" s="32" t="s">
        <v>30</v>
      </c>
      <c r="S381" s="32" t="s">
        <v>31</v>
      </c>
      <c r="T381" s="32" t="s">
        <v>30</v>
      </c>
      <c r="U381" s="62" t="s">
        <v>51</v>
      </c>
      <c r="Z381" s="32" t="s">
        <v>30</v>
      </c>
      <c r="AA381" s="62" t="s">
        <v>63</v>
      </c>
      <c r="AF381" s="46" t="s">
        <v>45</v>
      </c>
      <c r="AK381" s="32" t="s">
        <v>56</v>
      </c>
      <c r="AP381" s="24" t="str">
        <f t="shared" si="2"/>
        <v>0x9BA08000</v>
      </c>
      <c r="AQ381" s="25"/>
      <c r="AR381" s="26" t="str">
        <f t="shared" si="3"/>
        <v>umsubl,                                                         </v>
      </c>
      <c r="AS381" s="26" t="str">
        <f t="shared" si="4"/>
        <v>		umsubl,                                                         	/* 0x9BA08000	UMSUBL    	 */</v>
      </c>
      <c r="AT381" s="26" t="str">
        <f t="shared" si="5"/>
        <v>		0x9BA08000,	/* UMSUBL    	umsubl	 */</v>
      </c>
    </row>
    <row r="382" ht="12.75" customHeight="1">
      <c r="A382" s="9" t="s">
        <v>636</v>
      </c>
      <c r="B382" s="16"/>
      <c r="C382" s="16"/>
      <c r="D382" s="17"/>
      <c r="E382" s="28" t="s">
        <v>637</v>
      </c>
      <c r="F382" s="18" t="str">
        <f t="shared" si="1"/>
        <v/>
      </c>
      <c r="G382" s="19"/>
      <c r="H382" s="30"/>
      <c r="I382" s="30"/>
      <c r="J382" s="32" t="s">
        <v>30</v>
      </c>
      <c r="K382" s="32" t="s">
        <v>31</v>
      </c>
      <c r="L382" s="32" t="s">
        <v>31</v>
      </c>
      <c r="M382" s="45" t="s">
        <v>30</v>
      </c>
      <c r="N382" s="45" t="s">
        <v>30</v>
      </c>
      <c r="O382" s="45" t="s">
        <v>31</v>
      </c>
      <c r="P382" s="45" t="s">
        <v>30</v>
      </c>
      <c r="Q382" s="45" t="s">
        <v>30</v>
      </c>
      <c r="R382" s="32" t="s">
        <v>31</v>
      </c>
      <c r="S382" s="32" t="s">
        <v>30</v>
      </c>
      <c r="T382" s="32" t="s">
        <v>31</v>
      </c>
      <c r="U382" s="62" t="s">
        <v>51</v>
      </c>
      <c r="Z382" s="32" t="s">
        <v>31</v>
      </c>
      <c r="AA382" s="62" t="s">
        <v>63</v>
      </c>
      <c r="AF382" s="46" t="s">
        <v>45</v>
      </c>
      <c r="AK382" s="32" t="s">
        <v>56</v>
      </c>
      <c r="AP382" s="24" t="str">
        <f t="shared" si="2"/>
        <v>0x9B400000</v>
      </c>
      <c r="AQ382" s="25"/>
      <c r="AR382" s="26" t="str">
        <f t="shared" si="3"/>
        <v>smulh,                                                          </v>
      </c>
      <c r="AS382" s="26" t="str">
        <f t="shared" si="4"/>
        <v>		smulh,                                                          	/* 0x9B400000	SMULH     	 */</v>
      </c>
      <c r="AT382" s="26" t="str">
        <f t="shared" si="5"/>
        <v>		0x9B400000,	/* SMULH     	smulh	 */</v>
      </c>
    </row>
    <row r="383" ht="12.75" customHeight="1">
      <c r="A383" s="15" t="s">
        <v>638</v>
      </c>
      <c r="B383" s="16"/>
      <c r="C383" s="16"/>
      <c r="D383" s="17"/>
      <c r="E383" s="28" t="s">
        <v>639</v>
      </c>
      <c r="F383" s="18" t="str">
        <f t="shared" si="1"/>
        <v/>
      </c>
      <c r="G383" s="19"/>
      <c r="H383" s="30"/>
      <c r="I383" s="30"/>
      <c r="J383" s="32" t="s">
        <v>30</v>
      </c>
      <c r="K383" s="32" t="s">
        <v>31</v>
      </c>
      <c r="L383" s="32" t="s">
        <v>31</v>
      </c>
      <c r="M383" s="45" t="s">
        <v>30</v>
      </c>
      <c r="N383" s="45" t="s">
        <v>30</v>
      </c>
      <c r="O383" s="45" t="s">
        <v>31</v>
      </c>
      <c r="P383" s="45" t="s">
        <v>30</v>
      </c>
      <c r="Q383" s="45" t="s">
        <v>30</v>
      </c>
      <c r="R383" s="32" t="s">
        <v>30</v>
      </c>
      <c r="S383" s="32" t="s">
        <v>30</v>
      </c>
      <c r="T383" s="32" t="s">
        <v>31</v>
      </c>
      <c r="U383" s="62" t="s">
        <v>51</v>
      </c>
      <c r="Z383" s="32" t="s">
        <v>31</v>
      </c>
      <c r="AA383" s="62" t="s">
        <v>63</v>
      </c>
      <c r="AF383" s="46" t="s">
        <v>45</v>
      </c>
      <c r="AK383" s="32" t="s">
        <v>56</v>
      </c>
      <c r="AP383" s="24" t="str">
        <f t="shared" si="2"/>
        <v>0x9BC00000</v>
      </c>
      <c r="AQ383" s="25"/>
      <c r="AR383" s="26" t="str">
        <f t="shared" si="3"/>
        <v>umulh,                                                          </v>
      </c>
      <c r="AS383" s="26" t="str">
        <f t="shared" si="4"/>
        <v>		umulh,                                                          	/* 0x9BC00000	UMULH     	 */</v>
      </c>
      <c r="AT383" s="26" t="str">
        <f t="shared" si="5"/>
        <v>		0x9BC00000,	/* UMULH     	umulh	 */</v>
      </c>
    </row>
    <row r="384" ht="12.75" customHeight="1">
      <c r="A384" s="15" t="s">
        <v>640</v>
      </c>
      <c r="B384" s="16"/>
      <c r="C384" s="16"/>
      <c r="D384" s="17" t="s">
        <v>641</v>
      </c>
      <c r="F384" s="18" t="str">
        <f t="shared" si="1"/>
        <v/>
      </c>
      <c r="G384" s="19"/>
      <c r="H384" s="20"/>
      <c r="I384" s="20"/>
      <c r="J384" s="38" t="s">
        <v>466</v>
      </c>
      <c r="K384" s="22" t="s">
        <v>31</v>
      </c>
      <c r="L384" s="38" t="s">
        <v>52</v>
      </c>
      <c r="M384" s="22" t="s">
        <v>30</v>
      </c>
      <c r="N384" s="39" t="s">
        <v>30</v>
      </c>
      <c r="O384" s="39" t="s">
        <v>31</v>
      </c>
      <c r="P384" s="39" t="s">
        <v>30</v>
      </c>
      <c r="Q384" s="22" t="s">
        <v>31</v>
      </c>
      <c r="R384" s="22" t="s">
        <v>30</v>
      </c>
      <c r="S384" s="22" t="s">
        <v>30</v>
      </c>
      <c r="T384" s="22" t="s">
        <v>31</v>
      </c>
      <c r="U384" s="60" t="s">
        <v>51</v>
      </c>
      <c r="Z384" s="38" t="s">
        <v>642</v>
      </c>
      <c r="AF384" s="40" t="s">
        <v>45</v>
      </c>
      <c r="AK384" s="38" t="s">
        <v>56</v>
      </c>
      <c r="AP384" s="24" t="str">
        <f t="shared" si="2"/>
        <v/>
      </c>
      <c r="AQ384" s="25"/>
      <c r="AR384" s="26" t="str">
        <f t="shared" si="3"/>
        <v/>
      </c>
      <c r="AS384" s="26" t="str">
        <f t="shared" si="4"/>
        <v>	/* Data-processing (2 source) */</v>
      </c>
      <c r="AT384" s="26" t="str">
        <f t="shared" si="5"/>
        <v>	/* Data-processing (2 source) */</v>
      </c>
    </row>
    <row r="385" ht="12.75" customHeight="1">
      <c r="A385" s="9" t="s">
        <v>643</v>
      </c>
      <c r="B385" s="16"/>
      <c r="C385" s="16"/>
      <c r="D385" s="17"/>
      <c r="E385" s="83" t="s">
        <v>644</v>
      </c>
      <c r="F385" s="18" t="str">
        <f t="shared" si="1"/>
        <v/>
      </c>
      <c r="G385" s="19"/>
      <c r="H385" s="19"/>
      <c r="I385" s="19"/>
      <c r="J385" s="32" t="s">
        <v>30</v>
      </c>
      <c r="K385" s="45" t="s">
        <v>31</v>
      </c>
      <c r="L385" s="32" t="s">
        <v>31</v>
      </c>
      <c r="M385" s="45" t="s">
        <v>30</v>
      </c>
      <c r="N385" s="45" t="s">
        <v>30</v>
      </c>
      <c r="O385" s="45" t="s">
        <v>31</v>
      </c>
      <c r="P385" s="45" t="s">
        <v>30</v>
      </c>
      <c r="Q385" s="45" t="s">
        <v>31</v>
      </c>
      <c r="R385" s="45" t="s">
        <v>30</v>
      </c>
      <c r="S385" s="45" t="s">
        <v>30</v>
      </c>
      <c r="T385" s="45" t="s">
        <v>31</v>
      </c>
      <c r="U385" s="62" t="s">
        <v>51</v>
      </c>
      <c r="Z385" s="32" t="s">
        <v>31</v>
      </c>
      <c r="AA385" s="32" t="s">
        <v>30</v>
      </c>
      <c r="AB385" s="32" t="s">
        <v>31</v>
      </c>
      <c r="AC385" s="32" t="s">
        <v>31</v>
      </c>
      <c r="AD385" s="32" t="s">
        <v>30</v>
      </c>
      <c r="AE385" s="32" t="s">
        <v>30</v>
      </c>
      <c r="AF385" s="46" t="s">
        <v>45</v>
      </c>
      <c r="AK385" s="32" t="s">
        <v>56</v>
      </c>
      <c r="AP385" s="24" t="str">
        <f t="shared" si="2"/>
        <v>0x9AC04C00</v>
      </c>
      <c r="AQ385" s="25"/>
      <c r="AR385" s="26" t="str">
        <f t="shared" si="3"/>
        <v>crc32x,                                                         </v>
      </c>
      <c r="AS385" s="26" t="str">
        <f t="shared" si="4"/>
        <v>		crc32x,                                                         	/* 0x9AC04C00	CRC32X    	 */</v>
      </c>
      <c r="AT385" s="26" t="str">
        <f t="shared" si="5"/>
        <v>		0x9AC04C00,	/* CRC32X    	crc32x	 */</v>
      </c>
    </row>
    <row r="386" ht="12.75" customHeight="1">
      <c r="A386" s="9" t="s">
        <v>645</v>
      </c>
      <c r="B386" s="16"/>
      <c r="C386" s="16"/>
      <c r="D386" s="17"/>
      <c r="E386" s="83" t="s">
        <v>646</v>
      </c>
      <c r="F386" s="18" t="str">
        <f t="shared" si="1"/>
        <v/>
      </c>
      <c r="G386" s="19"/>
      <c r="H386" s="19"/>
      <c r="I386" s="19"/>
      <c r="J386" s="32" t="s">
        <v>30</v>
      </c>
      <c r="K386" s="45" t="s">
        <v>31</v>
      </c>
      <c r="L386" s="32" t="s">
        <v>31</v>
      </c>
      <c r="M386" s="45" t="s">
        <v>30</v>
      </c>
      <c r="N386" s="45" t="s">
        <v>30</v>
      </c>
      <c r="O386" s="45" t="s">
        <v>31</v>
      </c>
      <c r="P386" s="45" t="s">
        <v>30</v>
      </c>
      <c r="Q386" s="45" t="s">
        <v>31</v>
      </c>
      <c r="R386" s="45" t="s">
        <v>30</v>
      </c>
      <c r="S386" s="45" t="s">
        <v>30</v>
      </c>
      <c r="T386" s="45" t="s">
        <v>31</v>
      </c>
      <c r="U386" s="62" t="s">
        <v>51</v>
      </c>
      <c r="Z386" s="32" t="s">
        <v>31</v>
      </c>
      <c r="AA386" s="32" t="s">
        <v>30</v>
      </c>
      <c r="AB386" s="32" t="s">
        <v>31</v>
      </c>
      <c r="AC386" s="32" t="s">
        <v>30</v>
      </c>
      <c r="AD386" s="32" t="s">
        <v>30</v>
      </c>
      <c r="AE386" s="32" t="s">
        <v>30</v>
      </c>
      <c r="AF386" s="46" t="s">
        <v>45</v>
      </c>
      <c r="AK386" s="32" t="s">
        <v>56</v>
      </c>
      <c r="AP386" s="24" t="str">
        <f t="shared" si="2"/>
        <v>0x9AC05C00</v>
      </c>
      <c r="AQ386" s="25"/>
      <c r="AR386" s="26" t="str">
        <f t="shared" si="3"/>
        <v>crc32cx,                                                        </v>
      </c>
      <c r="AS386" s="26" t="str">
        <f t="shared" si="4"/>
        <v>		crc32cx,                                                        	/* 0x9AC05C00	CRC32CX   	 */</v>
      </c>
      <c r="AT386" s="26" t="str">
        <f t="shared" si="5"/>
        <v>		0x9AC05C00,	/* CRC32CX   	crc32cx	 */</v>
      </c>
    </row>
    <row r="387" ht="12.75" customHeight="1">
      <c r="A387" s="15" t="s">
        <v>647</v>
      </c>
      <c r="B387" s="16"/>
      <c r="C387" s="16"/>
      <c r="D387" s="17"/>
      <c r="E387" s="83" t="s">
        <v>648</v>
      </c>
      <c r="F387" s="18" t="str">
        <f t="shared" si="1"/>
        <v/>
      </c>
      <c r="G387" s="19"/>
      <c r="H387" s="19"/>
      <c r="I387" s="19"/>
      <c r="J387" s="32" t="s">
        <v>31</v>
      </c>
      <c r="K387" s="45" t="s">
        <v>31</v>
      </c>
      <c r="L387" s="32" t="s">
        <v>31</v>
      </c>
      <c r="M387" s="45" t="s">
        <v>30</v>
      </c>
      <c r="N387" s="45" t="s">
        <v>30</v>
      </c>
      <c r="O387" s="45" t="s">
        <v>31</v>
      </c>
      <c r="P387" s="45" t="s">
        <v>30</v>
      </c>
      <c r="Q387" s="45" t="s">
        <v>31</v>
      </c>
      <c r="R387" s="45" t="s">
        <v>30</v>
      </c>
      <c r="S387" s="45" t="s">
        <v>30</v>
      </c>
      <c r="T387" s="45" t="s">
        <v>31</v>
      </c>
      <c r="U387" s="62" t="s">
        <v>51</v>
      </c>
      <c r="Z387" s="32" t="s">
        <v>31</v>
      </c>
      <c r="AA387" s="32" t="s">
        <v>30</v>
      </c>
      <c r="AB387" s="32" t="s">
        <v>31</v>
      </c>
      <c r="AC387" s="32" t="s">
        <v>31</v>
      </c>
      <c r="AD387" s="32" t="s">
        <v>31</v>
      </c>
      <c r="AE387" s="32" t="s">
        <v>31</v>
      </c>
      <c r="AF387" s="46" t="s">
        <v>45</v>
      </c>
      <c r="AK387" s="32" t="s">
        <v>56</v>
      </c>
      <c r="AP387" s="24" t="str">
        <f t="shared" si="2"/>
        <v>0x1AC04000</v>
      </c>
      <c r="AQ387" s="25"/>
      <c r="AR387" s="26" t="str">
        <f t="shared" si="3"/>
        <v>crc32b,                                                         </v>
      </c>
      <c r="AS387" s="26" t="str">
        <f t="shared" si="4"/>
        <v>		crc32b,                                                         	/* 0x1AC04000	CRC32B    	 */</v>
      </c>
      <c r="AT387" s="26" t="str">
        <f t="shared" si="5"/>
        <v>		0x1AC04000,	/* CRC32B    	crc32b	 */</v>
      </c>
    </row>
    <row r="388" ht="12.75" customHeight="1">
      <c r="A388" s="15" t="s">
        <v>649</v>
      </c>
      <c r="B388" s="16"/>
      <c r="C388" s="16"/>
      <c r="D388" s="17"/>
      <c r="E388" s="83" t="s">
        <v>650</v>
      </c>
      <c r="F388" s="18" t="str">
        <f t="shared" si="1"/>
        <v/>
      </c>
      <c r="G388" s="19"/>
      <c r="H388" s="19"/>
      <c r="I388" s="19"/>
      <c r="J388" s="32" t="s">
        <v>31</v>
      </c>
      <c r="K388" s="45" t="s">
        <v>31</v>
      </c>
      <c r="L388" s="32" t="s">
        <v>31</v>
      </c>
      <c r="M388" s="45" t="s">
        <v>30</v>
      </c>
      <c r="N388" s="45" t="s">
        <v>30</v>
      </c>
      <c r="O388" s="45" t="s">
        <v>31</v>
      </c>
      <c r="P388" s="45" t="s">
        <v>30</v>
      </c>
      <c r="Q388" s="45" t="s">
        <v>31</v>
      </c>
      <c r="R388" s="45" t="s">
        <v>30</v>
      </c>
      <c r="S388" s="45" t="s">
        <v>30</v>
      </c>
      <c r="T388" s="45" t="s">
        <v>31</v>
      </c>
      <c r="U388" s="62" t="s">
        <v>51</v>
      </c>
      <c r="Z388" s="32" t="s">
        <v>31</v>
      </c>
      <c r="AA388" s="32" t="s">
        <v>30</v>
      </c>
      <c r="AB388" s="32" t="s">
        <v>31</v>
      </c>
      <c r="AC388" s="32" t="s">
        <v>30</v>
      </c>
      <c r="AD388" s="32" t="s">
        <v>31</v>
      </c>
      <c r="AE388" s="32" t="s">
        <v>31</v>
      </c>
      <c r="AF388" s="46" t="s">
        <v>45</v>
      </c>
      <c r="AK388" s="32" t="s">
        <v>56</v>
      </c>
      <c r="AP388" s="24" t="str">
        <f t="shared" si="2"/>
        <v>0x1AC05000</v>
      </c>
      <c r="AQ388" s="25"/>
      <c r="AR388" s="26" t="str">
        <f t="shared" si="3"/>
        <v>crc32cb,                                                        </v>
      </c>
      <c r="AS388" s="26" t="str">
        <f t="shared" si="4"/>
        <v>		crc32cb,                                                        	/* 0x1AC05000	CRC32CB   	 */</v>
      </c>
      <c r="AT388" s="26" t="str">
        <f t="shared" si="5"/>
        <v>		0x1AC05000,	/* CRC32CB   	crc32cb	 */</v>
      </c>
    </row>
    <row r="389" ht="12.75" customHeight="1">
      <c r="A389" s="9" t="s">
        <v>651</v>
      </c>
      <c r="B389" s="16"/>
      <c r="C389" s="16"/>
      <c r="D389" s="17"/>
      <c r="E389" s="83" t="s">
        <v>652</v>
      </c>
      <c r="F389" s="18" t="str">
        <f t="shared" si="1"/>
        <v/>
      </c>
      <c r="G389" s="19"/>
      <c r="H389" s="19"/>
      <c r="I389" s="19"/>
      <c r="J389" s="32" t="s">
        <v>31</v>
      </c>
      <c r="K389" s="45" t="s">
        <v>31</v>
      </c>
      <c r="L389" s="32" t="s">
        <v>31</v>
      </c>
      <c r="M389" s="45" t="s">
        <v>30</v>
      </c>
      <c r="N389" s="45" t="s">
        <v>30</v>
      </c>
      <c r="O389" s="45" t="s">
        <v>31</v>
      </c>
      <c r="P389" s="45" t="s">
        <v>30</v>
      </c>
      <c r="Q389" s="45" t="s">
        <v>31</v>
      </c>
      <c r="R389" s="45" t="s">
        <v>30</v>
      </c>
      <c r="S389" s="45" t="s">
        <v>30</v>
      </c>
      <c r="T389" s="45" t="s">
        <v>31</v>
      </c>
      <c r="U389" s="62" t="s">
        <v>51</v>
      </c>
      <c r="Z389" s="32" t="s">
        <v>31</v>
      </c>
      <c r="AA389" s="32" t="s">
        <v>30</v>
      </c>
      <c r="AB389" s="32" t="s">
        <v>31</v>
      </c>
      <c r="AC389" s="32" t="s">
        <v>31</v>
      </c>
      <c r="AD389" s="32" t="s">
        <v>31</v>
      </c>
      <c r="AE389" s="32" t="s">
        <v>30</v>
      </c>
      <c r="AF389" s="46" t="s">
        <v>45</v>
      </c>
      <c r="AK389" s="32" t="s">
        <v>56</v>
      </c>
      <c r="AP389" s="24" t="str">
        <f t="shared" si="2"/>
        <v>0x1AC04400</v>
      </c>
      <c r="AQ389" s="25"/>
      <c r="AR389" s="26" t="str">
        <f t="shared" si="3"/>
        <v>crc32h,                                                         </v>
      </c>
      <c r="AS389" s="26" t="str">
        <f t="shared" si="4"/>
        <v>		crc32h,                                                         	/* 0x1AC04400	CRC32H    	 */</v>
      </c>
      <c r="AT389" s="26" t="str">
        <f t="shared" si="5"/>
        <v>		0x1AC04400,	/* CRC32H    	crc32h	 */</v>
      </c>
    </row>
    <row r="390" ht="12.75" customHeight="1">
      <c r="A390" s="15" t="s">
        <v>653</v>
      </c>
      <c r="B390" s="16"/>
      <c r="C390" s="16"/>
      <c r="D390" s="17"/>
      <c r="E390" s="83" t="s">
        <v>654</v>
      </c>
      <c r="F390" s="18" t="str">
        <f t="shared" si="1"/>
        <v/>
      </c>
      <c r="G390" s="19"/>
      <c r="H390" s="19"/>
      <c r="I390" s="19"/>
      <c r="J390" s="32" t="s">
        <v>31</v>
      </c>
      <c r="K390" s="45" t="s">
        <v>31</v>
      </c>
      <c r="L390" s="32" t="s">
        <v>31</v>
      </c>
      <c r="M390" s="45" t="s">
        <v>30</v>
      </c>
      <c r="N390" s="45" t="s">
        <v>30</v>
      </c>
      <c r="O390" s="45" t="s">
        <v>31</v>
      </c>
      <c r="P390" s="45" t="s">
        <v>30</v>
      </c>
      <c r="Q390" s="45" t="s">
        <v>31</v>
      </c>
      <c r="R390" s="45" t="s">
        <v>30</v>
      </c>
      <c r="S390" s="45" t="s">
        <v>30</v>
      </c>
      <c r="T390" s="45" t="s">
        <v>31</v>
      </c>
      <c r="U390" s="62" t="s">
        <v>51</v>
      </c>
      <c r="Z390" s="32" t="s">
        <v>31</v>
      </c>
      <c r="AA390" s="32" t="s">
        <v>30</v>
      </c>
      <c r="AB390" s="32" t="s">
        <v>31</v>
      </c>
      <c r="AC390" s="32" t="s">
        <v>30</v>
      </c>
      <c r="AD390" s="32" t="s">
        <v>31</v>
      </c>
      <c r="AE390" s="32" t="s">
        <v>30</v>
      </c>
      <c r="AF390" s="46" t="s">
        <v>45</v>
      </c>
      <c r="AK390" s="32" t="s">
        <v>56</v>
      </c>
      <c r="AP390" s="24" t="str">
        <f t="shared" si="2"/>
        <v>0x1AC05400</v>
      </c>
      <c r="AQ390" s="25"/>
      <c r="AR390" s="26" t="str">
        <f t="shared" si="3"/>
        <v>crc32ch,                                                        </v>
      </c>
      <c r="AS390" s="26" t="str">
        <f t="shared" si="4"/>
        <v>		crc32ch,                                                        	/* 0x1AC05400	CRC32CH   	 */</v>
      </c>
      <c r="AT390" s="26" t="str">
        <f t="shared" si="5"/>
        <v>		0x1AC05400,	/* CRC32CH   	crc32ch	 */</v>
      </c>
    </row>
    <row r="391" ht="12.75" customHeight="1">
      <c r="A391" s="15" t="s">
        <v>655</v>
      </c>
      <c r="B391" s="16"/>
      <c r="C391" s="16"/>
      <c r="D391" s="17"/>
      <c r="E391" s="83" t="s">
        <v>656</v>
      </c>
      <c r="F391" s="18" t="str">
        <f t="shared" si="1"/>
        <v/>
      </c>
      <c r="G391" s="19"/>
      <c r="H391" s="19"/>
      <c r="I391" s="19"/>
      <c r="J391" s="32" t="s">
        <v>31</v>
      </c>
      <c r="K391" s="45" t="s">
        <v>31</v>
      </c>
      <c r="L391" s="32" t="s">
        <v>31</v>
      </c>
      <c r="M391" s="45" t="s">
        <v>30</v>
      </c>
      <c r="N391" s="45" t="s">
        <v>30</v>
      </c>
      <c r="O391" s="45" t="s">
        <v>31</v>
      </c>
      <c r="P391" s="45" t="s">
        <v>30</v>
      </c>
      <c r="Q391" s="45" t="s">
        <v>31</v>
      </c>
      <c r="R391" s="45" t="s">
        <v>30</v>
      </c>
      <c r="S391" s="45" t="s">
        <v>30</v>
      </c>
      <c r="T391" s="45" t="s">
        <v>31</v>
      </c>
      <c r="U391" s="62" t="s">
        <v>51</v>
      </c>
      <c r="Z391" s="32" t="s">
        <v>31</v>
      </c>
      <c r="AA391" s="32" t="s">
        <v>30</v>
      </c>
      <c r="AB391" s="32" t="s">
        <v>31</v>
      </c>
      <c r="AC391" s="32" t="s">
        <v>31</v>
      </c>
      <c r="AD391" s="32" t="s">
        <v>30</v>
      </c>
      <c r="AE391" s="32" t="s">
        <v>31</v>
      </c>
      <c r="AF391" s="46" t="s">
        <v>45</v>
      </c>
      <c r="AK391" s="32" t="s">
        <v>56</v>
      </c>
      <c r="AP391" s="24" t="str">
        <f t="shared" si="2"/>
        <v>0x1AC04800</v>
      </c>
      <c r="AQ391" s="25"/>
      <c r="AR391" s="26" t="str">
        <f t="shared" si="3"/>
        <v>crc32w,                                                         </v>
      </c>
      <c r="AS391" s="26" t="str">
        <f t="shared" si="4"/>
        <v>		crc32w,                                                         	/* 0x1AC04800	CRC32W    	 */</v>
      </c>
      <c r="AT391" s="26" t="str">
        <f t="shared" si="5"/>
        <v>		0x1AC04800,	/* CRC32W    	crc32w	 */</v>
      </c>
    </row>
    <row r="392" ht="12.75" customHeight="1">
      <c r="A392" s="9" t="s">
        <v>657</v>
      </c>
      <c r="B392" s="16"/>
      <c r="C392" s="16"/>
      <c r="D392" s="17"/>
      <c r="E392" s="83" t="s">
        <v>658</v>
      </c>
      <c r="F392" s="18" t="str">
        <f t="shared" si="1"/>
        <v/>
      </c>
      <c r="G392" s="19"/>
      <c r="H392" s="19"/>
      <c r="I392" s="19"/>
      <c r="J392" s="32" t="s">
        <v>31</v>
      </c>
      <c r="K392" s="45" t="s">
        <v>31</v>
      </c>
      <c r="L392" s="32" t="s">
        <v>31</v>
      </c>
      <c r="M392" s="45" t="s">
        <v>30</v>
      </c>
      <c r="N392" s="45" t="s">
        <v>30</v>
      </c>
      <c r="O392" s="45" t="s">
        <v>31</v>
      </c>
      <c r="P392" s="45" t="s">
        <v>30</v>
      </c>
      <c r="Q392" s="45" t="s">
        <v>31</v>
      </c>
      <c r="R392" s="45" t="s">
        <v>30</v>
      </c>
      <c r="S392" s="45" t="s">
        <v>30</v>
      </c>
      <c r="T392" s="45" t="s">
        <v>31</v>
      </c>
      <c r="U392" s="62" t="s">
        <v>51</v>
      </c>
      <c r="Z392" s="32" t="s">
        <v>31</v>
      </c>
      <c r="AA392" s="32" t="s">
        <v>30</v>
      </c>
      <c r="AB392" s="32" t="s">
        <v>31</v>
      </c>
      <c r="AC392" s="32" t="s">
        <v>30</v>
      </c>
      <c r="AD392" s="32" t="s">
        <v>30</v>
      </c>
      <c r="AE392" s="32" t="s">
        <v>31</v>
      </c>
      <c r="AF392" s="46" t="s">
        <v>45</v>
      </c>
      <c r="AK392" s="32" t="s">
        <v>56</v>
      </c>
      <c r="AP392" s="24" t="str">
        <f t="shared" si="2"/>
        <v>0x1AC05800</v>
      </c>
      <c r="AQ392" s="25"/>
      <c r="AR392" s="26" t="str">
        <f t="shared" si="3"/>
        <v>crc32cw,                                                        </v>
      </c>
      <c r="AS392" s="26" t="str">
        <f t="shared" si="4"/>
        <v>		crc32cw,                                                        	/* 0x1AC05800	CRC32CW   	 */</v>
      </c>
      <c r="AT392" s="26" t="str">
        <f t="shared" si="5"/>
        <v>		0x1AC05800,	/* CRC32CW   	crc32cw	 */</v>
      </c>
    </row>
    <row r="393" ht="12.75" customHeight="1">
      <c r="A393" s="9" t="s">
        <v>659</v>
      </c>
      <c r="B393" s="16"/>
      <c r="C393" s="16"/>
      <c r="D393" s="17"/>
      <c r="E393" s="28" t="s">
        <v>660</v>
      </c>
      <c r="F393" s="18" t="str">
        <f t="shared" si="1"/>
        <v>W</v>
      </c>
      <c r="G393" s="19"/>
      <c r="H393" s="30" t="s">
        <v>97</v>
      </c>
      <c r="I393" s="30"/>
      <c r="J393" s="32" t="s">
        <v>31</v>
      </c>
      <c r="K393" s="45" t="s">
        <v>31</v>
      </c>
      <c r="L393" s="32" t="s">
        <v>31</v>
      </c>
      <c r="M393" s="45" t="s">
        <v>30</v>
      </c>
      <c r="N393" s="45" t="s">
        <v>30</v>
      </c>
      <c r="O393" s="45" t="s">
        <v>31</v>
      </c>
      <c r="P393" s="45" t="s">
        <v>30</v>
      </c>
      <c r="Q393" s="45" t="s">
        <v>31</v>
      </c>
      <c r="R393" s="45" t="s">
        <v>30</v>
      </c>
      <c r="S393" s="45" t="s">
        <v>30</v>
      </c>
      <c r="T393" s="45" t="s">
        <v>31</v>
      </c>
      <c r="U393" s="62" t="s">
        <v>51</v>
      </c>
      <c r="Z393" s="32" t="s">
        <v>31</v>
      </c>
      <c r="AA393" s="32" t="s">
        <v>31</v>
      </c>
      <c r="AB393" s="32" t="s">
        <v>31</v>
      </c>
      <c r="AC393" s="32" t="s">
        <v>31</v>
      </c>
      <c r="AD393" s="32" t="s">
        <v>30</v>
      </c>
      <c r="AE393" s="32" t="s">
        <v>31</v>
      </c>
      <c r="AF393" s="46" t="s">
        <v>45</v>
      </c>
      <c r="AK393" s="32" t="s">
        <v>56</v>
      </c>
      <c r="AP393" s="24" t="str">
        <f t="shared" si="2"/>
        <v>0x1AC00800</v>
      </c>
      <c r="AQ393" s="25"/>
      <c r="AR393" s="26" t="str">
        <f t="shared" si="3"/>
        <v>udiv_W,                                                         </v>
      </c>
      <c r="AS393" s="26" t="str">
        <f t="shared" si="4"/>
        <v>		udiv_W,                                                         	/* 0x1AC00800	UDIV      	 */</v>
      </c>
      <c r="AT393" s="26" t="str">
        <f t="shared" si="5"/>
        <v>		0x1AC00800,	/* UDIV      	udiv_W	 */</v>
      </c>
    </row>
    <row r="394" ht="12.75" customHeight="1">
      <c r="A394" s="15" t="s">
        <v>661</v>
      </c>
      <c r="B394" s="16"/>
      <c r="C394" s="16"/>
      <c r="D394" s="17"/>
      <c r="E394" s="28" t="s">
        <v>660</v>
      </c>
      <c r="F394" s="18" t="str">
        <f t="shared" si="1"/>
        <v>X</v>
      </c>
      <c r="G394" s="19"/>
      <c r="H394" s="30" t="s">
        <v>99</v>
      </c>
      <c r="I394" s="30"/>
      <c r="J394" s="32" t="s">
        <v>30</v>
      </c>
      <c r="K394" s="45" t="s">
        <v>31</v>
      </c>
      <c r="L394" s="32" t="s">
        <v>31</v>
      </c>
      <c r="M394" s="45" t="s">
        <v>30</v>
      </c>
      <c r="N394" s="45" t="s">
        <v>30</v>
      </c>
      <c r="O394" s="45" t="s">
        <v>31</v>
      </c>
      <c r="P394" s="45" t="s">
        <v>30</v>
      </c>
      <c r="Q394" s="45" t="s">
        <v>31</v>
      </c>
      <c r="R394" s="45" t="s">
        <v>30</v>
      </c>
      <c r="S394" s="45" t="s">
        <v>30</v>
      </c>
      <c r="T394" s="45" t="s">
        <v>31</v>
      </c>
      <c r="U394" s="62" t="s">
        <v>51</v>
      </c>
      <c r="Z394" s="32" t="s">
        <v>31</v>
      </c>
      <c r="AA394" s="32" t="s">
        <v>31</v>
      </c>
      <c r="AB394" s="32" t="s">
        <v>31</v>
      </c>
      <c r="AC394" s="32" t="s">
        <v>31</v>
      </c>
      <c r="AD394" s="32" t="s">
        <v>30</v>
      </c>
      <c r="AE394" s="32" t="s">
        <v>31</v>
      </c>
      <c r="AF394" s="46" t="s">
        <v>45</v>
      </c>
      <c r="AK394" s="32" t="s">
        <v>56</v>
      </c>
      <c r="AP394" s="24" t="str">
        <f t="shared" si="2"/>
        <v>0x9AC00800</v>
      </c>
      <c r="AQ394" s="25"/>
      <c r="AR394" s="26" t="str">
        <f t="shared" si="3"/>
        <v>udiv_X,                                                         </v>
      </c>
      <c r="AS394" s="26" t="str">
        <f t="shared" si="4"/>
        <v>		udiv_X,                                                         	/* 0x9AC00800	UDIV      	 */</v>
      </c>
      <c r="AT394" s="26" t="str">
        <f t="shared" si="5"/>
        <v>		0x9AC00800,	/* UDIV      	udiv_X	 */</v>
      </c>
    </row>
    <row r="395" ht="12.75" customHeight="1">
      <c r="A395" s="15" t="s">
        <v>662</v>
      </c>
      <c r="B395" s="16"/>
      <c r="C395" s="16"/>
      <c r="D395" s="17"/>
      <c r="E395" s="28" t="s">
        <v>663</v>
      </c>
      <c r="F395" s="18" t="str">
        <f t="shared" si="1"/>
        <v>W</v>
      </c>
      <c r="G395" s="19"/>
      <c r="H395" s="30" t="s">
        <v>97</v>
      </c>
      <c r="I395" s="30"/>
      <c r="J395" s="32" t="s">
        <v>31</v>
      </c>
      <c r="K395" s="45" t="s">
        <v>31</v>
      </c>
      <c r="L395" s="32" t="s">
        <v>31</v>
      </c>
      <c r="M395" s="45" t="s">
        <v>30</v>
      </c>
      <c r="N395" s="45" t="s">
        <v>30</v>
      </c>
      <c r="O395" s="45" t="s">
        <v>31</v>
      </c>
      <c r="P395" s="45" t="s">
        <v>30</v>
      </c>
      <c r="Q395" s="45" t="s">
        <v>31</v>
      </c>
      <c r="R395" s="45" t="s">
        <v>30</v>
      </c>
      <c r="S395" s="45" t="s">
        <v>30</v>
      </c>
      <c r="T395" s="45" t="s">
        <v>31</v>
      </c>
      <c r="U395" s="62" t="s">
        <v>51</v>
      </c>
      <c r="Z395" s="32" t="s">
        <v>31</v>
      </c>
      <c r="AA395" s="32" t="s">
        <v>31</v>
      </c>
      <c r="AB395" s="32" t="s">
        <v>31</v>
      </c>
      <c r="AC395" s="32" t="s">
        <v>31</v>
      </c>
      <c r="AD395" s="32" t="s">
        <v>30</v>
      </c>
      <c r="AE395" s="32" t="s">
        <v>30</v>
      </c>
      <c r="AF395" s="46" t="s">
        <v>45</v>
      </c>
      <c r="AK395" s="32" t="s">
        <v>56</v>
      </c>
      <c r="AP395" s="24" t="str">
        <f t="shared" si="2"/>
        <v>0x1AC00C00</v>
      </c>
      <c r="AQ395" s="25"/>
      <c r="AR395" s="26" t="str">
        <f t="shared" si="3"/>
        <v>sdiv_W,                                                         </v>
      </c>
      <c r="AS395" s="26" t="str">
        <f t="shared" si="4"/>
        <v>		sdiv_W,                                                         	/* 0x1AC00C00	SDIV      	 */</v>
      </c>
      <c r="AT395" s="26" t="str">
        <f t="shared" si="5"/>
        <v>		0x1AC00C00,	/* SDIV      	sdiv_W	 */</v>
      </c>
    </row>
    <row r="396" ht="12.75" customHeight="1">
      <c r="A396" s="9" t="s">
        <v>664</v>
      </c>
      <c r="B396" s="16"/>
      <c r="C396" s="16"/>
      <c r="D396" s="17"/>
      <c r="E396" s="28" t="s">
        <v>663</v>
      </c>
      <c r="F396" s="18" t="str">
        <f t="shared" si="1"/>
        <v>X</v>
      </c>
      <c r="G396" s="19"/>
      <c r="H396" s="30" t="s">
        <v>99</v>
      </c>
      <c r="I396" s="30"/>
      <c r="J396" s="32" t="s">
        <v>30</v>
      </c>
      <c r="K396" s="45" t="s">
        <v>31</v>
      </c>
      <c r="L396" s="32" t="s">
        <v>31</v>
      </c>
      <c r="M396" s="45" t="s">
        <v>30</v>
      </c>
      <c r="N396" s="45" t="s">
        <v>30</v>
      </c>
      <c r="O396" s="45" t="s">
        <v>31</v>
      </c>
      <c r="P396" s="45" t="s">
        <v>30</v>
      </c>
      <c r="Q396" s="45" t="s">
        <v>31</v>
      </c>
      <c r="R396" s="45" t="s">
        <v>30</v>
      </c>
      <c r="S396" s="45" t="s">
        <v>30</v>
      </c>
      <c r="T396" s="45" t="s">
        <v>31</v>
      </c>
      <c r="U396" s="62" t="s">
        <v>51</v>
      </c>
      <c r="Z396" s="32" t="s">
        <v>31</v>
      </c>
      <c r="AA396" s="32" t="s">
        <v>31</v>
      </c>
      <c r="AB396" s="32" t="s">
        <v>31</v>
      </c>
      <c r="AC396" s="32" t="s">
        <v>31</v>
      </c>
      <c r="AD396" s="32" t="s">
        <v>30</v>
      </c>
      <c r="AE396" s="32" t="s">
        <v>30</v>
      </c>
      <c r="AF396" s="46" t="s">
        <v>45</v>
      </c>
      <c r="AK396" s="32" t="s">
        <v>56</v>
      </c>
      <c r="AP396" s="24" t="str">
        <f t="shared" si="2"/>
        <v>0x9AC00C00</v>
      </c>
      <c r="AQ396" s="25"/>
      <c r="AR396" s="26" t="str">
        <f t="shared" si="3"/>
        <v>sdiv_X,                                                         </v>
      </c>
      <c r="AS396" s="26" t="str">
        <f t="shared" si="4"/>
        <v>		sdiv_X,                                                         	/* 0x9AC00C00	SDIV      	 */</v>
      </c>
      <c r="AT396" s="26" t="str">
        <f t="shared" si="5"/>
        <v>		0x9AC00C00,	/* SDIV      	sdiv_X	 */</v>
      </c>
    </row>
    <row r="397" ht="12.75" customHeight="1">
      <c r="A397" s="15" t="s">
        <v>665</v>
      </c>
      <c r="B397" s="16"/>
      <c r="C397" s="16"/>
      <c r="D397" s="17"/>
      <c r="E397" s="28" t="s">
        <v>666</v>
      </c>
      <c r="F397" s="18" t="str">
        <f t="shared" si="1"/>
        <v>W</v>
      </c>
      <c r="G397" s="19"/>
      <c r="H397" s="30" t="s">
        <v>97</v>
      </c>
      <c r="I397" s="30"/>
      <c r="J397" s="32" t="s">
        <v>31</v>
      </c>
      <c r="K397" s="45" t="s">
        <v>31</v>
      </c>
      <c r="L397" s="32" t="s">
        <v>31</v>
      </c>
      <c r="M397" s="45" t="s">
        <v>30</v>
      </c>
      <c r="N397" s="45" t="s">
        <v>30</v>
      </c>
      <c r="O397" s="45" t="s">
        <v>31</v>
      </c>
      <c r="P397" s="45" t="s">
        <v>30</v>
      </c>
      <c r="Q397" s="45" t="s">
        <v>31</v>
      </c>
      <c r="R397" s="45" t="s">
        <v>30</v>
      </c>
      <c r="S397" s="45" t="s">
        <v>30</v>
      </c>
      <c r="T397" s="45" t="s">
        <v>31</v>
      </c>
      <c r="U397" s="62" t="s">
        <v>51</v>
      </c>
      <c r="Z397" s="32" t="s">
        <v>31</v>
      </c>
      <c r="AA397" s="32" t="s">
        <v>31</v>
      </c>
      <c r="AB397" s="32" t="s">
        <v>30</v>
      </c>
      <c r="AC397" s="32" t="s">
        <v>31</v>
      </c>
      <c r="AD397" s="32" t="s">
        <v>31</v>
      </c>
      <c r="AE397" s="32" t="s">
        <v>31</v>
      </c>
      <c r="AF397" s="46" t="s">
        <v>45</v>
      </c>
      <c r="AK397" s="32" t="s">
        <v>56</v>
      </c>
      <c r="AP397" s="24" t="str">
        <f t="shared" si="2"/>
        <v>0x1AC02000</v>
      </c>
      <c r="AQ397" s="25"/>
      <c r="AR397" s="26" t="str">
        <f t="shared" si="3"/>
        <v>lslv_W,                                                         </v>
      </c>
      <c r="AS397" s="26" t="str">
        <f t="shared" si="4"/>
        <v>		lslv_W,                                                         	/* 0x1AC02000	LSLV      	 */</v>
      </c>
      <c r="AT397" s="26" t="str">
        <f t="shared" si="5"/>
        <v>		0x1AC02000,	/* LSLV      	lslv_W	 */</v>
      </c>
    </row>
    <row r="398" ht="12.75" customHeight="1">
      <c r="A398" s="15" t="s">
        <v>667</v>
      </c>
      <c r="B398" s="16"/>
      <c r="C398" s="16"/>
      <c r="D398" s="17"/>
      <c r="E398" s="28" t="s">
        <v>666</v>
      </c>
      <c r="F398" s="18" t="str">
        <f t="shared" si="1"/>
        <v>X</v>
      </c>
      <c r="G398" s="19"/>
      <c r="H398" s="30" t="s">
        <v>99</v>
      </c>
      <c r="I398" s="30"/>
      <c r="J398" s="32" t="s">
        <v>30</v>
      </c>
      <c r="K398" s="45" t="s">
        <v>31</v>
      </c>
      <c r="L398" s="32" t="s">
        <v>31</v>
      </c>
      <c r="M398" s="45" t="s">
        <v>30</v>
      </c>
      <c r="N398" s="45" t="s">
        <v>30</v>
      </c>
      <c r="O398" s="45" t="s">
        <v>31</v>
      </c>
      <c r="P398" s="45" t="s">
        <v>30</v>
      </c>
      <c r="Q398" s="45" t="s">
        <v>31</v>
      </c>
      <c r="R398" s="45" t="s">
        <v>30</v>
      </c>
      <c r="S398" s="45" t="s">
        <v>30</v>
      </c>
      <c r="T398" s="45" t="s">
        <v>31</v>
      </c>
      <c r="U398" s="62" t="s">
        <v>51</v>
      </c>
      <c r="Z398" s="32" t="s">
        <v>31</v>
      </c>
      <c r="AA398" s="32" t="s">
        <v>31</v>
      </c>
      <c r="AB398" s="32" t="s">
        <v>30</v>
      </c>
      <c r="AC398" s="32" t="s">
        <v>31</v>
      </c>
      <c r="AD398" s="32" t="s">
        <v>31</v>
      </c>
      <c r="AE398" s="32" t="s">
        <v>31</v>
      </c>
      <c r="AF398" s="46" t="s">
        <v>45</v>
      </c>
      <c r="AK398" s="32" t="s">
        <v>56</v>
      </c>
      <c r="AP398" s="24" t="str">
        <f t="shared" si="2"/>
        <v>0x9AC02000</v>
      </c>
      <c r="AQ398" s="25"/>
      <c r="AR398" s="26" t="str">
        <f t="shared" si="3"/>
        <v>lslv_X,                                                         </v>
      </c>
      <c r="AS398" s="26" t="str">
        <f t="shared" si="4"/>
        <v>		lslv_X,                                                         	/* 0x9AC02000	LSLV      	 */</v>
      </c>
      <c r="AT398" s="26" t="str">
        <f t="shared" si="5"/>
        <v>		0x9AC02000,	/* LSLV      	lslv_X	 */</v>
      </c>
    </row>
    <row r="399" ht="12.75" customHeight="1">
      <c r="A399" s="9" t="s">
        <v>668</v>
      </c>
      <c r="B399" s="16"/>
      <c r="C399" s="16"/>
      <c r="D399" s="17"/>
      <c r="E399" s="28" t="s">
        <v>669</v>
      </c>
      <c r="F399" s="18" t="str">
        <f t="shared" si="1"/>
        <v>W</v>
      </c>
      <c r="G399" s="19"/>
      <c r="H399" s="30" t="s">
        <v>97</v>
      </c>
      <c r="I399" s="30"/>
      <c r="J399" s="32" t="s">
        <v>31</v>
      </c>
      <c r="K399" s="45" t="s">
        <v>31</v>
      </c>
      <c r="L399" s="32" t="s">
        <v>31</v>
      </c>
      <c r="M399" s="45" t="s">
        <v>30</v>
      </c>
      <c r="N399" s="45" t="s">
        <v>30</v>
      </c>
      <c r="O399" s="45" t="s">
        <v>31</v>
      </c>
      <c r="P399" s="45" t="s">
        <v>30</v>
      </c>
      <c r="Q399" s="45" t="s">
        <v>31</v>
      </c>
      <c r="R399" s="45" t="s">
        <v>30</v>
      </c>
      <c r="S399" s="45" t="s">
        <v>30</v>
      </c>
      <c r="T399" s="45" t="s">
        <v>31</v>
      </c>
      <c r="U399" s="62" t="s">
        <v>51</v>
      </c>
      <c r="Z399" s="32" t="s">
        <v>31</v>
      </c>
      <c r="AA399" s="32" t="s">
        <v>31</v>
      </c>
      <c r="AB399" s="32" t="s">
        <v>30</v>
      </c>
      <c r="AC399" s="32" t="s">
        <v>31</v>
      </c>
      <c r="AD399" s="32" t="s">
        <v>31</v>
      </c>
      <c r="AE399" s="32" t="s">
        <v>30</v>
      </c>
      <c r="AF399" s="46" t="s">
        <v>45</v>
      </c>
      <c r="AK399" s="32" t="s">
        <v>56</v>
      </c>
      <c r="AP399" s="24" t="str">
        <f t="shared" si="2"/>
        <v>0x1AC02400</v>
      </c>
      <c r="AQ399" s="25"/>
      <c r="AR399" s="26" t="str">
        <f t="shared" si="3"/>
        <v>lsrv_W,                                                         </v>
      </c>
      <c r="AS399" s="26" t="str">
        <f t="shared" si="4"/>
        <v>		lsrv_W,                                                         	/* 0x1AC02400	LSRV      	 */</v>
      </c>
      <c r="AT399" s="26" t="str">
        <f t="shared" si="5"/>
        <v>		0x1AC02400,	/* LSRV      	lsrv_W	 */</v>
      </c>
    </row>
    <row r="400" ht="12.75" customHeight="1">
      <c r="A400" s="9" t="s">
        <v>670</v>
      </c>
      <c r="B400" s="16"/>
      <c r="C400" s="16"/>
      <c r="D400" s="17"/>
      <c r="E400" s="28" t="s">
        <v>669</v>
      </c>
      <c r="F400" s="18" t="str">
        <f t="shared" si="1"/>
        <v>X</v>
      </c>
      <c r="G400" s="19"/>
      <c r="H400" s="30" t="s">
        <v>99</v>
      </c>
      <c r="I400" s="30"/>
      <c r="J400" s="32" t="s">
        <v>30</v>
      </c>
      <c r="K400" s="45" t="s">
        <v>31</v>
      </c>
      <c r="L400" s="32" t="s">
        <v>31</v>
      </c>
      <c r="M400" s="45" t="s">
        <v>30</v>
      </c>
      <c r="N400" s="45" t="s">
        <v>30</v>
      </c>
      <c r="O400" s="45" t="s">
        <v>31</v>
      </c>
      <c r="P400" s="45" t="s">
        <v>30</v>
      </c>
      <c r="Q400" s="45" t="s">
        <v>31</v>
      </c>
      <c r="R400" s="45" t="s">
        <v>30</v>
      </c>
      <c r="S400" s="45" t="s">
        <v>30</v>
      </c>
      <c r="T400" s="45" t="s">
        <v>31</v>
      </c>
      <c r="U400" s="62" t="s">
        <v>51</v>
      </c>
      <c r="Z400" s="32" t="s">
        <v>31</v>
      </c>
      <c r="AA400" s="32" t="s">
        <v>31</v>
      </c>
      <c r="AB400" s="32" t="s">
        <v>30</v>
      </c>
      <c r="AC400" s="32" t="s">
        <v>31</v>
      </c>
      <c r="AD400" s="32" t="s">
        <v>31</v>
      </c>
      <c r="AE400" s="32" t="s">
        <v>30</v>
      </c>
      <c r="AF400" s="46" t="s">
        <v>45</v>
      </c>
      <c r="AK400" s="32" t="s">
        <v>56</v>
      </c>
      <c r="AP400" s="24" t="str">
        <f t="shared" si="2"/>
        <v>0x9AC02400</v>
      </c>
      <c r="AQ400" s="25"/>
      <c r="AR400" s="26" t="str">
        <f t="shared" si="3"/>
        <v>lsrv_X,                                                         </v>
      </c>
      <c r="AS400" s="26" t="str">
        <f t="shared" si="4"/>
        <v>		lsrv_X,                                                         	/* 0x9AC02400	LSRV      	 */</v>
      </c>
      <c r="AT400" s="26" t="str">
        <f t="shared" si="5"/>
        <v>		0x9AC02400,	/* LSRV      	lsrv_X	 */</v>
      </c>
    </row>
    <row r="401" ht="12.75" customHeight="1">
      <c r="A401" s="15" t="s">
        <v>671</v>
      </c>
      <c r="B401" s="16"/>
      <c r="C401" s="16"/>
      <c r="D401" s="17"/>
      <c r="E401" s="28" t="s">
        <v>672</v>
      </c>
      <c r="F401" s="18" t="str">
        <f t="shared" si="1"/>
        <v>W</v>
      </c>
      <c r="G401" s="19"/>
      <c r="H401" s="30" t="s">
        <v>97</v>
      </c>
      <c r="I401" s="30"/>
      <c r="J401" s="32" t="s">
        <v>31</v>
      </c>
      <c r="K401" s="45" t="s">
        <v>31</v>
      </c>
      <c r="L401" s="32" t="s">
        <v>31</v>
      </c>
      <c r="M401" s="45" t="s">
        <v>30</v>
      </c>
      <c r="N401" s="45" t="s">
        <v>30</v>
      </c>
      <c r="O401" s="45" t="s">
        <v>31</v>
      </c>
      <c r="P401" s="45" t="s">
        <v>30</v>
      </c>
      <c r="Q401" s="45" t="s">
        <v>31</v>
      </c>
      <c r="R401" s="45" t="s">
        <v>30</v>
      </c>
      <c r="S401" s="45" t="s">
        <v>30</v>
      </c>
      <c r="T401" s="45" t="s">
        <v>31</v>
      </c>
      <c r="U401" s="62" t="s">
        <v>51</v>
      </c>
      <c r="Z401" s="32" t="s">
        <v>31</v>
      </c>
      <c r="AA401" s="32" t="s">
        <v>31</v>
      </c>
      <c r="AB401" s="32" t="s">
        <v>30</v>
      </c>
      <c r="AC401" s="32" t="s">
        <v>31</v>
      </c>
      <c r="AD401" s="32" t="s">
        <v>30</v>
      </c>
      <c r="AE401" s="32" t="s">
        <v>31</v>
      </c>
      <c r="AF401" s="46" t="s">
        <v>45</v>
      </c>
      <c r="AK401" s="32" t="s">
        <v>56</v>
      </c>
      <c r="AP401" s="24" t="str">
        <f t="shared" si="2"/>
        <v>0x1AC02800</v>
      </c>
      <c r="AQ401" s="25"/>
      <c r="AR401" s="26" t="str">
        <f t="shared" si="3"/>
        <v>asrv_W,                                                         </v>
      </c>
      <c r="AS401" s="26" t="str">
        <f t="shared" si="4"/>
        <v>		asrv_W,                                                         	/* 0x1AC02800	ASRV      	 */</v>
      </c>
      <c r="AT401" s="26" t="str">
        <f t="shared" si="5"/>
        <v>		0x1AC02800,	/* ASRV      	asrv_W	 */</v>
      </c>
    </row>
    <row r="402" ht="12.75" customHeight="1">
      <c r="A402" s="15" t="s">
        <v>673</v>
      </c>
      <c r="B402" s="16"/>
      <c r="C402" s="16"/>
      <c r="D402" s="17"/>
      <c r="E402" s="28" t="s">
        <v>672</v>
      </c>
      <c r="F402" s="18" t="str">
        <f t="shared" si="1"/>
        <v>X</v>
      </c>
      <c r="G402" s="19"/>
      <c r="H402" s="30" t="s">
        <v>99</v>
      </c>
      <c r="I402" s="30"/>
      <c r="J402" s="32" t="s">
        <v>30</v>
      </c>
      <c r="K402" s="45" t="s">
        <v>31</v>
      </c>
      <c r="L402" s="32" t="s">
        <v>31</v>
      </c>
      <c r="M402" s="45" t="s">
        <v>30</v>
      </c>
      <c r="N402" s="45" t="s">
        <v>30</v>
      </c>
      <c r="O402" s="45" t="s">
        <v>31</v>
      </c>
      <c r="P402" s="45" t="s">
        <v>30</v>
      </c>
      <c r="Q402" s="45" t="s">
        <v>31</v>
      </c>
      <c r="R402" s="45" t="s">
        <v>30</v>
      </c>
      <c r="S402" s="45" t="s">
        <v>30</v>
      </c>
      <c r="T402" s="45" t="s">
        <v>31</v>
      </c>
      <c r="U402" s="62" t="s">
        <v>51</v>
      </c>
      <c r="Z402" s="32" t="s">
        <v>31</v>
      </c>
      <c r="AA402" s="32" t="s">
        <v>31</v>
      </c>
      <c r="AB402" s="32" t="s">
        <v>30</v>
      </c>
      <c r="AC402" s="32" t="s">
        <v>31</v>
      </c>
      <c r="AD402" s="32" t="s">
        <v>30</v>
      </c>
      <c r="AE402" s="32" t="s">
        <v>31</v>
      </c>
      <c r="AF402" s="46" t="s">
        <v>45</v>
      </c>
      <c r="AK402" s="32" t="s">
        <v>56</v>
      </c>
      <c r="AP402" s="24" t="str">
        <f t="shared" si="2"/>
        <v>0x9AC02800</v>
      </c>
      <c r="AQ402" s="25"/>
      <c r="AR402" s="26" t="str">
        <f t="shared" si="3"/>
        <v>asrv_X,                                                         </v>
      </c>
      <c r="AS402" s="26" t="str">
        <f t="shared" si="4"/>
        <v>		asrv_X,                                                         	/* 0x9AC02800	ASRV      	 */</v>
      </c>
      <c r="AT402" s="26" t="str">
        <f t="shared" si="5"/>
        <v>		0x9AC02800,	/* ASRV      	asrv_X	 */</v>
      </c>
    </row>
    <row r="403" ht="12.75" customHeight="1">
      <c r="A403" s="9" t="s">
        <v>674</v>
      </c>
      <c r="B403" s="16"/>
      <c r="C403" s="16"/>
      <c r="D403" s="17"/>
      <c r="E403" s="28" t="s">
        <v>675</v>
      </c>
      <c r="F403" s="18" t="str">
        <f t="shared" si="1"/>
        <v>W</v>
      </c>
      <c r="G403" s="19"/>
      <c r="H403" s="30" t="s">
        <v>97</v>
      </c>
      <c r="I403" s="30"/>
      <c r="J403" s="32" t="s">
        <v>31</v>
      </c>
      <c r="K403" s="45" t="s">
        <v>31</v>
      </c>
      <c r="L403" s="32" t="s">
        <v>31</v>
      </c>
      <c r="M403" s="45" t="s">
        <v>30</v>
      </c>
      <c r="N403" s="45" t="s">
        <v>30</v>
      </c>
      <c r="O403" s="45" t="s">
        <v>31</v>
      </c>
      <c r="P403" s="45" t="s">
        <v>30</v>
      </c>
      <c r="Q403" s="45" t="s">
        <v>31</v>
      </c>
      <c r="R403" s="45" t="s">
        <v>30</v>
      </c>
      <c r="S403" s="45" t="s">
        <v>30</v>
      </c>
      <c r="T403" s="45" t="s">
        <v>31</v>
      </c>
      <c r="U403" s="62" t="s">
        <v>51</v>
      </c>
      <c r="Z403" s="32" t="s">
        <v>31</v>
      </c>
      <c r="AA403" s="32" t="s">
        <v>31</v>
      </c>
      <c r="AB403" s="32" t="s">
        <v>30</v>
      </c>
      <c r="AC403" s="32" t="s">
        <v>31</v>
      </c>
      <c r="AD403" s="32" t="s">
        <v>30</v>
      </c>
      <c r="AE403" s="32" t="s">
        <v>30</v>
      </c>
      <c r="AF403" s="46" t="s">
        <v>45</v>
      </c>
      <c r="AK403" s="32" t="s">
        <v>56</v>
      </c>
      <c r="AP403" s="24" t="str">
        <f t="shared" si="2"/>
        <v>0x1AC02C00</v>
      </c>
      <c r="AQ403" s="25"/>
      <c r="AR403" s="26" t="str">
        <f t="shared" si="3"/>
        <v>rorv_W,                                                         </v>
      </c>
      <c r="AS403" s="26" t="str">
        <f t="shared" si="4"/>
        <v>		rorv_W,                                                         	/* 0x1AC02C00	RORV      	 */</v>
      </c>
      <c r="AT403" s="26" t="str">
        <f t="shared" si="5"/>
        <v>		0x1AC02C00,	/* RORV      	rorv_W	 */</v>
      </c>
    </row>
    <row r="404" ht="12.75" customHeight="1">
      <c r="A404" s="15" t="s">
        <v>676</v>
      </c>
      <c r="B404" s="16"/>
      <c r="C404" s="16"/>
      <c r="D404" s="17"/>
      <c r="E404" s="28" t="s">
        <v>675</v>
      </c>
      <c r="F404" s="18" t="str">
        <f t="shared" si="1"/>
        <v>X</v>
      </c>
      <c r="G404" s="19"/>
      <c r="H404" s="30" t="s">
        <v>99</v>
      </c>
      <c r="I404" s="30"/>
      <c r="J404" s="32" t="s">
        <v>30</v>
      </c>
      <c r="K404" s="45" t="s">
        <v>31</v>
      </c>
      <c r="L404" s="32" t="s">
        <v>31</v>
      </c>
      <c r="M404" s="45" t="s">
        <v>30</v>
      </c>
      <c r="N404" s="45" t="s">
        <v>30</v>
      </c>
      <c r="O404" s="45" t="s">
        <v>31</v>
      </c>
      <c r="P404" s="45" t="s">
        <v>30</v>
      </c>
      <c r="Q404" s="45" t="s">
        <v>31</v>
      </c>
      <c r="R404" s="45" t="s">
        <v>30</v>
      </c>
      <c r="S404" s="45" t="s">
        <v>30</v>
      </c>
      <c r="T404" s="45" t="s">
        <v>31</v>
      </c>
      <c r="U404" s="62" t="s">
        <v>51</v>
      </c>
      <c r="Z404" s="32" t="s">
        <v>31</v>
      </c>
      <c r="AA404" s="32" t="s">
        <v>31</v>
      </c>
      <c r="AB404" s="32" t="s">
        <v>30</v>
      </c>
      <c r="AC404" s="32" t="s">
        <v>31</v>
      </c>
      <c r="AD404" s="32" t="s">
        <v>30</v>
      </c>
      <c r="AE404" s="32" t="s">
        <v>30</v>
      </c>
      <c r="AF404" s="46" t="s">
        <v>45</v>
      </c>
      <c r="AK404" s="32" t="s">
        <v>56</v>
      </c>
      <c r="AP404" s="24" t="str">
        <f t="shared" si="2"/>
        <v>0x9AC02C00</v>
      </c>
      <c r="AQ404" s="25"/>
      <c r="AR404" s="26" t="str">
        <f t="shared" si="3"/>
        <v>rorv_X,                                                         </v>
      </c>
      <c r="AS404" s="26" t="str">
        <f t="shared" si="4"/>
        <v>		rorv_X,                                                         	/* 0x9AC02C00	RORV      	 */</v>
      </c>
      <c r="AT404" s="26" t="str">
        <f t="shared" si="5"/>
        <v>		0x9AC02C00,	/* RORV      	rorv_X	 */</v>
      </c>
    </row>
    <row r="405" ht="12.75" customHeight="1">
      <c r="A405" s="15" t="s">
        <v>677</v>
      </c>
      <c r="B405" s="16"/>
      <c r="C405" s="16"/>
      <c r="D405" s="17" t="s">
        <v>678</v>
      </c>
      <c r="F405" s="18" t="str">
        <f t="shared" si="1"/>
        <v/>
      </c>
      <c r="G405" s="19"/>
      <c r="H405" s="20"/>
      <c r="I405" s="20"/>
      <c r="J405" s="38" t="s">
        <v>466</v>
      </c>
      <c r="K405" s="22" t="s">
        <v>30</v>
      </c>
      <c r="L405" s="38" t="s">
        <v>52</v>
      </c>
      <c r="M405" s="22" t="s">
        <v>30</v>
      </c>
      <c r="N405" s="39" t="s">
        <v>30</v>
      </c>
      <c r="O405" s="39" t="s">
        <v>31</v>
      </c>
      <c r="P405" s="39" t="s">
        <v>30</v>
      </c>
      <c r="Q405" s="22" t="s">
        <v>31</v>
      </c>
      <c r="R405" s="22" t="s">
        <v>30</v>
      </c>
      <c r="S405" s="22" t="s">
        <v>30</v>
      </c>
      <c r="T405" s="22" t="s">
        <v>31</v>
      </c>
      <c r="U405" s="38" t="s">
        <v>575</v>
      </c>
      <c r="Z405" s="38" t="s">
        <v>642</v>
      </c>
      <c r="AF405" s="40" t="s">
        <v>45</v>
      </c>
      <c r="AK405" s="38" t="s">
        <v>56</v>
      </c>
      <c r="AP405" s="24" t="str">
        <f t="shared" si="2"/>
        <v/>
      </c>
      <c r="AQ405" s="25"/>
      <c r="AR405" s="26" t="str">
        <f t="shared" si="3"/>
        <v/>
      </c>
      <c r="AS405" s="26" t="str">
        <f t="shared" si="4"/>
        <v>	/* Data-processing (1 source) */</v>
      </c>
      <c r="AT405" s="26" t="str">
        <f t="shared" si="5"/>
        <v>	/* Data-processing (1 source) */</v>
      </c>
    </row>
    <row r="406" ht="12.75" customHeight="1">
      <c r="A406" s="9" t="s">
        <v>679</v>
      </c>
      <c r="B406" s="16"/>
      <c r="C406" s="16"/>
      <c r="D406" s="17"/>
      <c r="E406" s="28" t="s">
        <v>680</v>
      </c>
      <c r="F406" s="18" t="str">
        <f t="shared" si="1"/>
        <v>W</v>
      </c>
      <c r="G406" s="19"/>
      <c r="H406" s="30" t="s">
        <v>97</v>
      </c>
      <c r="I406" s="77"/>
      <c r="J406" s="32" t="s">
        <v>31</v>
      </c>
      <c r="K406" s="45" t="s">
        <v>30</v>
      </c>
      <c r="L406" s="32" t="s">
        <v>31</v>
      </c>
      <c r="M406" s="45" t="s">
        <v>30</v>
      </c>
      <c r="N406" s="45" t="s">
        <v>30</v>
      </c>
      <c r="O406" s="45" t="s">
        <v>31</v>
      </c>
      <c r="P406" s="45" t="s">
        <v>30</v>
      </c>
      <c r="Q406" s="45" t="s">
        <v>31</v>
      </c>
      <c r="R406" s="45" t="s">
        <v>30</v>
      </c>
      <c r="S406" s="45" t="s">
        <v>30</v>
      </c>
      <c r="T406" s="45" t="s">
        <v>31</v>
      </c>
      <c r="U406" s="32" t="s">
        <v>31</v>
      </c>
      <c r="V406" s="32" t="s">
        <v>31</v>
      </c>
      <c r="W406" s="32" t="s">
        <v>31</v>
      </c>
      <c r="X406" s="32" t="s">
        <v>31</v>
      </c>
      <c r="Y406" s="32" t="s">
        <v>31</v>
      </c>
      <c r="Z406" s="32" t="s">
        <v>31</v>
      </c>
      <c r="AA406" s="32" t="s">
        <v>31</v>
      </c>
      <c r="AB406" s="32" t="s">
        <v>31</v>
      </c>
      <c r="AC406" s="32" t="s">
        <v>31</v>
      </c>
      <c r="AD406" s="32" t="s">
        <v>31</v>
      </c>
      <c r="AE406" s="32" t="s">
        <v>31</v>
      </c>
      <c r="AF406" s="46" t="s">
        <v>45</v>
      </c>
      <c r="AK406" s="32" t="s">
        <v>56</v>
      </c>
      <c r="AP406" s="24" t="str">
        <f t="shared" si="2"/>
        <v>0x5AC00000</v>
      </c>
      <c r="AQ406" s="25"/>
      <c r="AR406" s="26" t="str">
        <f t="shared" si="3"/>
        <v>rbit_W,                                                         </v>
      </c>
      <c r="AS406" s="26" t="str">
        <f t="shared" si="4"/>
        <v>		rbit_W,                                                         	/* 0x5AC00000	RBIT      	 */</v>
      </c>
      <c r="AT406" s="26" t="str">
        <f t="shared" si="5"/>
        <v>		0x5AC00000,	/* RBIT      	rbit_W	 */</v>
      </c>
    </row>
    <row r="407" ht="12.75" customHeight="1">
      <c r="A407" s="9" t="s">
        <v>681</v>
      </c>
      <c r="B407" s="16"/>
      <c r="C407" s="16"/>
      <c r="D407" s="17"/>
      <c r="E407" s="28" t="s">
        <v>680</v>
      </c>
      <c r="F407" s="18" t="str">
        <f t="shared" si="1"/>
        <v>X</v>
      </c>
      <c r="G407" s="19"/>
      <c r="H407" s="30" t="s">
        <v>99</v>
      </c>
      <c r="I407" s="77"/>
      <c r="J407" s="32" t="s">
        <v>30</v>
      </c>
      <c r="K407" s="45" t="s">
        <v>30</v>
      </c>
      <c r="L407" s="32" t="s">
        <v>31</v>
      </c>
      <c r="M407" s="45" t="s">
        <v>30</v>
      </c>
      <c r="N407" s="45" t="s">
        <v>30</v>
      </c>
      <c r="O407" s="45" t="s">
        <v>31</v>
      </c>
      <c r="P407" s="45" t="s">
        <v>30</v>
      </c>
      <c r="Q407" s="45" t="s">
        <v>31</v>
      </c>
      <c r="R407" s="45" t="s">
        <v>30</v>
      </c>
      <c r="S407" s="45" t="s">
        <v>30</v>
      </c>
      <c r="T407" s="45" t="s">
        <v>31</v>
      </c>
      <c r="U407" s="32" t="s">
        <v>31</v>
      </c>
      <c r="V407" s="32" t="s">
        <v>31</v>
      </c>
      <c r="W407" s="32" t="s">
        <v>31</v>
      </c>
      <c r="X407" s="32" t="s">
        <v>31</v>
      </c>
      <c r="Y407" s="32" t="s">
        <v>31</v>
      </c>
      <c r="Z407" s="32" t="s">
        <v>31</v>
      </c>
      <c r="AA407" s="32" t="s">
        <v>31</v>
      </c>
      <c r="AB407" s="32" t="s">
        <v>31</v>
      </c>
      <c r="AC407" s="32" t="s">
        <v>31</v>
      </c>
      <c r="AD407" s="32" t="s">
        <v>31</v>
      </c>
      <c r="AE407" s="32" t="s">
        <v>31</v>
      </c>
      <c r="AF407" s="46" t="s">
        <v>45</v>
      </c>
      <c r="AK407" s="32" t="s">
        <v>56</v>
      </c>
      <c r="AP407" s="24" t="str">
        <f t="shared" si="2"/>
        <v>0xDAC00000</v>
      </c>
      <c r="AQ407" s="25"/>
      <c r="AR407" s="26" t="str">
        <f t="shared" si="3"/>
        <v>rbit_X,                                                         </v>
      </c>
      <c r="AS407" s="26" t="str">
        <f t="shared" si="4"/>
        <v>		rbit_X,                                                         	/* 0xDAC00000	RBIT      	 */</v>
      </c>
      <c r="AT407" s="26" t="str">
        <f t="shared" si="5"/>
        <v>		0xDAC00000,	/* RBIT      	rbit_X	 */</v>
      </c>
    </row>
    <row r="408" ht="12.75" customHeight="1">
      <c r="A408" s="15" t="s">
        <v>682</v>
      </c>
      <c r="B408" s="16"/>
      <c r="C408" s="16"/>
      <c r="D408" s="17"/>
      <c r="E408" s="28" t="s">
        <v>683</v>
      </c>
      <c r="F408" s="18" t="str">
        <f t="shared" si="1"/>
        <v>W</v>
      </c>
      <c r="G408" s="19"/>
      <c r="H408" s="30" t="s">
        <v>97</v>
      </c>
      <c r="I408" s="77"/>
      <c r="J408" s="32" t="s">
        <v>31</v>
      </c>
      <c r="K408" s="45" t="s">
        <v>30</v>
      </c>
      <c r="L408" s="32" t="s">
        <v>31</v>
      </c>
      <c r="M408" s="45" t="s">
        <v>30</v>
      </c>
      <c r="N408" s="45" t="s">
        <v>30</v>
      </c>
      <c r="O408" s="45" t="s">
        <v>31</v>
      </c>
      <c r="P408" s="45" t="s">
        <v>30</v>
      </c>
      <c r="Q408" s="45" t="s">
        <v>31</v>
      </c>
      <c r="R408" s="45" t="s">
        <v>30</v>
      </c>
      <c r="S408" s="45" t="s">
        <v>30</v>
      </c>
      <c r="T408" s="45" t="s">
        <v>31</v>
      </c>
      <c r="U408" s="32" t="s">
        <v>31</v>
      </c>
      <c r="V408" s="32" t="s">
        <v>31</v>
      </c>
      <c r="W408" s="32" t="s">
        <v>31</v>
      </c>
      <c r="X408" s="32" t="s">
        <v>31</v>
      </c>
      <c r="Y408" s="32" t="s">
        <v>31</v>
      </c>
      <c r="Z408" s="32" t="s">
        <v>31</v>
      </c>
      <c r="AA408" s="32" t="s">
        <v>31</v>
      </c>
      <c r="AB408" s="32" t="s">
        <v>31</v>
      </c>
      <c r="AC408" s="32" t="s">
        <v>30</v>
      </c>
      <c r="AD408" s="32" t="s">
        <v>31</v>
      </c>
      <c r="AE408" s="32" t="s">
        <v>31</v>
      </c>
      <c r="AF408" s="46" t="s">
        <v>45</v>
      </c>
      <c r="AK408" s="32" t="s">
        <v>56</v>
      </c>
      <c r="AP408" s="24" t="str">
        <f t="shared" si="2"/>
        <v>0x5AC01000</v>
      </c>
      <c r="AQ408" s="25"/>
      <c r="AR408" s="26" t="str">
        <f t="shared" si="3"/>
        <v>clz_W,                                                          </v>
      </c>
      <c r="AS408" s="26" t="str">
        <f t="shared" si="4"/>
        <v>		clz_W,                                                          	/* 0x5AC01000	CLZ       	 */</v>
      </c>
      <c r="AT408" s="26" t="str">
        <f t="shared" si="5"/>
        <v>		0x5AC01000,	/* CLZ       	clz_W	 */</v>
      </c>
    </row>
    <row r="409" ht="12.75" customHeight="1">
      <c r="A409" s="15" t="s">
        <v>684</v>
      </c>
      <c r="B409" s="16"/>
      <c r="C409" s="16"/>
      <c r="D409" s="17"/>
      <c r="E409" s="28" t="s">
        <v>683</v>
      </c>
      <c r="F409" s="18" t="str">
        <f t="shared" si="1"/>
        <v>X</v>
      </c>
      <c r="G409" s="19"/>
      <c r="H409" s="30" t="s">
        <v>99</v>
      </c>
      <c r="I409" s="77"/>
      <c r="J409" s="32" t="s">
        <v>30</v>
      </c>
      <c r="K409" s="45" t="s">
        <v>30</v>
      </c>
      <c r="L409" s="32" t="s">
        <v>31</v>
      </c>
      <c r="M409" s="45" t="s">
        <v>30</v>
      </c>
      <c r="N409" s="45" t="s">
        <v>30</v>
      </c>
      <c r="O409" s="45" t="s">
        <v>31</v>
      </c>
      <c r="P409" s="45" t="s">
        <v>30</v>
      </c>
      <c r="Q409" s="45" t="s">
        <v>31</v>
      </c>
      <c r="R409" s="45" t="s">
        <v>30</v>
      </c>
      <c r="S409" s="45" t="s">
        <v>30</v>
      </c>
      <c r="T409" s="45" t="s">
        <v>31</v>
      </c>
      <c r="U409" s="32" t="s">
        <v>31</v>
      </c>
      <c r="V409" s="32" t="s">
        <v>31</v>
      </c>
      <c r="W409" s="32" t="s">
        <v>31</v>
      </c>
      <c r="X409" s="32" t="s">
        <v>31</v>
      </c>
      <c r="Y409" s="32" t="s">
        <v>31</v>
      </c>
      <c r="Z409" s="32" t="s">
        <v>31</v>
      </c>
      <c r="AA409" s="32" t="s">
        <v>31</v>
      </c>
      <c r="AB409" s="32" t="s">
        <v>31</v>
      </c>
      <c r="AC409" s="32" t="s">
        <v>30</v>
      </c>
      <c r="AD409" s="32" t="s">
        <v>31</v>
      </c>
      <c r="AE409" s="32" t="s">
        <v>31</v>
      </c>
      <c r="AF409" s="46" t="s">
        <v>45</v>
      </c>
      <c r="AK409" s="32" t="s">
        <v>56</v>
      </c>
      <c r="AP409" s="24" t="str">
        <f t="shared" si="2"/>
        <v>0xDAC01000</v>
      </c>
      <c r="AQ409" s="25"/>
      <c r="AR409" s="26" t="str">
        <f t="shared" si="3"/>
        <v>clz_X,                                                          </v>
      </c>
      <c r="AS409" s="26" t="str">
        <f t="shared" si="4"/>
        <v>		clz_X,                                                          	/* 0xDAC01000	CLZ       	 */</v>
      </c>
      <c r="AT409" s="26" t="str">
        <f t="shared" si="5"/>
        <v>		0xDAC01000,	/* CLZ       	clz_X	 */</v>
      </c>
    </row>
    <row r="410" ht="12.75" customHeight="1">
      <c r="A410" s="9" t="s">
        <v>685</v>
      </c>
      <c r="B410" s="16"/>
      <c r="C410" s="16"/>
      <c r="D410" s="17"/>
      <c r="E410" s="28" t="s">
        <v>686</v>
      </c>
      <c r="F410" s="18" t="str">
        <f t="shared" si="1"/>
        <v>W</v>
      </c>
      <c r="G410" s="19"/>
      <c r="H410" s="30" t="s">
        <v>97</v>
      </c>
      <c r="I410" s="77"/>
      <c r="J410" s="32" t="s">
        <v>31</v>
      </c>
      <c r="K410" s="45" t="s">
        <v>30</v>
      </c>
      <c r="L410" s="32" t="s">
        <v>31</v>
      </c>
      <c r="M410" s="45" t="s">
        <v>30</v>
      </c>
      <c r="N410" s="45" t="s">
        <v>30</v>
      </c>
      <c r="O410" s="45" t="s">
        <v>31</v>
      </c>
      <c r="P410" s="45" t="s">
        <v>30</v>
      </c>
      <c r="Q410" s="45" t="s">
        <v>31</v>
      </c>
      <c r="R410" s="45" t="s">
        <v>30</v>
      </c>
      <c r="S410" s="45" t="s">
        <v>30</v>
      </c>
      <c r="T410" s="45" t="s">
        <v>31</v>
      </c>
      <c r="U410" s="32" t="s">
        <v>31</v>
      </c>
      <c r="V410" s="32" t="s">
        <v>31</v>
      </c>
      <c r="W410" s="32" t="s">
        <v>31</v>
      </c>
      <c r="X410" s="32" t="s">
        <v>31</v>
      </c>
      <c r="Y410" s="32" t="s">
        <v>31</v>
      </c>
      <c r="Z410" s="32" t="s">
        <v>31</v>
      </c>
      <c r="AA410" s="32" t="s">
        <v>31</v>
      </c>
      <c r="AB410" s="32" t="s">
        <v>31</v>
      </c>
      <c r="AC410" s="32" t="s">
        <v>30</v>
      </c>
      <c r="AD410" s="32" t="s">
        <v>31</v>
      </c>
      <c r="AE410" s="32" t="s">
        <v>30</v>
      </c>
      <c r="AF410" s="46" t="s">
        <v>45</v>
      </c>
      <c r="AK410" s="32" t="s">
        <v>56</v>
      </c>
      <c r="AP410" s="24" t="str">
        <f t="shared" si="2"/>
        <v>0x5AC01400</v>
      </c>
      <c r="AQ410" s="25"/>
      <c r="AR410" s="26" t="str">
        <f t="shared" si="3"/>
        <v>cls_W,                                                          </v>
      </c>
      <c r="AS410" s="26" t="str">
        <f t="shared" si="4"/>
        <v>		cls_W,                                                          	/* 0x5AC01400	CLS       	 */</v>
      </c>
      <c r="AT410" s="26" t="str">
        <f t="shared" si="5"/>
        <v>		0x5AC01400,	/* CLS       	cls_W	 */</v>
      </c>
    </row>
    <row r="411" ht="12.75" customHeight="1">
      <c r="A411" s="15" t="s">
        <v>687</v>
      </c>
      <c r="B411" s="16"/>
      <c r="C411" s="16"/>
      <c r="D411" s="17"/>
      <c r="E411" s="28" t="s">
        <v>686</v>
      </c>
      <c r="F411" s="18" t="str">
        <f t="shared" si="1"/>
        <v>X</v>
      </c>
      <c r="G411" s="19"/>
      <c r="H411" s="30" t="s">
        <v>99</v>
      </c>
      <c r="I411" s="77"/>
      <c r="J411" s="32" t="s">
        <v>30</v>
      </c>
      <c r="K411" s="45" t="s">
        <v>30</v>
      </c>
      <c r="L411" s="32" t="s">
        <v>31</v>
      </c>
      <c r="M411" s="45" t="s">
        <v>30</v>
      </c>
      <c r="N411" s="45" t="s">
        <v>30</v>
      </c>
      <c r="O411" s="45" t="s">
        <v>31</v>
      </c>
      <c r="P411" s="45" t="s">
        <v>30</v>
      </c>
      <c r="Q411" s="45" t="s">
        <v>31</v>
      </c>
      <c r="R411" s="45" t="s">
        <v>30</v>
      </c>
      <c r="S411" s="45" t="s">
        <v>30</v>
      </c>
      <c r="T411" s="45" t="s">
        <v>31</v>
      </c>
      <c r="U411" s="32" t="s">
        <v>31</v>
      </c>
      <c r="V411" s="32" t="s">
        <v>31</v>
      </c>
      <c r="W411" s="32" t="s">
        <v>31</v>
      </c>
      <c r="X411" s="32" t="s">
        <v>31</v>
      </c>
      <c r="Y411" s="32" t="s">
        <v>31</v>
      </c>
      <c r="Z411" s="32" t="s">
        <v>31</v>
      </c>
      <c r="AA411" s="32" t="s">
        <v>31</v>
      </c>
      <c r="AB411" s="32" t="s">
        <v>31</v>
      </c>
      <c r="AC411" s="32" t="s">
        <v>30</v>
      </c>
      <c r="AD411" s="32" t="s">
        <v>31</v>
      </c>
      <c r="AE411" s="32" t="s">
        <v>30</v>
      </c>
      <c r="AF411" s="46" t="s">
        <v>45</v>
      </c>
      <c r="AK411" s="32" t="s">
        <v>56</v>
      </c>
      <c r="AP411" s="24" t="str">
        <f t="shared" si="2"/>
        <v>0xDAC01400</v>
      </c>
      <c r="AQ411" s="25"/>
      <c r="AR411" s="26" t="str">
        <f t="shared" si="3"/>
        <v>cls_X,                                                          </v>
      </c>
      <c r="AS411" s="26" t="str">
        <f t="shared" si="4"/>
        <v>		cls_X,                                                          	/* 0xDAC01400	CLS       	 */</v>
      </c>
      <c r="AT411" s="26" t="str">
        <f t="shared" si="5"/>
        <v>		0xDAC01400,	/* CLS       	cls_X	 */</v>
      </c>
    </row>
    <row r="412" ht="12.75" customHeight="1">
      <c r="A412" s="15" t="s">
        <v>688</v>
      </c>
      <c r="B412" s="16"/>
      <c r="C412" s="16"/>
      <c r="D412" s="17"/>
      <c r="E412" s="28" t="s">
        <v>689</v>
      </c>
      <c r="F412" s="18" t="str">
        <f t="shared" si="1"/>
        <v>W</v>
      </c>
      <c r="G412" s="19"/>
      <c r="H412" s="30" t="s">
        <v>97</v>
      </c>
      <c r="I412" s="77"/>
      <c r="J412" s="32" t="s">
        <v>31</v>
      </c>
      <c r="K412" s="45" t="s">
        <v>30</v>
      </c>
      <c r="L412" s="32" t="s">
        <v>31</v>
      </c>
      <c r="M412" s="45" t="s">
        <v>30</v>
      </c>
      <c r="N412" s="45" t="s">
        <v>30</v>
      </c>
      <c r="O412" s="45" t="s">
        <v>31</v>
      </c>
      <c r="P412" s="45" t="s">
        <v>30</v>
      </c>
      <c r="Q412" s="45" t="s">
        <v>31</v>
      </c>
      <c r="R412" s="45" t="s">
        <v>30</v>
      </c>
      <c r="S412" s="45" t="s">
        <v>30</v>
      </c>
      <c r="T412" s="45" t="s">
        <v>31</v>
      </c>
      <c r="U412" s="32" t="s">
        <v>31</v>
      </c>
      <c r="V412" s="32" t="s">
        <v>31</v>
      </c>
      <c r="W412" s="32" t="s">
        <v>31</v>
      </c>
      <c r="X412" s="32" t="s">
        <v>31</v>
      </c>
      <c r="Y412" s="32" t="s">
        <v>31</v>
      </c>
      <c r="Z412" s="32" t="s">
        <v>31</v>
      </c>
      <c r="AA412" s="32" t="s">
        <v>31</v>
      </c>
      <c r="AB412" s="32" t="s">
        <v>31</v>
      </c>
      <c r="AC412" s="32" t="s">
        <v>31</v>
      </c>
      <c r="AD412" s="32" t="s">
        <v>30</v>
      </c>
      <c r="AE412" s="32" t="s">
        <v>31</v>
      </c>
      <c r="AF412" s="46" t="s">
        <v>45</v>
      </c>
      <c r="AK412" s="32" t="s">
        <v>56</v>
      </c>
      <c r="AP412" s="24" t="str">
        <f t="shared" si="2"/>
        <v>0x5AC00800</v>
      </c>
      <c r="AQ412" s="25"/>
      <c r="AR412" s="26" t="str">
        <f t="shared" si="3"/>
        <v>rev_W,                                                          </v>
      </c>
      <c r="AS412" s="26" t="str">
        <f t="shared" si="4"/>
        <v>		rev_W,                                                          	/* 0x5AC00800	REV       	 */</v>
      </c>
      <c r="AT412" s="26" t="str">
        <f t="shared" si="5"/>
        <v>		0x5AC00800,	/* REV       	rev_W	 */</v>
      </c>
    </row>
    <row r="413" ht="12.75" customHeight="1">
      <c r="A413" s="9" t="s">
        <v>690</v>
      </c>
      <c r="B413" s="16"/>
      <c r="C413" s="16"/>
      <c r="D413" s="17"/>
      <c r="E413" s="28" t="s">
        <v>689</v>
      </c>
      <c r="F413" s="18" t="str">
        <f t="shared" si="1"/>
        <v>X</v>
      </c>
      <c r="G413" s="19"/>
      <c r="H413" s="30" t="s">
        <v>99</v>
      </c>
      <c r="I413" s="77"/>
      <c r="J413" s="32" t="s">
        <v>30</v>
      </c>
      <c r="K413" s="45" t="s">
        <v>30</v>
      </c>
      <c r="L413" s="32" t="s">
        <v>31</v>
      </c>
      <c r="M413" s="45" t="s">
        <v>30</v>
      </c>
      <c r="N413" s="45" t="s">
        <v>30</v>
      </c>
      <c r="O413" s="45" t="s">
        <v>31</v>
      </c>
      <c r="P413" s="45" t="s">
        <v>30</v>
      </c>
      <c r="Q413" s="45" t="s">
        <v>31</v>
      </c>
      <c r="R413" s="45" t="s">
        <v>30</v>
      </c>
      <c r="S413" s="45" t="s">
        <v>30</v>
      </c>
      <c r="T413" s="45" t="s">
        <v>31</v>
      </c>
      <c r="U413" s="32" t="s">
        <v>31</v>
      </c>
      <c r="V413" s="32" t="s">
        <v>31</v>
      </c>
      <c r="W413" s="32" t="s">
        <v>31</v>
      </c>
      <c r="X413" s="32" t="s">
        <v>31</v>
      </c>
      <c r="Y413" s="32" t="s">
        <v>31</v>
      </c>
      <c r="Z413" s="32" t="s">
        <v>31</v>
      </c>
      <c r="AA413" s="32" t="s">
        <v>31</v>
      </c>
      <c r="AB413" s="32" t="s">
        <v>31</v>
      </c>
      <c r="AC413" s="32" t="s">
        <v>31</v>
      </c>
      <c r="AD413" s="32" t="s">
        <v>30</v>
      </c>
      <c r="AE413" s="32" t="s">
        <v>30</v>
      </c>
      <c r="AF413" s="46" t="s">
        <v>45</v>
      </c>
      <c r="AK413" s="32" t="s">
        <v>56</v>
      </c>
      <c r="AP413" s="24" t="str">
        <f t="shared" si="2"/>
        <v>0xDAC00C00</v>
      </c>
      <c r="AQ413" s="25"/>
      <c r="AR413" s="26" t="str">
        <f t="shared" si="3"/>
        <v>rev_X,                                                          </v>
      </c>
      <c r="AS413" s="26" t="str">
        <f t="shared" si="4"/>
        <v>		rev_X,                                                          	/* 0xDAC00C00	REV       	 */</v>
      </c>
      <c r="AT413" s="26" t="str">
        <f t="shared" si="5"/>
        <v>		0xDAC00C00,	/* REV       	rev_X	 */</v>
      </c>
    </row>
    <row r="414" ht="12.75" customHeight="1">
      <c r="A414" s="9" t="s">
        <v>691</v>
      </c>
      <c r="B414" s="16"/>
      <c r="C414" s="16"/>
      <c r="D414" s="17"/>
      <c r="E414" s="28" t="s">
        <v>692</v>
      </c>
      <c r="F414" s="18" t="str">
        <f t="shared" si="1"/>
        <v>W</v>
      </c>
      <c r="G414" s="19"/>
      <c r="H414" s="30" t="s">
        <v>97</v>
      </c>
      <c r="I414" s="77"/>
      <c r="J414" s="32" t="s">
        <v>30</v>
      </c>
      <c r="K414" s="45" t="s">
        <v>30</v>
      </c>
      <c r="L414" s="32" t="s">
        <v>31</v>
      </c>
      <c r="M414" s="45" t="s">
        <v>30</v>
      </c>
      <c r="N414" s="45" t="s">
        <v>30</v>
      </c>
      <c r="O414" s="45" t="s">
        <v>31</v>
      </c>
      <c r="P414" s="45" t="s">
        <v>30</v>
      </c>
      <c r="Q414" s="45" t="s">
        <v>31</v>
      </c>
      <c r="R414" s="45" t="s">
        <v>30</v>
      </c>
      <c r="S414" s="45" t="s">
        <v>30</v>
      </c>
      <c r="T414" s="45" t="s">
        <v>31</v>
      </c>
      <c r="U414" s="32" t="s">
        <v>31</v>
      </c>
      <c r="V414" s="32" t="s">
        <v>31</v>
      </c>
      <c r="W414" s="32" t="s">
        <v>31</v>
      </c>
      <c r="X414" s="32" t="s">
        <v>31</v>
      </c>
      <c r="Y414" s="32" t="s">
        <v>31</v>
      </c>
      <c r="Z414" s="32" t="s">
        <v>31</v>
      </c>
      <c r="AA414" s="32" t="s">
        <v>31</v>
      </c>
      <c r="AB414" s="32" t="s">
        <v>31</v>
      </c>
      <c r="AC414" s="32" t="s">
        <v>31</v>
      </c>
      <c r="AD414" s="32" t="s">
        <v>31</v>
      </c>
      <c r="AE414" s="32" t="s">
        <v>30</v>
      </c>
      <c r="AF414" s="46" t="s">
        <v>45</v>
      </c>
      <c r="AK414" s="32" t="s">
        <v>56</v>
      </c>
      <c r="AP414" s="24" t="str">
        <f t="shared" si="2"/>
        <v>0xDAC00400</v>
      </c>
      <c r="AQ414" s="25"/>
      <c r="AR414" s="26" t="str">
        <f t="shared" si="3"/>
        <v>rev16_W,                                                        </v>
      </c>
      <c r="AS414" s="26" t="str">
        <f t="shared" si="4"/>
        <v>		rev16_W,                                                        	/* 0xDAC00400	REV16     	 */</v>
      </c>
      <c r="AT414" s="26" t="str">
        <f t="shared" si="5"/>
        <v>		0xDAC00400,	/* REV16     	rev16_W	 */</v>
      </c>
    </row>
    <row r="415" ht="12.75" customHeight="1">
      <c r="A415" s="15" t="s">
        <v>693</v>
      </c>
      <c r="B415" s="16"/>
      <c r="C415" s="16"/>
      <c r="D415" s="17"/>
      <c r="E415" s="28" t="s">
        <v>692</v>
      </c>
      <c r="F415" s="18" t="str">
        <f t="shared" si="1"/>
        <v>X</v>
      </c>
      <c r="G415" s="19"/>
      <c r="H415" s="30" t="s">
        <v>99</v>
      </c>
      <c r="I415" s="77"/>
      <c r="J415" s="32" t="s">
        <v>31</v>
      </c>
      <c r="K415" s="45" t="s">
        <v>30</v>
      </c>
      <c r="L415" s="32" t="s">
        <v>31</v>
      </c>
      <c r="M415" s="45" t="s">
        <v>30</v>
      </c>
      <c r="N415" s="45" t="s">
        <v>30</v>
      </c>
      <c r="O415" s="45" t="s">
        <v>31</v>
      </c>
      <c r="P415" s="45" t="s">
        <v>30</v>
      </c>
      <c r="Q415" s="45" t="s">
        <v>31</v>
      </c>
      <c r="R415" s="45" t="s">
        <v>30</v>
      </c>
      <c r="S415" s="45" t="s">
        <v>30</v>
      </c>
      <c r="T415" s="45" t="s">
        <v>31</v>
      </c>
      <c r="U415" s="32" t="s">
        <v>31</v>
      </c>
      <c r="V415" s="32" t="s">
        <v>31</v>
      </c>
      <c r="W415" s="32" t="s">
        <v>31</v>
      </c>
      <c r="X415" s="32" t="s">
        <v>31</v>
      </c>
      <c r="Y415" s="32" t="s">
        <v>31</v>
      </c>
      <c r="Z415" s="32" t="s">
        <v>31</v>
      </c>
      <c r="AA415" s="32" t="s">
        <v>31</v>
      </c>
      <c r="AB415" s="32" t="s">
        <v>31</v>
      </c>
      <c r="AC415" s="32" t="s">
        <v>31</v>
      </c>
      <c r="AD415" s="32" t="s">
        <v>31</v>
      </c>
      <c r="AE415" s="32" t="s">
        <v>30</v>
      </c>
      <c r="AF415" s="46" t="s">
        <v>45</v>
      </c>
      <c r="AK415" s="32" t="s">
        <v>56</v>
      </c>
      <c r="AP415" s="24" t="str">
        <f t="shared" si="2"/>
        <v>0x5AC00400</v>
      </c>
      <c r="AQ415" s="25"/>
      <c r="AR415" s="26" t="str">
        <f t="shared" si="3"/>
        <v>rev16_X,                                                        </v>
      </c>
      <c r="AS415" s="26" t="str">
        <f t="shared" si="4"/>
        <v>		rev16_X,                                                        	/* 0x5AC00400	REV16     	 */</v>
      </c>
      <c r="AT415" s="26" t="str">
        <f t="shared" si="5"/>
        <v>		0x5AC00400,	/* REV16     	rev16_X	 */</v>
      </c>
    </row>
    <row r="416" ht="12.75" customHeight="1">
      <c r="A416" s="15" t="s">
        <v>694</v>
      </c>
      <c r="B416" s="16"/>
      <c r="C416" s="16"/>
      <c r="D416" s="17"/>
      <c r="E416" s="28" t="s">
        <v>695</v>
      </c>
      <c r="F416" s="18" t="str">
        <f t="shared" si="1"/>
        <v/>
      </c>
      <c r="G416" s="19"/>
      <c r="H416" s="77"/>
      <c r="I416" s="77"/>
      <c r="J416" s="32" t="s">
        <v>30</v>
      </c>
      <c r="K416" s="45" t="s">
        <v>30</v>
      </c>
      <c r="L416" s="32" t="s">
        <v>31</v>
      </c>
      <c r="M416" s="45" t="s">
        <v>30</v>
      </c>
      <c r="N416" s="45" t="s">
        <v>30</v>
      </c>
      <c r="O416" s="45" t="s">
        <v>31</v>
      </c>
      <c r="P416" s="45" t="s">
        <v>30</v>
      </c>
      <c r="Q416" s="45" t="s">
        <v>31</v>
      </c>
      <c r="R416" s="45" t="s">
        <v>30</v>
      </c>
      <c r="S416" s="45" t="s">
        <v>30</v>
      </c>
      <c r="T416" s="45" t="s">
        <v>31</v>
      </c>
      <c r="U416" s="32" t="s">
        <v>31</v>
      </c>
      <c r="V416" s="32" t="s">
        <v>31</v>
      </c>
      <c r="W416" s="32" t="s">
        <v>31</v>
      </c>
      <c r="X416" s="32" t="s">
        <v>31</v>
      </c>
      <c r="Y416" s="32" t="s">
        <v>31</v>
      </c>
      <c r="Z416" s="32" t="s">
        <v>31</v>
      </c>
      <c r="AA416" s="32" t="s">
        <v>31</v>
      </c>
      <c r="AB416" s="32" t="s">
        <v>31</v>
      </c>
      <c r="AC416" s="32" t="s">
        <v>31</v>
      </c>
      <c r="AD416" s="32" t="s">
        <v>30</v>
      </c>
      <c r="AE416" s="32" t="s">
        <v>31</v>
      </c>
      <c r="AF416" s="46" t="s">
        <v>45</v>
      </c>
      <c r="AK416" s="32" t="s">
        <v>56</v>
      </c>
      <c r="AP416" s="24" t="str">
        <f t="shared" si="2"/>
        <v>0xDAC00800</v>
      </c>
      <c r="AQ416" s="25"/>
      <c r="AR416" s="26" t="str">
        <f t="shared" si="3"/>
        <v>rev32,                                                          </v>
      </c>
      <c r="AS416" s="26" t="str">
        <f t="shared" si="4"/>
        <v>		rev32,                                                          	/* 0xDAC00800	REV32     	 */</v>
      </c>
      <c r="AT416" s="26" t="str">
        <f t="shared" si="5"/>
        <v>		0xDAC00800,	/* REV32     	rev32	 */</v>
      </c>
    </row>
    <row r="417" ht="12.75" customHeight="1">
      <c r="A417" s="9" t="s">
        <v>696</v>
      </c>
      <c r="B417" s="33" t="s">
        <v>106</v>
      </c>
      <c r="C417" s="16" t="s">
        <v>697</v>
      </c>
      <c r="D417" s="17"/>
      <c r="F417" s="18" t="str">
        <f t="shared" si="1"/>
        <v/>
      </c>
      <c r="G417" s="19"/>
      <c r="H417" s="20"/>
      <c r="I417" s="20"/>
      <c r="J417" s="22"/>
      <c r="K417" s="22"/>
      <c r="L417" s="22"/>
      <c r="M417" s="22"/>
      <c r="N417" s="22" t="s">
        <v>30</v>
      </c>
      <c r="O417" s="22" t="s">
        <v>30</v>
      </c>
      <c r="P417" s="22" t="s">
        <v>30</v>
      </c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4" t="str">
        <f t="shared" si="2"/>
        <v/>
      </c>
      <c r="AQ417" s="25"/>
      <c r="AR417" s="26" t="str">
        <f t="shared" ref="AR417:AR1192" si="6">if(AND(isblank($C417),isblank($D417),not(isblank($E417))),
      textjoin("",false,
LEFT(textjoin("_",true,"ARM64Op",lower($E417),$F417)&amp;REPT(" ",64),64)
      ),""
)</f>
        <v/>
      </c>
      <c r="AS417" s="26" t="str">
        <f t="shared" ref="AS417:AS1192" si="7">if(not(isblank($C417)),
  textjoin("",true,"/* ",$C417," */"),
  if(not(isblank($D417)),
    textjoin("",true,char(9),"/* ",$D417," */"),
    if(isblank($E417),"ERRRORRRRR!!!!!",
      textjoin("",false,
        $B417,char(9),char(9),
        LEFT(concatenate(textjoin("_",true,"ARM64Op",lower($E417),$F417),",")&amp;REPT(" ",64),64)
        ,char(9),textjoin("",true,"/* ",$AP417,char(9),LEFT($E417&amp;REPT(" ",10),10),char(9),$I417," */")
      )
    )
  )
)</f>
        <v>/* Data Processing – SIMD and floating point */</v>
      </c>
      <c r="AT417" s="26" t="str">
        <f t="shared" ref="AT417:AT1192" si="8">if(not(isblank($C417)),
  textjoin("",true,"/* ",$C417," */"),
  if(not(isblank($D417)),
    textjoin("",true,char(9),"/* ",$D417," */"),
    if(isblank($E417),"ERRRORRRRR!!!!!",
      textjoin("",false,
        $B417,char(9),char(9),
        $AP417,
        ",",char(9),textjoin("",true,
        "/* ",
        LEFT(textjoin("",true,$E417)&amp;REPT(" ",10),10),
        char(9),textjoin("_",true,
          "ARM64Op",lower($E417),$F417
        ),char(9),$I417," */")
      )
    )
  )
)</f>
        <v>/* Data Processing – SIMD and floating point */</v>
      </c>
    </row>
    <row r="418" ht="12.75" customHeight="1">
      <c r="A418" s="15" t="s">
        <v>698</v>
      </c>
      <c r="B418" s="33" t="s">
        <v>106</v>
      </c>
      <c r="C418" s="16"/>
      <c r="D418" s="17" t="s">
        <v>699</v>
      </c>
      <c r="F418" s="18" t="str">
        <f t="shared" si="1"/>
        <v/>
      </c>
      <c r="G418" s="19"/>
      <c r="H418" s="20"/>
      <c r="I418" s="20"/>
      <c r="J418" s="38" t="s">
        <v>466</v>
      </c>
      <c r="K418" s="22" t="s">
        <v>31</v>
      </c>
      <c r="L418" s="38" t="s">
        <v>52</v>
      </c>
      <c r="M418" s="22" t="s">
        <v>30</v>
      </c>
      <c r="N418" s="39" t="s">
        <v>30</v>
      </c>
      <c r="O418" s="39" t="s">
        <v>30</v>
      </c>
      <c r="P418" s="39" t="s">
        <v>30</v>
      </c>
      <c r="Q418" s="22" t="s">
        <v>31</v>
      </c>
      <c r="R418" s="38" t="s">
        <v>700</v>
      </c>
      <c r="T418" s="22" t="s">
        <v>31</v>
      </c>
      <c r="U418" s="38" t="s">
        <v>701</v>
      </c>
      <c r="W418" s="38" t="s">
        <v>642</v>
      </c>
      <c r="Z418" s="38" t="s">
        <v>702</v>
      </c>
      <c r="AF418" s="40" t="s">
        <v>45</v>
      </c>
      <c r="AK418" s="38" t="s">
        <v>56</v>
      </c>
      <c r="AP418" s="24" t="str">
        <f t="shared" si="2"/>
        <v/>
      </c>
      <c r="AQ418" s="25"/>
      <c r="AR418" s="26" t="str">
        <f t="shared" si="6"/>
        <v/>
      </c>
      <c r="AS418" s="26" t="str">
        <f t="shared" si="7"/>
        <v>	/* Floating-point&lt;-&gt;fixed-point conversions */</v>
      </c>
      <c r="AT418" s="26" t="str">
        <f t="shared" si="8"/>
        <v>	/* Floating-point&lt;-&gt;fixed-point conversions */</v>
      </c>
    </row>
    <row r="419" ht="12.75" customHeight="1">
      <c r="A419" s="15" t="s">
        <v>703</v>
      </c>
      <c r="B419" s="33" t="s">
        <v>106</v>
      </c>
      <c r="C419" s="16"/>
      <c r="D419" s="17"/>
      <c r="E419" s="28" t="s">
        <v>704</v>
      </c>
      <c r="F419" s="18" t="str">
        <f t="shared" si="1"/>
        <v>scalar_fixed_point_32_bit_to_single_precision</v>
      </c>
      <c r="G419" s="18" t="s">
        <v>705</v>
      </c>
      <c r="H419" s="30" t="s">
        <v>706</v>
      </c>
      <c r="I419" s="30"/>
      <c r="J419" s="32" t="s">
        <v>31</v>
      </c>
      <c r="K419" s="45" t="s">
        <v>31</v>
      </c>
      <c r="L419" s="78" t="s">
        <v>31</v>
      </c>
      <c r="M419" s="45" t="s">
        <v>30</v>
      </c>
      <c r="N419" s="45" t="s">
        <v>30</v>
      </c>
      <c r="O419" s="45" t="s">
        <v>30</v>
      </c>
      <c r="P419" s="45" t="s">
        <v>30</v>
      </c>
      <c r="Q419" s="45" t="s">
        <v>31</v>
      </c>
      <c r="R419" s="32" t="s">
        <v>31</v>
      </c>
      <c r="S419" s="32" t="s">
        <v>31</v>
      </c>
      <c r="T419" s="45" t="s">
        <v>31</v>
      </c>
      <c r="U419" s="32" t="s">
        <v>31</v>
      </c>
      <c r="V419" s="32" t="s">
        <v>31</v>
      </c>
      <c r="W419" s="32" t="s">
        <v>31</v>
      </c>
      <c r="X419" s="32" t="s">
        <v>30</v>
      </c>
      <c r="Y419" s="32" t="s">
        <v>31</v>
      </c>
      <c r="Z419" s="32" t="s">
        <v>33</v>
      </c>
      <c r="AA419" s="32" t="s">
        <v>33</v>
      </c>
      <c r="AB419" s="32" t="s">
        <v>33</v>
      </c>
      <c r="AC419" s="32" t="s">
        <v>33</v>
      </c>
      <c r="AD419" s="32" t="s">
        <v>33</v>
      </c>
      <c r="AE419" s="32" t="s">
        <v>33</v>
      </c>
      <c r="AF419" s="46" t="s">
        <v>45</v>
      </c>
      <c r="AK419" s="32" t="s">
        <v>56</v>
      </c>
      <c r="AP419" s="24" t="str">
        <f t="shared" si="2"/>
        <v>0x1E020000</v>
      </c>
      <c r="AQ419" s="25"/>
      <c r="AR419" s="26" t="str">
        <f t="shared" si="6"/>
        <v>ARM64Op_scvtf_scalar_fixed_point_32_bit_to_single_precision     </v>
      </c>
      <c r="AS419" s="26" t="str">
        <f t="shared" si="7"/>
        <v>//		ARM64Op_scvtf_scalar_fixed_point_32_bit_to_single_precision,    	/* 0x1E020000	SCVTF     	 */</v>
      </c>
      <c r="AT419" s="26" t="str">
        <f t="shared" si="8"/>
        <v>//		0x1E020000,	/* SCVTF     	ARM64Op_scvtf_scalar_fixed_point_32_bit_to_single_precision	 */</v>
      </c>
    </row>
    <row r="420" ht="12.75" customHeight="1">
      <c r="A420" s="9" t="s">
        <v>707</v>
      </c>
      <c r="B420" s="33" t="s">
        <v>106</v>
      </c>
      <c r="C420" s="16"/>
      <c r="D420" s="17"/>
      <c r="E420" s="28" t="s">
        <v>708</v>
      </c>
      <c r="F420" s="18" t="str">
        <f t="shared" si="1"/>
        <v>scalar_fixed_point_32_bit_to_single_precision</v>
      </c>
      <c r="G420" s="18" t="s">
        <v>705</v>
      </c>
      <c r="H420" s="30" t="s">
        <v>706</v>
      </c>
      <c r="I420" s="30"/>
      <c r="J420" s="32" t="s">
        <v>31</v>
      </c>
      <c r="K420" s="45" t="s">
        <v>31</v>
      </c>
      <c r="L420" s="78" t="s">
        <v>31</v>
      </c>
      <c r="M420" s="45" t="s">
        <v>30</v>
      </c>
      <c r="N420" s="45" t="s">
        <v>30</v>
      </c>
      <c r="O420" s="45" t="s">
        <v>30</v>
      </c>
      <c r="P420" s="45" t="s">
        <v>30</v>
      </c>
      <c r="Q420" s="45" t="s">
        <v>31</v>
      </c>
      <c r="R420" s="32" t="s">
        <v>31</v>
      </c>
      <c r="S420" s="32" t="s">
        <v>31</v>
      </c>
      <c r="T420" s="45" t="s">
        <v>31</v>
      </c>
      <c r="U420" s="32" t="s">
        <v>31</v>
      </c>
      <c r="V420" s="32" t="s">
        <v>31</v>
      </c>
      <c r="W420" s="32" t="s">
        <v>31</v>
      </c>
      <c r="X420" s="32" t="s">
        <v>30</v>
      </c>
      <c r="Y420" s="32" t="s">
        <v>30</v>
      </c>
      <c r="Z420" s="32" t="s">
        <v>33</v>
      </c>
      <c r="AA420" s="32" t="s">
        <v>33</v>
      </c>
      <c r="AB420" s="32" t="s">
        <v>33</v>
      </c>
      <c r="AC420" s="32" t="s">
        <v>33</v>
      </c>
      <c r="AD420" s="32" t="s">
        <v>33</v>
      </c>
      <c r="AE420" s="32" t="s">
        <v>33</v>
      </c>
      <c r="AF420" s="46" t="s">
        <v>45</v>
      </c>
      <c r="AK420" s="32" t="s">
        <v>56</v>
      </c>
      <c r="AP420" s="24" t="str">
        <f t="shared" si="2"/>
        <v>0x1E030000</v>
      </c>
      <c r="AQ420" s="25"/>
      <c r="AR420" s="26" t="str">
        <f t="shared" si="6"/>
        <v>ARM64Op_ucvtf_scalar_fixed_point_32_bit_to_single_precision     </v>
      </c>
      <c r="AS420" s="26" t="str">
        <f t="shared" si="7"/>
        <v>//		ARM64Op_ucvtf_scalar_fixed_point_32_bit_to_single_precision,    	/* 0x1E030000	UCVTF     	 */</v>
      </c>
      <c r="AT420" s="26" t="str">
        <f t="shared" si="8"/>
        <v>//		0x1E030000,	/* UCVTF     	ARM64Op_ucvtf_scalar_fixed_point_32_bit_to_single_precision	 */</v>
      </c>
    </row>
    <row r="421" ht="12.75" customHeight="1">
      <c r="A421" s="9" t="s">
        <v>709</v>
      </c>
      <c r="B421" s="33" t="s">
        <v>106</v>
      </c>
      <c r="C421" s="16"/>
      <c r="D421" s="17"/>
      <c r="E421" s="28" t="s">
        <v>710</v>
      </c>
      <c r="F421" s="18" t="str">
        <f t="shared" si="1"/>
        <v>scalar_fixed_point_Single_precision_to_32_bit</v>
      </c>
      <c r="G421" s="18" t="s">
        <v>705</v>
      </c>
      <c r="H421" s="30" t="s">
        <v>711</v>
      </c>
      <c r="I421" s="30"/>
      <c r="J421" s="32" t="s">
        <v>31</v>
      </c>
      <c r="K421" s="45" t="s">
        <v>31</v>
      </c>
      <c r="L421" s="78" t="s">
        <v>31</v>
      </c>
      <c r="M421" s="45" t="s">
        <v>30</v>
      </c>
      <c r="N421" s="45" t="s">
        <v>30</v>
      </c>
      <c r="O421" s="45" t="s">
        <v>30</v>
      </c>
      <c r="P421" s="45" t="s">
        <v>30</v>
      </c>
      <c r="Q421" s="45" t="s">
        <v>31</v>
      </c>
      <c r="R421" s="32" t="s">
        <v>30</v>
      </c>
      <c r="S421" s="32" t="s">
        <v>30</v>
      </c>
      <c r="T421" s="45" t="s">
        <v>31</v>
      </c>
      <c r="U421" s="32" t="s">
        <v>30</v>
      </c>
      <c r="V421" s="32" t="s">
        <v>30</v>
      </c>
      <c r="W421" s="32" t="s">
        <v>31</v>
      </c>
      <c r="X421" s="32" t="s">
        <v>31</v>
      </c>
      <c r="Y421" s="32" t="s">
        <v>31</v>
      </c>
      <c r="Z421" s="32" t="s">
        <v>33</v>
      </c>
      <c r="AA421" s="32" t="s">
        <v>33</v>
      </c>
      <c r="AB421" s="32" t="s">
        <v>33</v>
      </c>
      <c r="AC421" s="32" t="s">
        <v>33</v>
      </c>
      <c r="AD421" s="32" t="s">
        <v>33</v>
      </c>
      <c r="AE421" s="32" t="s">
        <v>33</v>
      </c>
      <c r="AF421" s="46" t="s">
        <v>45</v>
      </c>
      <c r="AK421" s="32" t="s">
        <v>56</v>
      </c>
      <c r="AP421" s="24" t="str">
        <f t="shared" si="2"/>
        <v>0x1ED80000</v>
      </c>
      <c r="AQ421" s="25"/>
      <c r="AR421" s="26" t="str">
        <f t="shared" si="6"/>
        <v>ARM64Op_fcvtzs_scalar_fixed_point_Single_precision_to_32_bit    </v>
      </c>
      <c r="AS421" s="26" t="str">
        <f t="shared" si="7"/>
        <v>//		ARM64Op_fcvtzs_scalar_fixed_point_Single_precision_to_32_bit,   	/* 0x1ED80000	FCVTZS    	 */</v>
      </c>
      <c r="AT421" s="26" t="str">
        <f t="shared" si="8"/>
        <v>//		0x1ED80000,	/* FCVTZS    	ARM64Op_fcvtzs_scalar_fixed_point_Single_precision_to_32_bit	 */</v>
      </c>
    </row>
    <row r="422" ht="12.75" customHeight="1">
      <c r="A422" s="15" t="s">
        <v>712</v>
      </c>
      <c r="B422" s="33" t="s">
        <v>106</v>
      </c>
      <c r="C422" s="16"/>
      <c r="D422" s="17"/>
      <c r="E422" s="28" t="s">
        <v>713</v>
      </c>
      <c r="F422" s="18" t="str">
        <f t="shared" si="1"/>
        <v>scalar_fixed_point_Single_precision_to_32_bit</v>
      </c>
      <c r="G422" s="18" t="s">
        <v>705</v>
      </c>
      <c r="H422" s="30" t="s">
        <v>711</v>
      </c>
      <c r="I422" s="30"/>
      <c r="J422" s="32" t="s">
        <v>31</v>
      </c>
      <c r="K422" s="45" t="s">
        <v>31</v>
      </c>
      <c r="L422" s="78" t="s">
        <v>31</v>
      </c>
      <c r="M422" s="45" t="s">
        <v>30</v>
      </c>
      <c r="N422" s="45" t="s">
        <v>30</v>
      </c>
      <c r="O422" s="45" t="s">
        <v>30</v>
      </c>
      <c r="P422" s="45" t="s">
        <v>30</v>
      </c>
      <c r="Q422" s="45" t="s">
        <v>31</v>
      </c>
      <c r="R422" s="32" t="s">
        <v>30</v>
      </c>
      <c r="S422" s="32" t="s">
        <v>30</v>
      </c>
      <c r="T422" s="45" t="s">
        <v>31</v>
      </c>
      <c r="U422" s="32" t="s">
        <v>30</v>
      </c>
      <c r="V422" s="32" t="s">
        <v>30</v>
      </c>
      <c r="W422" s="32" t="s">
        <v>31</v>
      </c>
      <c r="X422" s="32" t="s">
        <v>31</v>
      </c>
      <c r="Y422" s="32" t="s">
        <v>30</v>
      </c>
      <c r="Z422" s="32" t="s">
        <v>33</v>
      </c>
      <c r="AA422" s="32" t="s">
        <v>33</v>
      </c>
      <c r="AB422" s="32" t="s">
        <v>33</v>
      </c>
      <c r="AC422" s="32" t="s">
        <v>33</v>
      </c>
      <c r="AD422" s="32" t="s">
        <v>33</v>
      </c>
      <c r="AE422" s="32" t="s">
        <v>33</v>
      </c>
      <c r="AF422" s="46" t="s">
        <v>45</v>
      </c>
      <c r="AK422" s="32" t="s">
        <v>56</v>
      </c>
      <c r="AP422" s="24" t="str">
        <f t="shared" si="2"/>
        <v>0x1ED90000</v>
      </c>
      <c r="AQ422" s="25"/>
      <c r="AR422" s="26" t="str">
        <f t="shared" si="6"/>
        <v>ARM64Op_fcvtzu_scalar_fixed_point_Single_precision_to_32_bit    </v>
      </c>
      <c r="AS422" s="26" t="str">
        <f t="shared" si="7"/>
        <v>//		ARM64Op_fcvtzu_scalar_fixed_point_Single_precision_to_32_bit,   	/* 0x1ED90000	FCVTZU    	 */</v>
      </c>
      <c r="AT422" s="26" t="str">
        <f t="shared" si="8"/>
        <v>//		0x1ED90000,	/* FCVTZU    	ARM64Op_fcvtzu_scalar_fixed_point_Single_precision_to_32_bit	 */</v>
      </c>
    </row>
    <row r="423" ht="12.75" customHeight="1">
      <c r="A423" s="15" t="s">
        <v>714</v>
      </c>
      <c r="B423" s="33" t="s">
        <v>106</v>
      </c>
      <c r="C423" s="16"/>
      <c r="D423" s="17"/>
      <c r="E423" s="28" t="s">
        <v>704</v>
      </c>
      <c r="F423" s="18" t="str">
        <f t="shared" si="1"/>
        <v>scalar_fixed_point_32_bit_to_double_precision</v>
      </c>
      <c r="G423" s="18" t="s">
        <v>705</v>
      </c>
      <c r="H423" s="30" t="s">
        <v>715</v>
      </c>
      <c r="I423" s="30"/>
      <c r="J423" s="32" t="s">
        <v>31</v>
      </c>
      <c r="K423" s="45" t="s">
        <v>31</v>
      </c>
      <c r="L423" s="78" t="s">
        <v>31</v>
      </c>
      <c r="M423" s="45" t="s">
        <v>30</v>
      </c>
      <c r="N423" s="45" t="s">
        <v>30</v>
      </c>
      <c r="O423" s="45" t="s">
        <v>30</v>
      </c>
      <c r="P423" s="45" t="s">
        <v>30</v>
      </c>
      <c r="Q423" s="45" t="s">
        <v>31</v>
      </c>
      <c r="R423" s="32" t="s">
        <v>31</v>
      </c>
      <c r="S423" s="32" t="s">
        <v>31</v>
      </c>
      <c r="T423" s="45" t="s">
        <v>31</v>
      </c>
      <c r="U423" s="32" t="s">
        <v>31</v>
      </c>
      <c r="V423" s="32" t="s">
        <v>31</v>
      </c>
      <c r="W423" s="32" t="s">
        <v>31</v>
      </c>
      <c r="X423" s="32" t="s">
        <v>30</v>
      </c>
      <c r="Y423" s="32" t="s">
        <v>31</v>
      </c>
      <c r="Z423" s="32" t="s">
        <v>33</v>
      </c>
      <c r="AA423" s="32" t="s">
        <v>33</v>
      </c>
      <c r="AB423" s="32" t="s">
        <v>33</v>
      </c>
      <c r="AC423" s="32" t="s">
        <v>33</v>
      </c>
      <c r="AD423" s="32" t="s">
        <v>33</v>
      </c>
      <c r="AE423" s="32" t="s">
        <v>33</v>
      </c>
      <c r="AF423" s="46" t="s">
        <v>45</v>
      </c>
      <c r="AK423" s="32" t="s">
        <v>56</v>
      </c>
      <c r="AP423" s="24" t="str">
        <f t="shared" si="2"/>
        <v>0x1E020000</v>
      </c>
      <c r="AQ423" s="25"/>
      <c r="AR423" s="26" t="str">
        <f t="shared" si="6"/>
        <v>ARM64Op_scvtf_scalar_fixed_point_32_bit_to_double_precision     </v>
      </c>
      <c r="AS423" s="26" t="str">
        <f t="shared" si="7"/>
        <v>//		ARM64Op_scvtf_scalar_fixed_point_32_bit_to_double_precision,    	/* 0x1E020000	SCVTF     	 */</v>
      </c>
      <c r="AT423" s="26" t="str">
        <f t="shared" si="8"/>
        <v>//		0x1E020000,	/* SCVTF     	ARM64Op_scvtf_scalar_fixed_point_32_bit_to_double_precision	 */</v>
      </c>
    </row>
    <row r="424" ht="12.75" customHeight="1">
      <c r="A424" s="9" t="s">
        <v>716</v>
      </c>
      <c r="B424" s="33" t="s">
        <v>106</v>
      </c>
      <c r="C424" s="16"/>
      <c r="D424" s="17"/>
      <c r="E424" s="28" t="s">
        <v>708</v>
      </c>
      <c r="F424" s="18" t="str">
        <f t="shared" si="1"/>
        <v>scalar_fixed_point_32_bit_to_double_precision</v>
      </c>
      <c r="G424" s="18" t="s">
        <v>705</v>
      </c>
      <c r="H424" s="30" t="s">
        <v>715</v>
      </c>
      <c r="I424" s="30"/>
      <c r="J424" s="32" t="s">
        <v>31</v>
      </c>
      <c r="K424" s="45" t="s">
        <v>31</v>
      </c>
      <c r="L424" s="78" t="s">
        <v>31</v>
      </c>
      <c r="M424" s="45" t="s">
        <v>30</v>
      </c>
      <c r="N424" s="45" t="s">
        <v>30</v>
      </c>
      <c r="O424" s="45" t="s">
        <v>30</v>
      </c>
      <c r="P424" s="45" t="s">
        <v>30</v>
      </c>
      <c r="Q424" s="45" t="s">
        <v>31</v>
      </c>
      <c r="R424" s="32" t="s">
        <v>31</v>
      </c>
      <c r="S424" s="32" t="s">
        <v>31</v>
      </c>
      <c r="T424" s="45" t="s">
        <v>31</v>
      </c>
      <c r="U424" s="32" t="s">
        <v>31</v>
      </c>
      <c r="V424" s="32" t="s">
        <v>31</v>
      </c>
      <c r="W424" s="32" t="s">
        <v>31</v>
      </c>
      <c r="X424" s="32" t="s">
        <v>30</v>
      </c>
      <c r="Y424" s="32" t="s">
        <v>30</v>
      </c>
      <c r="Z424" s="32" t="s">
        <v>33</v>
      </c>
      <c r="AA424" s="32" t="s">
        <v>33</v>
      </c>
      <c r="AB424" s="32" t="s">
        <v>33</v>
      </c>
      <c r="AC424" s="32" t="s">
        <v>33</v>
      </c>
      <c r="AD424" s="32" t="s">
        <v>33</v>
      </c>
      <c r="AE424" s="32" t="s">
        <v>33</v>
      </c>
      <c r="AF424" s="46" t="s">
        <v>45</v>
      </c>
      <c r="AK424" s="32" t="s">
        <v>56</v>
      </c>
      <c r="AP424" s="24" t="str">
        <f t="shared" si="2"/>
        <v>0x1E030000</v>
      </c>
      <c r="AQ424" s="25"/>
      <c r="AR424" s="26" t="str">
        <f t="shared" si="6"/>
        <v>ARM64Op_ucvtf_scalar_fixed_point_32_bit_to_double_precision     </v>
      </c>
      <c r="AS424" s="26" t="str">
        <f t="shared" si="7"/>
        <v>//		ARM64Op_ucvtf_scalar_fixed_point_32_bit_to_double_precision,    	/* 0x1E030000	UCVTF     	 */</v>
      </c>
      <c r="AT424" s="26" t="str">
        <f t="shared" si="8"/>
        <v>//		0x1E030000,	/* UCVTF     	ARM64Op_ucvtf_scalar_fixed_point_32_bit_to_double_precision	 */</v>
      </c>
    </row>
    <row r="425" ht="12.75" customHeight="1">
      <c r="A425" s="15" t="s">
        <v>717</v>
      </c>
      <c r="B425" s="33" t="s">
        <v>106</v>
      </c>
      <c r="C425" s="16"/>
      <c r="D425" s="17"/>
      <c r="E425" s="28" t="s">
        <v>710</v>
      </c>
      <c r="F425" s="18" t="str">
        <f t="shared" si="1"/>
        <v>scalar_fixed_point_Double_precision_to_32_bit</v>
      </c>
      <c r="G425" s="18" t="s">
        <v>705</v>
      </c>
      <c r="H425" s="30" t="s">
        <v>718</v>
      </c>
      <c r="I425" s="30"/>
      <c r="J425" s="32" t="s">
        <v>31</v>
      </c>
      <c r="K425" s="45" t="s">
        <v>31</v>
      </c>
      <c r="L425" s="78" t="s">
        <v>31</v>
      </c>
      <c r="M425" s="45" t="s">
        <v>30</v>
      </c>
      <c r="N425" s="45" t="s">
        <v>30</v>
      </c>
      <c r="O425" s="45" t="s">
        <v>30</v>
      </c>
      <c r="P425" s="45" t="s">
        <v>30</v>
      </c>
      <c r="Q425" s="45" t="s">
        <v>31</v>
      </c>
      <c r="R425" s="32" t="s">
        <v>30</v>
      </c>
      <c r="S425" s="32" t="s">
        <v>30</v>
      </c>
      <c r="T425" s="45" t="s">
        <v>31</v>
      </c>
      <c r="U425" s="32" t="s">
        <v>30</v>
      </c>
      <c r="V425" s="32" t="s">
        <v>30</v>
      </c>
      <c r="W425" s="32" t="s">
        <v>31</v>
      </c>
      <c r="X425" s="32" t="s">
        <v>31</v>
      </c>
      <c r="Y425" s="32" t="s">
        <v>31</v>
      </c>
      <c r="Z425" s="32" t="s">
        <v>33</v>
      </c>
      <c r="AA425" s="32" t="s">
        <v>33</v>
      </c>
      <c r="AB425" s="32" t="s">
        <v>33</v>
      </c>
      <c r="AC425" s="32" t="s">
        <v>33</v>
      </c>
      <c r="AD425" s="32" t="s">
        <v>33</v>
      </c>
      <c r="AE425" s="32" t="s">
        <v>33</v>
      </c>
      <c r="AF425" s="46" t="s">
        <v>45</v>
      </c>
      <c r="AK425" s="32" t="s">
        <v>56</v>
      </c>
      <c r="AP425" s="24" t="str">
        <f t="shared" si="2"/>
        <v>0x1ED80000</v>
      </c>
      <c r="AQ425" s="25"/>
      <c r="AR425" s="26" t="str">
        <f t="shared" si="6"/>
        <v>ARM64Op_fcvtzs_scalar_fixed_point_Double_precision_to_32_bit    </v>
      </c>
      <c r="AS425" s="26" t="str">
        <f t="shared" si="7"/>
        <v>//		ARM64Op_fcvtzs_scalar_fixed_point_Double_precision_to_32_bit,   	/* 0x1ED80000	FCVTZS    	 */</v>
      </c>
      <c r="AT425" s="26" t="str">
        <f t="shared" si="8"/>
        <v>//		0x1ED80000,	/* FCVTZS    	ARM64Op_fcvtzs_scalar_fixed_point_Double_precision_to_32_bit	 */</v>
      </c>
    </row>
    <row r="426" ht="12.75" customHeight="1">
      <c r="A426" s="15" t="s">
        <v>719</v>
      </c>
      <c r="B426" s="33" t="s">
        <v>106</v>
      </c>
      <c r="C426" s="16"/>
      <c r="D426" s="17"/>
      <c r="E426" s="28" t="s">
        <v>713</v>
      </c>
      <c r="F426" s="18" t="str">
        <f t="shared" si="1"/>
        <v>scalar_fixed_point_Double_precision_to_32_bit</v>
      </c>
      <c r="G426" s="18" t="s">
        <v>705</v>
      </c>
      <c r="H426" s="30" t="s">
        <v>718</v>
      </c>
      <c r="I426" s="30"/>
      <c r="J426" s="32" t="s">
        <v>31</v>
      </c>
      <c r="K426" s="45" t="s">
        <v>31</v>
      </c>
      <c r="L426" s="78" t="s">
        <v>31</v>
      </c>
      <c r="M426" s="45" t="s">
        <v>30</v>
      </c>
      <c r="N426" s="45" t="s">
        <v>30</v>
      </c>
      <c r="O426" s="45" t="s">
        <v>30</v>
      </c>
      <c r="P426" s="45" t="s">
        <v>30</v>
      </c>
      <c r="Q426" s="45" t="s">
        <v>31</v>
      </c>
      <c r="R426" s="32" t="s">
        <v>30</v>
      </c>
      <c r="S426" s="32" t="s">
        <v>30</v>
      </c>
      <c r="T426" s="45" t="s">
        <v>31</v>
      </c>
      <c r="U426" s="32" t="s">
        <v>30</v>
      </c>
      <c r="V426" s="32" t="s">
        <v>30</v>
      </c>
      <c r="W426" s="32" t="s">
        <v>31</v>
      </c>
      <c r="X426" s="32" t="s">
        <v>31</v>
      </c>
      <c r="Y426" s="32" t="s">
        <v>30</v>
      </c>
      <c r="Z426" s="32" t="s">
        <v>33</v>
      </c>
      <c r="AA426" s="32" t="s">
        <v>33</v>
      </c>
      <c r="AB426" s="32" t="s">
        <v>33</v>
      </c>
      <c r="AC426" s="32" t="s">
        <v>33</v>
      </c>
      <c r="AD426" s="32" t="s">
        <v>33</v>
      </c>
      <c r="AE426" s="32" t="s">
        <v>33</v>
      </c>
      <c r="AF426" s="46" t="s">
        <v>45</v>
      </c>
      <c r="AK426" s="32" t="s">
        <v>56</v>
      </c>
      <c r="AP426" s="24" t="str">
        <f t="shared" si="2"/>
        <v>0x1ED90000</v>
      </c>
      <c r="AQ426" s="25"/>
      <c r="AR426" s="26" t="str">
        <f t="shared" si="6"/>
        <v>ARM64Op_fcvtzu_scalar_fixed_point_Double_precision_to_32_bit    </v>
      </c>
      <c r="AS426" s="26" t="str">
        <f t="shared" si="7"/>
        <v>//		ARM64Op_fcvtzu_scalar_fixed_point_Double_precision_to_32_bit,   	/* 0x1ED90000	FCVTZU    	 */</v>
      </c>
      <c r="AT426" s="26" t="str">
        <f t="shared" si="8"/>
        <v>//		0x1ED90000,	/* FCVTZU    	ARM64Op_fcvtzu_scalar_fixed_point_Double_precision_to_32_bit	 */</v>
      </c>
    </row>
    <row r="427" ht="12.75" customHeight="1">
      <c r="A427" s="9" t="s">
        <v>720</v>
      </c>
      <c r="B427" s="33" t="s">
        <v>106</v>
      </c>
      <c r="C427" s="16"/>
      <c r="D427" s="17"/>
      <c r="E427" s="28" t="s">
        <v>704</v>
      </c>
      <c r="F427" s="18" t="str">
        <f t="shared" si="1"/>
        <v>scalar_fixed_point_64_bit_to_single_precision</v>
      </c>
      <c r="G427" s="18" t="s">
        <v>705</v>
      </c>
      <c r="H427" s="30" t="s">
        <v>721</v>
      </c>
      <c r="I427" s="30"/>
      <c r="J427" s="32" t="s">
        <v>30</v>
      </c>
      <c r="K427" s="45" t="s">
        <v>31</v>
      </c>
      <c r="L427" s="78" t="s">
        <v>31</v>
      </c>
      <c r="M427" s="45" t="s">
        <v>30</v>
      </c>
      <c r="N427" s="45" t="s">
        <v>30</v>
      </c>
      <c r="O427" s="45" t="s">
        <v>30</v>
      </c>
      <c r="P427" s="45" t="s">
        <v>30</v>
      </c>
      <c r="Q427" s="45" t="s">
        <v>31</v>
      </c>
      <c r="R427" s="32" t="s">
        <v>31</v>
      </c>
      <c r="S427" s="32" t="s">
        <v>31</v>
      </c>
      <c r="T427" s="45" t="s">
        <v>31</v>
      </c>
      <c r="U427" s="32" t="s">
        <v>31</v>
      </c>
      <c r="V427" s="32" t="s">
        <v>31</v>
      </c>
      <c r="W427" s="32" t="s">
        <v>31</v>
      </c>
      <c r="X427" s="32" t="s">
        <v>30</v>
      </c>
      <c r="Y427" s="32" t="s">
        <v>31</v>
      </c>
      <c r="Z427" s="32" t="s">
        <v>33</v>
      </c>
      <c r="AA427" s="32" t="s">
        <v>33</v>
      </c>
      <c r="AB427" s="32" t="s">
        <v>33</v>
      </c>
      <c r="AC427" s="32" t="s">
        <v>33</v>
      </c>
      <c r="AD427" s="32" t="s">
        <v>33</v>
      </c>
      <c r="AE427" s="32" t="s">
        <v>33</v>
      </c>
      <c r="AF427" s="46" t="s">
        <v>45</v>
      </c>
      <c r="AK427" s="32" t="s">
        <v>56</v>
      </c>
      <c r="AP427" s="24" t="str">
        <f t="shared" si="2"/>
        <v>0x9E020000</v>
      </c>
      <c r="AQ427" s="25"/>
      <c r="AR427" s="26" t="str">
        <f t="shared" si="6"/>
        <v>ARM64Op_scvtf_scalar_fixed_point_64_bit_to_single_precision     </v>
      </c>
      <c r="AS427" s="26" t="str">
        <f t="shared" si="7"/>
        <v>//		ARM64Op_scvtf_scalar_fixed_point_64_bit_to_single_precision,    	/* 0x9E020000	SCVTF     	 */</v>
      </c>
      <c r="AT427" s="26" t="str">
        <f t="shared" si="8"/>
        <v>//		0x9E020000,	/* SCVTF     	ARM64Op_scvtf_scalar_fixed_point_64_bit_to_single_precision	 */</v>
      </c>
    </row>
    <row r="428" ht="12.75" customHeight="1">
      <c r="A428" s="9" t="s">
        <v>722</v>
      </c>
      <c r="B428" s="33" t="s">
        <v>106</v>
      </c>
      <c r="C428" s="16"/>
      <c r="D428" s="17"/>
      <c r="E428" s="28" t="s">
        <v>708</v>
      </c>
      <c r="F428" s="18" t="str">
        <f t="shared" si="1"/>
        <v>scalar_fixed_point_64_bit_to_single_precision</v>
      </c>
      <c r="G428" s="18" t="s">
        <v>705</v>
      </c>
      <c r="H428" s="30" t="s">
        <v>721</v>
      </c>
      <c r="I428" s="30"/>
      <c r="J428" s="32" t="s">
        <v>30</v>
      </c>
      <c r="K428" s="45" t="s">
        <v>31</v>
      </c>
      <c r="L428" s="78" t="s">
        <v>31</v>
      </c>
      <c r="M428" s="45" t="s">
        <v>30</v>
      </c>
      <c r="N428" s="45" t="s">
        <v>30</v>
      </c>
      <c r="O428" s="45" t="s">
        <v>30</v>
      </c>
      <c r="P428" s="45" t="s">
        <v>30</v>
      </c>
      <c r="Q428" s="45" t="s">
        <v>31</v>
      </c>
      <c r="R428" s="32" t="s">
        <v>31</v>
      </c>
      <c r="S428" s="32" t="s">
        <v>31</v>
      </c>
      <c r="T428" s="45" t="s">
        <v>31</v>
      </c>
      <c r="U428" s="32" t="s">
        <v>31</v>
      </c>
      <c r="V428" s="32" t="s">
        <v>31</v>
      </c>
      <c r="W428" s="32" t="s">
        <v>31</v>
      </c>
      <c r="X428" s="32" t="s">
        <v>30</v>
      </c>
      <c r="Y428" s="32" t="s">
        <v>30</v>
      </c>
      <c r="Z428" s="32" t="s">
        <v>33</v>
      </c>
      <c r="AA428" s="32" t="s">
        <v>33</v>
      </c>
      <c r="AB428" s="32" t="s">
        <v>33</v>
      </c>
      <c r="AC428" s="32" t="s">
        <v>33</v>
      </c>
      <c r="AD428" s="32" t="s">
        <v>33</v>
      </c>
      <c r="AE428" s="32" t="s">
        <v>33</v>
      </c>
      <c r="AF428" s="46" t="s">
        <v>45</v>
      </c>
      <c r="AK428" s="32" t="s">
        <v>56</v>
      </c>
      <c r="AP428" s="24" t="str">
        <f t="shared" si="2"/>
        <v>0x9E030000</v>
      </c>
      <c r="AQ428" s="25"/>
      <c r="AR428" s="26" t="str">
        <f t="shared" si="6"/>
        <v>ARM64Op_ucvtf_scalar_fixed_point_64_bit_to_single_precision     </v>
      </c>
      <c r="AS428" s="26" t="str">
        <f t="shared" si="7"/>
        <v>//		ARM64Op_ucvtf_scalar_fixed_point_64_bit_to_single_precision,    	/* 0x9E030000	UCVTF     	 */</v>
      </c>
      <c r="AT428" s="26" t="str">
        <f t="shared" si="8"/>
        <v>//		0x9E030000,	/* UCVTF     	ARM64Op_ucvtf_scalar_fixed_point_64_bit_to_single_precision	 */</v>
      </c>
    </row>
    <row r="429" ht="12.75" customHeight="1">
      <c r="A429" s="15" t="s">
        <v>723</v>
      </c>
      <c r="B429" s="33" t="s">
        <v>106</v>
      </c>
      <c r="C429" s="16"/>
      <c r="D429" s="17"/>
      <c r="E429" s="28" t="s">
        <v>710</v>
      </c>
      <c r="F429" s="18" t="str">
        <f t="shared" si="1"/>
        <v>scalar_fixed_point_Single_precision_to_64_bit</v>
      </c>
      <c r="G429" s="18" t="s">
        <v>705</v>
      </c>
      <c r="H429" s="30" t="s">
        <v>724</v>
      </c>
      <c r="I429" s="30"/>
      <c r="J429" s="32" t="s">
        <v>30</v>
      </c>
      <c r="K429" s="45" t="s">
        <v>31</v>
      </c>
      <c r="L429" s="78" t="s">
        <v>31</v>
      </c>
      <c r="M429" s="45" t="s">
        <v>30</v>
      </c>
      <c r="N429" s="45" t="s">
        <v>30</v>
      </c>
      <c r="O429" s="45" t="s">
        <v>30</v>
      </c>
      <c r="P429" s="45" t="s">
        <v>30</v>
      </c>
      <c r="Q429" s="45" t="s">
        <v>31</v>
      </c>
      <c r="R429" s="32" t="s">
        <v>30</v>
      </c>
      <c r="S429" s="32" t="s">
        <v>30</v>
      </c>
      <c r="T429" s="45" t="s">
        <v>31</v>
      </c>
      <c r="U429" s="32" t="s">
        <v>30</v>
      </c>
      <c r="V429" s="32" t="s">
        <v>30</v>
      </c>
      <c r="W429" s="32" t="s">
        <v>31</v>
      </c>
      <c r="X429" s="32" t="s">
        <v>31</v>
      </c>
      <c r="Y429" s="32" t="s">
        <v>31</v>
      </c>
      <c r="Z429" s="32" t="s">
        <v>33</v>
      </c>
      <c r="AA429" s="32" t="s">
        <v>33</v>
      </c>
      <c r="AB429" s="32" t="s">
        <v>33</v>
      </c>
      <c r="AC429" s="32" t="s">
        <v>33</v>
      </c>
      <c r="AD429" s="32" t="s">
        <v>33</v>
      </c>
      <c r="AE429" s="32" t="s">
        <v>33</v>
      </c>
      <c r="AF429" s="46" t="s">
        <v>45</v>
      </c>
      <c r="AK429" s="32" t="s">
        <v>56</v>
      </c>
      <c r="AP429" s="24" t="str">
        <f t="shared" si="2"/>
        <v>0x9ED80000</v>
      </c>
      <c r="AQ429" s="25"/>
      <c r="AR429" s="26" t="str">
        <f t="shared" si="6"/>
        <v>ARM64Op_fcvtzs_scalar_fixed_point_Single_precision_to_64_bit    </v>
      </c>
      <c r="AS429" s="26" t="str">
        <f t="shared" si="7"/>
        <v>//		ARM64Op_fcvtzs_scalar_fixed_point_Single_precision_to_64_bit,   	/* 0x9ED80000	FCVTZS    	 */</v>
      </c>
      <c r="AT429" s="26" t="str">
        <f t="shared" si="8"/>
        <v>//		0x9ED80000,	/* FCVTZS    	ARM64Op_fcvtzs_scalar_fixed_point_Single_precision_to_64_bit	 */</v>
      </c>
    </row>
    <row r="430" ht="12.75" customHeight="1">
      <c r="A430" s="15" t="s">
        <v>725</v>
      </c>
      <c r="B430" s="33" t="s">
        <v>106</v>
      </c>
      <c r="C430" s="16"/>
      <c r="D430" s="17"/>
      <c r="E430" s="28" t="s">
        <v>713</v>
      </c>
      <c r="F430" s="18" t="str">
        <f t="shared" si="1"/>
        <v>scalar_fixed_point_Single_precision_to_64_bit</v>
      </c>
      <c r="G430" s="18" t="s">
        <v>705</v>
      </c>
      <c r="H430" s="30" t="s">
        <v>724</v>
      </c>
      <c r="I430" s="30"/>
      <c r="J430" s="32" t="s">
        <v>30</v>
      </c>
      <c r="K430" s="45" t="s">
        <v>31</v>
      </c>
      <c r="L430" s="78" t="s">
        <v>31</v>
      </c>
      <c r="M430" s="45" t="s">
        <v>30</v>
      </c>
      <c r="N430" s="45" t="s">
        <v>30</v>
      </c>
      <c r="O430" s="45" t="s">
        <v>30</v>
      </c>
      <c r="P430" s="45" t="s">
        <v>30</v>
      </c>
      <c r="Q430" s="45" t="s">
        <v>31</v>
      </c>
      <c r="R430" s="32" t="s">
        <v>30</v>
      </c>
      <c r="S430" s="32" t="s">
        <v>30</v>
      </c>
      <c r="T430" s="45" t="s">
        <v>31</v>
      </c>
      <c r="U430" s="32" t="s">
        <v>30</v>
      </c>
      <c r="V430" s="32" t="s">
        <v>30</v>
      </c>
      <c r="W430" s="32" t="s">
        <v>31</v>
      </c>
      <c r="X430" s="32" t="s">
        <v>31</v>
      </c>
      <c r="Y430" s="32" t="s">
        <v>30</v>
      </c>
      <c r="Z430" s="32" t="s">
        <v>33</v>
      </c>
      <c r="AA430" s="32" t="s">
        <v>33</v>
      </c>
      <c r="AB430" s="32" t="s">
        <v>33</v>
      </c>
      <c r="AC430" s="32" t="s">
        <v>33</v>
      </c>
      <c r="AD430" s="32" t="s">
        <v>33</v>
      </c>
      <c r="AE430" s="32" t="s">
        <v>33</v>
      </c>
      <c r="AF430" s="46" t="s">
        <v>45</v>
      </c>
      <c r="AK430" s="32" t="s">
        <v>56</v>
      </c>
      <c r="AP430" s="24" t="str">
        <f t="shared" si="2"/>
        <v>0x9ED90000</v>
      </c>
      <c r="AQ430" s="25"/>
      <c r="AR430" s="26" t="str">
        <f t="shared" si="6"/>
        <v>ARM64Op_fcvtzu_scalar_fixed_point_Single_precision_to_64_bit    </v>
      </c>
      <c r="AS430" s="26" t="str">
        <f t="shared" si="7"/>
        <v>//		ARM64Op_fcvtzu_scalar_fixed_point_Single_precision_to_64_bit,   	/* 0x9ED90000	FCVTZU    	 */</v>
      </c>
      <c r="AT430" s="26" t="str">
        <f t="shared" si="8"/>
        <v>//		0x9ED90000,	/* FCVTZU    	ARM64Op_fcvtzu_scalar_fixed_point_Single_precision_to_64_bit	 */</v>
      </c>
    </row>
    <row r="431" ht="12.75" customHeight="1">
      <c r="A431" s="9" t="s">
        <v>726</v>
      </c>
      <c r="B431" s="33" t="s">
        <v>106</v>
      </c>
      <c r="C431" s="16"/>
      <c r="D431" s="17"/>
      <c r="E431" s="28" t="s">
        <v>704</v>
      </c>
      <c r="F431" s="18" t="str">
        <f t="shared" si="1"/>
        <v>scalar_fixed_point_64_bit_to_double_precision</v>
      </c>
      <c r="G431" s="18" t="s">
        <v>705</v>
      </c>
      <c r="H431" s="30" t="s">
        <v>727</v>
      </c>
      <c r="I431" s="30"/>
      <c r="J431" s="32" t="s">
        <v>30</v>
      </c>
      <c r="K431" s="45" t="s">
        <v>31</v>
      </c>
      <c r="L431" s="78" t="s">
        <v>31</v>
      </c>
      <c r="M431" s="45" t="s">
        <v>30</v>
      </c>
      <c r="N431" s="45" t="s">
        <v>30</v>
      </c>
      <c r="O431" s="45" t="s">
        <v>30</v>
      </c>
      <c r="P431" s="45" t="s">
        <v>30</v>
      </c>
      <c r="Q431" s="45" t="s">
        <v>31</v>
      </c>
      <c r="R431" s="32" t="s">
        <v>31</v>
      </c>
      <c r="S431" s="32" t="s">
        <v>31</v>
      </c>
      <c r="T431" s="45" t="s">
        <v>31</v>
      </c>
      <c r="U431" s="32" t="s">
        <v>31</v>
      </c>
      <c r="V431" s="32" t="s">
        <v>31</v>
      </c>
      <c r="W431" s="32" t="s">
        <v>31</v>
      </c>
      <c r="X431" s="32" t="s">
        <v>30</v>
      </c>
      <c r="Y431" s="32" t="s">
        <v>31</v>
      </c>
      <c r="Z431" s="32" t="s">
        <v>33</v>
      </c>
      <c r="AA431" s="32" t="s">
        <v>33</v>
      </c>
      <c r="AB431" s="32" t="s">
        <v>33</v>
      </c>
      <c r="AC431" s="32" t="s">
        <v>33</v>
      </c>
      <c r="AD431" s="32" t="s">
        <v>33</v>
      </c>
      <c r="AE431" s="32" t="s">
        <v>33</v>
      </c>
      <c r="AF431" s="46" t="s">
        <v>45</v>
      </c>
      <c r="AK431" s="32" t="s">
        <v>56</v>
      </c>
      <c r="AP431" s="24" t="str">
        <f t="shared" si="2"/>
        <v>0x9E020000</v>
      </c>
      <c r="AQ431" s="25"/>
      <c r="AR431" s="26" t="str">
        <f t="shared" si="6"/>
        <v>ARM64Op_scvtf_scalar_fixed_point_64_bit_to_double_precision     </v>
      </c>
      <c r="AS431" s="26" t="str">
        <f t="shared" si="7"/>
        <v>//		ARM64Op_scvtf_scalar_fixed_point_64_bit_to_double_precision,    	/* 0x9E020000	SCVTF     	 */</v>
      </c>
      <c r="AT431" s="26" t="str">
        <f t="shared" si="8"/>
        <v>//		0x9E020000,	/* SCVTF     	ARM64Op_scvtf_scalar_fixed_point_64_bit_to_double_precision	 */</v>
      </c>
    </row>
    <row r="432" ht="12.75" customHeight="1">
      <c r="A432" s="15" t="s">
        <v>728</v>
      </c>
      <c r="B432" s="33" t="s">
        <v>106</v>
      </c>
      <c r="C432" s="16"/>
      <c r="D432" s="17"/>
      <c r="E432" s="28" t="s">
        <v>708</v>
      </c>
      <c r="F432" s="18" t="str">
        <f t="shared" si="1"/>
        <v>scalar_fixed_point_64_bit_to_double_precision</v>
      </c>
      <c r="G432" s="18" t="s">
        <v>705</v>
      </c>
      <c r="H432" s="30" t="s">
        <v>727</v>
      </c>
      <c r="I432" s="30"/>
      <c r="J432" s="32" t="s">
        <v>30</v>
      </c>
      <c r="K432" s="45" t="s">
        <v>31</v>
      </c>
      <c r="L432" s="78" t="s">
        <v>31</v>
      </c>
      <c r="M432" s="45" t="s">
        <v>30</v>
      </c>
      <c r="N432" s="45" t="s">
        <v>30</v>
      </c>
      <c r="O432" s="45" t="s">
        <v>30</v>
      </c>
      <c r="P432" s="45" t="s">
        <v>30</v>
      </c>
      <c r="Q432" s="45" t="s">
        <v>31</v>
      </c>
      <c r="R432" s="32" t="s">
        <v>31</v>
      </c>
      <c r="S432" s="32" t="s">
        <v>31</v>
      </c>
      <c r="T432" s="45" t="s">
        <v>31</v>
      </c>
      <c r="U432" s="32" t="s">
        <v>31</v>
      </c>
      <c r="V432" s="32" t="s">
        <v>31</v>
      </c>
      <c r="W432" s="32" t="s">
        <v>31</v>
      </c>
      <c r="X432" s="32" t="s">
        <v>30</v>
      </c>
      <c r="Y432" s="32" t="s">
        <v>30</v>
      </c>
      <c r="Z432" s="32" t="s">
        <v>33</v>
      </c>
      <c r="AA432" s="32" t="s">
        <v>33</v>
      </c>
      <c r="AB432" s="32" t="s">
        <v>33</v>
      </c>
      <c r="AC432" s="32" t="s">
        <v>33</v>
      </c>
      <c r="AD432" s="32" t="s">
        <v>33</v>
      </c>
      <c r="AE432" s="32" t="s">
        <v>33</v>
      </c>
      <c r="AF432" s="46" t="s">
        <v>45</v>
      </c>
      <c r="AK432" s="32" t="s">
        <v>56</v>
      </c>
      <c r="AP432" s="24" t="str">
        <f t="shared" si="2"/>
        <v>0x9E030000</v>
      </c>
      <c r="AQ432" s="25"/>
      <c r="AR432" s="26" t="str">
        <f t="shared" si="6"/>
        <v>ARM64Op_ucvtf_scalar_fixed_point_64_bit_to_double_precision     </v>
      </c>
      <c r="AS432" s="26" t="str">
        <f t="shared" si="7"/>
        <v>//		ARM64Op_ucvtf_scalar_fixed_point_64_bit_to_double_precision,    	/* 0x9E030000	UCVTF     	 */</v>
      </c>
      <c r="AT432" s="26" t="str">
        <f t="shared" si="8"/>
        <v>//		0x9E030000,	/* UCVTF     	ARM64Op_ucvtf_scalar_fixed_point_64_bit_to_double_precision	 */</v>
      </c>
    </row>
    <row r="433" ht="12.75" customHeight="1">
      <c r="A433" s="15" t="s">
        <v>729</v>
      </c>
      <c r="B433" s="33" t="s">
        <v>106</v>
      </c>
      <c r="C433" s="16"/>
      <c r="D433" s="17"/>
      <c r="E433" s="28" t="s">
        <v>710</v>
      </c>
      <c r="F433" s="18" t="str">
        <f t="shared" si="1"/>
        <v>scalar_fixed_point_Double_precision_to_64_bit</v>
      </c>
      <c r="G433" s="18" t="s">
        <v>705</v>
      </c>
      <c r="H433" s="30" t="s">
        <v>730</v>
      </c>
      <c r="I433" s="30"/>
      <c r="J433" s="32" t="s">
        <v>30</v>
      </c>
      <c r="K433" s="45" t="s">
        <v>31</v>
      </c>
      <c r="L433" s="78" t="s">
        <v>31</v>
      </c>
      <c r="M433" s="45" t="s">
        <v>30</v>
      </c>
      <c r="N433" s="45" t="s">
        <v>30</v>
      </c>
      <c r="O433" s="45" t="s">
        <v>30</v>
      </c>
      <c r="P433" s="45" t="s">
        <v>30</v>
      </c>
      <c r="Q433" s="45" t="s">
        <v>31</v>
      </c>
      <c r="R433" s="32" t="s">
        <v>30</v>
      </c>
      <c r="S433" s="32" t="s">
        <v>30</v>
      </c>
      <c r="T433" s="45" t="s">
        <v>31</v>
      </c>
      <c r="U433" s="32" t="s">
        <v>30</v>
      </c>
      <c r="V433" s="32" t="s">
        <v>30</v>
      </c>
      <c r="W433" s="32" t="s">
        <v>31</v>
      </c>
      <c r="X433" s="32" t="s">
        <v>31</v>
      </c>
      <c r="Y433" s="32" t="s">
        <v>31</v>
      </c>
      <c r="Z433" s="32" t="s">
        <v>33</v>
      </c>
      <c r="AA433" s="32" t="s">
        <v>33</v>
      </c>
      <c r="AB433" s="32" t="s">
        <v>33</v>
      </c>
      <c r="AC433" s="32" t="s">
        <v>33</v>
      </c>
      <c r="AD433" s="32" t="s">
        <v>33</v>
      </c>
      <c r="AE433" s="32" t="s">
        <v>33</v>
      </c>
      <c r="AF433" s="46" t="s">
        <v>45</v>
      </c>
      <c r="AK433" s="32" t="s">
        <v>56</v>
      </c>
      <c r="AP433" s="24" t="str">
        <f t="shared" si="2"/>
        <v>0x9ED80000</v>
      </c>
      <c r="AQ433" s="25"/>
      <c r="AR433" s="26" t="str">
        <f t="shared" si="6"/>
        <v>ARM64Op_fcvtzs_scalar_fixed_point_Double_precision_to_64_bit    </v>
      </c>
      <c r="AS433" s="26" t="str">
        <f t="shared" si="7"/>
        <v>//		ARM64Op_fcvtzs_scalar_fixed_point_Double_precision_to_64_bit,   	/* 0x9ED80000	FCVTZS    	 */</v>
      </c>
      <c r="AT433" s="26" t="str">
        <f t="shared" si="8"/>
        <v>//		0x9ED80000,	/* FCVTZS    	ARM64Op_fcvtzs_scalar_fixed_point_Double_precision_to_64_bit	 */</v>
      </c>
    </row>
    <row r="434" ht="12.75" customHeight="1">
      <c r="A434" s="9" t="s">
        <v>731</v>
      </c>
      <c r="B434" s="33" t="s">
        <v>106</v>
      </c>
      <c r="C434" s="16"/>
      <c r="D434" s="17"/>
      <c r="E434" s="28" t="s">
        <v>713</v>
      </c>
      <c r="F434" s="18" t="str">
        <f t="shared" si="1"/>
        <v>scalar_fixed_point_Double_precision_to_64_bit</v>
      </c>
      <c r="G434" s="18" t="s">
        <v>705</v>
      </c>
      <c r="H434" s="30" t="s">
        <v>730</v>
      </c>
      <c r="I434" s="30"/>
      <c r="J434" s="32" t="s">
        <v>30</v>
      </c>
      <c r="K434" s="45" t="s">
        <v>31</v>
      </c>
      <c r="L434" s="78" t="s">
        <v>31</v>
      </c>
      <c r="M434" s="45" t="s">
        <v>30</v>
      </c>
      <c r="N434" s="45" t="s">
        <v>30</v>
      </c>
      <c r="O434" s="45" t="s">
        <v>30</v>
      </c>
      <c r="P434" s="45" t="s">
        <v>30</v>
      </c>
      <c r="Q434" s="45" t="s">
        <v>31</v>
      </c>
      <c r="R434" s="32" t="s">
        <v>30</v>
      </c>
      <c r="S434" s="32" t="s">
        <v>30</v>
      </c>
      <c r="T434" s="45" t="s">
        <v>31</v>
      </c>
      <c r="U434" s="32" t="s">
        <v>30</v>
      </c>
      <c r="V434" s="32" t="s">
        <v>30</v>
      </c>
      <c r="W434" s="32" t="s">
        <v>31</v>
      </c>
      <c r="X434" s="32" t="s">
        <v>31</v>
      </c>
      <c r="Y434" s="32" t="s">
        <v>30</v>
      </c>
      <c r="Z434" s="32" t="s">
        <v>33</v>
      </c>
      <c r="AA434" s="32" t="s">
        <v>33</v>
      </c>
      <c r="AB434" s="32" t="s">
        <v>33</v>
      </c>
      <c r="AC434" s="32" t="s">
        <v>33</v>
      </c>
      <c r="AD434" s="32" t="s">
        <v>33</v>
      </c>
      <c r="AE434" s="32" t="s">
        <v>33</v>
      </c>
      <c r="AF434" s="46" t="s">
        <v>45</v>
      </c>
      <c r="AK434" s="32" t="s">
        <v>56</v>
      </c>
      <c r="AP434" s="24" t="str">
        <f t="shared" si="2"/>
        <v>0x9ED90000</v>
      </c>
      <c r="AQ434" s="25"/>
      <c r="AR434" s="26" t="str">
        <f t="shared" si="6"/>
        <v>ARM64Op_fcvtzu_scalar_fixed_point_Double_precision_to_64_bit    </v>
      </c>
      <c r="AS434" s="26" t="str">
        <f t="shared" si="7"/>
        <v>//		ARM64Op_fcvtzu_scalar_fixed_point_Double_precision_to_64_bit,   	/* 0x9ED90000	FCVTZU    	 */</v>
      </c>
      <c r="AT434" s="26" t="str">
        <f t="shared" si="8"/>
        <v>//		0x9ED90000,	/* FCVTZU    	ARM64Op_fcvtzu_scalar_fixed_point_Double_precision_to_64_bit	 */</v>
      </c>
    </row>
    <row r="435" ht="12.75" customHeight="1">
      <c r="A435" s="9" t="s">
        <v>732</v>
      </c>
      <c r="B435" s="33" t="s">
        <v>106</v>
      </c>
      <c r="C435" s="16"/>
      <c r="D435" s="17" t="s">
        <v>733</v>
      </c>
      <c r="F435" s="18" t="str">
        <f t="shared" si="1"/>
        <v/>
      </c>
      <c r="G435" s="19"/>
      <c r="H435" s="20"/>
      <c r="I435" s="20"/>
      <c r="J435" s="38" t="s">
        <v>67</v>
      </c>
      <c r="K435" s="22" t="s">
        <v>31</v>
      </c>
      <c r="L435" s="38" t="s">
        <v>52</v>
      </c>
      <c r="M435" s="22" t="s">
        <v>30</v>
      </c>
      <c r="N435" s="39" t="s">
        <v>30</v>
      </c>
      <c r="O435" s="39" t="s">
        <v>30</v>
      </c>
      <c r="P435" s="39" t="s">
        <v>30</v>
      </c>
      <c r="Q435" s="22" t="s">
        <v>31</v>
      </c>
      <c r="R435" s="38" t="s">
        <v>700</v>
      </c>
      <c r="T435" s="22" t="s">
        <v>30</v>
      </c>
      <c r="U435" s="38" t="s">
        <v>51</v>
      </c>
      <c r="Z435" s="38" t="s">
        <v>39</v>
      </c>
      <c r="AD435" s="22" t="s">
        <v>31</v>
      </c>
      <c r="AE435" s="22" t="s">
        <v>30</v>
      </c>
      <c r="AF435" s="40" t="s">
        <v>45</v>
      </c>
      <c r="AK435" s="38" t="s">
        <v>459</v>
      </c>
      <c r="AL435" s="38" t="s">
        <v>62</v>
      </c>
      <c r="AP435" s="24" t="str">
        <f t="shared" si="2"/>
        <v/>
      </c>
      <c r="AQ435" s="25"/>
      <c r="AR435" s="26" t="str">
        <f t="shared" si="6"/>
        <v/>
      </c>
      <c r="AS435" s="26" t="str">
        <f t="shared" si="7"/>
        <v>	/* Floating-point conditional compare */</v>
      </c>
      <c r="AT435" s="26" t="str">
        <f t="shared" si="8"/>
        <v>	/* Floating-point conditional compare */</v>
      </c>
    </row>
    <row r="436" ht="12.75" customHeight="1">
      <c r="A436" s="15" t="s">
        <v>734</v>
      </c>
      <c r="B436" s="33" t="s">
        <v>106</v>
      </c>
      <c r="C436" s="16"/>
      <c r="D436" s="17"/>
      <c r="E436" s="28" t="s">
        <v>735</v>
      </c>
      <c r="F436" s="18" t="str">
        <f t="shared" si="1"/>
        <v>Single_precision</v>
      </c>
      <c r="G436" s="19"/>
      <c r="H436" s="77" t="s">
        <v>736</v>
      </c>
      <c r="I436" s="77"/>
      <c r="J436" s="32" t="s">
        <v>31</v>
      </c>
      <c r="K436" s="45" t="s">
        <v>31</v>
      </c>
      <c r="L436" s="32" t="s">
        <v>31</v>
      </c>
      <c r="M436" s="45" t="s">
        <v>30</v>
      </c>
      <c r="N436" s="45" t="s">
        <v>30</v>
      </c>
      <c r="O436" s="45" t="s">
        <v>30</v>
      </c>
      <c r="P436" s="45" t="s">
        <v>30</v>
      </c>
      <c r="Q436" s="45" t="s">
        <v>31</v>
      </c>
      <c r="R436" s="32" t="s">
        <v>31</v>
      </c>
      <c r="S436" s="32" t="s">
        <v>31</v>
      </c>
      <c r="T436" s="45" t="s">
        <v>30</v>
      </c>
      <c r="U436" s="32" t="s">
        <v>51</v>
      </c>
      <c r="Z436" s="32" t="s">
        <v>39</v>
      </c>
      <c r="AD436" s="45" t="s">
        <v>31</v>
      </c>
      <c r="AE436" s="45" t="s">
        <v>30</v>
      </c>
      <c r="AF436" s="46" t="s">
        <v>45</v>
      </c>
      <c r="AK436" s="32" t="s">
        <v>31</v>
      </c>
      <c r="AL436" s="32" t="s">
        <v>62</v>
      </c>
      <c r="AP436" s="24" t="str">
        <f t="shared" si="2"/>
        <v>0x1E200400</v>
      </c>
      <c r="AQ436" s="25"/>
      <c r="AR436" s="26" t="str">
        <f t="shared" si="6"/>
        <v>ARM64Op_fccmp_Single_precision                                  </v>
      </c>
      <c r="AS436" s="26" t="str">
        <f t="shared" si="7"/>
        <v>//		ARM64Op_fccmp_Single_precision,                                 	/* 0x1E200400	FCCMP     	 */</v>
      </c>
      <c r="AT436" s="26" t="str">
        <f t="shared" si="8"/>
        <v>//		0x1E200400,	/* FCCMP     	ARM64Op_fccmp_Single_precision	 */</v>
      </c>
    </row>
    <row r="437" ht="12.75" customHeight="1">
      <c r="A437" s="15" t="s">
        <v>737</v>
      </c>
      <c r="B437" s="33" t="s">
        <v>106</v>
      </c>
      <c r="C437" s="16"/>
      <c r="D437" s="17"/>
      <c r="E437" s="28" t="s">
        <v>738</v>
      </c>
      <c r="F437" s="18" t="str">
        <f t="shared" si="1"/>
        <v>Single_precision</v>
      </c>
      <c r="G437" s="19"/>
      <c r="H437" s="77" t="s">
        <v>736</v>
      </c>
      <c r="I437" s="77"/>
      <c r="J437" s="32" t="s">
        <v>31</v>
      </c>
      <c r="K437" s="45" t="s">
        <v>31</v>
      </c>
      <c r="L437" s="32" t="s">
        <v>31</v>
      </c>
      <c r="M437" s="45" t="s">
        <v>30</v>
      </c>
      <c r="N437" s="45" t="s">
        <v>30</v>
      </c>
      <c r="O437" s="45" t="s">
        <v>30</v>
      </c>
      <c r="P437" s="45" t="s">
        <v>30</v>
      </c>
      <c r="Q437" s="45" t="s">
        <v>31</v>
      </c>
      <c r="R437" s="32" t="s">
        <v>31</v>
      </c>
      <c r="S437" s="32" t="s">
        <v>31</v>
      </c>
      <c r="T437" s="45" t="s">
        <v>30</v>
      </c>
      <c r="U437" s="32" t="s">
        <v>51</v>
      </c>
      <c r="Z437" s="32" t="s">
        <v>39</v>
      </c>
      <c r="AD437" s="45" t="s">
        <v>31</v>
      </c>
      <c r="AE437" s="45" t="s">
        <v>30</v>
      </c>
      <c r="AF437" s="46" t="s">
        <v>45</v>
      </c>
      <c r="AK437" s="32" t="s">
        <v>30</v>
      </c>
      <c r="AL437" s="32" t="s">
        <v>62</v>
      </c>
      <c r="AP437" s="24" t="str">
        <f t="shared" si="2"/>
        <v>0x1E200410</v>
      </c>
      <c r="AQ437" s="25"/>
      <c r="AR437" s="26" t="str">
        <f t="shared" si="6"/>
        <v>ARM64Op_fccmpe_Single_precision                                 </v>
      </c>
      <c r="AS437" s="26" t="str">
        <f t="shared" si="7"/>
        <v>//		ARM64Op_fccmpe_Single_precision,                                	/* 0x1E200410	FCCMPE    	 */</v>
      </c>
      <c r="AT437" s="26" t="str">
        <f t="shared" si="8"/>
        <v>//		0x1E200410,	/* FCCMPE    	ARM64Op_fccmpe_Single_precision	 */</v>
      </c>
    </row>
    <row r="438" ht="12.75" customHeight="1">
      <c r="A438" s="9" t="s">
        <v>739</v>
      </c>
      <c r="B438" s="33" t="s">
        <v>106</v>
      </c>
      <c r="C438" s="16"/>
      <c r="D438" s="17"/>
      <c r="E438" s="28" t="s">
        <v>735</v>
      </c>
      <c r="F438" s="18" t="str">
        <f t="shared" si="1"/>
        <v>Double_precision</v>
      </c>
      <c r="G438" s="19"/>
      <c r="H438" s="77" t="s">
        <v>740</v>
      </c>
      <c r="I438" s="77"/>
      <c r="J438" s="32" t="s">
        <v>31</v>
      </c>
      <c r="K438" s="45" t="s">
        <v>31</v>
      </c>
      <c r="L438" s="32" t="s">
        <v>31</v>
      </c>
      <c r="M438" s="45" t="s">
        <v>30</v>
      </c>
      <c r="N438" s="45" t="s">
        <v>30</v>
      </c>
      <c r="O438" s="45" t="s">
        <v>30</v>
      </c>
      <c r="P438" s="45" t="s">
        <v>30</v>
      </c>
      <c r="Q438" s="45" t="s">
        <v>31</v>
      </c>
      <c r="R438" s="32" t="s">
        <v>31</v>
      </c>
      <c r="S438" s="32" t="s">
        <v>30</v>
      </c>
      <c r="T438" s="45" t="s">
        <v>30</v>
      </c>
      <c r="U438" s="32" t="s">
        <v>51</v>
      </c>
      <c r="Z438" s="32" t="s">
        <v>39</v>
      </c>
      <c r="AD438" s="45" t="s">
        <v>31</v>
      </c>
      <c r="AE438" s="45" t="s">
        <v>30</v>
      </c>
      <c r="AF438" s="46" t="s">
        <v>45</v>
      </c>
      <c r="AK438" s="32" t="s">
        <v>31</v>
      </c>
      <c r="AL438" s="32" t="s">
        <v>62</v>
      </c>
      <c r="AP438" s="24" t="str">
        <f t="shared" si="2"/>
        <v>0x1E600400</v>
      </c>
      <c r="AQ438" s="25"/>
      <c r="AR438" s="26" t="str">
        <f t="shared" si="6"/>
        <v>ARM64Op_fccmp_Double_precision                                  </v>
      </c>
      <c r="AS438" s="26" t="str">
        <f t="shared" si="7"/>
        <v>//		ARM64Op_fccmp_Double_precision,                                 	/* 0x1E600400	FCCMP     	 */</v>
      </c>
      <c r="AT438" s="26" t="str">
        <f t="shared" si="8"/>
        <v>//		0x1E600400,	/* FCCMP     	ARM64Op_fccmp_Double_precision	 */</v>
      </c>
    </row>
    <row r="439" ht="12.75" customHeight="1">
      <c r="A439" s="15" t="s">
        <v>741</v>
      </c>
      <c r="B439" s="33" t="s">
        <v>106</v>
      </c>
      <c r="C439" s="16"/>
      <c r="D439" s="17"/>
      <c r="E439" s="28" t="s">
        <v>738</v>
      </c>
      <c r="F439" s="18" t="str">
        <f t="shared" si="1"/>
        <v>Double_precision</v>
      </c>
      <c r="G439" s="19"/>
      <c r="H439" s="77" t="s">
        <v>740</v>
      </c>
      <c r="I439" s="77"/>
      <c r="J439" s="32" t="s">
        <v>31</v>
      </c>
      <c r="K439" s="45" t="s">
        <v>31</v>
      </c>
      <c r="L439" s="32" t="s">
        <v>31</v>
      </c>
      <c r="M439" s="45" t="s">
        <v>30</v>
      </c>
      <c r="N439" s="45" t="s">
        <v>30</v>
      </c>
      <c r="O439" s="45" t="s">
        <v>30</v>
      </c>
      <c r="P439" s="45" t="s">
        <v>30</v>
      </c>
      <c r="Q439" s="45" t="s">
        <v>31</v>
      </c>
      <c r="R439" s="32" t="s">
        <v>31</v>
      </c>
      <c r="S439" s="32" t="s">
        <v>30</v>
      </c>
      <c r="T439" s="45" t="s">
        <v>30</v>
      </c>
      <c r="U439" s="32" t="s">
        <v>51</v>
      </c>
      <c r="Z439" s="32" t="s">
        <v>39</v>
      </c>
      <c r="AD439" s="45" t="s">
        <v>31</v>
      </c>
      <c r="AE439" s="45" t="s">
        <v>30</v>
      </c>
      <c r="AF439" s="46" t="s">
        <v>45</v>
      </c>
      <c r="AK439" s="32" t="s">
        <v>30</v>
      </c>
      <c r="AL439" s="32" t="s">
        <v>62</v>
      </c>
      <c r="AP439" s="24" t="str">
        <f t="shared" si="2"/>
        <v>0x1E600410</v>
      </c>
      <c r="AQ439" s="25"/>
      <c r="AR439" s="26" t="str">
        <f t="shared" si="6"/>
        <v>ARM64Op_fccmpe_Double_precision                                 </v>
      </c>
      <c r="AS439" s="26" t="str">
        <f t="shared" si="7"/>
        <v>//		ARM64Op_fccmpe_Double_precision,                                	/* 0x1E600410	FCCMPE    	 */</v>
      </c>
      <c r="AT439" s="26" t="str">
        <f t="shared" si="8"/>
        <v>//		0x1E600410,	/* FCCMPE    	ARM64Op_fccmpe_Double_precision	 */</v>
      </c>
    </row>
    <row r="440" ht="12.75" customHeight="1">
      <c r="A440" s="15" t="s">
        <v>742</v>
      </c>
      <c r="B440" s="33" t="s">
        <v>106</v>
      </c>
      <c r="C440" s="16"/>
      <c r="D440" s="17" t="s">
        <v>743</v>
      </c>
      <c r="F440" s="18" t="str">
        <f t="shared" si="1"/>
        <v/>
      </c>
      <c r="G440" s="19"/>
      <c r="H440" s="20"/>
      <c r="I440" s="20"/>
      <c r="J440" s="38" t="s">
        <v>67</v>
      </c>
      <c r="K440" s="22" t="s">
        <v>31</v>
      </c>
      <c r="L440" s="38" t="s">
        <v>52</v>
      </c>
      <c r="M440" s="22" t="s">
        <v>30</v>
      </c>
      <c r="N440" s="39" t="s">
        <v>30</v>
      </c>
      <c r="O440" s="39" t="s">
        <v>30</v>
      </c>
      <c r="P440" s="39" t="s">
        <v>30</v>
      </c>
      <c r="Q440" s="22" t="s">
        <v>31</v>
      </c>
      <c r="R440" s="38" t="s">
        <v>700</v>
      </c>
      <c r="T440" s="22" t="s">
        <v>30</v>
      </c>
      <c r="U440" s="38" t="s">
        <v>51</v>
      </c>
      <c r="Z440" s="38" t="s">
        <v>642</v>
      </c>
      <c r="AD440" s="22" t="s">
        <v>30</v>
      </c>
      <c r="AE440" s="22" t="s">
        <v>31</v>
      </c>
      <c r="AF440" s="40" t="s">
        <v>45</v>
      </c>
      <c r="AK440" s="38" t="s">
        <v>56</v>
      </c>
      <c r="AP440" s="24" t="str">
        <f t="shared" si="2"/>
        <v/>
      </c>
      <c r="AQ440" s="25"/>
      <c r="AR440" s="26" t="str">
        <f t="shared" si="6"/>
        <v/>
      </c>
      <c r="AS440" s="26" t="str">
        <f t="shared" si="7"/>
        <v>	/* Floating-point data-processing (2 source) */</v>
      </c>
      <c r="AT440" s="26" t="str">
        <f t="shared" si="8"/>
        <v>	/* Floating-point data-processing (2 source) */</v>
      </c>
    </row>
    <row r="441" ht="12.75" customHeight="1">
      <c r="A441" s="9" t="s">
        <v>744</v>
      </c>
      <c r="B441" s="33" t="s">
        <v>106</v>
      </c>
      <c r="C441" s="16"/>
      <c r="D441" s="17"/>
      <c r="E441" s="28" t="s">
        <v>745</v>
      </c>
      <c r="F441" s="18" t="str">
        <f t="shared" si="1"/>
        <v>scalar_Single_precision</v>
      </c>
      <c r="G441" s="18" t="s">
        <v>746</v>
      </c>
      <c r="H441" s="30" t="s">
        <v>736</v>
      </c>
      <c r="I441" s="30"/>
      <c r="J441" s="32" t="s">
        <v>31</v>
      </c>
      <c r="K441" s="45" t="s">
        <v>31</v>
      </c>
      <c r="L441" s="32" t="s">
        <v>31</v>
      </c>
      <c r="M441" s="45" t="s">
        <v>30</v>
      </c>
      <c r="N441" s="45" t="s">
        <v>30</v>
      </c>
      <c r="O441" s="45" t="s">
        <v>30</v>
      </c>
      <c r="P441" s="45" t="s">
        <v>30</v>
      </c>
      <c r="Q441" s="45" t="s">
        <v>31</v>
      </c>
      <c r="R441" s="32" t="s">
        <v>31</v>
      </c>
      <c r="S441" s="32" t="s">
        <v>31</v>
      </c>
      <c r="T441" s="45" t="s">
        <v>30</v>
      </c>
      <c r="U441" s="32" t="s">
        <v>51</v>
      </c>
      <c r="Z441" s="32" t="s">
        <v>31</v>
      </c>
      <c r="AA441" s="32" t="s">
        <v>31</v>
      </c>
      <c r="AB441" s="32" t="s">
        <v>31</v>
      </c>
      <c r="AC441" s="32" t="s">
        <v>31</v>
      </c>
      <c r="AD441" s="45" t="s">
        <v>30</v>
      </c>
      <c r="AE441" s="45" t="s">
        <v>31</v>
      </c>
      <c r="AF441" s="46" t="s">
        <v>45</v>
      </c>
      <c r="AK441" s="32" t="s">
        <v>56</v>
      </c>
      <c r="AP441" s="24" t="str">
        <f t="shared" si="2"/>
        <v>0x1E200800</v>
      </c>
      <c r="AQ441" s="25"/>
      <c r="AR441" s="26" t="str">
        <f t="shared" si="6"/>
        <v>ARM64Op_fmul_scalar_Single_precision                            </v>
      </c>
      <c r="AS441" s="26" t="str">
        <f t="shared" si="7"/>
        <v>//		ARM64Op_fmul_scalar_Single_precision,                           	/* 0x1E200800	FMUL      	 */</v>
      </c>
      <c r="AT441" s="26" t="str">
        <f t="shared" si="8"/>
        <v>//		0x1E200800,	/* FMUL      	ARM64Op_fmul_scalar_Single_precision	 */</v>
      </c>
    </row>
    <row r="442" ht="12.75" customHeight="1">
      <c r="A442" s="9" t="s">
        <v>747</v>
      </c>
      <c r="B442" s="33" t="s">
        <v>106</v>
      </c>
      <c r="C442" s="16"/>
      <c r="D442" s="17"/>
      <c r="E442" s="28" t="s">
        <v>748</v>
      </c>
      <c r="F442" s="18" t="str">
        <f t="shared" si="1"/>
        <v>scalar_Single_precision</v>
      </c>
      <c r="G442" s="18" t="s">
        <v>746</v>
      </c>
      <c r="H442" s="30" t="s">
        <v>736</v>
      </c>
      <c r="I442" s="30"/>
      <c r="J442" s="32" t="s">
        <v>31</v>
      </c>
      <c r="K442" s="45" t="s">
        <v>31</v>
      </c>
      <c r="L442" s="32" t="s">
        <v>31</v>
      </c>
      <c r="M442" s="45" t="s">
        <v>30</v>
      </c>
      <c r="N442" s="45" t="s">
        <v>30</v>
      </c>
      <c r="O442" s="45" t="s">
        <v>30</v>
      </c>
      <c r="P442" s="45" t="s">
        <v>30</v>
      </c>
      <c r="Q442" s="45" t="s">
        <v>31</v>
      </c>
      <c r="R442" s="32" t="s">
        <v>31</v>
      </c>
      <c r="S442" s="32" t="s">
        <v>31</v>
      </c>
      <c r="T442" s="45" t="s">
        <v>30</v>
      </c>
      <c r="U442" s="32" t="s">
        <v>51</v>
      </c>
      <c r="Z442" s="32" t="s">
        <v>31</v>
      </c>
      <c r="AA442" s="32" t="s">
        <v>31</v>
      </c>
      <c r="AB442" s="32" t="s">
        <v>31</v>
      </c>
      <c r="AC442" s="32" t="s">
        <v>30</v>
      </c>
      <c r="AD442" s="45" t="s">
        <v>30</v>
      </c>
      <c r="AE442" s="45" t="s">
        <v>31</v>
      </c>
      <c r="AF442" s="46" t="s">
        <v>45</v>
      </c>
      <c r="AK442" s="32" t="s">
        <v>56</v>
      </c>
      <c r="AP442" s="24" t="str">
        <f t="shared" si="2"/>
        <v>0x1E201800</v>
      </c>
      <c r="AQ442" s="25"/>
      <c r="AR442" s="26" t="str">
        <f t="shared" si="6"/>
        <v>ARM64Op_fdiv_scalar_Single_precision                            </v>
      </c>
      <c r="AS442" s="26" t="str">
        <f t="shared" si="7"/>
        <v>//		ARM64Op_fdiv_scalar_Single_precision,                           	/* 0x1E201800	FDIV      	 */</v>
      </c>
      <c r="AT442" s="26" t="str">
        <f t="shared" si="8"/>
        <v>//		0x1E201800,	/* FDIV      	ARM64Op_fdiv_scalar_Single_precision	 */</v>
      </c>
    </row>
    <row r="443" ht="12.75" customHeight="1">
      <c r="A443" s="15" t="s">
        <v>749</v>
      </c>
      <c r="B443" s="33" t="s">
        <v>106</v>
      </c>
      <c r="C443" s="16"/>
      <c r="D443" s="17"/>
      <c r="E443" s="28" t="s">
        <v>750</v>
      </c>
      <c r="F443" s="18" t="str">
        <f t="shared" si="1"/>
        <v>scalar_Single_precision</v>
      </c>
      <c r="G443" s="18" t="s">
        <v>746</v>
      </c>
      <c r="H443" s="30" t="s">
        <v>736</v>
      </c>
      <c r="I443" s="30"/>
      <c r="J443" s="32" t="s">
        <v>31</v>
      </c>
      <c r="K443" s="45" t="s">
        <v>31</v>
      </c>
      <c r="L443" s="32" t="s">
        <v>31</v>
      </c>
      <c r="M443" s="45" t="s">
        <v>30</v>
      </c>
      <c r="N443" s="45" t="s">
        <v>30</v>
      </c>
      <c r="O443" s="45" t="s">
        <v>30</v>
      </c>
      <c r="P443" s="45" t="s">
        <v>30</v>
      </c>
      <c r="Q443" s="45" t="s">
        <v>31</v>
      </c>
      <c r="R443" s="32" t="s">
        <v>31</v>
      </c>
      <c r="S443" s="32" t="s">
        <v>31</v>
      </c>
      <c r="T443" s="45" t="s">
        <v>30</v>
      </c>
      <c r="U443" s="32" t="s">
        <v>51</v>
      </c>
      <c r="Z443" s="32" t="s">
        <v>31</v>
      </c>
      <c r="AA443" s="32" t="s">
        <v>31</v>
      </c>
      <c r="AB443" s="32" t="s">
        <v>30</v>
      </c>
      <c r="AC443" s="32" t="s">
        <v>31</v>
      </c>
      <c r="AD443" s="45" t="s">
        <v>30</v>
      </c>
      <c r="AE443" s="45" t="s">
        <v>31</v>
      </c>
      <c r="AF443" s="46" t="s">
        <v>45</v>
      </c>
      <c r="AK443" s="32" t="s">
        <v>56</v>
      </c>
      <c r="AP443" s="24" t="str">
        <f t="shared" si="2"/>
        <v>0x1E202800</v>
      </c>
      <c r="AQ443" s="25"/>
      <c r="AR443" s="26" t="str">
        <f t="shared" si="6"/>
        <v>ARM64Op_fadd_scalar_Single_precision                            </v>
      </c>
      <c r="AS443" s="26" t="str">
        <f t="shared" si="7"/>
        <v>//		ARM64Op_fadd_scalar_Single_precision,                           	/* 0x1E202800	FADD      	 */</v>
      </c>
      <c r="AT443" s="26" t="str">
        <f t="shared" si="8"/>
        <v>//		0x1E202800,	/* FADD      	ARM64Op_fadd_scalar_Single_precision	 */</v>
      </c>
    </row>
    <row r="444" ht="12.75" customHeight="1">
      <c r="A444" s="15" t="s">
        <v>751</v>
      </c>
      <c r="B444" s="33" t="s">
        <v>106</v>
      </c>
      <c r="C444" s="16"/>
      <c r="D444" s="17"/>
      <c r="E444" s="28" t="s">
        <v>752</v>
      </c>
      <c r="F444" s="18" t="str">
        <f t="shared" si="1"/>
        <v>scalar_Single_precision</v>
      </c>
      <c r="G444" s="18" t="s">
        <v>746</v>
      </c>
      <c r="H444" s="30" t="s">
        <v>736</v>
      </c>
      <c r="I444" s="30"/>
      <c r="J444" s="32" t="s">
        <v>31</v>
      </c>
      <c r="K444" s="45" t="s">
        <v>31</v>
      </c>
      <c r="L444" s="32" t="s">
        <v>31</v>
      </c>
      <c r="M444" s="45" t="s">
        <v>30</v>
      </c>
      <c r="N444" s="45" t="s">
        <v>30</v>
      </c>
      <c r="O444" s="45" t="s">
        <v>30</v>
      </c>
      <c r="P444" s="45" t="s">
        <v>30</v>
      </c>
      <c r="Q444" s="45" t="s">
        <v>31</v>
      </c>
      <c r="R444" s="32" t="s">
        <v>31</v>
      </c>
      <c r="S444" s="32" t="s">
        <v>31</v>
      </c>
      <c r="T444" s="45" t="s">
        <v>30</v>
      </c>
      <c r="U444" s="32" t="s">
        <v>51</v>
      </c>
      <c r="Z444" s="32" t="s">
        <v>31</v>
      </c>
      <c r="AA444" s="32" t="s">
        <v>31</v>
      </c>
      <c r="AB444" s="32" t="s">
        <v>30</v>
      </c>
      <c r="AC444" s="32" t="s">
        <v>30</v>
      </c>
      <c r="AD444" s="45" t="s">
        <v>30</v>
      </c>
      <c r="AE444" s="45" t="s">
        <v>31</v>
      </c>
      <c r="AF444" s="46" t="s">
        <v>45</v>
      </c>
      <c r="AK444" s="32" t="s">
        <v>56</v>
      </c>
      <c r="AP444" s="24" t="str">
        <f t="shared" si="2"/>
        <v>0x1E203800</v>
      </c>
      <c r="AQ444" s="25"/>
      <c r="AR444" s="26" t="str">
        <f t="shared" si="6"/>
        <v>ARM64Op_fsub_scalar_Single_precision                            </v>
      </c>
      <c r="AS444" s="26" t="str">
        <f t="shared" si="7"/>
        <v>//		ARM64Op_fsub_scalar_Single_precision,                           	/* 0x1E203800	FSUB      	 */</v>
      </c>
      <c r="AT444" s="26" t="str">
        <f t="shared" si="8"/>
        <v>//		0x1E203800,	/* FSUB      	ARM64Op_fsub_scalar_Single_precision	 */</v>
      </c>
    </row>
    <row r="445" ht="12.75" customHeight="1">
      <c r="A445" s="9" t="s">
        <v>753</v>
      </c>
      <c r="B445" s="33" t="s">
        <v>106</v>
      </c>
      <c r="C445" s="16"/>
      <c r="D445" s="17"/>
      <c r="E445" s="28" t="s">
        <v>754</v>
      </c>
      <c r="F445" s="18" t="str">
        <f t="shared" si="1"/>
        <v>scalar_Single_precision</v>
      </c>
      <c r="G445" s="18" t="s">
        <v>746</v>
      </c>
      <c r="H445" s="30" t="s">
        <v>736</v>
      </c>
      <c r="I445" s="30"/>
      <c r="J445" s="32" t="s">
        <v>31</v>
      </c>
      <c r="K445" s="45" t="s">
        <v>31</v>
      </c>
      <c r="L445" s="32" t="s">
        <v>31</v>
      </c>
      <c r="M445" s="45" t="s">
        <v>30</v>
      </c>
      <c r="N445" s="45" t="s">
        <v>30</v>
      </c>
      <c r="O445" s="45" t="s">
        <v>30</v>
      </c>
      <c r="P445" s="45" t="s">
        <v>30</v>
      </c>
      <c r="Q445" s="45" t="s">
        <v>31</v>
      </c>
      <c r="R445" s="32" t="s">
        <v>31</v>
      </c>
      <c r="S445" s="32" t="s">
        <v>31</v>
      </c>
      <c r="T445" s="45" t="s">
        <v>30</v>
      </c>
      <c r="U445" s="32" t="s">
        <v>51</v>
      </c>
      <c r="Z445" s="32" t="s">
        <v>31</v>
      </c>
      <c r="AA445" s="32" t="s">
        <v>30</v>
      </c>
      <c r="AB445" s="32" t="s">
        <v>31</v>
      </c>
      <c r="AC445" s="32" t="s">
        <v>31</v>
      </c>
      <c r="AD445" s="45" t="s">
        <v>30</v>
      </c>
      <c r="AE445" s="45" t="s">
        <v>31</v>
      </c>
      <c r="AF445" s="46" t="s">
        <v>45</v>
      </c>
      <c r="AK445" s="32" t="s">
        <v>56</v>
      </c>
      <c r="AP445" s="24" t="str">
        <f t="shared" si="2"/>
        <v>0x1E204800</v>
      </c>
      <c r="AQ445" s="25"/>
      <c r="AR445" s="26" t="str">
        <f t="shared" si="6"/>
        <v>ARM64Op_fmax_scalar_Single_precision                            </v>
      </c>
      <c r="AS445" s="26" t="str">
        <f t="shared" si="7"/>
        <v>//		ARM64Op_fmax_scalar_Single_precision,                           	/* 0x1E204800	FMAX      	 */</v>
      </c>
      <c r="AT445" s="26" t="str">
        <f t="shared" si="8"/>
        <v>//		0x1E204800,	/* FMAX      	ARM64Op_fmax_scalar_Single_precision	 */</v>
      </c>
    </row>
    <row r="446" ht="12.75" customHeight="1">
      <c r="A446" s="15" t="s">
        <v>755</v>
      </c>
      <c r="B446" s="33" t="s">
        <v>106</v>
      </c>
      <c r="C446" s="16"/>
      <c r="D446" s="17"/>
      <c r="E446" s="28" t="s">
        <v>756</v>
      </c>
      <c r="F446" s="18" t="str">
        <f t="shared" si="1"/>
        <v>scalar_Single_precision</v>
      </c>
      <c r="G446" s="18" t="s">
        <v>746</v>
      </c>
      <c r="H446" s="30" t="s">
        <v>736</v>
      </c>
      <c r="I446" s="30"/>
      <c r="J446" s="32" t="s">
        <v>31</v>
      </c>
      <c r="K446" s="45" t="s">
        <v>31</v>
      </c>
      <c r="L446" s="32" t="s">
        <v>31</v>
      </c>
      <c r="M446" s="45" t="s">
        <v>30</v>
      </c>
      <c r="N446" s="45" t="s">
        <v>30</v>
      </c>
      <c r="O446" s="45" t="s">
        <v>30</v>
      </c>
      <c r="P446" s="45" t="s">
        <v>30</v>
      </c>
      <c r="Q446" s="45" t="s">
        <v>31</v>
      </c>
      <c r="R446" s="32" t="s">
        <v>31</v>
      </c>
      <c r="S446" s="32" t="s">
        <v>31</v>
      </c>
      <c r="T446" s="45" t="s">
        <v>30</v>
      </c>
      <c r="U446" s="32" t="s">
        <v>51</v>
      </c>
      <c r="Z446" s="32" t="s">
        <v>31</v>
      </c>
      <c r="AA446" s="32" t="s">
        <v>30</v>
      </c>
      <c r="AB446" s="32" t="s">
        <v>31</v>
      </c>
      <c r="AC446" s="32" t="s">
        <v>30</v>
      </c>
      <c r="AD446" s="45" t="s">
        <v>30</v>
      </c>
      <c r="AE446" s="45" t="s">
        <v>31</v>
      </c>
      <c r="AF446" s="46" t="s">
        <v>45</v>
      </c>
      <c r="AK446" s="32" t="s">
        <v>56</v>
      </c>
      <c r="AP446" s="24" t="str">
        <f t="shared" si="2"/>
        <v>0x1E205800</v>
      </c>
      <c r="AQ446" s="25"/>
      <c r="AR446" s="26" t="str">
        <f t="shared" si="6"/>
        <v>ARM64Op_fmin_scalar_Single_precision                            </v>
      </c>
      <c r="AS446" s="26" t="str">
        <f t="shared" si="7"/>
        <v>//		ARM64Op_fmin_scalar_Single_precision,                           	/* 0x1E205800	FMIN      	 */</v>
      </c>
      <c r="AT446" s="26" t="str">
        <f t="shared" si="8"/>
        <v>//		0x1E205800,	/* FMIN      	ARM64Op_fmin_scalar_Single_precision	 */</v>
      </c>
    </row>
    <row r="447" ht="12.75" customHeight="1">
      <c r="A447" s="15" t="s">
        <v>757</v>
      </c>
      <c r="B447" s="33" t="s">
        <v>106</v>
      </c>
      <c r="C447" s="16"/>
      <c r="D447" s="17"/>
      <c r="E447" s="28" t="s">
        <v>758</v>
      </c>
      <c r="F447" s="18" t="str">
        <f t="shared" si="1"/>
        <v>scalar_Single_precision</v>
      </c>
      <c r="G447" s="18" t="s">
        <v>746</v>
      </c>
      <c r="H447" s="30" t="s">
        <v>736</v>
      </c>
      <c r="I447" s="30"/>
      <c r="J447" s="32" t="s">
        <v>31</v>
      </c>
      <c r="K447" s="45" t="s">
        <v>31</v>
      </c>
      <c r="L447" s="32" t="s">
        <v>31</v>
      </c>
      <c r="M447" s="45" t="s">
        <v>30</v>
      </c>
      <c r="N447" s="45" t="s">
        <v>30</v>
      </c>
      <c r="O447" s="45" t="s">
        <v>30</v>
      </c>
      <c r="P447" s="45" t="s">
        <v>30</v>
      </c>
      <c r="Q447" s="45" t="s">
        <v>31</v>
      </c>
      <c r="R447" s="32" t="s">
        <v>31</v>
      </c>
      <c r="S447" s="32" t="s">
        <v>31</v>
      </c>
      <c r="T447" s="45" t="s">
        <v>30</v>
      </c>
      <c r="U447" s="32" t="s">
        <v>51</v>
      </c>
      <c r="Z447" s="32" t="s">
        <v>31</v>
      </c>
      <c r="AA447" s="32" t="s">
        <v>30</v>
      </c>
      <c r="AB447" s="32" t="s">
        <v>30</v>
      </c>
      <c r="AC447" s="32" t="s">
        <v>31</v>
      </c>
      <c r="AD447" s="45" t="s">
        <v>30</v>
      </c>
      <c r="AE447" s="45" t="s">
        <v>31</v>
      </c>
      <c r="AF447" s="46" t="s">
        <v>45</v>
      </c>
      <c r="AK447" s="32" t="s">
        <v>56</v>
      </c>
      <c r="AP447" s="24" t="str">
        <f t="shared" si="2"/>
        <v>0x1E206800</v>
      </c>
      <c r="AQ447" s="25"/>
      <c r="AR447" s="26" t="str">
        <f t="shared" si="6"/>
        <v>ARM64Op_fmaxnm_scalar_Single_precision                          </v>
      </c>
      <c r="AS447" s="26" t="str">
        <f t="shared" si="7"/>
        <v>//		ARM64Op_fmaxnm_scalar_Single_precision,                         	/* 0x1E206800	FMAXNM    	 */</v>
      </c>
      <c r="AT447" s="26" t="str">
        <f t="shared" si="8"/>
        <v>//		0x1E206800,	/* FMAXNM    	ARM64Op_fmaxnm_scalar_Single_precision	 */</v>
      </c>
    </row>
    <row r="448" ht="12.75" customHeight="1">
      <c r="A448" s="9" t="s">
        <v>759</v>
      </c>
      <c r="B448" s="33" t="s">
        <v>106</v>
      </c>
      <c r="C448" s="16"/>
      <c r="D448" s="17"/>
      <c r="E448" s="28" t="s">
        <v>760</v>
      </c>
      <c r="F448" s="18" t="str">
        <f t="shared" si="1"/>
        <v>scalar_Single_precision</v>
      </c>
      <c r="G448" s="18" t="s">
        <v>746</v>
      </c>
      <c r="H448" s="30" t="s">
        <v>736</v>
      </c>
      <c r="I448" s="30"/>
      <c r="J448" s="32" t="s">
        <v>31</v>
      </c>
      <c r="K448" s="45" t="s">
        <v>31</v>
      </c>
      <c r="L448" s="32" t="s">
        <v>31</v>
      </c>
      <c r="M448" s="45" t="s">
        <v>30</v>
      </c>
      <c r="N448" s="45" t="s">
        <v>30</v>
      </c>
      <c r="O448" s="45" t="s">
        <v>30</v>
      </c>
      <c r="P448" s="45" t="s">
        <v>30</v>
      </c>
      <c r="Q448" s="45" t="s">
        <v>31</v>
      </c>
      <c r="R448" s="32" t="s">
        <v>31</v>
      </c>
      <c r="S448" s="32" t="s">
        <v>31</v>
      </c>
      <c r="T448" s="45" t="s">
        <v>30</v>
      </c>
      <c r="U448" s="32" t="s">
        <v>51</v>
      </c>
      <c r="Z448" s="32" t="s">
        <v>31</v>
      </c>
      <c r="AA448" s="32" t="s">
        <v>30</v>
      </c>
      <c r="AB448" s="32" t="s">
        <v>30</v>
      </c>
      <c r="AC448" s="32" t="s">
        <v>30</v>
      </c>
      <c r="AD448" s="45" t="s">
        <v>30</v>
      </c>
      <c r="AE448" s="45" t="s">
        <v>31</v>
      </c>
      <c r="AF448" s="46" t="s">
        <v>45</v>
      </c>
      <c r="AK448" s="32" t="s">
        <v>56</v>
      </c>
      <c r="AP448" s="24" t="str">
        <f t="shared" si="2"/>
        <v>0x1E207800</v>
      </c>
      <c r="AQ448" s="25"/>
      <c r="AR448" s="26" t="str">
        <f t="shared" si="6"/>
        <v>ARM64Op_fminnm_scalar_Single_precision                          </v>
      </c>
      <c r="AS448" s="26" t="str">
        <f t="shared" si="7"/>
        <v>//		ARM64Op_fminnm_scalar_Single_precision,                         	/* 0x1E207800	FMINNM    	 */</v>
      </c>
      <c r="AT448" s="26" t="str">
        <f t="shared" si="8"/>
        <v>//		0x1E207800,	/* FMINNM    	ARM64Op_fminnm_scalar_Single_precision	 */</v>
      </c>
    </row>
    <row r="449" ht="12.75" customHeight="1">
      <c r="A449" s="9" t="s">
        <v>761</v>
      </c>
      <c r="B449" s="33" t="s">
        <v>106</v>
      </c>
      <c r="C449" s="16"/>
      <c r="D449" s="17"/>
      <c r="E449" s="28" t="s">
        <v>762</v>
      </c>
      <c r="F449" s="18" t="str">
        <f t="shared" si="1"/>
        <v>Single_precision</v>
      </c>
      <c r="G449" s="19"/>
      <c r="H449" s="30" t="s">
        <v>736</v>
      </c>
      <c r="I449" s="30"/>
      <c r="J449" s="32" t="s">
        <v>31</v>
      </c>
      <c r="K449" s="45" t="s">
        <v>31</v>
      </c>
      <c r="L449" s="32" t="s">
        <v>31</v>
      </c>
      <c r="M449" s="45" t="s">
        <v>30</v>
      </c>
      <c r="N449" s="45" t="s">
        <v>30</v>
      </c>
      <c r="O449" s="45" t="s">
        <v>30</v>
      </c>
      <c r="P449" s="45" t="s">
        <v>30</v>
      </c>
      <c r="Q449" s="45" t="s">
        <v>31</v>
      </c>
      <c r="R449" s="32" t="s">
        <v>31</v>
      </c>
      <c r="S449" s="32" t="s">
        <v>31</v>
      </c>
      <c r="T449" s="45" t="s">
        <v>30</v>
      </c>
      <c r="U449" s="32" t="s">
        <v>51</v>
      </c>
      <c r="Z449" s="32" t="s">
        <v>30</v>
      </c>
      <c r="AA449" s="32" t="s">
        <v>31</v>
      </c>
      <c r="AB449" s="32" t="s">
        <v>31</v>
      </c>
      <c r="AC449" s="32" t="s">
        <v>31</v>
      </c>
      <c r="AD449" s="45" t="s">
        <v>30</v>
      </c>
      <c r="AE449" s="45" t="s">
        <v>31</v>
      </c>
      <c r="AF449" s="46" t="s">
        <v>45</v>
      </c>
      <c r="AK449" s="32" t="s">
        <v>56</v>
      </c>
      <c r="AP449" s="24" t="str">
        <f t="shared" si="2"/>
        <v>0x1E208800</v>
      </c>
      <c r="AQ449" s="25"/>
      <c r="AR449" s="26" t="str">
        <f t="shared" si="6"/>
        <v>ARM64Op_fnmul_Single_precision                                  </v>
      </c>
      <c r="AS449" s="26" t="str">
        <f t="shared" si="7"/>
        <v>//		ARM64Op_fnmul_Single_precision,                                 	/* 0x1E208800	FNMUL     	 */</v>
      </c>
      <c r="AT449" s="26" t="str">
        <f t="shared" si="8"/>
        <v>//		0x1E208800,	/* FNMUL     	ARM64Op_fnmul_Single_precision	 */</v>
      </c>
    </row>
    <row r="450" ht="12.75" customHeight="1">
      <c r="A450" s="15" t="s">
        <v>763</v>
      </c>
      <c r="B450" s="33" t="s">
        <v>106</v>
      </c>
      <c r="C450" s="16"/>
      <c r="D450" s="17"/>
      <c r="E450" s="28" t="s">
        <v>745</v>
      </c>
      <c r="F450" s="18" t="str">
        <f t="shared" si="1"/>
        <v>scalar_Double_precision</v>
      </c>
      <c r="G450" s="18" t="s">
        <v>746</v>
      </c>
      <c r="H450" s="30" t="s">
        <v>740</v>
      </c>
      <c r="I450" s="30"/>
      <c r="J450" s="32" t="s">
        <v>31</v>
      </c>
      <c r="K450" s="45" t="s">
        <v>31</v>
      </c>
      <c r="L450" s="32" t="s">
        <v>31</v>
      </c>
      <c r="M450" s="45" t="s">
        <v>30</v>
      </c>
      <c r="N450" s="45" t="s">
        <v>30</v>
      </c>
      <c r="O450" s="45" t="s">
        <v>30</v>
      </c>
      <c r="P450" s="45" t="s">
        <v>30</v>
      </c>
      <c r="Q450" s="45" t="s">
        <v>31</v>
      </c>
      <c r="R450" s="32" t="s">
        <v>31</v>
      </c>
      <c r="S450" s="32" t="s">
        <v>30</v>
      </c>
      <c r="T450" s="45" t="s">
        <v>30</v>
      </c>
      <c r="U450" s="32" t="s">
        <v>51</v>
      </c>
      <c r="Z450" s="32" t="s">
        <v>31</v>
      </c>
      <c r="AA450" s="32" t="s">
        <v>31</v>
      </c>
      <c r="AB450" s="32" t="s">
        <v>31</v>
      </c>
      <c r="AC450" s="32" t="s">
        <v>31</v>
      </c>
      <c r="AD450" s="45" t="s">
        <v>30</v>
      </c>
      <c r="AE450" s="45" t="s">
        <v>31</v>
      </c>
      <c r="AF450" s="46" t="s">
        <v>45</v>
      </c>
      <c r="AK450" s="32" t="s">
        <v>56</v>
      </c>
      <c r="AP450" s="24" t="str">
        <f t="shared" si="2"/>
        <v>0x1E600800</v>
      </c>
      <c r="AQ450" s="25"/>
      <c r="AR450" s="26" t="str">
        <f t="shared" si="6"/>
        <v>ARM64Op_fmul_scalar_Double_precision                            </v>
      </c>
      <c r="AS450" s="26" t="str">
        <f t="shared" si="7"/>
        <v>//		ARM64Op_fmul_scalar_Double_precision,                           	/* 0x1E600800	FMUL      	 */</v>
      </c>
      <c r="AT450" s="26" t="str">
        <f t="shared" si="8"/>
        <v>//		0x1E600800,	/* FMUL      	ARM64Op_fmul_scalar_Double_precision	 */</v>
      </c>
    </row>
    <row r="451" ht="12.75" customHeight="1">
      <c r="A451" s="15" t="s">
        <v>764</v>
      </c>
      <c r="B451" s="33" t="s">
        <v>106</v>
      </c>
      <c r="C451" s="16"/>
      <c r="D451" s="17"/>
      <c r="E451" s="28" t="s">
        <v>748</v>
      </c>
      <c r="F451" s="18" t="str">
        <f t="shared" si="1"/>
        <v>scalar_Double_precision</v>
      </c>
      <c r="G451" s="18" t="s">
        <v>746</v>
      </c>
      <c r="H451" s="30" t="s">
        <v>740</v>
      </c>
      <c r="I451" s="30"/>
      <c r="J451" s="32" t="s">
        <v>31</v>
      </c>
      <c r="K451" s="45" t="s">
        <v>31</v>
      </c>
      <c r="L451" s="32" t="s">
        <v>31</v>
      </c>
      <c r="M451" s="45" t="s">
        <v>30</v>
      </c>
      <c r="N451" s="45" t="s">
        <v>30</v>
      </c>
      <c r="O451" s="45" t="s">
        <v>30</v>
      </c>
      <c r="P451" s="45" t="s">
        <v>30</v>
      </c>
      <c r="Q451" s="45" t="s">
        <v>31</v>
      </c>
      <c r="R451" s="32" t="s">
        <v>31</v>
      </c>
      <c r="S451" s="32" t="s">
        <v>30</v>
      </c>
      <c r="T451" s="45" t="s">
        <v>30</v>
      </c>
      <c r="U451" s="32" t="s">
        <v>51</v>
      </c>
      <c r="Z451" s="32" t="s">
        <v>31</v>
      </c>
      <c r="AA451" s="32" t="s">
        <v>31</v>
      </c>
      <c r="AB451" s="32" t="s">
        <v>31</v>
      </c>
      <c r="AC451" s="32" t="s">
        <v>30</v>
      </c>
      <c r="AD451" s="45" t="s">
        <v>30</v>
      </c>
      <c r="AE451" s="45" t="s">
        <v>31</v>
      </c>
      <c r="AF451" s="46" t="s">
        <v>45</v>
      </c>
      <c r="AK451" s="32" t="s">
        <v>56</v>
      </c>
      <c r="AP451" s="24" t="str">
        <f t="shared" si="2"/>
        <v>0x1E601800</v>
      </c>
      <c r="AQ451" s="25"/>
      <c r="AR451" s="26" t="str">
        <f t="shared" si="6"/>
        <v>ARM64Op_fdiv_scalar_Double_precision                            </v>
      </c>
      <c r="AS451" s="26" t="str">
        <f t="shared" si="7"/>
        <v>//		ARM64Op_fdiv_scalar_Double_precision,                           	/* 0x1E601800	FDIV      	 */</v>
      </c>
      <c r="AT451" s="26" t="str">
        <f t="shared" si="8"/>
        <v>//		0x1E601800,	/* FDIV      	ARM64Op_fdiv_scalar_Double_precision	 */</v>
      </c>
    </row>
    <row r="452" ht="12.75" customHeight="1">
      <c r="A452" s="9" t="s">
        <v>765</v>
      </c>
      <c r="B452" s="33" t="s">
        <v>106</v>
      </c>
      <c r="C452" s="16"/>
      <c r="D452" s="17"/>
      <c r="E452" s="28" t="s">
        <v>750</v>
      </c>
      <c r="F452" s="18" t="str">
        <f t="shared" si="1"/>
        <v>scalar_Double_precision</v>
      </c>
      <c r="G452" s="18" t="s">
        <v>746</v>
      </c>
      <c r="H452" s="30" t="s">
        <v>740</v>
      </c>
      <c r="I452" s="30"/>
      <c r="J452" s="32" t="s">
        <v>31</v>
      </c>
      <c r="K452" s="45" t="s">
        <v>31</v>
      </c>
      <c r="L452" s="32" t="s">
        <v>31</v>
      </c>
      <c r="M452" s="45" t="s">
        <v>30</v>
      </c>
      <c r="N452" s="45" t="s">
        <v>30</v>
      </c>
      <c r="O452" s="45" t="s">
        <v>30</v>
      </c>
      <c r="P452" s="45" t="s">
        <v>30</v>
      </c>
      <c r="Q452" s="45" t="s">
        <v>31</v>
      </c>
      <c r="R452" s="32" t="s">
        <v>31</v>
      </c>
      <c r="S452" s="32" t="s">
        <v>30</v>
      </c>
      <c r="T452" s="45" t="s">
        <v>30</v>
      </c>
      <c r="U452" s="32" t="s">
        <v>51</v>
      </c>
      <c r="Z452" s="32" t="s">
        <v>31</v>
      </c>
      <c r="AA452" s="32" t="s">
        <v>31</v>
      </c>
      <c r="AB452" s="32" t="s">
        <v>30</v>
      </c>
      <c r="AC452" s="32" t="s">
        <v>31</v>
      </c>
      <c r="AD452" s="45" t="s">
        <v>30</v>
      </c>
      <c r="AE452" s="45" t="s">
        <v>31</v>
      </c>
      <c r="AF452" s="46" t="s">
        <v>45</v>
      </c>
      <c r="AK452" s="32" t="s">
        <v>56</v>
      </c>
      <c r="AP452" s="24" t="str">
        <f t="shared" si="2"/>
        <v>0x1E602800</v>
      </c>
      <c r="AQ452" s="25"/>
      <c r="AR452" s="26" t="str">
        <f t="shared" si="6"/>
        <v>ARM64Op_fadd_scalar_Double_precision                            </v>
      </c>
      <c r="AS452" s="26" t="str">
        <f t="shared" si="7"/>
        <v>//		ARM64Op_fadd_scalar_Double_precision,                           	/* 0x1E602800	FADD      	 */</v>
      </c>
      <c r="AT452" s="26" t="str">
        <f t="shared" si="8"/>
        <v>//		0x1E602800,	/* FADD      	ARM64Op_fadd_scalar_Double_precision	 */</v>
      </c>
    </row>
    <row r="453" ht="12.75" customHeight="1">
      <c r="A453" s="15" t="s">
        <v>766</v>
      </c>
      <c r="B453" s="33" t="s">
        <v>106</v>
      </c>
      <c r="C453" s="16"/>
      <c r="D453" s="17"/>
      <c r="E453" s="28" t="s">
        <v>752</v>
      </c>
      <c r="F453" s="18" t="str">
        <f t="shared" si="1"/>
        <v>scalar_Double_precision</v>
      </c>
      <c r="G453" s="18" t="s">
        <v>746</v>
      </c>
      <c r="H453" s="30" t="s">
        <v>740</v>
      </c>
      <c r="I453" s="30"/>
      <c r="J453" s="32" t="s">
        <v>31</v>
      </c>
      <c r="K453" s="45" t="s">
        <v>31</v>
      </c>
      <c r="L453" s="32" t="s">
        <v>31</v>
      </c>
      <c r="M453" s="45" t="s">
        <v>30</v>
      </c>
      <c r="N453" s="45" t="s">
        <v>30</v>
      </c>
      <c r="O453" s="45" t="s">
        <v>30</v>
      </c>
      <c r="P453" s="45" t="s">
        <v>30</v>
      </c>
      <c r="Q453" s="45" t="s">
        <v>31</v>
      </c>
      <c r="R453" s="32" t="s">
        <v>31</v>
      </c>
      <c r="S453" s="32" t="s">
        <v>30</v>
      </c>
      <c r="T453" s="45" t="s">
        <v>30</v>
      </c>
      <c r="U453" s="32" t="s">
        <v>51</v>
      </c>
      <c r="Z453" s="32" t="s">
        <v>31</v>
      </c>
      <c r="AA453" s="32" t="s">
        <v>31</v>
      </c>
      <c r="AB453" s="32" t="s">
        <v>30</v>
      </c>
      <c r="AC453" s="32" t="s">
        <v>30</v>
      </c>
      <c r="AD453" s="45" t="s">
        <v>30</v>
      </c>
      <c r="AE453" s="45" t="s">
        <v>31</v>
      </c>
      <c r="AF453" s="46" t="s">
        <v>45</v>
      </c>
      <c r="AK453" s="32" t="s">
        <v>56</v>
      </c>
      <c r="AP453" s="24" t="str">
        <f t="shared" si="2"/>
        <v>0x1E603800</v>
      </c>
      <c r="AQ453" s="25"/>
      <c r="AR453" s="26" t="str">
        <f t="shared" si="6"/>
        <v>ARM64Op_fsub_scalar_Double_precision                            </v>
      </c>
      <c r="AS453" s="26" t="str">
        <f t="shared" si="7"/>
        <v>//		ARM64Op_fsub_scalar_Double_precision,                           	/* 0x1E603800	FSUB      	 */</v>
      </c>
      <c r="AT453" s="26" t="str">
        <f t="shared" si="8"/>
        <v>//		0x1E603800,	/* FSUB      	ARM64Op_fsub_scalar_Double_precision	 */</v>
      </c>
    </row>
    <row r="454" ht="12.75" customHeight="1">
      <c r="A454" s="15" t="s">
        <v>767</v>
      </c>
      <c r="B454" s="33" t="s">
        <v>106</v>
      </c>
      <c r="C454" s="16"/>
      <c r="D454" s="17"/>
      <c r="E454" s="28" t="s">
        <v>754</v>
      </c>
      <c r="F454" s="18" t="str">
        <f t="shared" si="1"/>
        <v>scalar_Double_precision</v>
      </c>
      <c r="G454" s="18" t="s">
        <v>746</v>
      </c>
      <c r="H454" s="30" t="s">
        <v>740</v>
      </c>
      <c r="I454" s="30"/>
      <c r="J454" s="32" t="s">
        <v>31</v>
      </c>
      <c r="K454" s="45" t="s">
        <v>31</v>
      </c>
      <c r="L454" s="32" t="s">
        <v>31</v>
      </c>
      <c r="M454" s="45" t="s">
        <v>30</v>
      </c>
      <c r="N454" s="45" t="s">
        <v>30</v>
      </c>
      <c r="O454" s="45" t="s">
        <v>30</v>
      </c>
      <c r="P454" s="45" t="s">
        <v>30</v>
      </c>
      <c r="Q454" s="45" t="s">
        <v>31</v>
      </c>
      <c r="R454" s="32" t="s">
        <v>31</v>
      </c>
      <c r="S454" s="32" t="s">
        <v>30</v>
      </c>
      <c r="T454" s="45" t="s">
        <v>30</v>
      </c>
      <c r="U454" s="32" t="s">
        <v>51</v>
      </c>
      <c r="Z454" s="32" t="s">
        <v>31</v>
      </c>
      <c r="AA454" s="32" t="s">
        <v>30</v>
      </c>
      <c r="AB454" s="32" t="s">
        <v>31</v>
      </c>
      <c r="AC454" s="32" t="s">
        <v>31</v>
      </c>
      <c r="AD454" s="45" t="s">
        <v>30</v>
      </c>
      <c r="AE454" s="45" t="s">
        <v>31</v>
      </c>
      <c r="AF454" s="46" t="s">
        <v>45</v>
      </c>
      <c r="AK454" s="32" t="s">
        <v>56</v>
      </c>
      <c r="AP454" s="24" t="str">
        <f t="shared" si="2"/>
        <v>0x1E604800</v>
      </c>
      <c r="AQ454" s="25"/>
      <c r="AR454" s="26" t="str">
        <f t="shared" si="6"/>
        <v>ARM64Op_fmax_scalar_Double_precision                            </v>
      </c>
      <c r="AS454" s="26" t="str">
        <f t="shared" si="7"/>
        <v>//		ARM64Op_fmax_scalar_Double_precision,                           	/* 0x1E604800	FMAX      	 */</v>
      </c>
      <c r="AT454" s="26" t="str">
        <f t="shared" si="8"/>
        <v>//		0x1E604800,	/* FMAX      	ARM64Op_fmax_scalar_Double_precision	 */</v>
      </c>
    </row>
    <row r="455" ht="12.75" customHeight="1">
      <c r="A455" s="9" t="s">
        <v>768</v>
      </c>
      <c r="B455" s="33" t="s">
        <v>106</v>
      </c>
      <c r="C455" s="16"/>
      <c r="D455" s="17"/>
      <c r="E455" s="28" t="s">
        <v>756</v>
      </c>
      <c r="F455" s="18" t="str">
        <f t="shared" si="1"/>
        <v>scalar_Double_precision</v>
      </c>
      <c r="G455" s="18" t="s">
        <v>746</v>
      </c>
      <c r="H455" s="30" t="s">
        <v>740</v>
      </c>
      <c r="I455" s="30"/>
      <c r="J455" s="32" t="s">
        <v>31</v>
      </c>
      <c r="K455" s="45" t="s">
        <v>31</v>
      </c>
      <c r="L455" s="32" t="s">
        <v>31</v>
      </c>
      <c r="M455" s="45" t="s">
        <v>30</v>
      </c>
      <c r="N455" s="45" t="s">
        <v>30</v>
      </c>
      <c r="O455" s="45" t="s">
        <v>30</v>
      </c>
      <c r="P455" s="45" t="s">
        <v>30</v>
      </c>
      <c r="Q455" s="45" t="s">
        <v>31</v>
      </c>
      <c r="R455" s="32" t="s">
        <v>31</v>
      </c>
      <c r="S455" s="32" t="s">
        <v>30</v>
      </c>
      <c r="T455" s="45" t="s">
        <v>30</v>
      </c>
      <c r="U455" s="32" t="s">
        <v>51</v>
      </c>
      <c r="Z455" s="32" t="s">
        <v>31</v>
      </c>
      <c r="AA455" s="32" t="s">
        <v>30</v>
      </c>
      <c r="AB455" s="32" t="s">
        <v>31</v>
      </c>
      <c r="AC455" s="32" t="s">
        <v>30</v>
      </c>
      <c r="AD455" s="45" t="s">
        <v>30</v>
      </c>
      <c r="AE455" s="45" t="s">
        <v>31</v>
      </c>
      <c r="AF455" s="46" t="s">
        <v>45</v>
      </c>
      <c r="AK455" s="32" t="s">
        <v>56</v>
      </c>
      <c r="AP455" s="24" t="str">
        <f t="shared" si="2"/>
        <v>0x1E605800</v>
      </c>
      <c r="AQ455" s="25"/>
      <c r="AR455" s="26" t="str">
        <f t="shared" si="6"/>
        <v>ARM64Op_fmin_scalar_Double_precision                            </v>
      </c>
      <c r="AS455" s="26" t="str">
        <f t="shared" si="7"/>
        <v>//		ARM64Op_fmin_scalar_Double_precision,                           	/* 0x1E605800	FMIN      	 */</v>
      </c>
      <c r="AT455" s="26" t="str">
        <f t="shared" si="8"/>
        <v>//		0x1E605800,	/* FMIN      	ARM64Op_fmin_scalar_Double_precision	 */</v>
      </c>
    </row>
    <row r="456" ht="12.75" customHeight="1">
      <c r="A456" s="9" t="s">
        <v>769</v>
      </c>
      <c r="B456" s="33" t="s">
        <v>106</v>
      </c>
      <c r="C456" s="16"/>
      <c r="D456" s="17"/>
      <c r="E456" s="28" t="s">
        <v>758</v>
      </c>
      <c r="F456" s="18" t="str">
        <f t="shared" si="1"/>
        <v>scalar_Double_precision</v>
      </c>
      <c r="G456" s="18" t="s">
        <v>746</v>
      </c>
      <c r="H456" s="30" t="s">
        <v>740</v>
      </c>
      <c r="I456" s="30"/>
      <c r="J456" s="32" t="s">
        <v>31</v>
      </c>
      <c r="K456" s="45" t="s">
        <v>31</v>
      </c>
      <c r="L456" s="32" t="s">
        <v>31</v>
      </c>
      <c r="M456" s="45" t="s">
        <v>30</v>
      </c>
      <c r="N456" s="45" t="s">
        <v>30</v>
      </c>
      <c r="O456" s="45" t="s">
        <v>30</v>
      </c>
      <c r="P456" s="45" t="s">
        <v>30</v>
      </c>
      <c r="Q456" s="45" t="s">
        <v>31</v>
      </c>
      <c r="R456" s="32" t="s">
        <v>31</v>
      </c>
      <c r="S456" s="32" t="s">
        <v>30</v>
      </c>
      <c r="T456" s="45" t="s">
        <v>30</v>
      </c>
      <c r="U456" s="32" t="s">
        <v>51</v>
      </c>
      <c r="Z456" s="32" t="s">
        <v>31</v>
      </c>
      <c r="AA456" s="32" t="s">
        <v>30</v>
      </c>
      <c r="AB456" s="32" t="s">
        <v>30</v>
      </c>
      <c r="AC456" s="32" t="s">
        <v>31</v>
      </c>
      <c r="AD456" s="45" t="s">
        <v>30</v>
      </c>
      <c r="AE456" s="45" t="s">
        <v>31</v>
      </c>
      <c r="AF456" s="46" t="s">
        <v>45</v>
      </c>
      <c r="AK456" s="32" t="s">
        <v>56</v>
      </c>
      <c r="AP456" s="24" t="str">
        <f t="shared" si="2"/>
        <v>0x1E606800</v>
      </c>
      <c r="AQ456" s="25"/>
      <c r="AR456" s="26" t="str">
        <f t="shared" si="6"/>
        <v>ARM64Op_fmaxnm_scalar_Double_precision                          </v>
      </c>
      <c r="AS456" s="26" t="str">
        <f t="shared" si="7"/>
        <v>//		ARM64Op_fmaxnm_scalar_Double_precision,                         	/* 0x1E606800	FMAXNM    	 */</v>
      </c>
      <c r="AT456" s="26" t="str">
        <f t="shared" si="8"/>
        <v>//		0x1E606800,	/* FMAXNM    	ARM64Op_fmaxnm_scalar_Double_precision	 */</v>
      </c>
    </row>
    <row r="457" ht="12.75" customHeight="1">
      <c r="A457" s="15" t="s">
        <v>770</v>
      </c>
      <c r="B457" s="33" t="s">
        <v>106</v>
      </c>
      <c r="C457" s="16"/>
      <c r="D457" s="17"/>
      <c r="E457" s="28" t="s">
        <v>760</v>
      </c>
      <c r="F457" s="18" t="str">
        <f t="shared" si="1"/>
        <v>scalar_Double_precision</v>
      </c>
      <c r="G457" s="18" t="s">
        <v>746</v>
      </c>
      <c r="H457" s="30" t="s">
        <v>740</v>
      </c>
      <c r="I457" s="30"/>
      <c r="J457" s="32" t="s">
        <v>31</v>
      </c>
      <c r="K457" s="45" t="s">
        <v>31</v>
      </c>
      <c r="L457" s="32" t="s">
        <v>31</v>
      </c>
      <c r="M457" s="45" t="s">
        <v>30</v>
      </c>
      <c r="N457" s="45" t="s">
        <v>30</v>
      </c>
      <c r="O457" s="45" t="s">
        <v>30</v>
      </c>
      <c r="P457" s="45" t="s">
        <v>30</v>
      </c>
      <c r="Q457" s="45" t="s">
        <v>31</v>
      </c>
      <c r="R457" s="32" t="s">
        <v>31</v>
      </c>
      <c r="S457" s="32" t="s">
        <v>30</v>
      </c>
      <c r="T457" s="45" t="s">
        <v>30</v>
      </c>
      <c r="U457" s="32" t="s">
        <v>51</v>
      </c>
      <c r="Z457" s="32" t="s">
        <v>31</v>
      </c>
      <c r="AA457" s="32" t="s">
        <v>30</v>
      </c>
      <c r="AB457" s="32" t="s">
        <v>30</v>
      </c>
      <c r="AC457" s="32" t="s">
        <v>30</v>
      </c>
      <c r="AD457" s="45" t="s">
        <v>30</v>
      </c>
      <c r="AE457" s="45" t="s">
        <v>31</v>
      </c>
      <c r="AF457" s="46" t="s">
        <v>45</v>
      </c>
      <c r="AK457" s="32" t="s">
        <v>56</v>
      </c>
      <c r="AP457" s="24" t="str">
        <f t="shared" si="2"/>
        <v>0x1E607800</v>
      </c>
      <c r="AQ457" s="25"/>
      <c r="AR457" s="26" t="str">
        <f t="shared" si="6"/>
        <v>ARM64Op_fminnm_scalar_Double_precision                          </v>
      </c>
      <c r="AS457" s="26" t="str">
        <f t="shared" si="7"/>
        <v>//		ARM64Op_fminnm_scalar_Double_precision,                         	/* 0x1E607800	FMINNM    	 */</v>
      </c>
      <c r="AT457" s="26" t="str">
        <f t="shared" si="8"/>
        <v>//		0x1E607800,	/* FMINNM    	ARM64Op_fminnm_scalar_Double_precision	 */</v>
      </c>
    </row>
    <row r="458" ht="12.75" customHeight="1">
      <c r="A458" s="15" t="s">
        <v>771</v>
      </c>
      <c r="B458" s="33" t="s">
        <v>106</v>
      </c>
      <c r="C458" s="16"/>
      <c r="D458" s="17"/>
      <c r="E458" s="28" t="s">
        <v>762</v>
      </c>
      <c r="F458" s="18" t="str">
        <f t="shared" si="1"/>
        <v>Double_precision</v>
      </c>
      <c r="G458" s="19"/>
      <c r="H458" s="30" t="s">
        <v>740</v>
      </c>
      <c r="I458" s="30"/>
      <c r="J458" s="32" t="s">
        <v>31</v>
      </c>
      <c r="K458" s="45" t="s">
        <v>31</v>
      </c>
      <c r="L458" s="32" t="s">
        <v>31</v>
      </c>
      <c r="M458" s="45" t="s">
        <v>30</v>
      </c>
      <c r="N458" s="45" t="s">
        <v>30</v>
      </c>
      <c r="O458" s="45" t="s">
        <v>30</v>
      </c>
      <c r="P458" s="45" t="s">
        <v>30</v>
      </c>
      <c r="Q458" s="45" t="s">
        <v>31</v>
      </c>
      <c r="R458" s="32" t="s">
        <v>31</v>
      </c>
      <c r="S458" s="32" t="s">
        <v>30</v>
      </c>
      <c r="T458" s="45" t="s">
        <v>30</v>
      </c>
      <c r="U458" s="32" t="s">
        <v>51</v>
      </c>
      <c r="Z458" s="32" t="s">
        <v>30</v>
      </c>
      <c r="AA458" s="32" t="s">
        <v>31</v>
      </c>
      <c r="AB458" s="32" t="s">
        <v>31</v>
      </c>
      <c r="AC458" s="32" t="s">
        <v>31</v>
      </c>
      <c r="AD458" s="45" t="s">
        <v>30</v>
      </c>
      <c r="AE458" s="45" t="s">
        <v>31</v>
      </c>
      <c r="AF458" s="46" t="s">
        <v>45</v>
      </c>
      <c r="AK458" s="32" t="s">
        <v>56</v>
      </c>
      <c r="AP458" s="24" t="str">
        <f t="shared" si="2"/>
        <v>0x1E608800</v>
      </c>
      <c r="AQ458" s="25"/>
      <c r="AR458" s="26" t="str">
        <f t="shared" si="6"/>
        <v>ARM64Op_fnmul_Double_precision                                  </v>
      </c>
      <c r="AS458" s="26" t="str">
        <f t="shared" si="7"/>
        <v>//		ARM64Op_fnmul_Double_precision,                                 	/* 0x1E608800	FNMUL     	 */</v>
      </c>
      <c r="AT458" s="26" t="str">
        <f t="shared" si="8"/>
        <v>//		0x1E608800,	/* FNMUL     	ARM64Op_fnmul_Double_precision	 */</v>
      </c>
    </row>
    <row r="459" ht="12.75" customHeight="1">
      <c r="A459" s="9" t="s">
        <v>772</v>
      </c>
      <c r="B459" s="33" t="s">
        <v>106</v>
      </c>
      <c r="C459" s="16"/>
      <c r="D459" s="17" t="s">
        <v>773</v>
      </c>
      <c r="F459" s="18" t="str">
        <f t="shared" si="1"/>
        <v/>
      </c>
      <c r="G459" s="19"/>
      <c r="H459" s="20"/>
      <c r="I459" s="20"/>
      <c r="J459" s="38" t="s">
        <v>67</v>
      </c>
      <c r="K459" s="22" t="s">
        <v>31</v>
      </c>
      <c r="L459" s="38" t="s">
        <v>52</v>
      </c>
      <c r="M459" s="22" t="s">
        <v>30</v>
      </c>
      <c r="N459" s="39" t="s">
        <v>30</v>
      </c>
      <c r="O459" s="39" t="s">
        <v>30</v>
      </c>
      <c r="P459" s="39" t="s">
        <v>30</v>
      </c>
      <c r="Q459" s="22" t="s">
        <v>31</v>
      </c>
      <c r="R459" s="38" t="s">
        <v>700</v>
      </c>
      <c r="T459" s="22" t="s">
        <v>30</v>
      </c>
      <c r="U459" s="38" t="s">
        <v>51</v>
      </c>
      <c r="Z459" s="38" t="s">
        <v>39</v>
      </c>
      <c r="AD459" s="22" t="s">
        <v>30</v>
      </c>
      <c r="AE459" s="22" t="s">
        <v>30</v>
      </c>
      <c r="AF459" s="40" t="s">
        <v>45</v>
      </c>
      <c r="AK459" s="38" t="s">
        <v>56</v>
      </c>
      <c r="AP459" s="24" t="str">
        <f t="shared" si="2"/>
        <v/>
      </c>
      <c r="AQ459" s="25"/>
      <c r="AR459" s="26" t="str">
        <f t="shared" si="6"/>
        <v/>
      </c>
      <c r="AS459" s="26" t="str">
        <f t="shared" si="7"/>
        <v>	/* Floating-point conditional select */</v>
      </c>
      <c r="AT459" s="26" t="str">
        <f t="shared" si="8"/>
        <v>	/* Floating-point conditional select */</v>
      </c>
    </row>
    <row r="460" ht="12.75" customHeight="1">
      <c r="A460" s="15" t="s">
        <v>774</v>
      </c>
      <c r="B460" s="33" t="s">
        <v>106</v>
      </c>
      <c r="C460" s="16"/>
      <c r="D460" s="17"/>
      <c r="E460" s="28" t="s">
        <v>775</v>
      </c>
      <c r="F460" s="18" t="str">
        <f t="shared" si="1"/>
        <v>Single_precision</v>
      </c>
      <c r="G460" s="19"/>
      <c r="H460" s="30" t="s">
        <v>736</v>
      </c>
      <c r="I460" s="30"/>
      <c r="J460" s="32" t="s">
        <v>31</v>
      </c>
      <c r="K460" s="45" t="s">
        <v>31</v>
      </c>
      <c r="L460" s="32" t="s">
        <v>31</v>
      </c>
      <c r="M460" s="45" t="s">
        <v>30</v>
      </c>
      <c r="N460" s="45" t="s">
        <v>30</v>
      </c>
      <c r="O460" s="45" t="s">
        <v>30</v>
      </c>
      <c r="P460" s="45" t="s">
        <v>30</v>
      </c>
      <c r="Q460" s="45" t="s">
        <v>31</v>
      </c>
      <c r="R460" s="32" t="s">
        <v>31</v>
      </c>
      <c r="S460" s="32" t="s">
        <v>31</v>
      </c>
      <c r="T460" s="45" t="s">
        <v>30</v>
      </c>
      <c r="U460" s="32" t="s">
        <v>51</v>
      </c>
      <c r="Z460" s="32" t="s">
        <v>39</v>
      </c>
      <c r="AD460" s="45" t="s">
        <v>30</v>
      </c>
      <c r="AE460" s="45" t="s">
        <v>30</v>
      </c>
      <c r="AF460" s="46" t="s">
        <v>45</v>
      </c>
      <c r="AK460" s="32" t="s">
        <v>56</v>
      </c>
      <c r="AP460" s="24" t="str">
        <f t="shared" si="2"/>
        <v>0x1E200C00</v>
      </c>
      <c r="AQ460" s="25"/>
      <c r="AR460" s="26" t="str">
        <f t="shared" si="6"/>
        <v>ARM64Op_fcsel_Single_precision                                  </v>
      </c>
      <c r="AS460" s="26" t="str">
        <f t="shared" si="7"/>
        <v>//		ARM64Op_fcsel_Single_precision,                                 	/* 0x1E200C00	FCSEL     	 */</v>
      </c>
      <c r="AT460" s="26" t="str">
        <f t="shared" si="8"/>
        <v>//		0x1E200C00,	/* FCSEL     	ARM64Op_fcsel_Single_precision	 */</v>
      </c>
    </row>
    <row r="461" ht="12.75" customHeight="1">
      <c r="A461" s="15" t="s">
        <v>776</v>
      </c>
      <c r="B461" s="33" t="s">
        <v>106</v>
      </c>
      <c r="C461" s="16"/>
      <c r="D461" s="17"/>
      <c r="E461" s="28" t="s">
        <v>775</v>
      </c>
      <c r="F461" s="18" t="str">
        <f t="shared" si="1"/>
        <v>Double_precision</v>
      </c>
      <c r="G461" s="19"/>
      <c r="H461" s="30" t="s">
        <v>740</v>
      </c>
      <c r="I461" s="30"/>
      <c r="J461" s="32" t="s">
        <v>31</v>
      </c>
      <c r="K461" s="45" t="s">
        <v>31</v>
      </c>
      <c r="L461" s="32" t="s">
        <v>31</v>
      </c>
      <c r="M461" s="45" t="s">
        <v>30</v>
      </c>
      <c r="N461" s="45" t="s">
        <v>30</v>
      </c>
      <c r="O461" s="45" t="s">
        <v>30</v>
      </c>
      <c r="P461" s="45" t="s">
        <v>30</v>
      </c>
      <c r="Q461" s="45" t="s">
        <v>31</v>
      </c>
      <c r="R461" s="32" t="s">
        <v>31</v>
      </c>
      <c r="S461" s="32" t="s">
        <v>30</v>
      </c>
      <c r="T461" s="45" t="s">
        <v>30</v>
      </c>
      <c r="U461" s="32" t="s">
        <v>51</v>
      </c>
      <c r="Z461" s="32" t="s">
        <v>39</v>
      </c>
      <c r="AD461" s="45" t="s">
        <v>30</v>
      </c>
      <c r="AE461" s="45" t="s">
        <v>30</v>
      </c>
      <c r="AF461" s="46" t="s">
        <v>45</v>
      </c>
      <c r="AK461" s="32" t="s">
        <v>56</v>
      </c>
      <c r="AP461" s="24" t="str">
        <f t="shared" si="2"/>
        <v>0x1E600C00</v>
      </c>
      <c r="AQ461" s="25"/>
      <c r="AR461" s="26" t="str">
        <f t="shared" si="6"/>
        <v>ARM64Op_fcsel_Double_precision                                  </v>
      </c>
      <c r="AS461" s="26" t="str">
        <f t="shared" si="7"/>
        <v>//		ARM64Op_fcsel_Double_precision,                                 	/* 0x1E600C00	FCSEL     	 */</v>
      </c>
      <c r="AT461" s="26" t="str">
        <f t="shared" si="8"/>
        <v>//		0x1E600C00,	/* FCSEL     	ARM64Op_fcsel_Double_precision	 */</v>
      </c>
    </row>
    <row r="462" ht="12.75" customHeight="1">
      <c r="A462" s="9" t="s">
        <v>777</v>
      </c>
      <c r="B462" s="33" t="s">
        <v>106</v>
      </c>
      <c r="C462" s="16"/>
      <c r="D462" s="17" t="s">
        <v>778</v>
      </c>
      <c r="F462" s="18" t="str">
        <f t="shared" si="1"/>
        <v/>
      </c>
      <c r="G462" s="19"/>
      <c r="H462" s="20"/>
      <c r="I462" s="20"/>
      <c r="J462" s="38" t="s">
        <v>67</v>
      </c>
      <c r="K462" s="22" t="s">
        <v>31</v>
      </c>
      <c r="L462" s="38" t="s">
        <v>52</v>
      </c>
      <c r="M462" s="22" t="s">
        <v>30</v>
      </c>
      <c r="N462" s="39" t="s">
        <v>30</v>
      </c>
      <c r="O462" s="39" t="s">
        <v>30</v>
      </c>
      <c r="P462" s="39" t="s">
        <v>30</v>
      </c>
      <c r="Q462" s="22" t="s">
        <v>31</v>
      </c>
      <c r="R462" s="38" t="s">
        <v>700</v>
      </c>
      <c r="T462" s="22" t="s">
        <v>30</v>
      </c>
      <c r="U462" s="38" t="s">
        <v>64</v>
      </c>
      <c r="AC462" s="22" t="s">
        <v>30</v>
      </c>
      <c r="AD462" s="22" t="s">
        <v>31</v>
      </c>
      <c r="AE462" s="22" t="s">
        <v>31</v>
      </c>
      <c r="AF462" s="60" t="s">
        <v>61</v>
      </c>
      <c r="AK462" s="38" t="s">
        <v>56</v>
      </c>
      <c r="AP462" s="24" t="str">
        <f t="shared" si="2"/>
        <v/>
      </c>
      <c r="AQ462" s="25"/>
      <c r="AR462" s="26" t="str">
        <f t="shared" si="6"/>
        <v/>
      </c>
      <c r="AS462" s="26" t="str">
        <f t="shared" si="7"/>
        <v>	/* Floating-point immediate */</v>
      </c>
      <c r="AT462" s="26" t="str">
        <f t="shared" si="8"/>
        <v>	/* Floating-point immediate */</v>
      </c>
    </row>
    <row r="463" ht="12.75" customHeight="1">
      <c r="A463" s="9" t="s">
        <v>779</v>
      </c>
      <c r="B463" s="33" t="s">
        <v>106</v>
      </c>
      <c r="C463" s="16"/>
      <c r="D463" s="17"/>
      <c r="E463" s="28" t="s">
        <v>780</v>
      </c>
      <c r="F463" s="18" t="str">
        <f t="shared" si="1"/>
        <v>scalar_immediate_Single_precision</v>
      </c>
      <c r="G463" s="18" t="s">
        <v>781</v>
      </c>
      <c r="H463" s="30" t="s">
        <v>736</v>
      </c>
      <c r="I463" s="30"/>
      <c r="J463" s="32" t="s">
        <v>31</v>
      </c>
      <c r="K463" s="45" t="s">
        <v>31</v>
      </c>
      <c r="L463" s="32" t="s">
        <v>31</v>
      </c>
      <c r="M463" s="45" t="s">
        <v>30</v>
      </c>
      <c r="N463" s="45" t="s">
        <v>30</v>
      </c>
      <c r="O463" s="45" t="s">
        <v>30</v>
      </c>
      <c r="P463" s="45" t="s">
        <v>30</v>
      </c>
      <c r="Q463" s="45" t="s">
        <v>31</v>
      </c>
      <c r="R463" s="32" t="s">
        <v>31</v>
      </c>
      <c r="S463" s="32" t="s">
        <v>31</v>
      </c>
      <c r="T463" s="45" t="s">
        <v>30</v>
      </c>
      <c r="U463" s="32" t="s">
        <v>64</v>
      </c>
      <c r="AC463" s="45" t="s">
        <v>30</v>
      </c>
      <c r="AD463" s="45" t="s">
        <v>31</v>
      </c>
      <c r="AE463" s="45" t="s">
        <v>31</v>
      </c>
      <c r="AF463" s="62" t="s">
        <v>31</v>
      </c>
      <c r="AG463" s="62" t="s">
        <v>31</v>
      </c>
      <c r="AH463" s="62" t="s">
        <v>31</v>
      </c>
      <c r="AI463" s="62" t="s">
        <v>31</v>
      </c>
      <c r="AJ463" s="62" t="s">
        <v>31</v>
      </c>
      <c r="AK463" s="32" t="s">
        <v>56</v>
      </c>
      <c r="AP463" s="24" t="str">
        <f t="shared" si="2"/>
        <v>0x1E201000</v>
      </c>
      <c r="AQ463" s="25"/>
      <c r="AR463" s="26" t="str">
        <f t="shared" si="6"/>
        <v>ARM64Op_fmov_scalar_immediate_Single_precision                  </v>
      </c>
      <c r="AS463" s="26" t="str">
        <f t="shared" si="7"/>
        <v>//		ARM64Op_fmov_scalar_immediate_Single_precision,                 	/* 0x1E201000	FMOV      	 */</v>
      </c>
      <c r="AT463" s="26" t="str">
        <f t="shared" si="8"/>
        <v>//		0x1E201000,	/* FMOV      	ARM64Op_fmov_scalar_immediate_Single_precision	 */</v>
      </c>
    </row>
    <row r="464" ht="12.75" customHeight="1">
      <c r="A464" s="15" t="s">
        <v>782</v>
      </c>
      <c r="B464" s="33" t="s">
        <v>106</v>
      </c>
      <c r="C464" s="16"/>
      <c r="D464" s="17"/>
      <c r="E464" s="28" t="s">
        <v>780</v>
      </c>
      <c r="F464" s="18" t="str">
        <f t="shared" si="1"/>
        <v>scalar_immediate_Double_precision</v>
      </c>
      <c r="G464" s="18" t="s">
        <v>781</v>
      </c>
      <c r="H464" s="30" t="s">
        <v>740</v>
      </c>
      <c r="I464" s="30"/>
      <c r="J464" s="32" t="s">
        <v>31</v>
      </c>
      <c r="K464" s="45" t="s">
        <v>31</v>
      </c>
      <c r="L464" s="32" t="s">
        <v>31</v>
      </c>
      <c r="M464" s="45" t="s">
        <v>30</v>
      </c>
      <c r="N464" s="45" t="s">
        <v>30</v>
      </c>
      <c r="O464" s="45" t="s">
        <v>30</v>
      </c>
      <c r="P464" s="45" t="s">
        <v>30</v>
      </c>
      <c r="Q464" s="45" t="s">
        <v>31</v>
      </c>
      <c r="R464" s="32" t="s">
        <v>31</v>
      </c>
      <c r="S464" s="32" t="s">
        <v>30</v>
      </c>
      <c r="T464" s="45" t="s">
        <v>30</v>
      </c>
      <c r="U464" s="32" t="s">
        <v>64</v>
      </c>
      <c r="AC464" s="45" t="s">
        <v>30</v>
      </c>
      <c r="AD464" s="45" t="s">
        <v>31</v>
      </c>
      <c r="AE464" s="45" t="s">
        <v>31</v>
      </c>
      <c r="AF464" s="62" t="s">
        <v>31</v>
      </c>
      <c r="AG464" s="62" t="s">
        <v>31</v>
      </c>
      <c r="AH464" s="62" t="s">
        <v>31</v>
      </c>
      <c r="AI464" s="62" t="s">
        <v>31</v>
      </c>
      <c r="AJ464" s="62" t="s">
        <v>31</v>
      </c>
      <c r="AK464" s="32" t="s">
        <v>56</v>
      </c>
      <c r="AP464" s="24" t="str">
        <f t="shared" si="2"/>
        <v>0x1E601000</v>
      </c>
      <c r="AQ464" s="25"/>
      <c r="AR464" s="26" t="str">
        <f t="shared" si="6"/>
        <v>ARM64Op_fmov_scalar_immediate_Double_precision                  </v>
      </c>
      <c r="AS464" s="26" t="str">
        <f t="shared" si="7"/>
        <v>//		ARM64Op_fmov_scalar_immediate_Double_precision,                 	/* 0x1E601000	FMOV      	 */</v>
      </c>
      <c r="AT464" s="26" t="str">
        <f t="shared" si="8"/>
        <v>//		0x1E601000,	/* FMOV      	ARM64Op_fmov_scalar_immediate_Double_precision	 */</v>
      </c>
    </row>
    <row r="465" ht="12.75" customHeight="1">
      <c r="A465" s="15" t="s">
        <v>783</v>
      </c>
      <c r="B465" s="33" t="s">
        <v>106</v>
      </c>
      <c r="C465" s="16"/>
      <c r="D465" s="17" t="s">
        <v>784</v>
      </c>
      <c r="F465" s="18" t="str">
        <f t="shared" si="1"/>
        <v/>
      </c>
      <c r="G465" s="19"/>
      <c r="H465" s="20"/>
      <c r="I465" s="20"/>
      <c r="J465" s="38" t="s">
        <v>67</v>
      </c>
      <c r="K465" s="22" t="s">
        <v>31</v>
      </c>
      <c r="L465" s="38" t="s">
        <v>52</v>
      </c>
      <c r="M465" s="22" t="s">
        <v>30</v>
      </c>
      <c r="N465" s="39" t="s">
        <v>30</v>
      </c>
      <c r="O465" s="39" t="s">
        <v>30</v>
      </c>
      <c r="P465" s="39" t="s">
        <v>30</v>
      </c>
      <c r="Q465" s="22" t="s">
        <v>31</v>
      </c>
      <c r="R465" s="38" t="s">
        <v>700</v>
      </c>
      <c r="T465" s="22" t="s">
        <v>30</v>
      </c>
      <c r="U465" s="38" t="s">
        <v>51</v>
      </c>
      <c r="Z465" s="38" t="s">
        <v>459</v>
      </c>
      <c r="AB465" s="22" t="s">
        <v>30</v>
      </c>
      <c r="AC465" s="22" t="s">
        <v>31</v>
      </c>
      <c r="AD465" s="22" t="s">
        <v>31</v>
      </c>
      <c r="AE465" s="22" t="s">
        <v>31</v>
      </c>
      <c r="AF465" s="40" t="s">
        <v>45</v>
      </c>
      <c r="AK465" s="38" t="s">
        <v>575</v>
      </c>
      <c r="AP465" s="24" t="str">
        <f t="shared" si="2"/>
        <v/>
      </c>
      <c r="AQ465" s="25"/>
      <c r="AR465" s="26" t="str">
        <f t="shared" si="6"/>
        <v/>
      </c>
      <c r="AS465" s="26" t="str">
        <f t="shared" si="7"/>
        <v>	/* Floating-point compare */</v>
      </c>
      <c r="AT465" s="26" t="str">
        <f t="shared" si="8"/>
        <v>	/* Floating-point compare */</v>
      </c>
    </row>
    <row r="466" ht="12.75" customHeight="1">
      <c r="A466" s="9" t="s">
        <v>785</v>
      </c>
      <c r="B466" s="33" t="s">
        <v>106</v>
      </c>
      <c r="C466" s="16"/>
      <c r="D466" s="17"/>
      <c r="E466" s="28" t="s">
        <v>786</v>
      </c>
      <c r="F466" s="18" t="str">
        <f t="shared" si="1"/>
        <v>Single_precision</v>
      </c>
      <c r="G466" s="19"/>
      <c r="H466" s="30" t="s">
        <v>736</v>
      </c>
      <c r="I466" s="30"/>
      <c r="J466" s="32" t="s">
        <v>31</v>
      </c>
      <c r="K466" s="45" t="s">
        <v>31</v>
      </c>
      <c r="L466" s="32" t="s">
        <v>31</v>
      </c>
      <c r="M466" s="45" t="s">
        <v>30</v>
      </c>
      <c r="N466" s="45" t="s">
        <v>30</v>
      </c>
      <c r="O466" s="45" t="s">
        <v>30</v>
      </c>
      <c r="P466" s="45" t="s">
        <v>30</v>
      </c>
      <c r="Q466" s="45" t="s">
        <v>31</v>
      </c>
      <c r="R466" s="32" t="s">
        <v>31</v>
      </c>
      <c r="S466" s="32" t="s">
        <v>31</v>
      </c>
      <c r="T466" s="45" t="s">
        <v>30</v>
      </c>
      <c r="U466" s="32" t="s">
        <v>51</v>
      </c>
      <c r="Z466" s="32" t="s">
        <v>31</v>
      </c>
      <c r="AA466" s="32" t="s">
        <v>31</v>
      </c>
      <c r="AB466" s="45" t="s">
        <v>30</v>
      </c>
      <c r="AC466" s="45" t="s">
        <v>31</v>
      </c>
      <c r="AD466" s="45" t="s">
        <v>31</v>
      </c>
      <c r="AE466" s="45" t="s">
        <v>31</v>
      </c>
      <c r="AF466" s="46" t="s">
        <v>45</v>
      </c>
      <c r="AK466" s="32" t="s">
        <v>31</v>
      </c>
      <c r="AL466" s="32" t="s">
        <v>31</v>
      </c>
      <c r="AM466" s="32" t="s">
        <v>31</v>
      </c>
      <c r="AN466" s="32" t="s">
        <v>31</v>
      </c>
      <c r="AO466" s="32" t="s">
        <v>31</v>
      </c>
      <c r="AP466" s="24" t="str">
        <f t="shared" si="2"/>
        <v>0x1E202000</v>
      </c>
      <c r="AQ466" s="25"/>
      <c r="AR466" s="26" t="str">
        <f t="shared" si="6"/>
        <v>ARM64Op_fcmp_Single_precision                                   </v>
      </c>
      <c r="AS466" s="26" t="str">
        <f t="shared" si="7"/>
        <v>//		ARM64Op_fcmp_Single_precision,                                  	/* 0x1E202000	FCMP      	 */</v>
      </c>
      <c r="AT466" s="26" t="str">
        <f t="shared" si="8"/>
        <v>//		0x1E202000,	/* FCMP      	ARM64Op_fcmp_Single_precision	 */</v>
      </c>
    </row>
    <row r="467" ht="12.75" customHeight="1">
      <c r="A467" s="15" t="s">
        <v>787</v>
      </c>
      <c r="B467" s="33" t="s">
        <v>106</v>
      </c>
      <c r="C467" s="16"/>
      <c r="D467" s="17"/>
      <c r="E467" s="28" t="s">
        <v>786</v>
      </c>
      <c r="F467" s="18" t="str">
        <f t="shared" si="1"/>
        <v>Single_precision_zero</v>
      </c>
      <c r="G467" s="19"/>
      <c r="H467" s="30" t="s">
        <v>788</v>
      </c>
      <c r="I467" s="30"/>
      <c r="J467" s="32" t="s">
        <v>31</v>
      </c>
      <c r="K467" s="45" t="s">
        <v>31</v>
      </c>
      <c r="L467" s="32" t="s">
        <v>31</v>
      </c>
      <c r="M467" s="45" t="s">
        <v>30</v>
      </c>
      <c r="N467" s="45" t="s">
        <v>30</v>
      </c>
      <c r="O467" s="45" t="s">
        <v>30</v>
      </c>
      <c r="P467" s="45" t="s">
        <v>30</v>
      </c>
      <c r="Q467" s="45" t="s">
        <v>31</v>
      </c>
      <c r="R467" s="32" t="s">
        <v>31</v>
      </c>
      <c r="S467" s="32" t="s">
        <v>31</v>
      </c>
      <c r="T467" s="45" t="s">
        <v>30</v>
      </c>
      <c r="U467" s="32" t="s">
        <v>51</v>
      </c>
      <c r="Z467" s="32" t="s">
        <v>31</v>
      </c>
      <c r="AA467" s="32" t="s">
        <v>31</v>
      </c>
      <c r="AB467" s="45" t="s">
        <v>30</v>
      </c>
      <c r="AC467" s="45" t="s">
        <v>31</v>
      </c>
      <c r="AD467" s="45" t="s">
        <v>31</v>
      </c>
      <c r="AE467" s="45" t="s">
        <v>31</v>
      </c>
      <c r="AF467" s="46" t="s">
        <v>45</v>
      </c>
      <c r="AK467" s="32" t="s">
        <v>31</v>
      </c>
      <c r="AL467" s="32" t="s">
        <v>30</v>
      </c>
      <c r="AM467" s="32" t="s">
        <v>31</v>
      </c>
      <c r="AN467" s="32" t="s">
        <v>31</v>
      </c>
      <c r="AO467" s="32" t="s">
        <v>31</v>
      </c>
      <c r="AP467" s="24" t="str">
        <f t="shared" si="2"/>
        <v>0x1E202008</v>
      </c>
      <c r="AQ467" s="25"/>
      <c r="AR467" s="26" t="str">
        <f t="shared" si="6"/>
        <v>ARM64Op_fcmp_Single_precision_zero                              </v>
      </c>
      <c r="AS467" s="26" t="str">
        <f t="shared" si="7"/>
        <v>//		ARM64Op_fcmp_Single_precision_zero,                             	/* 0x1E202008	FCMP      	 */</v>
      </c>
      <c r="AT467" s="26" t="str">
        <f t="shared" si="8"/>
        <v>//		0x1E202008,	/* FCMP      	ARM64Op_fcmp_Single_precision_zero	 */</v>
      </c>
    </row>
    <row r="468" ht="12.75" customHeight="1">
      <c r="A468" s="15" t="s">
        <v>789</v>
      </c>
      <c r="B468" s="33" t="s">
        <v>106</v>
      </c>
      <c r="C468" s="16"/>
      <c r="D468" s="17"/>
      <c r="E468" s="28" t="s">
        <v>790</v>
      </c>
      <c r="F468" s="18" t="str">
        <f t="shared" si="1"/>
        <v>Single_precision</v>
      </c>
      <c r="G468" s="19"/>
      <c r="H468" s="30" t="s">
        <v>736</v>
      </c>
      <c r="I468" s="30"/>
      <c r="J468" s="32" t="s">
        <v>31</v>
      </c>
      <c r="K468" s="45" t="s">
        <v>31</v>
      </c>
      <c r="L468" s="32" t="s">
        <v>31</v>
      </c>
      <c r="M468" s="45" t="s">
        <v>30</v>
      </c>
      <c r="N468" s="45" t="s">
        <v>30</v>
      </c>
      <c r="O468" s="45" t="s">
        <v>30</v>
      </c>
      <c r="P468" s="45" t="s">
        <v>30</v>
      </c>
      <c r="Q468" s="45" t="s">
        <v>31</v>
      </c>
      <c r="R468" s="32" t="s">
        <v>31</v>
      </c>
      <c r="S468" s="32" t="s">
        <v>31</v>
      </c>
      <c r="T468" s="45" t="s">
        <v>30</v>
      </c>
      <c r="U468" s="32" t="s">
        <v>51</v>
      </c>
      <c r="Z468" s="32" t="s">
        <v>31</v>
      </c>
      <c r="AA468" s="32" t="s">
        <v>31</v>
      </c>
      <c r="AB468" s="45" t="s">
        <v>30</v>
      </c>
      <c r="AC468" s="45" t="s">
        <v>31</v>
      </c>
      <c r="AD468" s="45" t="s">
        <v>31</v>
      </c>
      <c r="AE468" s="45" t="s">
        <v>31</v>
      </c>
      <c r="AF468" s="46" t="s">
        <v>45</v>
      </c>
      <c r="AK468" s="32" t="s">
        <v>30</v>
      </c>
      <c r="AL468" s="32" t="s">
        <v>31</v>
      </c>
      <c r="AM468" s="32" t="s">
        <v>31</v>
      </c>
      <c r="AN468" s="32" t="s">
        <v>31</v>
      </c>
      <c r="AO468" s="32" t="s">
        <v>31</v>
      </c>
      <c r="AP468" s="24" t="str">
        <f t="shared" si="2"/>
        <v>0x1E202010</v>
      </c>
      <c r="AQ468" s="25"/>
      <c r="AR468" s="26" t="str">
        <f t="shared" si="6"/>
        <v>ARM64Op_fcmpe_Single_precision                                  </v>
      </c>
      <c r="AS468" s="26" t="str">
        <f t="shared" si="7"/>
        <v>//		ARM64Op_fcmpe_Single_precision,                                 	/* 0x1E202010	FCMPE     	 */</v>
      </c>
      <c r="AT468" s="26" t="str">
        <f t="shared" si="8"/>
        <v>//		0x1E202010,	/* FCMPE     	ARM64Op_fcmpe_Single_precision	 */</v>
      </c>
    </row>
    <row r="469" ht="12.75" customHeight="1">
      <c r="A469" s="9" t="s">
        <v>791</v>
      </c>
      <c r="B469" s="33" t="s">
        <v>106</v>
      </c>
      <c r="C469" s="16"/>
      <c r="D469" s="17"/>
      <c r="E469" s="28" t="s">
        <v>790</v>
      </c>
      <c r="F469" s="18" t="str">
        <f t="shared" si="1"/>
        <v>Single_precision_zero</v>
      </c>
      <c r="G469" s="19"/>
      <c r="H469" s="30" t="s">
        <v>788</v>
      </c>
      <c r="I469" s="30"/>
      <c r="J469" s="32" t="s">
        <v>31</v>
      </c>
      <c r="K469" s="45" t="s">
        <v>31</v>
      </c>
      <c r="L469" s="32" t="s">
        <v>31</v>
      </c>
      <c r="M469" s="45" t="s">
        <v>30</v>
      </c>
      <c r="N469" s="45" t="s">
        <v>30</v>
      </c>
      <c r="O469" s="45" t="s">
        <v>30</v>
      </c>
      <c r="P469" s="45" t="s">
        <v>30</v>
      </c>
      <c r="Q469" s="45" t="s">
        <v>31</v>
      </c>
      <c r="R469" s="32" t="s">
        <v>31</v>
      </c>
      <c r="S469" s="32" t="s">
        <v>31</v>
      </c>
      <c r="T469" s="45" t="s">
        <v>30</v>
      </c>
      <c r="U469" s="32" t="s">
        <v>51</v>
      </c>
      <c r="Z469" s="32" t="s">
        <v>31</v>
      </c>
      <c r="AA469" s="32" t="s">
        <v>31</v>
      </c>
      <c r="AB469" s="45" t="s">
        <v>30</v>
      </c>
      <c r="AC469" s="45" t="s">
        <v>31</v>
      </c>
      <c r="AD469" s="45" t="s">
        <v>31</v>
      </c>
      <c r="AE469" s="45" t="s">
        <v>31</v>
      </c>
      <c r="AF469" s="46" t="s">
        <v>45</v>
      </c>
      <c r="AK469" s="32" t="s">
        <v>30</v>
      </c>
      <c r="AL469" s="32" t="s">
        <v>30</v>
      </c>
      <c r="AM469" s="32" t="s">
        <v>31</v>
      </c>
      <c r="AN469" s="32" t="s">
        <v>31</v>
      </c>
      <c r="AO469" s="32" t="s">
        <v>31</v>
      </c>
      <c r="AP469" s="24" t="str">
        <f t="shared" si="2"/>
        <v>0x1E202018</v>
      </c>
      <c r="AQ469" s="25"/>
      <c r="AR469" s="26" t="str">
        <f t="shared" si="6"/>
        <v>ARM64Op_fcmpe_Single_precision_zero                             </v>
      </c>
      <c r="AS469" s="26" t="str">
        <f t="shared" si="7"/>
        <v>//		ARM64Op_fcmpe_Single_precision_zero,                            	/* 0x1E202018	FCMPE     	 */</v>
      </c>
      <c r="AT469" s="26" t="str">
        <f t="shared" si="8"/>
        <v>//		0x1E202018,	/* FCMPE     	ARM64Op_fcmpe_Single_precision_zero	 */</v>
      </c>
    </row>
    <row r="470" ht="12.75" customHeight="1">
      <c r="A470" s="9" t="s">
        <v>792</v>
      </c>
      <c r="B470" s="33" t="s">
        <v>106</v>
      </c>
      <c r="C470" s="16"/>
      <c r="D470" s="17"/>
      <c r="E470" s="28" t="s">
        <v>786</v>
      </c>
      <c r="F470" s="18" t="str">
        <f t="shared" si="1"/>
        <v>Double_precision</v>
      </c>
      <c r="G470" s="19"/>
      <c r="H470" s="30" t="s">
        <v>740</v>
      </c>
      <c r="I470" s="30"/>
      <c r="J470" s="32" t="s">
        <v>31</v>
      </c>
      <c r="K470" s="45" t="s">
        <v>31</v>
      </c>
      <c r="L470" s="32" t="s">
        <v>31</v>
      </c>
      <c r="M470" s="45" t="s">
        <v>30</v>
      </c>
      <c r="N470" s="45" t="s">
        <v>30</v>
      </c>
      <c r="O470" s="45" t="s">
        <v>30</v>
      </c>
      <c r="P470" s="45" t="s">
        <v>30</v>
      </c>
      <c r="Q470" s="45" t="s">
        <v>31</v>
      </c>
      <c r="R470" s="32" t="s">
        <v>31</v>
      </c>
      <c r="S470" s="32" t="s">
        <v>30</v>
      </c>
      <c r="T470" s="45" t="s">
        <v>30</v>
      </c>
      <c r="U470" s="32" t="s">
        <v>51</v>
      </c>
      <c r="Z470" s="32" t="s">
        <v>31</v>
      </c>
      <c r="AA470" s="32" t="s">
        <v>31</v>
      </c>
      <c r="AB470" s="45" t="s">
        <v>30</v>
      </c>
      <c r="AC470" s="45" t="s">
        <v>31</v>
      </c>
      <c r="AD470" s="45" t="s">
        <v>31</v>
      </c>
      <c r="AE470" s="45" t="s">
        <v>31</v>
      </c>
      <c r="AF470" s="46" t="s">
        <v>45</v>
      </c>
      <c r="AK470" s="32" t="s">
        <v>31</v>
      </c>
      <c r="AL470" s="32" t="s">
        <v>31</v>
      </c>
      <c r="AM470" s="32" t="s">
        <v>31</v>
      </c>
      <c r="AN470" s="32" t="s">
        <v>31</v>
      </c>
      <c r="AO470" s="32" t="s">
        <v>31</v>
      </c>
      <c r="AP470" s="24" t="str">
        <f t="shared" si="2"/>
        <v>0x1E602000</v>
      </c>
      <c r="AQ470" s="25"/>
      <c r="AR470" s="26" t="str">
        <f t="shared" si="6"/>
        <v>ARM64Op_fcmp_Double_precision                                   </v>
      </c>
      <c r="AS470" s="26" t="str">
        <f t="shared" si="7"/>
        <v>//		ARM64Op_fcmp_Double_precision,                                  	/* 0x1E602000	FCMP      	 */</v>
      </c>
      <c r="AT470" s="26" t="str">
        <f t="shared" si="8"/>
        <v>//		0x1E602000,	/* FCMP      	ARM64Op_fcmp_Double_precision	 */</v>
      </c>
    </row>
    <row r="471" ht="12.75" customHeight="1">
      <c r="A471" s="15" t="s">
        <v>793</v>
      </c>
      <c r="B471" s="33" t="s">
        <v>106</v>
      </c>
      <c r="C471" s="16"/>
      <c r="D471" s="17"/>
      <c r="E471" s="28" t="s">
        <v>786</v>
      </c>
      <c r="F471" s="18" t="str">
        <f t="shared" si="1"/>
        <v>Double_precision_zero</v>
      </c>
      <c r="G471" s="19"/>
      <c r="H471" s="30" t="s">
        <v>794</v>
      </c>
      <c r="I471" s="30"/>
      <c r="J471" s="32" t="s">
        <v>31</v>
      </c>
      <c r="K471" s="45" t="s">
        <v>31</v>
      </c>
      <c r="L471" s="32" t="s">
        <v>31</v>
      </c>
      <c r="M471" s="45" t="s">
        <v>30</v>
      </c>
      <c r="N471" s="45" t="s">
        <v>30</v>
      </c>
      <c r="O471" s="45" t="s">
        <v>30</v>
      </c>
      <c r="P471" s="45" t="s">
        <v>30</v>
      </c>
      <c r="Q471" s="45" t="s">
        <v>31</v>
      </c>
      <c r="R471" s="32" t="s">
        <v>31</v>
      </c>
      <c r="S471" s="32" t="s">
        <v>30</v>
      </c>
      <c r="T471" s="45" t="s">
        <v>30</v>
      </c>
      <c r="U471" s="32" t="s">
        <v>51</v>
      </c>
      <c r="Z471" s="32" t="s">
        <v>31</v>
      </c>
      <c r="AA471" s="32" t="s">
        <v>31</v>
      </c>
      <c r="AB471" s="45" t="s">
        <v>30</v>
      </c>
      <c r="AC471" s="45" t="s">
        <v>31</v>
      </c>
      <c r="AD471" s="45" t="s">
        <v>31</v>
      </c>
      <c r="AE471" s="45" t="s">
        <v>31</v>
      </c>
      <c r="AF471" s="46" t="s">
        <v>45</v>
      </c>
      <c r="AK471" s="32" t="s">
        <v>31</v>
      </c>
      <c r="AL471" s="32" t="s">
        <v>30</v>
      </c>
      <c r="AM471" s="32" t="s">
        <v>31</v>
      </c>
      <c r="AN471" s="32" t="s">
        <v>31</v>
      </c>
      <c r="AO471" s="32" t="s">
        <v>31</v>
      </c>
      <c r="AP471" s="24" t="str">
        <f t="shared" si="2"/>
        <v>0x1E602008</v>
      </c>
      <c r="AQ471" s="25"/>
      <c r="AR471" s="26" t="str">
        <f t="shared" si="6"/>
        <v>ARM64Op_fcmp_Double_precision_zero                              </v>
      </c>
      <c r="AS471" s="26" t="str">
        <f t="shared" si="7"/>
        <v>//		ARM64Op_fcmp_Double_precision_zero,                             	/* 0x1E602008	FCMP      	 */</v>
      </c>
      <c r="AT471" s="26" t="str">
        <f t="shared" si="8"/>
        <v>//		0x1E602008,	/* FCMP      	ARM64Op_fcmp_Double_precision_zero	 */</v>
      </c>
    </row>
    <row r="472" ht="12.75" customHeight="1">
      <c r="A472" s="15" t="s">
        <v>795</v>
      </c>
      <c r="B472" s="33" t="s">
        <v>106</v>
      </c>
      <c r="C472" s="16"/>
      <c r="D472" s="17"/>
      <c r="E472" s="28" t="s">
        <v>790</v>
      </c>
      <c r="F472" s="18" t="str">
        <f t="shared" si="1"/>
        <v>Double_precision</v>
      </c>
      <c r="G472" s="19"/>
      <c r="H472" s="30" t="s">
        <v>740</v>
      </c>
      <c r="I472" s="30"/>
      <c r="J472" s="32" t="s">
        <v>31</v>
      </c>
      <c r="K472" s="45" t="s">
        <v>31</v>
      </c>
      <c r="L472" s="32" t="s">
        <v>31</v>
      </c>
      <c r="M472" s="45" t="s">
        <v>30</v>
      </c>
      <c r="N472" s="45" t="s">
        <v>30</v>
      </c>
      <c r="O472" s="45" t="s">
        <v>30</v>
      </c>
      <c r="P472" s="45" t="s">
        <v>30</v>
      </c>
      <c r="Q472" s="45" t="s">
        <v>31</v>
      </c>
      <c r="R472" s="32" t="s">
        <v>31</v>
      </c>
      <c r="S472" s="32" t="s">
        <v>30</v>
      </c>
      <c r="T472" s="45" t="s">
        <v>30</v>
      </c>
      <c r="U472" s="32" t="s">
        <v>51</v>
      </c>
      <c r="Z472" s="32" t="s">
        <v>31</v>
      </c>
      <c r="AA472" s="32" t="s">
        <v>31</v>
      </c>
      <c r="AB472" s="45" t="s">
        <v>30</v>
      </c>
      <c r="AC472" s="45" t="s">
        <v>31</v>
      </c>
      <c r="AD472" s="45" t="s">
        <v>31</v>
      </c>
      <c r="AE472" s="45" t="s">
        <v>31</v>
      </c>
      <c r="AF472" s="46" t="s">
        <v>45</v>
      </c>
      <c r="AK472" s="32" t="s">
        <v>30</v>
      </c>
      <c r="AL472" s="32" t="s">
        <v>31</v>
      </c>
      <c r="AM472" s="32" t="s">
        <v>31</v>
      </c>
      <c r="AN472" s="32" t="s">
        <v>31</v>
      </c>
      <c r="AO472" s="32" t="s">
        <v>31</v>
      </c>
      <c r="AP472" s="24" t="str">
        <f t="shared" si="2"/>
        <v>0x1E602010</v>
      </c>
      <c r="AQ472" s="25"/>
      <c r="AR472" s="26" t="str">
        <f t="shared" si="6"/>
        <v>ARM64Op_fcmpe_Double_precision                                  </v>
      </c>
      <c r="AS472" s="26" t="str">
        <f t="shared" si="7"/>
        <v>//		ARM64Op_fcmpe_Double_precision,                                 	/* 0x1E602010	FCMPE     	 */</v>
      </c>
      <c r="AT472" s="26" t="str">
        <f t="shared" si="8"/>
        <v>//		0x1E602010,	/* FCMPE     	ARM64Op_fcmpe_Double_precision	 */</v>
      </c>
    </row>
    <row r="473" ht="12.75" customHeight="1">
      <c r="A473" s="9" t="s">
        <v>796</v>
      </c>
      <c r="B473" s="33" t="s">
        <v>106</v>
      </c>
      <c r="C473" s="16"/>
      <c r="D473" s="17"/>
      <c r="E473" s="28" t="s">
        <v>790</v>
      </c>
      <c r="F473" s="18" t="str">
        <f t="shared" si="1"/>
        <v>Double_precision_zero</v>
      </c>
      <c r="G473" s="19"/>
      <c r="H473" s="30" t="s">
        <v>794</v>
      </c>
      <c r="I473" s="30"/>
      <c r="J473" s="32" t="s">
        <v>31</v>
      </c>
      <c r="K473" s="45" t="s">
        <v>31</v>
      </c>
      <c r="L473" s="32" t="s">
        <v>31</v>
      </c>
      <c r="M473" s="45" t="s">
        <v>30</v>
      </c>
      <c r="N473" s="45" t="s">
        <v>30</v>
      </c>
      <c r="O473" s="45" t="s">
        <v>30</v>
      </c>
      <c r="P473" s="45" t="s">
        <v>30</v>
      </c>
      <c r="Q473" s="45" t="s">
        <v>31</v>
      </c>
      <c r="R473" s="32" t="s">
        <v>31</v>
      </c>
      <c r="S473" s="32" t="s">
        <v>30</v>
      </c>
      <c r="T473" s="45" t="s">
        <v>30</v>
      </c>
      <c r="U473" s="32" t="s">
        <v>51</v>
      </c>
      <c r="Z473" s="32" t="s">
        <v>31</v>
      </c>
      <c r="AA473" s="32" t="s">
        <v>31</v>
      </c>
      <c r="AB473" s="45" t="s">
        <v>30</v>
      </c>
      <c r="AC473" s="45" t="s">
        <v>31</v>
      </c>
      <c r="AD473" s="45" t="s">
        <v>31</v>
      </c>
      <c r="AE473" s="45" t="s">
        <v>31</v>
      </c>
      <c r="AF473" s="46" t="s">
        <v>45</v>
      </c>
      <c r="AK473" s="32" t="s">
        <v>30</v>
      </c>
      <c r="AL473" s="32" t="s">
        <v>30</v>
      </c>
      <c r="AM473" s="32" t="s">
        <v>31</v>
      </c>
      <c r="AN473" s="32" t="s">
        <v>31</v>
      </c>
      <c r="AO473" s="32" t="s">
        <v>31</v>
      </c>
      <c r="AP473" s="24" t="str">
        <f t="shared" si="2"/>
        <v>0x1E602018</v>
      </c>
      <c r="AQ473" s="25"/>
      <c r="AR473" s="26" t="str">
        <f t="shared" si="6"/>
        <v>ARM64Op_fcmpe_Double_precision_zero                             </v>
      </c>
      <c r="AS473" s="26" t="str">
        <f t="shared" si="7"/>
        <v>//		ARM64Op_fcmpe_Double_precision_zero,                            	/* 0x1E602018	FCMPE     	 */</v>
      </c>
      <c r="AT473" s="26" t="str">
        <f t="shared" si="8"/>
        <v>//		0x1E602018,	/* FCMPE     	ARM64Op_fcmpe_Double_precision_zero	 */</v>
      </c>
    </row>
    <row r="474" ht="12.75" customHeight="1">
      <c r="A474" s="15" t="s">
        <v>797</v>
      </c>
      <c r="B474" s="33" t="s">
        <v>106</v>
      </c>
      <c r="C474" s="16"/>
      <c r="D474" s="17" t="s">
        <v>798</v>
      </c>
      <c r="F474" s="18" t="str">
        <f t="shared" si="1"/>
        <v/>
      </c>
      <c r="G474" s="19"/>
      <c r="H474" s="20"/>
      <c r="I474" s="20"/>
      <c r="J474" s="38" t="s">
        <v>67</v>
      </c>
      <c r="K474" s="22" t="s">
        <v>31</v>
      </c>
      <c r="L474" s="38" t="s">
        <v>52</v>
      </c>
      <c r="M474" s="22" t="s">
        <v>30</v>
      </c>
      <c r="N474" s="39" t="s">
        <v>30</v>
      </c>
      <c r="O474" s="39" t="s">
        <v>30</v>
      </c>
      <c r="P474" s="39" t="s">
        <v>30</v>
      </c>
      <c r="Q474" s="22" t="s">
        <v>31</v>
      </c>
      <c r="R474" s="38" t="s">
        <v>700</v>
      </c>
      <c r="T474" s="22" t="s">
        <v>30</v>
      </c>
      <c r="U474" s="38" t="s">
        <v>642</v>
      </c>
      <c r="AA474" s="22" t="s">
        <v>30</v>
      </c>
      <c r="AB474" s="22" t="s">
        <v>31</v>
      </c>
      <c r="AC474" s="22" t="s">
        <v>31</v>
      </c>
      <c r="AD474" s="22" t="s">
        <v>31</v>
      </c>
      <c r="AE474" s="22" t="s">
        <v>31</v>
      </c>
      <c r="AF474" s="40" t="s">
        <v>45</v>
      </c>
      <c r="AK474" s="38" t="s">
        <v>56</v>
      </c>
      <c r="AP474" s="24" t="str">
        <f t="shared" si="2"/>
        <v/>
      </c>
      <c r="AQ474" s="25"/>
      <c r="AR474" s="26" t="str">
        <f t="shared" si="6"/>
        <v/>
      </c>
      <c r="AS474" s="26" t="str">
        <f t="shared" si="7"/>
        <v>	/* Floating-point data-processing (1 source) */</v>
      </c>
      <c r="AT474" s="26" t="str">
        <f t="shared" si="8"/>
        <v>	/* Floating-point data-processing (1 source) */</v>
      </c>
    </row>
    <row r="475" ht="12.75" customHeight="1">
      <c r="A475" s="15" t="s">
        <v>799</v>
      </c>
      <c r="B475" s="33" t="s">
        <v>106</v>
      </c>
      <c r="C475" s="16"/>
      <c r="D475" s="17"/>
      <c r="E475" s="28" t="s">
        <v>780</v>
      </c>
      <c r="F475" s="18" t="str">
        <f t="shared" si="1"/>
        <v>register_Single_precision</v>
      </c>
      <c r="G475" s="18" t="s">
        <v>800</v>
      </c>
      <c r="H475" s="30" t="s">
        <v>736</v>
      </c>
      <c r="I475" s="30"/>
      <c r="J475" s="32" t="s">
        <v>31</v>
      </c>
      <c r="K475" s="45" t="s">
        <v>31</v>
      </c>
      <c r="L475" s="32" t="s">
        <v>31</v>
      </c>
      <c r="M475" s="45" t="s">
        <v>30</v>
      </c>
      <c r="N475" s="45" t="s">
        <v>30</v>
      </c>
      <c r="O475" s="45" t="s">
        <v>30</v>
      </c>
      <c r="P475" s="45" t="s">
        <v>30</v>
      </c>
      <c r="Q475" s="45" t="s">
        <v>31</v>
      </c>
      <c r="R475" s="32" t="s">
        <v>31</v>
      </c>
      <c r="S475" s="32" t="s">
        <v>31</v>
      </c>
      <c r="T475" s="45" t="s">
        <v>30</v>
      </c>
      <c r="U475" s="32" t="s">
        <v>31</v>
      </c>
      <c r="V475" s="32" t="s">
        <v>31</v>
      </c>
      <c r="W475" s="32" t="s">
        <v>31</v>
      </c>
      <c r="X475" s="32" t="s">
        <v>31</v>
      </c>
      <c r="Y475" s="32" t="s">
        <v>31</v>
      </c>
      <c r="Z475" s="32" t="s">
        <v>31</v>
      </c>
      <c r="AA475" s="45" t="s">
        <v>30</v>
      </c>
      <c r="AB475" s="45" t="s">
        <v>31</v>
      </c>
      <c r="AC475" s="45" t="s">
        <v>31</v>
      </c>
      <c r="AD475" s="45" t="s">
        <v>31</v>
      </c>
      <c r="AE475" s="45" t="s">
        <v>31</v>
      </c>
      <c r="AF475" s="46" t="s">
        <v>45</v>
      </c>
      <c r="AK475" s="32" t="s">
        <v>56</v>
      </c>
      <c r="AP475" s="24" t="str">
        <f t="shared" si="2"/>
        <v>0x1E204000</v>
      </c>
      <c r="AQ475" s="25"/>
      <c r="AR475" s="26" t="str">
        <f t="shared" si="6"/>
        <v>ARM64Op_fmov_register_Single_precision                          </v>
      </c>
      <c r="AS475" s="26" t="str">
        <f t="shared" si="7"/>
        <v>//		ARM64Op_fmov_register_Single_precision,                         	/* 0x1E204000	FMOV      	 */</v>
      </c>
      <c r="AT475" s="26" t="str">
        <f t="shared" si="8"/>
        <v>//		0x1E204000,	/* FMOV      	ARM64Op_fmov_register_Single_precision	 */</v>
      </c>
    </row>
    <row r="476" ht="12.75" customHeight="1">
      <c r="A476" s="9" t="s">
        <v>801</v>
      </c>
      <c r="B476" s="33" t="s">
        <v>106</v>
      </c>
      <c r="C476" s="16"/>
      <c r="D476" s="17"/>
      <c r="E476" s="28" t="s">
        <v>802</v>
      </c>
      <c r="F476" s="18" t="str">
        <f t="shared" si="1"/>
        <v>scalar_Single_precision</v>
      </c>
      <c r="G476" s="18" t="s">
        <v>746</v>
      </c>
      <c r="H476" s="30" t="s">
        <v>736</v>
      </c>
      <c r="I476" s="30"/>
      <c r="J476" s="32" t="s">
        <v>31</v>
      </c>
      <c r="K476" s="45" t="s">
        <v>31</v>
      </c>
      <c r="L476" s="32" t="s">
        <v>31</v>
      </c>
      <c r="M476" s="45" t="s">
        <v>30</v>
      </c>
      <c r="N476" s="45" t="s">
        <v>30</v>
      </c>
      <c r="O476" s="45" t="s">
        <v>30</v>
      </c>
      <c r="P476" s="45" t="s">
        <v>30</v>
      </c>
      <c r="Q476" s="45" t="s">
        <v>31</v>
      </c>
      <c r="R476" s="32" t="s">
        <v>31</v>
      </c>
      <c r="S476" s="32" t="s">
        <v>31</v>
      </c>
      <c r="T476" s="45" t="s">
        <v>30</v>
      </c>
      <c r="U476" s="32" t="s">
        <v>31</v>
      </c>
      <c r="V476" s="32" t="s">
        <v>31</v>
      </c>
      <c r="W476" s="32" t="s">
        <v>31</v>
      </c>
      <c r="X476" s="32" t="s">
        <v>31</v>
      </c>
      <c r="Y476" s="32" t="s">
        <v>31</v>
      </c>
      <c r="Z476" s="32" t="s">
        <v>30</v>
      </c>
      <c r="AA476" s="45" t="s">
        <v>30</v>
      </c>
      <c r="AB476" s="45" t="s">
        <v>31</v>
      </c>
      <c r="AC476" s="45" t="s">
        <v>31</v>
      </c>
      <c r="AD476" s="45" t="s">
        <v>31</v>
      </c>
      <c r="AE476" s="45" t="s">
        <v>31</v>
      </c>
      <c r="AF476" s="46" t="s">
        <v>45</v>
      </c>
      <c r="AK476" s="32" t="s">
        <v>56</v>
      </c>
      <c r="AP476" s="24" t="str">
        <f t="shared" si="2"/>
        <v>0x1E20C000</v>
      </c>
      <c r="AQ476" s="25"/>
      <c r="AR476" s="26" t="str">
        <f t="shared" si="6"/>
        <v>ARM64Op_fabs_scalar_Single_precision                            </v>
      </c>
      <c r="AS476" s="26" t="str">
        <f t="shared" si="7"/>
        <v>//		ARM64Op_fabs_scalar_Single_precision,                           	/* 0x1E20C000	FABS      	 */</v>
      </c>
      <c r="AT476" s="26" t="str">
        <f t="shared" si="8"/>
        <v>//		0x1E20C000,	/* FABS      	ARM64Op_fabs_scalar_Single_precision	 */</v>
      </c>
    </row>
    <row r="477" ht="12.75" customHeight="1">
      <c r="A477" s="9" t="s">
        <v>803</v>
      </c>
      <c r="B477" s="33" t="s">
        <v>106</v>
      </c>
      <c r="C477" s="16"/>
      <c r="D477" s="17"/>
      <c r="E477" s="28" t="s">
        <v>804</v>
      </c>
      <c r="F477" s="18" t="str">
        <f t="shared" si="1"/>
        <v>scalar_Single_precision</v>
      </c>
      <c r="G477" s="18" t="s">
        <v>746</v>
      </c>
      <c r="H477" s="30" t="s">
        <v>736</v>
      </c>
      <c r="I477" s="30"/>
      <c r="J477" s="32" t="s">
        <v>31</v>
      </c>
      <c r="K477" s="45" t="s">
        <v>31</v>
      </c>
      <c r="L477" s="32" t="s">
        <v>31</v>
      </c>
      <c r="M477" s="45" t="s">
        <v>30</v>
      </c>
      <c r="N477" s="45" t="s">
        <v>30</v>
      </c>
      <c r="O477" s="45" t="s">
        <v>30</v>
      </c>
      <c r="P477" s="45" t="s">
        <v>30</v>
      </c>
      <c r="Q477" s="45" t="s">
        <v>31</v>
      </c>
      <c r="R477" s="32" t="s">
        <v>31</v>
      </c>
      <c r="S477" s="32" t="s">
        <v>31</v>
      </c>
      <c r="T477" s="45" t="s">
        <v>30</v>
      </c>
      <c r="U477" s="32" t="s">
        <v>31</v>
      </c>
      <c r="V477" s="32" t="s">
        <v>31</v>
      </c>
      <c r="W477" s="32" t="s">
        <v>31</v>
      </c>
      <c r="X477" s="32" t="s">
        <v>31</v>
      </c>
      <c r="Y477" s="32" t="s">
        <v>30</v>
      </c>
      <c r="Z477" s="32" t="s">
        <v>31</v>
      </c>
      <c r="AA477" s="45" t="s">
        <v>30</v>
      </c>
      <c r="AB477" s="45" t="s">
        <v>31</v>
      </c>
      <c r="AC477" s="45" t="s">
        <v>31</v>
      </c>
      <c r="AD477" s="45" t="s">
        <v>31</v>
      </c>
      <c r="AE477" s="45" t="s">
        <v>31</v>
      </c>
      <c r="AF477" s="46" t="s">
        <v>45</v>
      </c>
      <c r="AK477" s="32" t="s">
        <v>56</v>
      </c>
      <c r="AP477" s="24" t="str">
        <f t="shared" si="2"/>
        <v>0x1E214000</v>
      </c>
      <c r="AQ477" s="25"/>
      <c r="AR477" s="26" t="str">
        <f t="shared" si="6"/>
        <v>ARM64Op_fneg_scalar_Single_precision                            </v>
      </c>
      <c r="AS477" s="26" t="str">
        <f t="shared" si="7"/>
        <v>//		ARM64Op_fneg_scalar_Single_precision,                           	/* 0x1E214000	FNEG      	 */</v>
      </c>
      <c r="AT477" s="26" t="str">
        <f t="shared" si="8"/>
        <v>//		0x1E214000,	/* FNEG      	ARM64Op_fneg_scalar_Single_precision	 */</v>
      </c>
    </row>
    <row r="478" ht="12.75" customHeight="1">
      <c r="A478" s="15" t="s">
        <v>805</v>
      </c>
      <c r="B478" s="33" t="s">
        <v>106</v>
      </c>
      <c r="C478" s="16"/>
      <c r="D478" s="17"/>
      <c r="E478" s="28" t="s">
        <v>806</v>
      </c>
      <c r="F478" s="18" t="str">
        <f t="shared" si="1"/>
        <v>scalar_Single_precision</v>
      </c>
      <c r="G478" s="18" t="s">
        <v>746</v>
      </c>
      <c r="H478" s="30" t="s">
        <v>736</v>
      </c>
      <c r="I478" s="30"/>
      <c r="J478" s="32" t="s">
        <v>31</v>
      </c>
      <c r="K478" s="45" t="s">
        <v>31</v>
      </c>
      <c r="L478" s="32" t="s">
        <v>31</v>
      </c>
      <c r="M478" s="45" t="s">
        <v>30</v>
      </c>
      <c r="N478" s="45" t="s">
        <v>30</v>
      </c>
      <c r="O478" s="45" t="s">
        <v>30</v>
      </c>
      <c r="P478" s="45" t="s">
        <v>30</v>
      </c>
      <c r="Q478" s="45" t="s">
        <v>31</v>
      </c>
      <c r="R478" s="32" t="s">
        <v>31</v>
      </c>
      <c r="S478" s="32" t="s">
        <v>31</v>
      </c>
      <c r="T478" s="45" t="s">
        <v>30</v>
      </c>
      <c r="U478" s="32" t="s">
        <v>31</v>
      </c>
      <c r="V478" s="32" t="s">
        <v>31</v>
      </c>
      <c r="W478" s="32" t="s">
        <v>31</v>
      </c>
      <c r="X478" s="32" t="s">
        <v>31</v>
      </c>
      <c r="Y478" s="32" t="s">
        <v>30</v>
      </c>
      <c r="Z478" s="32" t="s">
        <v>30</v>
      </c>
      <c r="AA478" s="45" t="s">
        <v>30</v>
      </c>
      <c r="AB478" s="45" t="s">
        <v>31</v>
      </c>
      <c r="AC478" s="45" t="s">
        <v>31</v>
      </c>
      <c r="AD478" s="45" t="s">
        <v>31</v>
      </c>
      <c r="AE478" s="45" t="s">
        <v>31</v>
      </c>
      <c r="AF478" s="46" t="s">
        <v>45</v>
      </c>
      <c r="AK478" s="32" t="s">
        <v>56</v>
      </c>
      <c r="AP478" s="24" t="str">
        <f t="shared" si="2"/>
        <v>0x1E21C000</v>
      </c>
      <c r="AQ478" s="25"/>
      <c r="AR478" s="26" t="str">
        <f t="shared" si="6"/>
        <v>ARM64Op_fsqrt_scalar_Single_precision                           </v>
      </c>
      <c r="AS478" s="26" t="str">
        <f t="shared" si="7"/>
        <v>//		ARM64Op_fsqrt_scalar_Single_precision,                          	/* 0x1E21C000	FSQRT     	 */</v>
      </c>
      <c r="AT478" s="26" t="str">
        <f t="shared" si="8"/>
        <v>//		0x1E21C000,	/* FSQRT     	ARM64Op_fsqrt_scalar_Single_precision	 */</v>
      </c>
    </row>
    <row r="479" ht="12.75" customHeight="1">
      <c r="A479" s="15" t="s">
        <v>807</v>
      </c>
      <c r="B479" s="33" t="s">
        <v>106</v>
      </c>
      <c r="C479" s="16"/>
      <c r="D479" s="17"/>
      <c r="E479" s="28" t="s">
        <v>808</v>
      </c>
      <c r="F479" s="18" t="str">
        <f t="shared" si="1"/>
        <v>Single_precision_to_double_precision</v>
      </c>
      <c r="G479" s="19"/>
      <c r="H479" s="30" t="s">
        <v>809</v>
      </c>
      <c r="I479" s="30"/>
      <c r="J479" s="32" t="s">
        <v>31</v>
      </c>
      <c r="K479" s="45" t="s">
        <v>31</v>
      </c>
      <c r="L479" s="32" t="s">
        <v>31</v>
      </c>
      <c r="M479" s="45" t="s">
        <v>30</v>
      </c>
      <c r="N479" s="45" t="s">
        <v>30</v>
      </c>
      <c r="O479" s="45" t="s">
        <v>30</v>
      </c>
      <c r="P479" s="45" t="s">
        <v>30</v>
      </c>
      <c r="Q479" s="45" t="s">
        <v>31</v>
      </c>
      <c r="R479" s="32" t="s">
        <v>31</v>
      </c>
      <c r="S479" s="32" t="s">
        <v>31</v>
      </c>
      <c r="T479" s="45" t="s">
        <v>30</v>
      </c>
      <c r="U479" s="32" t="s">
        <v>31</v>
      </c>
      <c r="V479" s="32" t="s">
        <v>31</v>
      </c>
      <c r="W479" s="32" t="s">
        <v>31</v>
      </c>
      <c r="X479" s="32" t="s">
        <v>30</v>
      </c>
      <c r="Y479" s="32" t="s">
        <v>31</v>
      </c>
      <c r="Z479" s="32" t="s">
        <v>30</v>
      </c>
      <c r="AA479" s="45" t="s">
        <v>30</v>
      </c>
      <c r="AB479" s="45" t="s">
        <v>31</v>
      </c>
      <c r="AC479" s="45" t="s">
        <v>31</v>
      </c>
      <c r="AD479" s="45" t="s">
        <v>31</v>
      </c>
      <c r="AE479" s="45" t="s">
        <v>31</v>
      </c>
      <c r="AF479" s="46" t="s">
        <v>45</v>
      </c>
      <c r="AK479" s="32" t="s">
        <v>56</v>
      </c>
      <c r="AP479" s="24" t="str">
        <f t="shared" si="2"/>
        <v>0x1E22C000</v>
      </c>
      <c r="AQ479" s="25"/>
      <c r="AR479" s="26" t="str">
        <f t="shared" si="6"/>
        <v>ARM64Op_fcvt_Single_precision_to_double_precision               </v>
      </c>
      <c r="AS479" s="26" t="str">
        <f t="shared" si="7"/>
        <v>//		ARM64Op_fcvt_Single_precision_to_double_precision,              	/* 0x1E22C000	FCVT      	 */</v>
      </c>
      <c r="AT479" s="26" t="str">
        <f t="shared" si="8"/>
        <v>//		0x1E22C000,	/* FCVT      	ARM64Op_fcvt_Single_precision_to_double_precision	 */</v>
      </c>
    </row>
    <row r="480" ht="12.75" customHeight="1">
      <c r="A480" s="9" t="s">
        <v>810</v>
      </c>
      <c r="B480" s="33" t="s">
        <v>106</v>
      </c>
      <c r="C480" s="16"/>
      <c r="D480" s="17"/>
      <c r="E480" s="28" t="s">
        <v>808</v>
      </c>
      <c r="F480" s="18" t="str">
        <f t="shared" si="1"/>
        <v>Single_precision_to_half_precision</v>
      </c>
      <c r="G480" s="19"/>
      <c r="H480" s="30" t="s">
        <v>811</v>
      </c>
      <c r="I480" s="30"/>
      <c r="J480" s="32" t="s">
        <v>31</v>
      </c>
      <c r="K480" s="45" t="s">
        <v>31</v>
      </c>
      <c r="L480" s="32" t="s">
        <v>31</v>
      </c>
      <c r="M480" s="45" t="s">
        <v>30</v>
      </c>
      <c r="N480" s="45" t="s">
        <v>30</v>
      </c>
      <c r="O480" s="45" t="s">
        <v>30</v>
      </c>
      <c r="P480" s="45" t="s">
        <v>30</v>
      </c>
      <c r="Q480" s="45" t="s">
        <v>31</v>
      </c>
      <c r="R480" s="32" t="s">
        <v>31</v>
      </c>
      <c r="S480" s="32" t="s">
        <v>31</v>
      </c>
      <c r="T480" s="45" t="s">
        <v>30</v>
      </c>
      <c r="U480" s="32" t="s">
        <v>31</v>
      </c>
      <c r="V480" s="32" t="s">
        <v>31</v>
      </c>
      <c r="W480" s="32" t="s">
        <v>31</v>
      </c>
      <c r="X480" s="32" t="s">
        <v>30</v>
      </c>
      <c r="Y480" s="32" t="s">
        <v>30</v>
      </c>
      <c r="Z480" s="32" t="s">
        <v>30</v>
      </c>
      <c r="AA480" s="45" t="s">
        <v>30</v>
      </c>
      <c r="AB480" s="45" t="s">
        <v>31</v>
      </c>
      <c r="AC480" s="45" t="s">
        <v>31</v>
      </c>
      <c r="AD480" s="45" t="s">
        <v>31</v>
      </c>
      <c r="AE480" s="45" t="s">
        <v>31</v>
      </c>
      <c r="AF480" s="46" t="s">
        <v>45</v>
      </c>
      <c r="AK480" s="32" t="s">
        <v>56</v>
      </c>
      <c r="AP480" s="24" t="str">
        <f t="shared" si="2"/>
        <v>0x1E23C000</v>
      </c>
      <c r="AQ480" s="25"/>
      <c r="AR480" s="26" t="str">
        <f t="shared" si="6"/>
        <v>ARM64Op_fcvt_Single_precision_to_half_precision                 </v>
      </c>
      <c r="AS480" s="26" t="str">
        <f t="shared" si="7"/>
        <v>//		ARM64Op_fcvt_Single_precision_to_half_precision,                	/* 0x1E23C000	FCVT      	 */</v>
      </c>
      <c r="AT480" s="26" t="str">
        <f t="shared" si="8"/>
        <v>//		0x1E23C000,	/* FCVT      	ARM64Op_fcvt_Single_precision_to_half_precision	 */</v>
      </c>
    </row>
    <row r="481" ht="12.75" customHeight="1">
      <c r="A481" s="15" t="s">
        <v>812</v>
      </c>
      <c r="B481" s="33" t="s">
        <v>106</v>
      </c>
      <c r="C481" s="16"/>
      <c r="D481" s="17"/>
      <c r="E481" s="28" t="s">
        <v>813</v>
      </c>
      <c r="F481" s="18" t="str">
        <f t="shared" si="1"/>
        <v>scalar_Single_precision</v>
      </c>
      <c r="G481" s="18" t="s">
        <v>746</v>
      </c>
      <c r="H481" s="30" t="s">
        <v>736</v>
      </c>
      <c r="I481" s="30"/>
      <c r="J481" s="32" t="s">
        <v>31</v>
      </c>
      <c r="K481" s="45" t="s">
        <v>31</v>
      </c>
      <c r="L481" s="32" t="s">
        <v>31</v>
      </c>
      <c r="M481" s="45" t="s">
        <v>30</v>
      </c>
      <c r="N481" s="45" t="s">
        <v>30</v>
      </c>
      <c r="O481" s="45" t="s">
        <v>30</v>
      </c>
      <c r="P481" s="45" t="s">
        <v>30</v>
      </c>
      <c r="Q481" s="45" t="s">
        <v>31</v>
      </c>
      <c r="R481" s="32" t="s">
        <v>31</v>
      </c>
      <c r="S481" s="32" t="s">
        <v>31</v>
      </c>
      <c r="T481" s="45" t="s">
        <v>30</v>
      </c>
      <c r="U481" s="32" t="s">
        <v>31</v>
      </c>
      <c r="V481" s="32" t="s">
        <v>31</v>
      </c>
      <c r="W481" s="32" t="s">
        <v>30</v>
      </c>
      <c r="X481" s="32" t="s">
        <v>31</v>
      </c>
      <c r="Y481" s="32" t="s">
        <v>31</v>
      </c>
      <c r="Z481" s="32" t="s">
        <v>31</v>
      </c>
      <c r="AA481" s="45" t="s">
        <v>30</v>
      </c>
      <c r="AB481" s="45" t="s">
        <v>31</v>
      </c>
      <c r="AC481" s="45" t="s">
        <v>31</v>
      </c>
      <c r="AD481" s="45" t="s">
        <v>31</v>
      </c>
      <c r="AE481" s="45" t="s">
        <v>31</v>
      </c>
      <c r="AF481" s="46" t="s">
        <v>45</v>
      </c>
      <c r="AK481" s="32" t="s">
        <v>56</v>
      </c>
      <c r="AP481" s="24" t="str">
        <f t="shared" si="2"/>
        <v>0x1E244000</v>
      </c>
      <c r="AQ481" s="25"/>
      <c r="AR481" s="26" t="str">
        <f t="shared" si="6"/>
        <v>ARM64Op_frintn_scalar_Single_precision                          </v>
      </c>
      <c r="AS481" s="26" t="str">
        <f t="shared" si="7"/>
        <v>//		ARM64Op_frintn_scalar_Single_precision,                         	/* 0x1E244000	FRINTN    	 */</v>
      </c>
      <c r="AT481" s="26" t="str">
        <f t="shared" si="8"/>
        <v>//		0x1E244000,	/* FRINTN    	ARM64Op_frintn_scalar_Single_precision	 */</v>
      </c>
    </row>
    <row r="482" ht="12.75" customHeight="1">
      <c r="A482" s="15" t="s">
        <v>814</v>
      </c>
      <c r="B482" s="33" t="s">
        <v>106</v>
      </c>
      <c r="C482" s="16"/>
      <c r="D482" s="17"/>
      <c r="E482" s="28" t="s">
        <v>815</v>
      </c>
      <c r="F482" s="18" t="str">
        <f t="shared" si="1"/>
        <v>scalar_Single_precision</v>
      </c>
      <c r="G482" s="18" t="s">
        <v>746</v>
      </c>
      <c r="H482" s="30" t="s">
        <v>736</v>
      </c>
      <c r="I482" s="30"/>
      <c r="J482" s="32" t="s">
        <v>31</v>
      </c>
      <c r="K482" s="45" t="s">
        <v>31</v>
      </c>
      <c r="L482" s="32" t="s">
        <v>31</v>
      </c>
      <c r="M482" s="45" t="s">
        <v>30</v>
      </c>
      <c r="N482" s="45" t="s">
        <v>30</v>
      </c>
      <c r="O482" s="45" t="s">
        <v>30</v>
      </c>
      <c r="P482" s="45" t="s">
        <v>30</v>
      </c>
      <c r="Q482" s="45" t="s">
        <v>31</v>
      </c>
      <c r="R482" s="32" t="s">
        <v>31</v>
      </c>
      <c r="S482" s="32" t="s">
        <v>31</v>
      </c>
      <c r="T482" s="45" t="s">
        <v>30</v>
      </c>
      <c r="U482" s="32" t="s">
        <v>31</v>
      </c>
      <c r="V482" s="32" t="s">
        <v>31</v>
      </c>
      <c r="W482" s="32" t="s">
        <v>30</v>
      </c>
      <c r="X482" s="32" t="s">
        <v>31</v>
      </c>
      <c r="Y482" s="32" t="s">
        <v>31</v>
      </c>
      <c r="Z482" s="32" t="s">
        <v>30</v>
      </c>
      <c r="AA482" s="45" t="s">
        <v>30</v>
      </c>
      <c r="AB482" s="45" t="s">
        <v>31</v>
      </c>
      <c r="AC482" s="45" t="s">
        <v>31</v>
      </c>
      <c r="AD482" s="45" t="s">
        <v>31</v>
      </c>
      <c r="AE482" s="45" t="s">
        <v>31</v>
      </c>
      <c r="AF482" s="46" t="s">
        <v>45</v>
      </c>
      <c r="AK482" s="32" t="s">
        <v>56</v>
      </c>
      <c r="AP482" s="24" t="str">
        <f t="shared" si="2"/>
        <v>0x1E24C000</v>
      </c>
      <c r="AQ482" s="25"/>
      <c r="AR482" s="26" t="str">
        <f t="shared" si="6"/>
        <v>ARM64Op_frintp_scalar_Single_precision                          </v>
      </c>
      <c r="AS482" s="26" t="str">
        <f t="shared" si="7"/>
        <v>//		ARM64Op_frintp_scalar_Single_precision,                         	/* 0x1E24C000	FRINTP    	 */</v>
      </c>
      <c r="AT482" s="26" t="str">
        <f t="shared" si="8"/>
        <v>//		0x1E24C000,	/* FRINTP    	ARM64Op_frintp_scalar_Single_precision	 */</v>
      </c>
    </row>
    <row r="483" ht="12.75" customHeight="1">
      <c r="A483" s="9" t="s">
        <v>816</v>
      </c>
      <c r="B483" s="33" t="s">
        <v>106</v>
      </c>
      <c r="C483" s="16"/>
      <c r="D483" s="17"/>
      <c r="E483" s="28" t="s">
        <v>817</v>
      </c>
      <c r="F483" s="18" t="str">
        <f t="shared" si="1"/>
        <v>scalar_Single_precision</v>
      </c>
      <c r="G483" s="18" t="s">
        <v>746</v>
      </c>
      <c r="H483" s="30" t="s">
        <v>736</v>
      </c>
      <c r="I483" s="30"/>
      <c r="J483" s="32" t="s">
        <v>31</v>
      </c>
      <c r="K483" s="45" t="s">
        <v>31</v>
      </c>
      <c r="L483" s="32" t="s">
        <v>31</v>
      </c>
      <c r="M483" s="45" t="s">
        <v>30</v>
      </c>
      <c r="N483" s="45" t="s">
        <v>30</v>
      </c>
      <c r="O483" s="45" t="s">
        <v>30</v>
      </c>
      <c r="P483" s="45" t="s">
        <v>30</v>
      </c>
      <c r="Q483" s="45" t="s">
        <v>31</v>
      </c>
      <c r="R483" s="32" t="s">
        <v>31</v>
      </c>
      <c r="S483" s="32" t="s">
        <v>31</v>
      </c>
      <c r="T483" s="45" t="s">
        <v>30</v>
      </c>
      <c r="U483" s="32" t="s">
        <v>31</v>
      </c>
      <c r="V483" s="32" t="s">
        <v>31</v>
      </c>
      <c r="W483" s="32" t="s">
        <v>30</v>
      </c>
      <c r="X483" s="32" t="s">
        <v>31</v>
      </c>
      <c r="Y483" s="32" t="s">
        <v>30</v>
      </c>
      <c r="Z483" s="32" t="s">
        <v>31</v>
      </c>
      <c r="AA483" s="45" t="s">
        <v>30</v>
      </c>
      <c r="AB483" s="45" t="s">
        <v>31</v>
      </c>
      <c r="AC483" s="45" t="s">
        <v>31</v>
      </c>
      <c r="AD483" s="45" t="s">
        <v>31</v>
      </c>
      <c r="AE483" s="45" t="s">
        <v>31</v>
      </c>
      <c r="AF483" s="46" t="s">
        <v>45</v>
      </c>
      <c r="AK483" s="32" t="s">
        <v>56</v>
      </c>
      <c r="AP483" s="24" t="str">
        <f t="shared" si="2"/>
        <v>0x1E254000</v>
      </c>
      <c r="AQ483" s="25"/>
      <c r="AR483" s="26" t="str">
        <f t="shared" si="6"/>
        <v>ARM64Op_frintm_scalar_Single_precision                          </v>
      </c>
      <c r="AS483" s="26" t="str">
        <f t="shared" si="7"/>
        <v>//		ARM64Op_frintm_scalar_Single_precision,                         	/* 0x1E254000	FRINTM    	 */</v>
      </c>
      <c r="AT483" s="26" t="str">
        <f t="shared" si="8"/>
        <v>//		0x1E254000,	/* FRINTM    	ARM64Op_frintm_scalar_Single_precision	 */</v>
      </c>
    </row>
    <row r="484" ht="12.75" customHeight="1">
      <c r="A484" s="9" t="s">
        <v>818</v>
      </c>
      <c r="B484" s="33" t="s">
        <v>106</v>
      </c>
      <c r="C484" s="16"/>
      <c r="D484" s="17"/>
      <c r="E484" s="28" t="s">
        <v>819</v>
      </c>
      <c r="F484" s="18" t="str">
        <f t="shared" si="1"/>
        <v>scalar_Single_precision</v>
      </c>
      <c r="G484" s="18" t="s">
        <v>746</v>
      </c>
      <c r="H484" s="30" t="s">
        <v>736</v>
      </c>
      <c r="I484" s="30"/>
      <c r="J484" s="32" t="s">
        <v>31</v>
      </c>
      <c r="K484" s="45" t="s">
        <v>31</v>
      </c>
      <c r="L484" s="32" t="s">
        <v>31</v>
      </c>
      <c r="M484" s="45" t="s">
        <v>30</v>
      </c>
      <c r="N484" s="45" t="s">
        <v>30</v>
      </c>
      <c r="O484" s="45" t="s">
        <v>30</v>
      </c>
      <c r="P484" s="45" t="s">
        <v>30</v>
      </c>
      <c r="Q484" s="45" t="s">
        <v>31</v>
      </c>
      <c r="R484" s="32" t="s">
        <v>31</v>
      </c>
      <c r="S484" s="32" t="s">
        <v>31</v>
      </c>
      <c r="T484" s="45" t="s">
        <v>30</v>
      </c>
      <c r="U484" s="32" t="s">
        <v>31</v>
      </c>
      <c r="V484" s="32" t="s">
        <v>31</v>
      </c>
      <c r="W484" s="32" t="s">
        <v>30</v>
      </c>
      <c r="X484" s="32" t="s">
        <v>31</v>
      </c>
      <c r="Y484" s="32" t="s">
        <v>30</v>
      </c>
      <c r="Z484" s="32" t="s">
        <v>30</v>
      </c>
      <c r="AA484" s="45" t="s">
        <v>30</v>
      </c>
      <c r="AB484" s="45" t="s">
        <v>31</v>
      </c>
      <c r="AC484" s="45" t="s">
        <v>31</v>
      </c>
      <c r="AD484" s="45" t="s">
        <v>31</v>
      </c>
      <c r="AE484" s="45" t="s">
        <v>31</v>
      </c>
      <c r="AF484" s="46" t="s">
        <v>45</v>
      </c>
      <c r="AK484" s="32" t="s">
        <v>56</v>
      </c>
      <c r="AP484" s="24" t="str">
        <f t="shared" si="2"/>
        <v>0x1E25C000</v>
      </c>
      <c r="AQ484" s="25"/>
      <c r="AR484" s="26" t="str">
        <f t="shared" si="6"/>
        <v>ARM64Op_frintz_scalar_Single_precision                          </v>
      </c>
      <c r="AS484" s="26" t="str">
        <f t="shared" si="7"/>
        <v>//		ARM64Op_frintz_scalar_Single_precision,                         	/* 0x1E25C000	FRINTZ    	 */</v>
      </c>
      <c r="AT484" s="26" t="str">
        <f t="shared" si="8"/>
        <v>//		0x1E25C000,	/* FRINTZ    	ARM64Op_frintz_scalar_Single_precision	 */</v>
      </c>
    </row>
    <row r="485" ht="12.75" customHeight="1">
      <c r="A485" s="15" t="s">
        <v>820</v>
      </c>
      <c r="B485" s="33" t="s">
        <v>106</v>
      </c>
      <c r="C485" s="16"/>
      <c r="D485" s="17"/>
      <c r="E485" s="28" t="s">
        <v>821</v>
      </c>
      <c r="F485" s="18" t="str">
        <f t="shared" si="1"/>
        <v>scalar_Single_precision</v>
      </c>
      <c r="G485" s="18" t="s">
        <v>746</v>
      </c>
      <c r="H485" s="30" t="s">
        <v>736</v>
      </c>
      <c r="I485" s="30"/>
      <c r="J485" s="32" t="s">
        <v>31</v>
      </c>
      <c r="K485" s="45" t="s">
        <v>31</v>
      </c>
      <c r="L485" s="32" t="s">
        <v>31</v>
      </c>
      <c r="M485" s="45" t="s">
        <v>30</v>
      </c>
      <c r="N485" s="45" t="s">
        <v>30</v>
      </c>
      <c r="O485" s="45" t="s">
        <v>30</v>
      </c>
      <c r="P485" s="45" t="s">
        <v>30</v>
      </c>
      <c r="Q485" s="45" t="s">
        <v>31</v>
      </c>
      <c r="R485" s="32" t="s">
        <v>31</v>
      </c>
      <c r="S485" s="32" t="s">
        <v>31</v>
      </c>
      <c r="T485" s="45" t="s">
        <v>30</v>
      </c>
      <c r="U485" s="32" t="s">
        <v>31</v>
      </c>
      <c r="V485" s="32" t="s">
        <v>31</v>
      </c>
      <c r="W485" s="32" t="s">
        <v>30</v>
      </c>
      <c r="X485" s="32" t="s">
        <v>30</v>
      </c>
      <c r="Y485" s="32" t="s">
        <v>31</v>
      </c>
      <c r="Z485" s="32" t="s">
        <v>31</v>
      </c>
      <c r="AA485" s="45" t="s">
        <v>30</v>
      </c>
      <c r="AB485" s="45" t="s">
        <v>31</v>
      </c>
      <c r="AC485" s="45" t="s">
        <v>31</v>
      </c>
      <c r="AD485" s="45" t="s">
        <v>31</v>
      </c>
      <c r="AE485" s="45" t="s">
        <v>31</v>
      </c>
      <c r="AF485" s="46" t="s">
        <v>45</v>
      </c>
      <c r="AK485" s="32" t="s">
        <v>56</v>
      </c>
      <c r="AP485" s="24" t="str">
        <f t="shared" si="2"/>
        <v>0x1E264000</v>
      </c>
      <c r="AQ485" s="25"/>
      <c r="AR485" s="26" t="str">
        <f t="shared" si="6"/>
        <v>ARM64Op_frinta_scalar_Single_precision                          </v>
      </c>
      <c r="AS485" s="26" t="str">
        <f t="shared" si="7"/>
        <v>//		ARM64Op_frinta_scalar_Single_precision,                         	/* 0x1E264000	FRINTA    	 */</v>
      </c>
      <c r="AT485" s="26" t="str">
        <f t="shared" si="8"/>
        <v>//		0x1E264000,	/* FRINTA    	ARM64Op_frinta_scalar_Single_precision	 */</v>
      </c>
    </row>
    <row r="486" ht="12.75" customHeight="1">
      <c r="A486" s="15" t="s">
        <v>822</v>
      </c>
      <c r="B486" s="33" t="s">
        <v>106</v>
      </c>
      <c r="C486" s="16"/>
      <c r="D486" s="17"/>
      <c r="E486" s="28" t="s">
        <v>823</v>
      </c>
      <c r="F486" s="18" t="str">
        <f t="shared" si="1"/>
        <v>scalar_Single_precision</v>
      </c>
      <c r="G486" s="18" t="s">
        <v>746</v>
      </c>
      <c r="H486" s="30" t="s">
        <v>736</v>
      </c>
      <c r="I486" s="30"/>
      <c r="J486" s="32" t="s">
        <v>31</v>
      </c>
      <c r="K486" s="45" t="s">
        <v>31</v>
      </c>
      <c r="L486" s="32" t="s">
        <v>31</v>
      </c>
      <c r="M486" s="45" t="s">
        <v>30</v>
      </c>
      <c r="N486" s="45" t="s">
        <v>30</v>
      </c>
      <c r="O486" s="45" t="s">
        <v>30</v>
      </c>
      <c r="P486" s="45" t="s">
        <v>30</v>
      </c>
      <c r="Q486" s="45" t="s">
        <v>31</v>
      </c>
      <c r="R486" s="32" t="s">
        <v>31</v>
      </c>
      <c r="S486" s="32" t="s">
        <v>31</v>
      </c>
      <c r="T486" s="45" t="s">
        <v>30</v>
      </c>
      <c r="U486" s="32" t="s">
        <v>31</v>
      </c>
      <c r="V486" s="32" t="s">
        <v>31</v>
      </c>
      <c r="W486" s="32" t="s">
        <v>30</v>
      </c>
      <c r="X486" s="32" t="s">
        <v>30</v>
      </c>
      <c r="Y486" s="32" t="s">
        <v>30</v>
      </c>
      <c r="Z486" s="32" t="s">
        <v>31</v>
      </c>
      <c r="AA486" s="45" t="s">
        <v>30</v>
      </c>
      <c r="AB486" s="45" t="s">
        <v>31</v>
      </c>
      <c r="AC486" s="45" t="s">
        <v>31</v>
      </c>
      <c r="AD486" s="45" t="s">
        <v>31</v>
      </c>
      <c r="AE486" s="45" t="s">
        <v>31</v>
      </c>
      <c r="AF486" s="46" t="s">
        <v>45</v>
      </c>
      <c r="AK486" s="32" t="s">
        <v>56</v>
      </c>
      <c r="AP486" s="24" t="str">
        <f t="shared" si="2"/>
        <v>0x1E274000</v>
      </c>
      <c r="AQ486" s="25"/>
      <c r="AR486" s="26" t="str">
        <f t="shared" si="6"/>
        <v>ARM64Op_frintx_scalar_Single_precision                          </v>
      </c>
      <c r="AS486" s="26" t="str">
        <f t="shared" si="7"/>
        <v>//		ARM64Op_frintx_scalar_Single_precision,                         	/* 0x1E274000	FRINTX    	 */</v>
      </c>
      <c r="AT486" s="26" t="str">
        <f t="shared" si="8"/>
        <v>//		0x1E274000,	/* FRINTX    	ARM64Op_frintx_scalar_Single_precision	 */</v>
      </c>
    </row>
    <row r="487" ht="12.75" customHeight="1">
      <c r="A487" s="9" t="s">
        <v>824</v>
      </c>
      <c r="B487" s="33" t="s">
        <v>106</v>
      </c>
      <c r="C487" s="16"/>
      <c r="D487" s="17"/>
      <c r="E487" s="28" t="s">
        <v>825</v>
      </c>
      <c r="F487" s="18" t="str">
        <f t="shared" si="1"/>
        <v>scalar_Single_precision</v>
      </c>
      <c r="G487" s="18" t="s">
        <v>746</v>
      </c>
      <c r="H487" s="30" t="s">
        <v>736</v>
      </c>
      <c r="I487" s="30"/>
      <c r="J487" s="32" t="s">
        <v>31</v>
      </c>
      <c r="K487" s="45" t="s">
        <v>31</v>
      </c>
      <c r="L487" s="32" t="s">
        <v>31</v>
      </c>
      <c r="M487" s="45" t="s">
        <v>30</v>
      </c>
      <c r="N487" s="45" t="s">
        <v>30</v>
      </c>
      <c r="O487" s="45" t="s">
        <v>30</v>
      </c>
      <c r="P487" s="45" t="s">
        <v>30</v>
      </c>
      <c r="Q487" s="45" t="s">
        <v>31</v>
      </c>
      <c r="R487" s="32" t="s">
        <v>31</v>
      </c>
      <c r="S487" s="32" t="s">
        <v>31</v>
      </c>
      <c r="T487" s="45" t="s">
        <v>30</v>
      </c>
      <c r="U487" s="32" t="s">
        <v>31</v>
      </c>
      <c r="V487" s="32" t="s">
        <v>31</v>
      </c>
      <c r="W487" s="32" t="s">
        <v>30</v>
      </c>
      <c r="X487" s="32" t="s">
        <v>30</v>
      </c>
      <c r="Y487" s="32" t="s">
        <v>30</v>
      </c>
      <c r="Z487" s="32" t="s">
        <v>30</v>
      </c>
      <c r="AA487" s="45" t="s">
        <v>30</v>
      </c>
      <c r="AB487" s="45" t="s">
        <v>31</v>
      </c>
      <c r="AC487" s="45" t="s">
        <v>31</v>
      </c>
      <c r="AD487" s="45" t="s">
        <v>31</v>
      </c>
      <c r="AE487" s="45" t="s">
        <v>31</v>
      </c>
      <c r="AF487" s="46" t="s">
        <v>45</v>
      </c>
      <c r="AK487" s="32" t="s">
        <v>56</v>
      </c>
      <c r="AP487" s="24" t="str">
        <f t="shared" si="2"/>
        <v>0x1E27C000</v>
      </c>
      <c r="AQ487" s="25"/>
      <c r="AR487" s="26" t="str">
        <f t="shared" si="6"/>
        <v>ARM64Op_frinti_scalar_Single_precision                          </v>
      </c>
      <c r="AS487" s="26" t="str">
        <f t="shared" si="7"/>
        <v>//		ARM64Op_frinti_scalar_Single_precision,                         	/* 0x1E27C000	FRINTI    	 */</v>
      </c>
      <c r="AT487" s="26" t="str">
        <f t="shared" si="8"/>
        <v>//		0x1E27C000,	/* FRINTI    	ARM64Op_frinti_scalar_Single_precision	 */</v>
      </c>
    </row>
    <row r="488" ht="12.75" customHeight="1">
      <c r="A488" s="15" t="s">
        <v>826</v>
      </c>
      <c r="B488" s="33" t="s">
        <v>106</v>
      </c>
      <c r="C488" s="16"/>
      <c r="D488" s="17"/>
      <c r="E488" s="28" t="s">
        <v>780</v>
      </c>
      <c r="F488" s="18" t="str">
        <f t="shared" si="1"/>
        <v>register_Double_precision</v>
      </c>
      <c r="G488" s="18" t="s">
        <v>800</v>
      </c>
      <c r="H488" s="30" t="s">
        <v>740</v>
      </c>
      <c r="I488" s="30"/>
      <c r="J488" s="32" t="s">
        <v>31</v>
      </c>
      <c r="K488" s="45" t="s">
        <v>31</v>
      </c>
      <c r="L488" s="32" t="s">
        <v>31</v>
      </c>
      <c r="M488" s="45" t="s">
        <v>30</v>
      </c>
      <c r="N488" s="45" t="s">
        <v>30</v>
      </c>
      <c r="O488" s="45" t="s">
        <v>30</v>
      </c>
      <c r="P488" s="45" t="s">
        <v>30</v>
      </c>
      <c r="Q488" s="45" t="s">
        <v>31</v>
      </c>
      <c r="R488" s="32" t="s">
        <v>31</v>
      </c>
      <c r="S488" s="32" t="s">
        <v>30</v>
      </c>
      <c r="T488" s="45" t="s">
        <v>30</v>
      </c>
      <c r="U488" s="32" t="s">
        <v>31</v>
      </c>
      <c r="V488" s="32" t="s">
        <v>31</v>
      </c>
      <c r="W488" s="32" t="s">
        <v>31</v>
      </c>
      <c r="X488" s="32" t="s">
        <v>31</v>
      </c>
      <c r="Y488" s="32" t="s">
        <v>31</v>
      </c>
      <c r="Z488" s="32" t="s">
        <v>31</v>
      </c>
      <c r="AA488" s="45" t="s">
        <v>30</v>
      </c>
      <c r="AB488" s="45" t="s">
        <v>31</v>
      </c>
      <c r="AC488" s="45" t="s">
        <v>31</v>
      </c>
      <c r="AD488" s="45" t="s">
        <v>31</v>
      </c>
      <c r="AE488" s="45" t="s">
        <v>31</v>
      </c>
      <c r="AF488" s="46" t="s">
        <v>45</v>
      </c>
      <c r="AK488" s="32" t="s">
        <v>56</v>
      </c>
      <c r="AP488" s="24" t="str">
        <f t="shared" si="2"/>
        <v>0x1E604000</v>
      </c>
      <c r="AQ488" s="25"/>
      <c r="AR488" s="26" t="str">
        <f t="shared" si="6"/>
        <v>ARM64Op_fmov_register_Double_precision                          </v>
      </c>
      <c r="AS488" s="26" t="str">
        <f t="shared" si="7"/>
        <v>//		ARM64Op_fmov_register_Double_precision,                         	/* 0x1E604000	FMOV      	 */</v>
      </c>
      <c r="AT488" s="26" t="str">
        <f t="shared" si="8"/>
        <v>//		0x1E604000,	/* FMOV      	ARM64Op_fmov_register_Double_precision	 */</v>
      </c>
    </row>
    <row r="489" ht="12.75" customHeight="1">
      <c r="A489" s="15" t="s">
        <v>827</v>
      </c>
      <c r="B489" s="33" t="s">
        <v>106</v>
      </c>
      <c r="C489" s="16"/>
      <c r="D489" s="17"/>
      <c r="E489" s="28" t="s">
        <v>802</v>
      </c>
      <c r="F489" s="18" t="str">
        <f t="shared" si="1"/>
        <v>scalar_Double_precision</v>
      </c>
      <c r="G489" s="18" t="s">
        <v>746</v>
      </c>
      <c r="H489" s="30" t="s">
        <v>740</v>
      </c>
      <c r="I489" s="30"/>
      <c r="J489" s="32" t="s">
        <v>31</v>
      </c>
      <c r="K489" s="45" t="s">
        <v>31</v>
      </c>
      <c r="L489" s="32" t="s">
        <v>31</v>
      </c>
      <c r="M489" s="45" t="s">
        <v>30</v>
      </c>
      <c r="N489" s="45" t="s">
        <v>30</v>
      </c>
      <c r="O489" s="45" t="s">
        <v>30</v>
      </c>
      <c r="P489" s="45" t="s">
        <v>30</v>
      </c>
      <c r="Q489" s="45" t="s">
        <v>31</v>
      </c>
      <c r="R489" s="32" t="s">
        <v>31</v>
      </c>
      <c r="S489" s="32" t="s">
        <v>30</v>
      </c>
      <c r="T489" s="45" t="s">
        <v>30</v>
      </c>
      <c r="U489" s="32" t="s">
        <v>31</v>
      </c>
      <c r="V489" s="32" t="s">
        <v>31</v>
      </c>
      <c r="W489" s="32" t="s">
        <v>31</v>
      </c>
      <c r="X489" s="32" t="s">
        <v>31</v>
      </c>
      <c r="Y489" s="32" t="s">
        <v>31</v>
      </c>
      <c r="Z489" s="32" t="s">
        <v>30</v>
      </c>
      <c r="AA489" s="45" t="s">
        <v>30</v>
      </c>
      <c r="AB489" s="45" t="s">
        <v>31</v>
      </c>
      <c r="AC489" s="45" t="s">
        <v>31</v>
      </c>
      <c r="AD489" s="45" t="s">
        <v>31</v>
      </c>
      <c r="AE489" s="45" t="s">
        <v>31</v>
      </c>
      <c r="AF489" s="46" t="s">
        <v>45</v>
      </c>
      <c r="AK489" s="32" t="s">
        <v>56</v>
      </c>
      <c r="AP489" s="24" t="str">
        <f t="shared" si="2"/>
        <v>0x1E60C000</v>
      </c>
      <c r="AQ489" s="25"/>
      <c r="AR489" s="26" t="str">
        <f t="shared" si="6"/>
        <v>ARM64Op_fabs_scalar_Double_precision                            </v>
      </c>
      <c r="AS489" s="26" t="str">
        <f t="shared" si="7"/>
        <v>//		ARM64Op_fabs_scalar_Double_precision,                           	/* 0x1E60C000	FABS      	 */</v>
      </c>
      <c r="AT489" s="26" t="str">
        <f t="shared" si="8"/>
        <v>//		0x1E60C000,	/* FABS      	ARM64Op_fabs_scalar_Double_precision	 */</v>
      </c>
    </row>
    <row r="490" ht="12.75" customHeight="1">
      <c r="A490" s="9" t="s">
        <v>828</v>
      </c>
      <c r="B490" s="33" t="s">
        <v>106</v>
      </c>
      <c r="C490" s="16"/>
      <c r="D490" s="17"/>
      <c r="E490" s="28" t="s">
        <v>804</v>
      </c>
      <c r="F490" s="18" t="str">
        <f t="shared" si="1"/>
        <v>scalar_Double_precision</v>
      </c>
      <c r="G490" s="18" t="s">
        <v>746</v>
      </c>
      <c r="H490" s="30" t="s">
        <v>740</v>
      </c>
      <c r="I490" s="30"/>
      <c r="J490" s="32" t="s">
        <v>31</v>
      </c>
      <c r="K490" s="45" t="s">
        <v>31</v>
      </c>
      <c r="L490" s="32" t="s">
        <v>31</v>
      </c>
      <c r="M490" s="45" t="s">
        <v>30</v>
      </c>
      <c r="N490" s="45" t="s">
        <v>30</v>
      </c>
      <c r="O490" s="45" t="s">
        <v>30</v>
      </c>
      <c r="P490" s="45" t="s">
        <v>30</v>
      </c>
      <c r="Q490" s="45" t="s">
        <v>31</v>
      </c>
      <c r="R490" s="32" t="s">
        <v>31</v>
      </c>
      <c r="S490" s="32" t="s">
        <v>30</v>
      </c>
      <c r="T490" s="45" t="s">
        <v>30</v>
      </c>
      <c r="U490" s="32" t="s">
        <v>31</v>
      </c>
      <c r="V490" s="32" t="s">
        <v>31</v>
      </c>
      <c r="W490" s="32" t="s">
        <v>31</v>
      </c>
      <c r="X490" s="32" t="s">
        <v>31</v>
      </c>
      <c r="Y490" s="32" t="s">
        <v>30</v>
      </c>
      <c r="Z490" s="32" t="s">
        <v>31</v>
      </c>
      <c r="AA490" s="45" t="s">
        <v>30</v>
      </c>
      <c r="AB490" s="45" t="s">
        <v>31</v>
      </c>
      <c r="AC490" s="45" t="s">
        <v>31</v>
      </c>
      <c r="AD490" s="45" t="s">
        <v>31</v>
      </c>
      <c r="AE490" s="45" t="s">
        <v>31</v>
      </c>
      <c r="AF490" s="46" t="s">
        <v>45</v>
      </c>
      <c r="AK490" s="32" t="s">
        <v>56</v>
      </c>
      <c r="AP490" s="24" t="str">
        <f t="shared" si="2"/>
        <v>0x1E614000</v>
      </c>
      <c r="AQ490" s="25"/>
      <c r="AR490" s="26" t="str">
        <f t="shared" si="6"/>
        <v>ARM64Op_fneg_scalar_Double_precision                            </v>
      </c>
      <c r="AS490" s="26" t="str">
        <f t="shared" si="7"/>
        <v>//		ARM64Op_fneg_scalar_Double_precision,                           	/* 0x1E614000	FNEG      	 */</v>
      </c>
      <c r="AT490" s="26" t="str">
        <f t="shared" si="8"/>
        <v>//		0x1E614000,	/* FNEG      	ARM64Op_fneg_scalar_Double_precision	 */</v>
      </c>
    </row>
    <row r="491" ht="12.75" customHeight="1">
      <c r="A491" s="9" t="s">
        <v>829</v>
      </c>
      <c r="B491" s="33" t="s">
        <v>106</v>
      </c>
      <c r="C491" s="16"/>
      <c r="D491" s="17"/>
      <c r="E491" s="28" t="s">
        <v>806</v>
      </c>
      <c r="F491" s="18" t="str">
        <f t="shared" si="1"/>
        <v>scalar_Double_precision</v>
      </c>
      <c r="G491" s="18" t="s">
        <v>746</v>
      </c>
      <c r="H491" s="30" t="s">
        <v>740</v>
      </c>
      <c r="I491" s="30"/>
      <c r="J491" s="32" t="s">
        <v>31</v>
      </c>
      <c r="K491" s="45" t="s">
        <v>31</v>
      </c>
      <c r="L491" s="32" t="s">
        <v>31</v>
      </c>
      <c r="M491" s="45" t="s">
        <v>30</v>
      </c>
      <c r="N491" s="45" t="s">
        <v>30</v>
      </c>
      <c r="O491" s="45" t="s">
        <v>30</v>
      </c>
      <c r="P491" s="45" t="s">
        <v>30</v>
      </c>
      <c r="Q491" s="45" t="s">
        <v>31</v>
      </c>
      <c r="R491" s="32" t="s">
        <v>31</v>
      </c>
      <c r="S491" s="32" t="s">
        <v>30</v>
      </c>
      <c r="T491" s="45" t="s">
        <v>30</v>
      </c>
      <c r="U491" s="32" t="s">
        <v>31</v>
      </c>
      <c r="V491" s="32" t="s">
        <v>31</v>
      </c>
      <c r="W491" s="32" t="s">
        <v>31</v>
      </c>
      <c r="X491" s="32" t="s">
        <v>31</v>
      </c>
      <c r="Y491" s="32" t="s">
        <v>30</v>
      </c>
      <c r="Z491" s="32" t="s">
        <v>30</v>
      </c>
      <c r="AA491" s="45" t="s">
        <v>30</v>
      </c>
      <c r="AB491" s="45" t="s">
        <v>31</v>
      </c>
      <c r="AC491" s="45" t="s">
        <v>31</v>
      </c>
      <c r="AD491" s="45" t="s">
        <v>31</v>
      </c>
      <c r="AE491" s="45" t="s">
        <v>31</v>
      </c>
      <c r="AF491" s="46" t="s">
        <v>45</v>
      </c>
      <c r="AK491" s="32" t="s">
        <v>56</v>
      </c>
      <c r="AP491" s="24" t="str">
        <f t="shared" si="2"/>
        <v>0x1E61C000</v>
      </c>
      <c r="AQ491" s="25"/>
      <c r="AR491" s="26" t="str">
        <f t="shared" si="6"/>
        <v>ARM64Op_fsqrt_scalar_Double_precision                           </v>
      </c>
      <c r="AS491" s="26" t="str">
        <f t="shared" si="7"/>
        <v>//		ARM64Op_fsqrt_scalar_Double_precision,                          	/* 0x1E61C000	FSQRT     	 */</v>
      </c>
      <c r="AT491" s="26" t="str">
        <f t="shared" si="8"/>
        <v>//		0x1E61C000,	/* FSQRT     	ARM64Op_fsqrt_scalar_Double_precision	 */</v>
      </c>
    </row>
    <row r="492" ht="12.75" customHeight="1">
      <c r="A492" s="15" t="s">
        <v>830</v>
      </c>
      <c r="B492" s="33" t="s">
        <v>106</v>
      </c>
      <c r="C492" s="16"/>
      <c r="D492" s="17"/>
      <c r="E492" s="28" t="s">
        <v>808</v>
      </c>
      <c r="F492" s="18" t="str">
        <f t="shared" si="1"/>
        <v>Double_precision_to_single_precision</v>
      </c>
      <c r="G492" s="19"/>
      <c r="H492" s="30" t="s">
        <v>831</v>
      </c>
      <c r="I492" s="30"/>
      <c r="J492" s="32" t="s">
        <v>31</v>
      </c>
      <c r="K492" s="45" t="s">
        <v>31</v>
      </c>
      <c r="L492" s="32" t="s">
        <v>31</v>
      </c>
      <c r="M492" s="45" t="s">
        <v>30</v>
      </c>
      <c r="N492" s="45" t="s">
        <v>30</v>
      </c>
      <c r="O492" s="45" t="s">
        <v>30</v>
      </c>
      <c r="P492" s="45" t="s">
        <v>30</v>
      </c>
      <c r="Q492" s="45" t="s">
        <v>31</v>
      </c>
      <c r="R492" s="32" t="s">
        <v>31</v>
      </c>
      <c r="S492" s="32" t="s">
        <v>30</v>
      </c>
      <c r="T492" s="45" t="s">
        <v>30</v>
      </c>
      <c r="U492" s="32" t="s">
        <v>31</v>
      </c>
      <c r="V492" s="32" t="s">
        <v>31</v>
      </c>
      <c r="W492" s="32" t="s">
        <v>31</v>
      </c>
      <c r="X492" s="32" t="s">
        <v>30</v>
      </c>
      <c r="Y492" s="32" t="s">
        <v>31</v>
      </c>
      <c r="Z492" s="32" t="s">
        <v>30</v>
      </c>
      <c r="AA492" s="45" t="s">
        <v>30</v>
      </c>
      <c r="AB492" s="45" t="s">
        <v>31</v>
      </c>
      <c r="AC492" s="45" t="s">
        <v>31</v>
      </c>
      <c r="AD492" s="45" t="s">
        <v>31</v>
      </c>
      <c r="AE492" s="45" t="s">
        <v>31</v>
      </c>
      <c r="AF492" s="46" t="s">
        <v>45</v>
      </c>
      <c r="AK492" s="32" t="s">
        <v>56</v>
      </c>
      <c r="AP492" s="24" t="str">
        <f t="shared" si="2"/>
        <v>0x1E62C000</v>
      </c>
      <c r="AQ492" s="25"/>
      <c r="AR492" s="26" t="str">
        <f t="shared" si="6"/>
        <v>ARM64Op_fcvt_Double_precision_to_single_precision               </v>
      </c>
      <c r="AS492" s="26" t="str">
        <f t="shared" si="7"/>
        <v>//		ARM64Op_fcvt_Double_precision_to_single_precision,              	/* 0x1E62C000	FCVT      	 */</v>
      </c>
      <c r="AT492" s="26" t="str">
        <f t="shared" si="8"/>
        <v>//		0x1E62C000,	/* FCVT      	ARM64Op_fcvt_Double_precision_to_single_precision	 */</v>
      </c>
    </row>
    <row r="493" ht="12.75" customHeight="1">
      <c r="A493" s="15" t="s">
        <v>832</v>
      </c>
      <c r="B493" s="33" t="s">
        <v>106</v>
      </c>
      <c r="C493" s="16"/>
      <c r="D493" s="17"/>
      <c r="E493" s="28" t="s">
        <v>808</v>
      </c>
      <c r="F493" s="18" t="str">
        <f t="shared" si="1"/>
        <v>Double_precision_to_half_precision</v>
      </c>
      <c r="G493" s="19"/>
      <c r="H493" s="30" t="s">
        <v>833</v>
      </c>
      <c r="I493" s="30"/>
      <c r="J493" s="32" t="s">
        <v>31</v>
      </c>
      <c r="K493" s="45" t="s">
        <v>31</v>
      </c>
      <c r="L493" s="32" t="s">
        <v>31</v>
      </c>
      <c r="M493" s="45" t="s">
        <v>30</v>
      </c>
      <c r="N493" s="45" t="s">
        <v>30</v>
      </c>
      <c r="O493" s="45" t="s">
        <v>30</v>
      </c>
      <c r="P493" s="45" t="s">
        <v>30</v>
      </c>
      <c r="Q493" s="45" t="s">
        <v>31</v>
      </c>
      <c r="R493" s="32" t="s">
        <v>31</v>
      </c>
      <c r="S493" s="32" t="s">
        <v>30</v>
      </c>
      <c r="T493" s="45" t="s">
        <v>30</v>
      </c>
      <c r="U493" s="32" t="s">
        <v>31</v>
      </c>
      <c r="V493" s="32" t="s">
        <v>31</v>
      </c>
      <c r="W493" s="32" t="s">
        <v>31</v>
      </c>
      <c r="X493" s="32" t="s">
        <v>30</v>
      </c>
      <c r="Y493" s="32" t="s">
        <v>30</v>
      </c>
      <c r="Z493" s="32" t="s">
        <v>30</v>
      </c>
      <c r="AA493" s="45" t="s">
        <v>30</v>
      </c>
      <c r="AB493" s="45" t="s">
        <v>31</v>
      </c>
      <c r="AC493" s="45" t="s">
        <v>31</v>
      </c>
      <c r="AD493" s="45" t="s">
        <v>31</v>
      </c>
      <c r="AE493" s="45" t="s">
        <v>31</v>
      </c>
      <c r="AF493" s="46" t="s">
        <v>45</v>
      </c>
      <c r="AK493" s="32" t="s">
        <v>56</v>
      </c>
      <c r="AP493" s="24" t="str">
        <f t="shared" si="2"/>
        <v>0x1E63C000</v>
      </c>
      <c r="AQ493" s="25"/>
      <c r="AR493" s="26" t="str">
        <f t="shared" si="6"/>
        <v>ARM64Op_fcvt_Double_precision_to_half_precision                 </v>
      </c>
      <c r="AS493" s="26" t="str">
        <f t="shared" si="7"/>
        <v>//		ARM64Op_fcvt_Double_precision_to_half_precision,                	/* 0x1E63C000	FCVT      	 */</v>
      </c>
      <c r="AT493" s="26" t="str">
        <f t="shared" si="8"/>
        <v>//		0x1E63C000,	/* FCVT      	ARM64Op_fcvt_Double_precision_to_half_precision	 */</v>
      </c>
    </row>
    <row r="494" ht="12.75" customHeight="1">
      <c r="A494" s="9" t="s">
        <v>834</v>
      </c>
      <c r="B494" s="33" t="s">
        <v>106</v>
      </c>
      <c r="C494" s="16"/>
      <c r="D494" s="17"/>
      <c r="E494" s="28" t="s">
        <v>813</v>
      </c>
      <c r="F494" s="18" t="str">
        <f t="shared" si="1"/>
        <v>scalar_Double_precision</v>
      </c>
      <c r="G494" s="18" t="s">
        <v>746</v>
      </c>
      <c r="H494" s="30" t="s">
        <v>740</v>
      </c>
      <c r="I494" s="30"/>
      <c r="J494" s="32" t="s">
        <v>31</v>
      </c>
      <c r="K494" s="45" t="s">
        <v>31</v>
      </c>
      <c r="L494" s="32" t="s">
        <v>31</v>
      </c>
      <c r="M494" s="45" t="s">
        <v>30</v>
      </c>
      <c r="N494" s="45" t="s">
        <v>30</v>
      </c>
      <c r="O494" s="45" t="s">
        <v>30</v>
      </c>
      <c r="P494" s="45" t="s">
        <v>30</v>
      </c>
      <c r="Q494" s="45" t="s">
        <v>31</v>
      </c>
      <c r="R494" s="32" t="s">
        <v>31</v>
      </c>
      <c r="S494" s="32" t="s">
        <v>30</v>
      </c>
      <c r="T494" s="45" t="s">
        <v>30</v>
      </c>
      <c r="U494" s="32" t="s">
        <v>31</v>
      </c>
      <c r="V494" s="32" t="s">
        <v>31</v>
      </c>
      <c r="W494" s="32" t="s">
        <v>30</v>
      </c>
      <c r="X494" s="32" t="s">
        <v>31</v>
      </c>
      <c r="Y494" s="32" t="s">
        <v>31</v>
      </c>
      <c r="Z494" s="32" t="s">
        <v>31</v>
      </c>
      <c r="AA494" s="45" t="s">
        <v>30</v>
      </c>
      <c r="AB494" s="45" t="s">
        <v>31</v>
      </c>
      <c r="AC494" s="45" t="s">
        <v>31</v>
      </c>
      <c r="AD494" s="45" t="s">
        <v>31</v>
      </c>
      <c r="AE494" s="45" t="s">
        <v>31</v>
      </c>
      <c r="AF494" s="46" t="s">
        <v>45</v>
      </c>
      <c r="AK494" s="32" t="s">
        <v>56</v>
      </c>
      <c r="AP494" s="24" t="str">
        <f t="shared" si="2"/>
        <v>0x1E644000</v>
      </c>
      <c r="AQ494" s="25"/>
      <c r="AR494" s="26" t="str">
        <f t="shared" si="6"/>
        <v>ARM64Op_frintn_scalar_Double_precision                          </v>
      </c>
      <c r="AS494" s="26" t="str">
        <f t="shared" si="7"/>
        <v>//		ARM64Op_frintn_scalar_Double_precision,                         	/* 0x1E644000	FRINTN    	 */</v>
      </c>
      <c r="AT494" s="26" t="str">
        <f t="shared" si="8"/>
        <v>//		0x1E644000,	/* FRINTN    	ARM64Op_frintn_scalar_Double_precision	 */</v>
      </c>
    </row>
    <row r="495" ht="12.75" customHeight="1">
      <c r="A495" s="15" t="s">
        <v>835</v>
      </c>
      <c r="B495" s="33" t="s">
        <v>106</v>
      </c>
      <c r="C495" s="16"/>
      <c r="D495" s="17"/>
      <c r="E495" s="28" t="s">
        <v>815</v>
      </c>
      <c r="F495" s="18" t="str">
        <f t="shared" si="1"/>
        <v>scalar_Double_precision</v>
      </c>
      <c r="G495" s="18" t="s">
        <v>746</v>
      </c>
      <c r="H495" s="30" t="s">
        <v>740</v>
      </c>
      <c r="I495" s="30"/>
      <c r="J495" s="32" t="s">
        <v>31</v>
      </c>
      <c r="K495" s="45" t="s">
        <v>31</v>
      </c>
      <c r="L495" s="32" t="s">
        <v>31</v>
      </c>
      <c r="M495" s="45" t="s">
        <v>30</v>
      </c>
      <c r="N495" s="45" t="s">
        <v>30</v>
      </c>
      <c r="O495" s="45" t="s">
        <v>30</v>
      </c>
      <c r="P495" s="45" t="s">
        <v>30</v>
      </c>
      <c r="Q495" s="45" t="s">
        <v>31</v>
      </c>
      <c r="R495" s="32" t="s">
        <v>31</v>
      </c>
      <c r="S495" s="32" t="s">
        <v>30</v>
      </c>
      <c r="T495" s="45" t="s">
        <v>30</v>
      </c>
      <c r="U495" s="32" t="s">
        <v>31</v>
      </c>
      <c r="V495" s="32" t="s">
        <v>31</v>
      </c>
      <c r="W495" s="32" t="s">
        <v>30</v>
      </c>
      <c r="X495" s="32" t="s">
        <v>31</v>
      </c>
      <c r="Y495" s="32" t="s">
        <v>31</v>
      </c>
      <c r="Z495" s="32" t="s">
        <v>30</v>
      </c>
      <c r="AA495" s="45" t="s">
        <v>30</v>
      </c>
      <c r="AB495" s="45" t="s">
        <v>31</v>
      </c>
      <c r="AC495" s="45" t="s">
        <v>31</v>
      </c>
      <c r="AD495" s="45" t="s">
        <v>31</v>
      </c>
      <c r="AE495" s="45" t="s">
        <v>31</v>
      </c>
      <c r="AF495" s="46" t="s">
        <v>45</v>
      </c>
      <c r="AK495" s="32" t="s">
        <v>56</v>
      </c>
      <c r="AP495" s="24" t="str">
        <f t="shared" si="2"/>
        <v>0x1E64C000</v>
      </c>
      <c r="AQ495" s="25"/>
      <c r="AR495" s="26" t="str">
        <f t="shared" si="6"/>
        <v>ARM64Op_frintp_scalar_Double_precision                          </v>
      </c>
      <c r="AS495" s="26" t="str">
        <f t="shared" si="7"/>
        <v>//		ARM64Op_frintp_scalar_Double_precision,                         	/* 0x1E64C000	FRINTP    	 */</v>
      </c>
      <c r="AT495" s="26" t="str">
        <f t="shared" si="8"/>
        <v>//		0x1E64C000,	/* FRINTP    	ARM64Op_frintp_scalar_Double_precision	 */</v>
      </c>
    </row>
    <row r="496" ht="12.75" customHeight="1">
      <c r="A496" s="15" t="s">
        <v>836</v>
      </c>
      <c r="B496" s="33" t="s">
        <v>106</v>
      </c>
      <c r="C496" s="16"/>
      <c r="D496" s="17"/>
      <c r="E496" s="28" t="s">
        <v>817</v>
      </c>
      <c r="F496" s="18" t="str">
        <f t="shared" si="1"/>
        <v>scalar_Double_precision</v>
      </c>
      <c r="G496" s="18" t="s">
        <v>746</v>
      </c>
      <c r="H496" s="30" t="s">
        <v>740</v>
      </c>
      <c r="I496" s="30"/>
      <c r="J496" s="32" t="s">
        <v>31</v>
      </c>
      <c r="K496" s="45" t="s">
        <v>31</v>
      </c>
      <c r="L496" s="32" t="s">
        <v>31</v>
      </c>
      <c r="M496" s="45" t="s">
        <v>30</v>
      </c>
      <c r="N496" s="45" t="s">
        <v>30</v>
      </c>
      <c r="O496" s="45" t="s">
        <v>30</v>
      </c>
      <c r="P496" s="45" t="s">
        <v>30</v>
      </c>
      <c r="Q496" s="45" t="s">
        <v>31</v>
      </c>
      <c r="R496" s="32" t="s">
        <v>31</v>
      </c>
      <c r="S496" s="32" t="s">
        <v>30</v>
      </c>
      <c r="T496" s="45" t="s">
        <v>30</v>
      </c>
      <c r="U496" s="32" t="s">
        <v>31</v>
      </c>
      <c r="V496" s="32" t="s">
        <v>31</v>
      </c>
      <c r="W496" s="32" t="s">
        <v>30</v>
      </c>
      <c r="X496" s="32" t="s">
        <v>31</v>
      </c>
      <c r="Y496" s="32" t="s">
        <v>30</v>
      </c>
      <c r="Z496" s="32" t="s">
        <v>31</v>
      </c>
      <c r="AA496" s="45" t="s">
        <v>30</v>
      </c>
      <c r="AB496" s="45" t="s">
        <v>31</v>
      </c>
      <c r="AC496" s="45" t="s">
        <v>31</v>
      </c>
      <c r="AD496" s="45" t="s">
        <v>31</v>
      </c>
      <c r="AE496" s="45" t="s">
        <v>31</v>
      </c>
      <c r="AF496" s="46" t="s">
        <v>45</v>
      </c>
      <c r="AK496" s="32" t="s">
        <v>56</v>
      </c>
      <c r="AP496" s="24" t="str">
        <f t="shared" si="2"/>
        <v>0x1E654000</v>
      </c>
      <c r="AQ496" s="25"/>
      <c r="AR496" s="26" t="str">
        <f t="shared" si="6"/>
        <v>ARM64Op_frintm_scalar_Double_precision                          </v>
      </c>
      <c r="AS496" s="26" t="str">
        <f t="shared" si="7"/>
        <v>//		ARM64Op_frintm_scalar_Double_precision,                         	/* 0x1E654000	FRINTM    	 */</v>
      </c>
      <c r="AT496" s="26" t="str">
        <f t="shared" si="8"/>
        <v>//		0x1E654000,	/* FRINTM    	ARM64Op_frintm_scalar_Double_precision	 */</v>
      </c>
    </row>
    <row r="497" ht="12.75" customHeight="1">
      <c r="A497" s="9" t="s">
        <v>837</v>
      </c>
      <c r="B497" s="33" t="s">
        <v>106</v>
      </c>
      <c r="C497" s="16"/>
      <c r="D497" s="17"/>
      <c r="E497" s="28" t="s">
        <v>819</v>
      </c>
      <c r="F497" s="18" t="str">
        <f t="shared" si="1"/>
        <v>scalar_Double_precision</v>
      </c>
      <c r="G497" s="18" t="s">
        <v>746</v>
      </c>
      <c r="H497" s="30" t="s">
        <v>740</v>
      </c>
      <c r="I497" s="30"/>
      <c r="J497" s="32" t="s">
        <v>31</v>
      </c>
      <c r="K497" s="45" t="s">
        <v>31</v>
      </c>
      <c r="L497" s="32" t="s">
        <v>31</v>
      </c>
      <c r="M497" s="45" t="s">
        <v>30</v>
      </c>
      <c r="N497" s="45" t="s">
        <v>30</v>
      </c>
      <c r="O497" s="45" t="s">
        <v>30</v>
      </c>
      <c r="P497" s="45" t="s">
        <v>30</v>
      </c>
      <c r="Q497" s="45" t="s">
        <v>31</v>
      </c>
      <c r="R497" s="32" t="s">
        <v>31</v>
      </c>
      <c r="S497" s="32" t="s">
        <v>30</v>
      </c>
      <c r="T497" s="45" t="s">
        <v>30</v>
      </c>
      <c r="U497" s="32" t="s">
        <v>31</v>
      </c>
      <c r="V497" s="32" t="s">
        <v>31</v>
      </c>
      <c r="W497" s="32" t="s">
        <v>30</v>
      </c>
      <c r="X497" s="32" t="s">
        <v>31</v>
      </c>
      <c r="Y497" s="32" t="s">
        <v>30</v>
      </c>
      <c r="Z497" s="32" t="s">
        <v>30</v>
      </c>
      <c r="AA497" s="45" t="s">
        <v>30</v>
      </c>
      <c r="AB497" s="45" t="s">
        <v>31</v>
      </c>
      <c r="AC497" s="45" t="s">
        <v>31</v>
      </c>
      <c r="AD497" s="45" t="s">
        <v>31</v>
      </c>
      <c r="AE497" s="45" t="s">
        <v>31</v>
      </c>
      <c r="AF497" s="46" t="s">
        <v>45</v>
      </c>
      <c r="AK497" s="32" t="s">
        <v>56</v>
      </c>
      <c r="AP497" s="24" t="str">
        <f t="shared" si="2"/>
        <v>0x1E65C000</v>
      </c>
      <c r="AQ497" s="25"/>
      <c r="AR497" s="26" t="str">
        <f t="shared" si="6"/>
        <v>ARM64Op_frintz_scalar_Double_precision                          </v>
      </c>
      <c r="AS497" s="26" t="str">
        <f t="shared" si="7"/>
        <v>//		ARM64Op_frintz_scalar_Double_precision,                         	/* 0x1E65C000	FRINTZ    	 */</v>
      </c>
      <c r="AT497" s="26" t="str">
        <f t="shared" si="8"/>
        <v>//		0x1E65C000,	/* FRINTZ    	ARM64Op_frintz_scalar_Double_precision	 */</v>
      </c>
    </row>
    <row r="498" ht="12.75" customHeight="1">
      <c r="A498" s="9" t="s">
        <v>838</v>
      </c>
      <c r="B498" s="33" t="s">
        <v>106</v>
      </c>
      <c r="C498" s="16"/>
      <c r="D498" s="17"/>
      <c r="E498" s="28" t="s">
        <v>821</v>
      </c>
      <c r="F498" s="18" t="str">
        <f t="shared" si="1"/>
        <v>scalar_Double_precision</v>
      </c>
      <c r="G498" s="18" t="s">
        <v>746</v>
      </c>
      <c r="H498" s="30" t="s">
        <v>740</v>
      </c>
      <c r="I498" s="30"/>
      <c r="J498" s="32" t="s">
        <v>31</v>
      </c>
      <c r="K498" s="45" t="s">
        <v>31</v>
      </c>
      <c r="L498" s="32" t="s">
        <v>31</v>
      </c>
      <c r="M498" s="45" t="s">
        <v>30</v>
      </c>
      <c r="N498" s="45" t="s">
        <v>30</v>
      </c>
      <c r="O498" s="45" t="s">
        <v>30</v>
      </c>
      <c r="P498" s="45" t="s">
        <v>30</v>
      </c>
      <c r="Q498" s="45" t="s">
        <v>31</v>
      </c>
      <c r="R498" s="32" t="s">
        <v>31</v>
      </c>
      <c r="S498" s="32" t="s">
        <v>30</v>
      </c>
      <c r="T498" s="45" t="s">
        <v>30</v>
      </c>
      <c r="U498" s="32" t="s">
        <v>31</v>
      </c>
      <c r="V498" s="32" t="s">
        <v>31</v>
      </c>
      <c r="W498" s="32" t="s">
        <v>30</v>
      </c>
      <c r="X498" s="32" t="s">
        <v>30</v>
      </c>
      <c r="Y498" s="32" t="s">
        <v>31</v>
      </c>
      <c r="Z498" s="32" t="s">
        <v>31</v>
      </c>
      <c r="AA498" s="45" t="s">
        <v>30</v>
      </c>
      <c r="AB498" s="45" t="s">
        <v>31</v>
      </c>
      <c r="AC498" s="45" t="s">
        <v>31</v>
      </c>
      <c r="AD498" s="45" t="s">
        <v>31</v>
      </c>
      <c r="AE498" s="45" t="s">
        <v>31</v>
      </c>
      <c r="AF498" s="46" t="s">
        <v>45</v>
      </c>
      <c r="AK498" s="32" t="s">
        <v>56</v>
      </c>
      <c r="AP498" s="24" t="str">
        <f t="shared" si="2"/>
        <v>0x1E664000</v>
      </c>
      <c r="AQ498" s="25"/>
      <c r="AR498" s="26" t="str">
        <f t="shared" si="6"/>
        <v>ARM64Op_frinta_scalar_Double_precision                          </v>
      </c>
      <c r="AS498" s="26" t="str">
        <f t="shared" si="7"/>
        <v>//		ARM64Op_frinta_scalar_Double_precision,                         	/* 0x1E664000	FRINTA    	 */</v>
      </c>
      <c r="AT498" s="26" t="str">
        <f t="shared" si="8"/>
        <v>//		0x1E664000,	/* FRINTA    	ARM64Op_frinta_scalar_Double_precision	 */</v>
      </c>
    </row>
    <row r="499" ht="12.75" customHeight="1">
      <c r="A499" s="15" t="s">
        <v>839</v>
      </c>
      <c r="B499" s="33" t="s">
        <v>106</v>
      </c>
      <c r="C499" s="16"/>
      <c r="D499" s="17"/>
      <c r="E499" s="28" t="s">
        <v>823</v>
      </c>
      <c r="F499" s="18" t="str">
        <f t="shared" si="1"/>
        <v>scalar_Double_precision</v>
      </c>
      <c r="G499" s="18" t="s">
        <v>746</v>
      </c>
      <c r="H499" s="30" t="s">
        <v>740</v>
      </c>
      <c r="I499" s="30"/>
      <c r="J499" s="32" t="s">
        <v>31</v>
      </c>
      <c r="K499" s="45" t="s">
        <v>31</v>
      </c>
      <c r="L499" s="32" t="s">
        <v>31</v>
      </c>
      <c r="M499" s="45" t="s">
        <v>30</v>
      </c>
      <c r="N499" s="45" t="s">
        <v>30</v>
      </c>
      <c r="O499" s="45" t="s">
        <v>30</v>
      </c>
      <c r="P499" s="45" t="s">
        <v>30</v>
      </c>
      <c r="Q499" s="45" t="s">
        <v>31</v>
      </c>
      <c r="R499" s="32" t="s">
        <v>31</v>
      </c>
      <c r="S499" s="32" t="s">
        <v>30</v>
      </c>
      <c r="T499" s="45" t="s">
        <v>30</v>
      </c>
      <c r="U499" s="32" t="s">
        <v>31</v>
      </c>
      <c r="V499" s="32" t="s">
        <v>31</v>
      </c>
      <c r="W499" s="32" t="s">
        <v>30</v>
      </c>
      <c r="X499" s="32" t="s">
        <v>30</v>
      </c>
      <c r="Y499" s="32" t="s">
        <v>30</v>
      </c>
      <c r="Z499" s="32" t="s">
        <v>31</v>
      </c>
      <c r="AA499" s="45" t="s">
        <v>30</v>
      </c>
      <c r="AB499" s="45" t="s">
        <v>31</v>
      </c>
      <c r="AC499" s="45" t="s">
        <v>31</v>
      </c>
      <c r="AD499" s="45" t="s">
        <v>31</v>
      </c>
      <c r="AE499" s="45" t="s">
        <v>31</v>
      </c>
      <c r="AF499" s="46" t="s">
        <v>45</v>
      </c>
      <c r="AK499" s="32" t="s">
        <v>56</v>
      </c>
      <c r="AP499" s="24" t="str">
        <f t="shared" si="2"/>
        <v>0x1E674000</v>
      </c>
      <c r="AQ499" s="25"/>
      <c r="AR499" s="26" t="str">
        <f t="shared" si="6"/>
        <v>ARM64Op_frintx_scalar_Double_precision                          </v>
      </c>
      <c r="AS499" s="26" t="str">
        <f t="shared" si="7"/>
        <v>//		ARM64Op_frintx_scalar_Double_precision,                         	/* 0x1E674000	FRINTX    	 */</v>
      </c>
      <c r="AT499" s="26" t="str">
        <f t="shared" si="8"/>
        <v>//		0x1E674000,	/* FRINTX    	ARM64Op_frintx_scalar_Double_precision	 */</v>
      </c>
    </row>
    <row r="500" ht="12.75" customHeight="1">
      <c r="A500" s="15" t="s">
        <v>840</v>
      </c>
      <c r="B500" s="33" t="s">
        <v>106</v>
      </c>
      <c r="C500" s="16"/>
      <c r="D500" s="17"/>
      <c r="E500" s="28" t="s">
        <v>825</v>
      </c>
      <c r="F500" s="18" t="str">
        <f t="shared" si="1"/>
        <v>scalar_Double_precision</v>
      </c>
      <c r="G500" s="18" t="s">
        <v>746</v>
      </c>
      <c r="H500" s="30" t="s">
        <v>740</v>
      </c>
      <c r="I500" s="30"/>
      <c r="J500" s="32" t="s">
        <v>31</v>
      </c>
      <c r="K500" s="45" t="s">
        <v>31</v>
      </c>
      <c r="L500" s="32" t="s">
        <v>31</v>
      </c>
      <c r="M500" s="45" t="s">
        <v>30</v>
      </c>
      <c r="N500" s="45" t="s">
        <v>30</v>
      </c>
      <c r="O500" s="45" t="s">
        <v>30</v>
      </c>
      <c r="P500" s="45" t="s">
        <v>30</v>
      </c>
      <c r="Q500" s="45" t="s">
        <v>31</v>
      </c>
      <c r="R500" s="32" t="s">
        <v>31</v>
      </c>
      <c r="S500" s="32" t="s">
        <v>30</v>
      </c>
      <c r="T500" s="45" t="s">
        <v>30</v>
      </c>
      <c r="U500" s="32" t="s">
        <v>31</v>
      </c>
      <c r="V500" s="32" t="s">
        <v>31</v>
      </c>
      <c r="W500" s="32" t="s">
        <v>30</v>
      </c>
      <c r="X500" s="32" t="s">
        <v>30</v>
      </c>
      <c r="Y500" s="32" t="s">
        <v>30</v>
      </c>
      <c r="Z500" s="32" t="s">
        <v>30</v>
      </c>
      <c r="AA500" s="45" t="s">
        <v>30</v>
      </c>
      <c r="AB500" s="45" t="s">
        <v>31</v>
      </c>
      <c r="AC500" s="45" t="s">
        <v>31</v>
      </c>
      <c r="AD500" s="45" t="s">
        <v>31</v>
      </c>
      <c r="AE500" s="45" t="s">
        <v>31</v>
      </c>
      <c r="AF500" s="46" t="s">
        <v>45</v>
      </c>
      <c r="AK500" s="32" t="s">
        <v>56</v>
      </c>
      <c r="AP500" s="24" t="str">
        <f t="shared" si="2"/>
        <v>0x1E67C000</v>
      </c>
      <c r="AQ500" s="25"/>
      <c r="AR500" s="26" t="str">
        <f t="shared" si="6"/>
        <v>ARM64Op_frinti_scalar_Double_precision                          </v>
      </c>
      <c r="AS500" s="26" t="str">
        <f t="shared" si="7"/>
        <v>//		ARM64Op_frinti_scalar_Double_precision,                         	/* 0x1E67C000	FRINTI    	 */</v>
      </c>
      <c r="AT500" s="26" t="str">
        <f t="shared" si="8"/>
        <v>//		0x1E67C000,	/* FRINTI    	ARM64Op_frinti_scalar_Double_precision	 */</v>
      </c>
    </row>
    <row r="501" ht="12.75" customHeight="1">
      <c r="A501" s="9" t="s">
        <v>841</v>
      </c>
      <c r="B501" s="33" t="s">
        <v>106</v>
      </c>
      <c r="C501" s="16"/>
      <c r="D501" s="17"/>
      <c r="E501" s="28" t="s">
        <v>808</v>
      </c>
      <c r="F501" s="18" t="str">
        <f t="shared" si="1"/>
        <v>Half_precision_to_single_precision</v>
      </c>
      <c r="G501" s="19"/>
      <c r="H501" s="30" t="s">
        <v>842</v>
      </c>
      <c r="I501" s="30"/>
      <c r="J501" s="32" t="s">
        <v>31</v>
      </c>
      <c r="K501" s="45" t="s">
        <v>31</v>
      </c>
      <c r="L501" s="32" t="s">
        <v>31</v>
      </c>
      <c r="M501" s="45" t="s">
        <v>30</v>
      </c>
      <c r="N501" s="45" t="s">
        <v>30</v>
      </c>
      <c r="O501" s="45" t="s">
        <v>30</v>
      </c>
      <c r="P501" s="45" t="s">
        <v>30</v>
      </c>
      <c r="Q501" s="45" t="s">
        <v>31</v>
      </c>
      <c r="R501" s="32" t="s">
        <v>30</v>
      </c>
      <c r="S501" s="32" t="s">
        <v>30</v>
      </c>
      <c r="T501" s="45" t="s">
        <v>30</v>
      </c>
      <c r="U501" s="32" t="s">
        <v>31</v>
      </c>
      <c r="V501" s="32" t="s">
        <v>31</v>
      </c>
      <c r="W501" s="32" t="s">
        <v>31</v>
      </c>
      <c r="X501" s="32" t="s">
        <v>30</v>
      </c>
      <c r="Y501" s="32" t="s">
        <v>31</v>
      </c>
      <c r="Z501" s="32" t="s">
        <v>31</v>
      </c>
      <c r="AA501" s="45" t="s">
        <v>30</v>
      </c>
      <c r="AB501" s="45" t="s">
        <v>31</v>
      </c>
      <c r="AC501" s="45" t="s">
        <v>31</v>
      </c>
      <c r="AD501" s="45" t="s">
        <v>31</v>
      </c>
      <c r="AE501" s="45" t="s">
        <v>31</v>
      </c>
      <c r="AF501" s="46" t="s">
        <v>45</v>
      </c>
      <c r="AK501" s="32" t="s">
        <v>56</v>
      </c>
      <c r="AP501" s="24" t="str">
        <f t="shared" si="2"/>
        <v>0x1EE24000</v>
      </c>
      <c r="AQ501" s="25"/>
      <c r="AR501" s="26" t="str">
        <f t="shared" si="6"/>
        <v>ARM64Op_fcvt_Half_precision_to_single_precision                 </v>
      </c>
      <c r="AS501" s="26" t="str">
        <f t="shared" si="7"/>
        <v>//		ARM64Op_fcvt_Half_precision_to_single_precision,                	/* 0x1EE24000	FCVT      	 */</v>
      </c>
      <c r="AT501" s="26" t="str">
        <f t="shared" si="8"/>
        <v>//		0x1EE24000,	/* FCVT      	ARM64Op_fcvt_Half_precision_to_single_precision	 */</v>
      </c>
    </row>
    <row r="502" ht="12.75" customHeight="1">
      <c r="A502" s="15" t="s">
        <v>843</v>
      </c>
      <c r="B502" s="33" t="s">
        <v>106</v>
      </c>
      <c r="C502" s="16"/>
      <c r="D502" s="17"/>
      <c r="E502" s="28" t="s">
        <v>808</v>
      </c>
      <c r="F502" s="18" t="str">
        <f t="shared" si="1"/>
        <v>Half_precision_to_double_precision</v>
      </c>
      <c r="G502" s="19"/>
      <c r="H502" s="30" t="s">
        <v>844</v>
      </c>
      <c r="I502" s="30"/>
      <c r="J502" s="32" t="s">
        <v>31</v>
      </c>
      <c r="K502" s="45" t="s">
        <v>31</v>
      </c>
      <c r="L502" s="32" t="s">
        <v>31</v>
      </c>
      <c r="M502" s="45" t="s">
        <v>30</v>
      </c>
      <c r="N502" s="45" t="s">
        <v>30</v>
      </c>
      <c r="O502" s="45" t="s">
        <v>30</v>
      </c>
      <c r="P502" s="45" t="s">
        <v>30</v>
      </c>
      <c r="Q502" s="45" t="s">
        <v>31</v>
      </c>
      <c r="R502" s="32" t="s">
        <v>30</v>
      </c>
      <c r="S502" s="32" t="s">
        <v>30</v>
      </c>
      <c r="T502" s="45" t="s">
        <v>30</v>
      </c>
      <c r="U502" s="32" t="s">
        <v>31</v>
      </c>
      <c r="V502" s="32" t="s">
        <v>31</v>
      </c>
      <c r="W502" s="32" t="s">
        <v>31</v>
      </c>
      <c r="X502" s="32" t="s">
        <v>30</v>
      </c>
      <c r="Y502" s="32" t="s">
        <v>31</v>
      </c>
      <c r="Z502" s="32" t="s">
        <v>30</v>
      </c>
      <c r="AA502" s="45" t="s">
        <v>30</v>
      </c>
      <c r="AB502" s="45" t="s">
        <v>31</v>
      </c>
      <c r="AC502" s="45" t="s">
        <v>31</v>
      </c>
      <c r="AD502" s="45" t="s">
        <v>31</v>
      </c>
      <c r="AE502" s="45" t="s">
        <v>31</v>
      </c>
      <c r="AF502" s="46" t="s">
        <v>45</v>
      </c>
      <c r="AK502" s="32" t="s">
        <v>56</v>
      </c>
      <c r="AP502" s="24" t="str">
        <f t="shared" si="2"/>
        <v>0x1EE2C000</v>
      </c>
      <c r="AQ502" s="25"/>
      <c r="AR502" s="26" t="str">
        <f t="shared" si="6"/>
        <v>ARM64Op_fcvt_Half_precision_to_double_precision                 </v>
      </c>
      <c r="AS502" s="26" t="str">
        <f t="shared" si="7"/>
        <v>//		ARM64Op_fcvt_Half_precision_to_double_precision,                	/* 0x1EE2C000	FCVT      	 */</v>
      </c>
      <c r="AT502" s="26" t="str">
        <f t="shared" si="8"/>
        <v>//		0x1EE2C000,	/* FCVT      	ARM64Op_fcvt_Half_precision_to_double_precision	 */</v>
      </c>
    </row>
    <row r="503" ht="12.75" customHeight="1">
      <c r="A503" s="15" t="s">
        <v>845</v>
      </c>
      <c r="B503" s="33" t="s">
        <v>106</v>
      </c>
      <c r="C503" s="16"/>
      <c r="D503" s="17" t="s">
        <v>846</v>
      </c>
      <c r="F503" s="18" t="str">
        <f t="shared" si="1"/>
        <v/>
      </c>
      <c r="G503" s="19"/>
      <c r="H503" s="20"/>
      <c r="I503" s="20"/>
      <c r="J503" s="38" t="s">
        <v>466</v>
      </c>
      <c r="K503" s="22" t="s">
        <v>31</v>
      </c>
      <c r="L503" s="38" t="s">
        <v>52</v>
      </c>
      <c r="M503" s="22" t="s">
        <v>30</v>
      </c>
      <c r="N503" s="39" t="s">
        <v>30</v>
      </c>
      <c r="O503" s="39" t="s">
        <v>30</v>
      </c>
      <c r="P503" s="39" t="s">
        <v>30</v>
      </c>
      <c r="Q503" s="22" t="s">
        <v>31</v>
      </c>
      <c r="R503" s="38" t="s">
        <v>700</v>
      </c>
      <c r="T503" s="22" t="s">
        <v>30</v>
      </c>
      <c r="U503" s="38" t="s">
        <v>701</v>
      </c>
      <c r="W503" s="38" t="s">
        <v>642</v>
      </c>
      <c r="Z503" s="22" t="s">
        <v>31</v>
      </c>
      <c r="AA503" s="22" t="s">
        <v>31</v>
      </c>
      <c r="AB503" s="22" t="s">
        <v>31</v>
      </c>
      <c r="AC503" s="22" t="s">
        <v>31</v>
      </c>
      <c r="AD503" s="22" t="s">
        <v>31</v>
      </c>
      <c r="AE503" s="22" t="s">
        <v>31</v>
      </c>
      <c r="AF503" s="40" t="s">
        <v>45</v>
      </c>
      <c r="AK503" s="38" t="s">
        <v>56</v>
      </c>
      <c r="AP503" s="24" t="str">
        <f t="shared" si="2"/>
        <v/>
      </c>
      <c r="AQ503" s="25"/>
      <c r="AR503" s="26" t="str">
        <f t="shared" si="6"/>
        <v/>
      </c>
      <c r="AS503" s="26" t="str">
        <f t="shared" si="7"/>
        <v>	/* Floating-point&lt;-&gt;integer conversions */</v>
      </c>
      <c r="AT503" s="26" t="str">
        <f t="shared" si="8"/>
        <v>	/* Floating-point&lt;-&gt;integer conversions */</v>
      </c>
    </row>
    <row r="504" ht="12.75" customHeight="1">
      <c r="A504" s="9" t="s">
        <v>847</v>
      </c>
      <c r="B504" s="33" t="s">
        <v>106</v>
      </c>
      <c r="C504" s="16"/>
      <c r="D504" s="17"/>
      <c r="E504" s="28" t="s">
        <v>848</v>
      </c>
      <c r="F504" s="18" t="str">
        <f t="shared" si="1"/>
        <v>scalar_Single_precision_to_32_bit</v>
      </c>
      <c r="G504" s="18" t="s">
        <v>746</v>
      </c>
      <c r="H504" s="30" t="s">
        <v>711</v>
      </c>
      <c r="I504" s="30"/>
      <c r="J504" s="32" t="s">
        <v>31</v>
      </c>
      <c r="K504" s="45" t="s">
        <v>31</v>
      </c>
      <c r="L504" s="32" t="s">
        <v>31</v>
      </c>
      <c r="M504" s="45" t="s">
        <v>30</v>
      </c>
      <c r="N504" s="45" t="s">
        <v>30</v>
      </c>
      <c r="O504" s="45" t="s">
        <v>30</v>
      </c>
      <c r="P504" s="45" t="s">
        <v>30</v>
      </c>
      <c r="Q504" s="45" t="s">
        <v>31</v>
      </c>
      <c r="R504" s="32" t="s">
        <v>31</v>
      </c>
      <c r="S504" s="32" t="s">
        <v>31</v>
      </c>
      <c r="T504" s="45" t="s">
        <v>30</v>
      </c>
      <c r="U504" s="32" t="s">
        <v>31</v>
      </c>
      <c r="V504" s="32" t="s">
        <v>31</v>
      </c>
      <c r="W504" s="32" t="s">
        <v>31</v>
      </c>
      <c r="X504" s="32" t="s">
        <v>31</v>
      </c>
      <c r="Y504" s="32" t="s">
        <v>31</v>
      </c>
      <c r="Z504" s="45" t="s">
        <v>31</v>
      </c>
      <c r="AA504" s="45" t="s">
        <v>31</v>
      </c>
      <c r="AB504" s="45" t="s">
        <v>31</v>
      </c>
      <c r="AC504" s="45" t="s">
        <v>31</v>
      </c>
      <c r="AD504" s="45" t="s">
        <v>31</v>
      </c>
      <c r="AE504" s="45" t="s">
        <v>31</v>
      </c>
      <c r="AF504" s="46" t="s">
        <v>45</v>
      </c>
      <c r="AK504" s="32" t="s">
        <v>56</v>
      </c>
      <c r="AP504" s="24" t="str">
        <f t="shared" si="2"/>
        <v>0x1E200000</v>
      </c>
      <c r="AQ504" s="25"/>
      <c r="AR504" s="26" t="str">
        <f t="shared" si="6"/>
        <v>ARM64Op_fcvtns_scalar_Single_precision_to_32_bit                </v>
      </c>
      <c r="AS504" s="26" t="str">
        <f t="shared" si="7"/>
        <v>//		ARM64Op_fcvtns_scalar_Single_precision_to_32_bit,               	/* 0x1E200000	FCVTNS    	 */</v>
      </c>
      <c r="AT504" s="26" t="str">
        <f t="shared" si="8"/>
        <v>//		0x1E200000,	/* FCVTNS    	ARM64Op_fcvtns_scalar_Single_precision_to_32_bit	 */</v>
      </c>
    </row>
    <row r="505" ht="12.75" customHeight="1">
      <c r="A505" s="9" t="s">
        <v>849</v>
      </c>
      <c r="B505" s="33" t="s">
        <v>106</v>
      </c>
      <c r="C505" s="16"/>
      <c r="D505" s="17"/>
      <c r="E505" s="28" t="s">
        <v>850</v>
      </c>
      <c r="F505" s="18" t="str">
        <f t="shared" si="1"/>
        <v>scalar_Single_precision_to_32_bit</v>
      </c>
      <c r="G505" s="18" t="s">
        <v>746</v>
      </c>
      <c r="H505" s="30" t="s">
        <v>711</v>
      </c>
      <c r="I505" s="30"/>
      <c r="J505" s="32" t="s">
        <v>31</v>
      </c>
      <c r="K505" s="45" t="s">
        <v>31</v>
      </c>
      <c r="L505" s="32" t="s">
        <v>31</v>
      </c>
      <c r="M505" s="45" t="s">
        <v>30</v>
      </c>
      <c r="N505" s="45" t="s">
        <v>30</v>
      </c>
      <c r="O505" s="45" t="s">
        <v>30</v>
      </c>
      <c r="P505" s="45" t="s">
        <v>30</v>
      </c>
      <c r="Q505" s="45" t="s">
        <v>31</v>
      </c>
      <c r="R505" s="32" t="s">
        <v>31</v>
      </c>
      <c r="S505" s="32" t="s">
        <v>31</v>
      </c>
      <c r="T505" s="45" t="s">
        <v>30</v>
      </c>
      <c r="U505" s="32" t="s">
        <v>31</v>
      </c>
      <c r="V505" s="32" t="s">
        <v>31</v>
      </c>
      <c r="W505" s="32" t="s">
        <v>31</v>
      </c>
      <c r="X505" s="32" t="s">
        <v>31</v>
      </c>
      <c r="Y505" s="32" t="s">
        <v>30</v>
      </c>
      <c r="Z505" s="45" t="s">
        <v>31</v>
      </c>
      <c r="AA505" s="45" t="s">
        <v>31</v>
      </c>
      <c r="AB505" s="45" t="s">
        <v>31</v>
      </c>
      <c r="AC505" s="45" t="s">
        <v>31</v>
      </c>
      <c r="AD505" s="45" t="s">
        <v>31</v>
      </c>
      <c r="AE505" s="45" t="s">
        <v>31</v>
      </c>
      <c r="AF505" s="46" t="s">
        <v>45</v>
      </c>
      <c r="AK505" s="32" t="s">
        <v>56</v>
      </c>
      <c r="AP505" s="24" t="str">
        <f t="shared" si="2"/>
        <v>0x1E210000</v>
      </c>
      <c r="AQ505" s="25"/>
      <c r="AR505" s="26" t="str">
        <f t="shared" si="6"/>
        <v>ARM64Op_fcvtnu_scalar_Single_precision_to_32_bit                </v>
      </c>
      <c r="AS505" s="26" t="str">
        <f t="shared" si="7"/>
        <v>//		ARM64Op_fcvtnu_scalar_Single_precision_to_32_bit,               	/* 0x1E210000	FCVTNU    	 */</v>
      </c>
      <c r="AT505" s="26" t="str">
        <f t="shared" si="8"/>
        <v>//		0x1E210000,	/* FCVTNU    	ARM64Op_fcvtnu_scalar_Single_precision_to_32_bit	 */</v>
      </c>
    </row>
    <row r="506" ht="12.75" customHeight="1">
      <c r="A506" s="15" t="s">
        <v>851</v>
      </c>
      <c r="B506" s="33" t="s">
        <v>106</v>
      </c>
      <c r="C506" s="16"/>
      <c r="D506" s="17"/>
      <c r="E506" s="28" t="s">
        <v>704</v>
      </c>
      <c r="F506" s="18" t="str">
        <f t="shared" si="1"/>
        <v>scalar_integer_32_bit_to_single_precision</v>
      </c>
      <c r="G506" s="18" t="s">
        <v>852</v>
      </c>
      <c r="H506" s="30" t="s">
        <v>706</v>
      </c>
      <c r="I506" s="30"/>
      <c r="J506" s="32" t="s">
        <v>31</v>
      </c>
      <c r="K506" s="45" t="s">
        <v>31</v>
      </c>
      <c r="L506" s="32" t="s">
        <v>31</v>
      </c>
      <c r="M506" s="45" t="s">
        <v>30</v>
      </c>
      <c r="N506" s="45" t="s">
        <v>30</v>
      </c>
      <c r="O506" s="45" t="s">
        <v>30</v>
      </c>
      <c r="P506" s="45" t="s">
        <v>30</v>
      </c>
      <c r="Q506" s="45" t="s">
        <v>31</v>
      </c>
      <c r="R506" s="32" t="s">
        <v>31</v>
      </c>
      <c r="S506" s="32" t="s">
        <v>31</v>
      </c>
      <c r="T506" s="45" t="s">
        <v>30</v>
      </c>
      <c r="U506" s="32" t="s">
        <v>31</v>
      </c>
      <c r="V506" s="32" t="s">
        <v>31</v>
      </c>
      <c r="W506" s="32" t="s">
        <v>31</v>
      </c>
      <c r="X506" s="32" t="s">
        <v>30</v>
      </c>
      <c r="Y506" s="32" t="s">
        <v>31</v>
      </c>
      <c r="Z506" s="45" t="s">
        <v>31</v>
      </c>
      <c r="AA506" s="45" t="s">
        <v>31</v>
      </c>
      <c r="AB506" s="45" t="s">
        <v>31</v>
      </c>
      <c r="AC506" s="45" t="s">
        <v>31</v>
      </c>
      <c r="AD506" s="45" t="s">
        <v>31</v>
      </c>
      <c r="AE506" s="45" t="s">
        <v>31</v>
      </c>
      <c r="AF506" s="46" t="s">
        <v>45</v>
      </c>
      <c r="AK506" s="32" t="s">
        <v>56</v>
      </c>
      <c r="AP506" s="24" t="str">
        <f t="shared" si="2"/>
        <v>0x1E220000</v>
      </c>
      <c r="AQ506" s="25"/>
      <c r="AR506" s="26" t="str">
        <f t="shared" si="6"/>
        <v>ARM64Op_scvtf_scalar_integer_32_bit_to_single_precision         </v>
      </c>
      <c r="AS506" s="26" t="str">
        <f t="shared" si="7"/>
        <v>//		ARM64Op_scvtf_scalar_integer_32_bit_to_single_precision,        	/* 0x1E220000	SCVTF     	 */</v>
      </c>
      <c r="AT506" s="26" t="str">
        <f t="shared" si="8"/>
        <v>//		0x1E220000,	/* SCVTF     	ARM64Op_scvtf_scalar_integer_32_bit_to_single_precision	 */</v>
      </c>
    </row>
    <row r="507" ht="12.75" customHeight="1">
      <c r="A507" s="15" t="s">
        <v>853</v>
      </c>
      <c r="B507" s="33" t="s">
        <v>106</v>
      </c>
      <c r="C507" s="16"/>
      <c r="D507" s="17"/>
      <c r="E507" s="28" t="s">
        <v>708</v>
      </c>
      <c r="F507" s="18" t="str">
        <f t="shared" si="1"/>
        <v>scalar_integer_32_bit_to_single_precision</v>
      </c>
      <c r="G507" s="18" t="s">
        <v>852</v>
      </c>
      <c r="H507" s="30" t="s">
        <v>706</v>
      </c>
      <c r="I507" s="30"/>
      <c r="J507" s="32" t="s">
        <v>31</v>
      </c>
      <c r="K507" s="45" t="s">
        <v>31</v>
      </c>
      <c r="L507" s="32" t="s">
        <v>31</v>
      </c>
      <c r="M507" s="45" t="s">
        <v>30</v>
      </c>
      <c r="N507" s="45" t="s">
        <v>30</v>
      </c>
      <c r="O507" s="45" t="s">
        <v>30</v>
      </c>
      <c r="P507" s="45" t="s">
        <v>30</v>
      </c>
      <c r="Q507" s="45" t="s">
        <v>31</v>
      </c>
      <c r="R507" s="32" t="s">
        <v>31</v>
      </c>
      <c r="S507" s="32" t="s">
        <v>31</v>
      </c>
      <c r="T507" s="45" t="s">
        <v>30</v>
      </c>
      <c r="U507" s="32" t="s">
        <v>31</v>
      </c>
      <c r="V507" s="32" t="s">
        <v>31</v>
      </c>
      <c r="W507" s="32" t="s">
        <v>31</v>
      </c>
      <c r="X507" s="32" t="s">
        <v>30</v>
      </c>
      <c r="Y507" s="32" t="s">
        <v>30</v>
      </c>
      <c r="Z507" s="45" t="s">
        <v>31</v>
      </c>
      <c r="AA507" s="45" t="s">
        <v>31</v>
      </c>
      <c r="AB507" s="45" t="s">
        <v>31</v>
      </c>
      <c r="AC507" s="45" t="s">
        <v>31</v>
      </c>
      <c r="AD507" s="45" t="s">
        <v>31</v>
      </c>
      <c r="AE507" s="45" t="s">
        <v>31</v>
      </c>
      <c r="AF507" s="46" t="s">
        <v>45</v>
      </c>
      <c r="AK507" s="32" t="s">
        <v>56</v>
      </c>
      <c r="AP507" s="24" t="str">
        <f t="shared" si="2"/>
        <v>0x1E230000</v>
      </c>
      <c r="AQ507" s="25"/>
      <c r="AR507" s="26" t="str">
        <f t="shared" si="6"/>
        <v>ARM64Op_ucvtf_scalar_integer_32_bit_to_single_precision         </v>
      </c>
      <c r="AS507" s="26" t="str">
        <f t="shared" si="7"/>
        <v>//		ARM64Op_ucvtf_scalar_integer_32_bit_to_single_precision,        	/* 0x1E230000	UCVTF     	 */</v>
      </c>
      <c r="AT507" s="26" t="str">
        <f t="shared" si="8"/>
        <v>//		0x1E230000,	/* UCVTF     	ARM64Op_ucvtf_scalar_integer_32_bit_to_single_precision	 */</v>
      </c>
    </row>
    <row r="508" ht="12.75" customHeight="1">
      <c r="A508" s="9" t="s">
        <v>855</v>
      </c>
      <c r="B508" s="33" t="s">
        <v>106</v>
      </c>
      <c r="C508" s="16"/>
      <c r="D508" s="17"/>
      <c r="E508" s="28" t="s">
        <v>856</v>
      </c>
      <c r="F508" s="18" t="str">
        <f t="shared" si="1"/>
        <v>scalar_Single_precision_to_32_bit</v>
      </c>
      <c r="G508" s="18" t="s">
        <v>746</v>
      </c>
      <c r="H508" s="30" t="s">
        <v>711</v>
      </c>
      <c r="I508" s="30"/>
      <c r="J508" s="32" t="s">
        <v>31</v>
      </c>
      <c r="K508" s="45" t="s">
        <v>31</v>
      </c>
      <c r="L508" s="32" t="s">
        <v>31</v>
      </c>
      <c r="M508" s="45" t="s">
        <v>30</v>
      </c>
      <c r="N508" s="45" t="s">
        <v>30</v>
      </c>
      <c r="O508" s="45" t="s">
        <v>30</v>
      </c>
      <c r="P508" s="45" t="s">
        <v>30</v>
      </c>
      <c r="Q508" s="45" t="s">
        <v>31</v>
      </c>
      <c r="R508" s="32" t="s">
        <v>31</v>
      </c>
      <c r="S508" s="32" t="s">
        <v>31</v>
      </c>
      <c r="T508" s="45" t="s">
        <v>30</v>
      </c>
      <c r="U508" s="32" t="s">
        <v>31</v>
      </c>
      <c r="V508" s="32" t="s">
        <v>31</v>
      </c>
      <c r="W508" s="32" t="s">
        <v>30</v>
      </c>
      <c r="X508" s="32" t="s">
        <v>31</v>
      </c>
      <c r="Y508" s="32" t="s">
        <v>31</v>
      </c>
      <c r="Z508" s="45" t="s">
        <v>31</v>
      </c>
      <c r="AA508" s="45" t="s">
        <v>31</v>
      </c>
      <c r="AB508" s="45" t="s">
        <v>31</v>
      </c>
      <c r="AC508" s="45" t="s">
        <v>31</v>
      </c>
      <c r="AD508" s="45" t="s">
        <v>31</v>
      </c>
      <c r="AE508" s="45" t="s">
        <v>31</v>
      </c>
      <c r="AF508" s="46" t="s">
        <v>45</v>
      </c>
      <c r="AK508" s="32" t="s">
        <v>56</v>
      </c>
      <c r="AP508" s="24" t="str">
        <f t="shared" si="2"/>
        <v>0x1E240000</v>
      </c>
      <c r="AQ508" s="25"/>
      <c r="AR508" s="26" t="str">
        <f t="shared" si="6"/>
        <v>ARM64Op_fcvtas_scalar_Single_precision_to_32_bit                </v>
      </c>
      <c r="AS508" s="26" t="str">
        <f t="shared" si="7"/>
        <v>//		ARM64Op_fcvtas_scalar_Single_precision_to_32_bit,               	/* 0x1E240000	FCVTAS    	 */</v>
      </c>
      <c r="AT508" s="26" t="str">
        <f t="shared" si="8"/>
        <v>//		0x1E240000,	/* FCVTAS    	ARM64Op_fcvtas_scalar_Single_precision_to_32_bit	 */</v>
      </c>
    </row>
    <row r="509" ht="12.75" customHeight="1">
      <c r="A509" s="15" t="s">
        <v>857</v>
      </c>
      <c r="B509" s="33" t="s">
        <v>106</v>
      </c>
      <c r="C509" s="16"/>
      <c r="D509" s="17"/>
      <c r="E509" s="28" t="s">
        <v>858</v>
      </c>
      <c r="F509" s="18" t="str">
        <f t="shared" si="1"/>
        <v>scalar_Single_precision_to_32_bit</v>
      </c>
      <c r="G509" s="18" t="s">
        <v>746</v>
      </c>
      <c r="H509" s="30" t="s">
        <v>711</v>
      </c>
      <c r="I509" s="30"/>
      <c r="J509" s="32" t="s">
        <v>31</v>
      </c>
      <c r="K509" s="45" t="s">
        <v>31</v>
      </c>
      <c r="L509" s="32" t="s">
        <v>31</v>
      </c>
      <c r="M509" s="45" t="s">
        <v>30</v>
      </c>
      <c r="N509" s="45" t="s">
        <v>30</v>
      </c>
      <c r="O509" s="45" t="s">
        <v>30</v>
      </c>
      <c r="P509" s="45" t="s">
        <v>30</v>
      </c>
      <c r="Q509" s="45" t="s">
        <v>31</v>
      </c>
      <c r="R509" s="32" t="s">
        <v>31</v>
      </c>
      <c r="S509" s="32" t="s">
        <v>31</v>
      </c>
      <c r="T509" s="45" t="s">
        <v>30</v>
      </c>
      <c r="U509" s="32" t="s">
        <v>31</v>
      </c>
      <c r="V509" s="32" t="s">
        <v>31</v>
      </c>
      <c r="W509" s="32" t="s">
        <v>30</v>
      </c>
      <c r="X509" s="32" t="s">
        <v>31</v>
      </c>
      <c r="Y509" s="32" t="s">
        <v>30</v>
      </c>
      <c r="Z509" s="45" t="s">
        <v>31</v>
      </c>
      <c r="AA509" s="45" t="s">
        <v>31</v>
      </c>
      <c r="AB509" s="45" t="s">
        <v>31</v>
      </c>
      <c r="AC509" s="45" t="s">
        <v>31</v>
      </c>
      <c r="AD509" s="45" t="s">
        <v>31</v>
      </c>
      <c r="AE509" s="45" t="s">
        <v>31</v>
      </c>
      <c r="AF509" s="46" t="s">
        <v>45</v>
      </c>
      <c r="AK509" s="32" t="s">
        <v>56</v>
      </c>
      <c r="AP509" s="24" t="str">
        <f t="shared" si="2"/>
        <v>0x1E250000</v>
      </c>
      <c r="AQ509" s="25"/>
      <c r="AR509" s="26" t="str">
        <f t="shared" si="6"/>
        <v>ARM64Op_fcvtau_scalar_Single_precision_to_32_bit                </v>
      </c>
      <c r="AS509" s="26" t="str">
        <f t="shared" si="7"/>
        <v>//		ARM64Op_fcvtau_scalar_Single_precision_to_32_bit,               	/* 0x1E250000	FCVTAU    	 */</v>
      </c>
      <c r="AT509" s="26" t="str">
        <f t="shared" si="8"/>
        <v>//		0x1E250000,	/* FCVTAU    	ARM64Op_fcvtau_scalar_Single_precision_to_32_bit	 */</v>
      </c>
    </row>
    <row r="510" ht="12.75" customHeight="1">
      <c r="A510" s="15" t="s">
        <v>859</v>
      </c>
      <c r="B510" s="33" t="s">
        <v>106</v>
      </c>
      <c r="C510" s="16"/>
      <c r="D510" s="17"/>
      <c r="E510" s="28" t="s">
        <v>780</v>
      </c>
      <c r="F510" s="18" t="str">
        <f t="shared" si="1"/>
        <v>general_Single_precision_to_32_bit</v>
      </c>
      <c r="G510" s="18" t="s">
        <v>860</v>
      </c>
      <c r="H510" s="30" t="s">
        <v>711</v>
      </c>
      <c r="I510" s="30"/>
      <c r="J510" s="32" t="s">
        <v>31</v>
      </c>
      <c r="K510" s="45" t="s">
        <v>31</v>
      </c>
      <c r="L510" s="32" t="s">
        <v>31</v>
      </c>
      <c r="M510" s="45" t="s">
        <v>30</v>
      </c>
      <c r="N510" s="45" t="s">
        <v>30</v>
      </c>
      <c r="O510" s="45" t="s">
        <v>30</v>
      </c>
      <c r="P510" s="45" t="s">
        <v>30</v>
      </c>
      <c r="Q510" s="45" t="s">
        <v>31</v>
      </c>
      <c r="R510" s="32" t="s">
        <v>31</v>
      </c>
      <c r="S510" s="32" t="s">
        <v>31</v>
      </c>
      <c r="T510" s="45" t="s">
        <v>30</v>
      </c>
      <c r="U510" s="32" t="s">
        <v>31</v>
      </c>
      <c r="V510" s="32" t="s">
        <v>31</v>
      </c>
      <c r="W510" s="32" t="s">
        <v>30</v>
      </c>
      <c r="X510" s="32" t="s">
        <v>30</v>
      </c>
      <c r="Y510" s="32" t="s">
        <v>31</v>
      </c>
      <c r="Z510" s="45" t="s">
        <v>31</v>
      </c>
      <c r="AA510" s="45" t="s">
        <v>31</v>
      </c>
      <c r="AB510" s="45" t="s">
        <v>31</v>
      </c>
      <c r="AC510" s="45" t="s">
        <v>31</v>
      </c>
      <c r="AD510" s="45" t="s">
        <v>31</v>
      </c>
      <c r="AE510" s="45" t="s">
        <v>31</v>
      </c>
      <c r="AF510" s="46" t="s">
        <v>45</v>
      </c>
      <c r="AK510" s="32" t="s">
        <v>56</v>
      </c>
      <c r="AP510" s="24" t="str">
        <f t="shared" si="2"/>
        <v>0x1E260000</v>
      </c>
      <c r="AQ510" s="25"/>
      <c r="AR510" s="26" t="str">
        <f t="shared" si="6"/>
        <v>ARM64Op_fmov_general_Single_precision_to_32_bit                 </v>
      </c>
      <c r="AS510" s="26" t="str">
        <f t="shared" si="7"/>
        <v>//		ARM64Op_fmov_general_Single_precision_to_32_bit,                	/* 0x1E260000	FMOV      	 */</v>
      </c>
      <c r="AT510" s="26" t="str">
        <f t="shared" si="8"/>
        <v>//		0x1E260000,	/* FMOV      	ARM64Op_fmov_general_Single_precision_to_32_bit	 */</v>
      </c>
    </row>
    <row r="511" ht="12.75" customHeight="1">
      <c r="A511" s="9" t="s">
        <v>861</v>
      </c>
      <c r="B511" s="33" t="s">
        <v>106</v>
      </c>
      <c r="C511" s="16"/>
      <c r="D511" s="17"/>
      <c r="E511" s="28" t="s">
        <v>780</v>
      </c>
      <c r="F511" s="18" t="str">
        <f t="shared" si="1"/>
        <v>general_32_bit_to_single_precision</v>
      </c>
      <c r="G511" s="18" t="s">
        <v>860</v>
      </c>
      <c r="H511" s="30" t="s">
        <v>706</v>
      </c>
      <c r="I511" s="30"/>
      <c r="J511" s="32" t="s">
        <v>31</v>
      </c>
      <c r="K511" s="45" t="s">
        <v>31</v>
      </c>
      <c r="L511" s="32" t="s">
        <v>31</v>
      </c>
      <c r="M511" s="45" t="s">
        <v>30</v>
      </c>
      <c r="N511" s="45" t="s">
        <v>30</v>
      </c>
      <c r="O511" s="45" t="s">
        <v>30</v>
      </c>
      <c r="P511" s="45" t="s">
        <v>30</v>
      </c>
      <c r="Q511" s="45" t="s">
        <v>31</v>
      </c>
      <c r="R511" s="32" t="s">
        <v>31</v>
      </c>
      <c r="S511" s="32" t="s">
        <v>31</v>
      </c>
      <c r="T511" s="45" t="s">
        <v>30</v>
      </c>
      <c r="U511" s="32" t="s">
        <v>31</v>
      </c>
      <c r="V511" s="32" t="s">
        <v>31</v>
      </c>
      <c r="W511" s="32" t="s">
        <v>30</v>
      </c>
      <c r="X511" s="32" t="s">
        <v>30</v>
      </c>
      <c r="Y511" s="32" t="s">
        <v>30</v>
      </c>
      <c r="Z511" s="45" t="s">
        <v>31</v>
      </c>
      <c r="AA511" s="45" t="s">
        <v>31</v>
      </c>
      <c r="AB511" s="45" t="s">
        <v>31</v>
      </c>
      <c r="AC511" s="45" t="s">
        <v>31</v>
      </c>
      <c r="AD511" s="45" t="s">
        <v>31</v>
      </c>
      <c r="AE511" s="45" t="s">
        <v>31</v>
      </c>
      <c r="AF511" s="46" t="s">
        <v>45</v>
      </c>
      <c r="AK511" s="32" t="s">
        <v>56</v>
      </c>
      <c r="AP511" s="24" t="str">
        <f t="shared" si="2"/>
        <v>0x1E270000</v>
      </c>
      <c r="AQ511" s="25"/>
      <c r="AR511" s="26" t="str">
        <f t="shared" si="6"/>
        <v>ARM64Op_fmov_general_32_bit_to_single_precision                 </v>
      </c>
      <c r="AS511" s="26" t="str">
        <f t="shared" si="7"/>
        <v>//		ARM64Op_fmov_general_32_bit_to_single_precision,                	/* 0x1E270000	FMOV      	 */</v>
      </c>
      <c r="AT511" s="26" t="str">
        <f t="shared" si="8"/>
        <v>//		0x1E270000,	/* FMOV      	ARM64Op_fmov_general_32_bit_to_single_precision	 */</v>
      </c>
    </row>
    <row r="512" ht="12.75" customHeight="1">
      <c r="A512" s="9" t="s">
        <v>862</v>
      </c>
      <c r="B512" s="33" t="s">
        <v>106</v>
      </c>
      <c r="C512" s="16"/>
      <c r="D512" s="17"/>
      <c r="E512" s="28" t="s">
        <v>863</v>
      </c>
      <c r="F512" s="18" t="str">
        <f t="shared" si="1"/>
        <v>scalar_Single_precision_to_32_bit</v>
      </c>
      <c r="G512" s="18" t="s">
        <v>746</v>
      </c>
      <c r="H512" s="30" t="s">
        <v>711</v>
      </c>
      <c r="I512" s="30"/>
      <c r="J512" s="32" t="s">
        <v>31</v>
      </c>
      <c r="K512" s="45" t="s">
        <v>31</v>
      </c>
      <c r="L512" s="32" t="s">
        <v>31</v>
      </c>
      <c r="M512" s="45" t="s">
        <v>30</v>
      </c>
      <c r="N512" s="45" t="s">
        <v>30</v>
      </c>
      <c r="O512" s="45" t="s">
        <v>30</v>
      </c>
      <c r="P512" s="45" t="s">
        <v>30</v>
      </c>
      <c r="Q512" s="45" t="s">
        <v>31</v>
      </c>
      <c r="R512" s="32" t="s">
        <v>31</v>
      </c>
      <c r="S512" s="32" t="s">
        <v>31</v>
      </c>
      <c r="T512" s="45" t="s">
        <v>30</v>
      </c>
      <c r="U512" s="32" t="s">
        <v>31</v>
      </c>
      <c r="V512" s="32" t="s">
        <v>30</v>
      </c>
      <c r="W512" s="32" t="s">
        <v>31</v>
      </c>
      <c r="X512" s="32" t="s">
        <v>31</v>
      </c>
      <c r="Y512" s="32" t="s">
        <v>31</v>
      </c>
      <c r="Z512" s="45" t="s">
        <v>31</v>
      </c>
      <c r="AA512" s="45" t="s">
        <v>31</v>
      </c>
      <c r="AB512" s="45" t="s">
        <v>31</v>
      </c>
      <c r="AC512" s="45" t="s">
        <v>31</v>
      </c>
      <c r="AD512" s="45" t="s">
        <v>31</v>
      </c>
      <c r="AE512" s="45" t="s">
        <v>31</v>
      </c>
      <c r="AF512" s="46" t="s">
        <v>45</v>
      </c>
      <c r="AK512" s="32" t="s">
        <v>56</v>
      </c>
      <c r="AP512" s="24" t="str">
        <f t="shared" si="2"/>
        <v>0x1E280000</v>
      </c>
      <c r="AQ512" s="25"/>
      <c r="AR512" s="26" t="str">
        <f t="shared" si="6"/>
        <v>ARM64Op_fcvtps_scalar_Single_precision_to_32_bit                </v>
      </c>
      <c r="AS512" s="26" t="str">
        <f t="shared" si="7"/>
        <v>//		ARM64Op_fcvtps_scalar_Single_precision_to_32_bit,               	/* 0x1E280000	FCVTPS    	 */</v>
      </c>
      <c r="AT512" s="26" t="str">
        <f t="shared" si="8"/>
        <v>//		0x1E280000,	/* FCVTPS    	ARM64Op_fcvtps_scalar_Single_precision_to_32_bit	 */</v>
      </c>
    </row>
    <row r="513" ht="12.75" customHeight="1">
      <c r="A513" s="15" t="s">
        <v>864</v>
      </c>
      <c r="B513" s="33" t="s">
        <v>106</v>
      </c>
      <c r="C513" s="16"/>
      <c r="D513" s="17"/>
      <c r="E513" s="28" t="s">
        <v>865</v>
      </c>
      <c r="F513" s="18" t="str">
        <f t="shared" si="1"/>
        <v>scalar_Single_precision_to_32_bit</v>
      </c>
      <c r="G513" s="18" t="s">
        <v>746</v>
      </c>
      <c r="H513" s="30" t="s">
        <v>711</v>
      </c>
      <c r="I513" s="30"/>
      <c r="J513" s="32" t="s">
        <v>31</v>
      </c>
      <c r="K513" s="45" t="s">
        <v>31</v>
      </c>
      <c r="L513" s="32" t="s">
        <v>31</v>
      </c>
      <c r="M513" s="45" t="s">
        <v>30</v>
      </c>
      <c r="N513" s="45" t="s">
        <v>30</v>
      </c>
      <c r="O513" s="45" t="s">
        <v>30</v>
      </c>
      <c r="P513" s="45" t="s">
        <v>30</v>
      </c>
      <c r="Q513" s="45" t="s">
        <v>31</v>
      </c>
      <c r="R513" s="32" t="s">
        <v>31</v>
      </c>
      <c r="S513" s="32" t="s">
        <v>31</v>
      </c>
      <c r="T513" s="45" t="s">
        <v>30</v>
      </c>
      <c r="U513" s="32" t="s">
        <v>31</v>
      </c>
      <c r="V513" s="32" t="s">
        <v>30</v>
      </c>
      <c r="W513" s="32" t="s">
        <v>31</v>
      </c>
      <c r="X513" s="32" t="s">
        <v>31</v>
      </c>
      <c r="Y513" s="32" t="s">
        <v>30</v>
      </c>
      <c r="Z513" s="45" t="s">
        <v>31</v>
      </c>
      <c r="AA513" s="45" t="s">
        <v>31</v>
      </c>
      <c r="AB513" s="45" t="s">
        <v>31</v>
      </c>
      <c r="AC513" s="45" t="s">
        <v>31</v>
      </c>
      <c r="AD513" s="45" t="s">
        <v>31</v>
      </c>
      <c r="AE513" s="45" t="s">
        <v>31</v>
      </c>
      <c r="AF513" s="46" t="s">
        <v>45</v>
      </c>
      <c r="AK513" s="32" t="s">
        <v>56</v>
      </c>
      <c r="AP513" s="24" t="str">
        <f t="shared" si="2"/>
        <v>0x1E290000</v>
      </c>
      <c r="AQ513" s="25"/>
      <c r="AR513" s="26" t="str">
        <f t="shared" si="6"/>
        <v>ARM64Op_fcvtpu_scalar_Single_precision_to_32_bit                </v>
      </c>
      <c r="AS513" s="26" t="str">
        <f t="shared" si="7"/>
        <v>//		ARM64Op_fcvtpu_scalar_Single_precision_to_32_bit,               	/* 0x1E290000	FCVTPU    	 */</v>
      </c>
      <c r="AT513" s="26" t="str">
        <f t="shared" si="8"/>
        <v>//		0x1E290000,	/* FCVTPU    	ARM64Op_fcvtpu_scalar_Single_precision_to_32_bit	 */</v>
      </c>
    </row>
    <row r="514" ht="12.75" customHeight="1">
      <c r="A514" s="15" t="s">
        <v>866</v>
      </c>
      <c r="B514" s="33" t="s">
        <v>106</v>
      </c>
      <c r="C514" s="16"/>
      <c r="D514" s="17"/>
      <c r="E514" s="28" t="s">
        <v>867</v>
      </c>
      <c r="F514" s="18" t="str">
        <f t="shared" si="1"/>
        <v>scalar_Single_precision_to_32_bit</v>
      </c>
      <c r="G514" s="18" t="s">
        <v>746</v>
      </c>
      <c r="H514" s="30" t="s">
        <v>711</v>
      </c>
      <c r="I514" s="30"/>
      <c r="J514" s="32" t="s">
        <v>31</v>
      </c>
      <c r="K514" s="45" t="s">
        <v>31</v>
      </c>
      <c r="L514" s="32" t="s">
        <v>31</v>
      </c>
      <c r="M514" s="45" t="s">
        <v>30</v>
      </c>
      <c r="N514" s="45" t="s">
        <v>30</v>
      </c>
      <c r="O514" s="45" t="s">
        <v>30</v>
      </c>
      <c r="P514" s="45" t="s">
        <v>30</v>
      </c>
      <c r="Q514" s="45" t="s">
        <v>31</v>
      </c>
      <c r="R514" s="32" t="s">
        <v>31</v>
      </c>
      <c r="S514" s="32" t="s">
        <v>31</v>
      </c>
      <c r="T514" s="45" t="s">
        <v>30</v>
      </c>
      <c r="U514" s="32" t="s">
        <v>30</v>
      </c>
      <c r="V514" s="32" t="s">
        <v>31</v>
      </c>
      <c r="W514" s="32" t="s">
        <v>31</v>
      </c>
      <c r="X514" s="32" t="s">
        <v>31</v>
      </c>
      <c r="Y514" s="32" t="s">
        <v>31</v>
      </c>
      <c r="Z514" s="45" t="s">
        <v>31</v>
      </c>
      <c r="AA514" s="45" t="s">
        <v>31</v>
      </c>
      <c r="AB514" s="45" t="s">
        <v>31</v>
      </c>
      <c r="AC514" s="45" t="s">
        <v>31</v>
      </c>
      <c r="AD514" s="45" t="s">
        <v>31</v>
      </c>
      <c r="AE514" s="45" t="s">
        <v>31</v>
      </c>
      <c r="AF514" s="46" t="s">
        <v>45</v>
      </c>
      <c r="AK514" s="32" t="s">
        <v>56</v>
      </c>
      <c r="AP514" s="24" t="str">
        <f t="shared" si="2"/>
        <v>0x1E300000</v>
      </c>
      <c r="AQ514" s="25"/>
      <c r="AR514" s="26" t="str">
        <f t="shared" si="6"/>
        <v>ARM64Op_fcvtms_scalar_Single_precision_to_32_bit                </v>
      </c>
      <c r="AS514" s="26" t="str">
        <f t="shared" si="7"/>
        <v>//		ARM64Op_fcvtms_scalar_Single_precision_to_32_bit,               	/* 0x1E300000	FCVTMS    	 */</v>
      </c>
      <c r="AT514" s="26" t="str">
        <f t="shared" si="8"/>
        <v>//		0x1E300000,	/* FCVTMS    	ARM64Op_fcvtms_scalar_Single_precision_to_32_bit	 */</v>
      </c>
    </row>
    <row r="515" ht="12.75" customHeight="1">
      <c r="A515" s="9" t="s">
        <v>868</v>
      </c>
      <c r="B515" s="33" t="s">
        <v>106</v>
      </c>
      <c r="C515" s="16"/>
      <c r="D515" s="17"/>
      <c r="E515" s="28" t="s">
        <v>869</v>
      </c>
      <c r="F515" s="18" t="str">
        <f t="shared" si="1"/>
        <v>scalar_Single_precision_to_32_bit</v>
      </c>
      <c r="G515" s="18" t="s">
        <v>746</v>
      </c>
      <c r="H515" s="30" t="s">
        <v>711</v>
      </c>
      <c r="I515" s="30"/>
      <c r="J515" s="32" t="s">
        <v>31</v>
      </c>
      <c r="K515" s="45" t="s">
        <v>31</v>
      </c>
      <c r="L515" s="32" t="s">
        <v>31</v>
      </c>
      <c r="M515" s="45" t="s">
        <v>30</v>
      </c>
      <c r="N515" s="45" t="s">
        <v>30</v>
      </c>
      <c r="O515" s="45" t="s">
        <v>30</v>
      </c>
      <c r="P515" s="45" t="s">
        <v>30</v>
      </c>
      <c r="Q515" s="45" t="s">
        <v>31</v>
      </c>
      <c r="R515" s="32" t="s">
        <v>31</v>
      </c>
      <c r="S515" s="32" t="s">
        <v>31</v>
      </c>
      <c r="T515" s="45" t="s">
        <v>30</v>
      </c>
      <c r="U515" s="32" t="s">
        <v>30</v>
      </c>
      <c r="V515" s="32" t="s">
        <v>31</v>
      </c>
      <c r="W515" s="32" t="s">
        <v>31</v>
      </c>
      <c r="X515" s="32" t="s">
        <v>31</v>
      </c>
      <c r="Y515" s="32" t="s">
        <v>30</v>
      </c>
      <c r="Z515" s="45" t="s">
        <v>31</v>
      </c>
      <c r="AA515" s="45" t="s">
        <v>31</v>
      </c>
      <c r="AB515" s="45" t="s">
        <v>31</v>
      </c>
      <c r="AC515" s="45" t="s">
        <v>31</v>
      </c>
      <c r="AD515" s="45" t="s">
        <v>31</v>
      </c>
      <c r="AE515" s="45" t="s">
        <v>31</v>
      </c>
      <c r="AF515" s="46" t="s">
        <v>45</v>
      </c>
      <c r="AK515" s="32" t="s">
        <v>56</v>
      </c>
      <c r="AP515" s="24" t="str">
        <f t="shared" si="2"/>
        <v>0x1E310000</v>
      </c>
      <c r="AQ515" s="25"/>
      <c r="AR515" s="26" t="str">
        <f t="shared" si="6"/>
        <v>ARM64Op_fcvtmu_scalar_Single_precision_to_32_bit                </v>
      </c>
      <c r="AS515" s="26" t="str">
        <f t="shared" si="7"/>
        <v>//		ARM64Op_fcvtmu_scalar_Single_precision_to_32_bit,               	/* 0x1E310000	FCVTMU    	 */</v>
      </c>
      <c r="AT515" s="26" t="str">
        <f t="shared" si="8"/>
        <v>//		0x1E310000,	/* FCVTMU    	ARM64Op_fcvtmu_scalar_Single_precision_to_32_bit	 */</v>
      </c>
    </row>
    <row r="516" ht="12.75" customHeight="1">
      <c r="A516" s="15" t="s">
        <v>870</v>
      </c>
      <c r="B516" s="33" t="s">
        <v>106</v>
      </c>
      <c r="C516" s="16"/>
      <c r="D516" s="17"/>
      <c r="E516" s="28" t="s">
        <v>710</v>
      </c>
      <c r="F516" s="18" t="str">
        <f t="shared" si="1"/>
        <v>scalar_integer_Single_precision_to_32_bit</v>
      </c>
      <c r="G516" s="18" t="s">
        <v>852</v>
      </c>
      <c r="H516" s="30" t="s">
        <v>711</v>
      </c>
      <c r="I516" s="30"/>
      <c r="J516" s="32" t="s">
        <v>31</v>
      </c>
      <c r="K516" s="45" t="s">
        <v>31</v>
      </c>
      <c r="L516" s="32" t="s">
        <v>31</v>
      </c>
      <c r="M516" s="45" t="s">
        <v>30</v>
      </c>
      <c r="N516" s="45" t="s">
        <v>30</v>
      </c>
      <c r="O516" s="45" t="s">
        <v>30</v>
      </c>
      <c r="P516" s="45" t="s">
        <v>30</v>
      </c>
      <c r="Q516" s="45" t="s">
        <v>31</v>
      </c>
      <c r="R516" s="32" t="s">
        <v>31</v>
      </c>
      <c r="S516" s="32" t="s">
        <v>31</v>
      </c>
      <c r="T516" s="45" t="s">
        <v>30</v>
      </c>
      <c r="U516" s="32" t="s">
        <v>30</v>
      </c>
      <c r="V516" s="32" t="s">
        <v>30</v>
      </c>
      <c r="W516" s="32" t="s">
        <v>31</v>
      </c>
      <c r="X516" s="32" t="s">
        <v>31</v>
      </c>
      <c r="Y516" s="32" t="s">
        <v>31</v>
      </c>
      <c r="Z516" s="45" t="s">
        <v>31</v>
      </c>
      <c r="AA516" s="45" t="s">
        <v>31</v>
      </c>
      <c r="AB516" s="45" t="s">
        <v>31</v>
      </c>
      <c r="AC516" s="45" t="s">
        <v>31</v>
      </c>
      <c r="AD516" s="45" t="s">
        <v>31</v>
      </c>
      <c r="AE516" s="45" t="s">
        <v>31</v>
      </c>
      <c r="AF516" s="46" t="s">
        <v>45</v>
      </c>
      <c r="AK516" s="32" t="s">
        <v>56</v>
      </c>
      <c r="AP516" s="24" t="str">
        <f t="shared" si="2"/>
        <v>0x1E380000</v>
      </c>
      <c r="AQ516" s="25"/>
      <c r="AR516" s="26" t="str">
        <f t="shared" si="6"/>
        <v>ARM64Op_fcvtzs_scalar_integer_Single_precision_to_32_bit        </v>
      </c>
      <c r="AS516" s="26" t="str">
        <f t="shared" si="7"/>
        <v>//		ARM64Op_fcvtzs_scalar_integer_Single_precision_to_32_bit,       	/* 0x1E380000	FCVTZS    	 */</v>
      </c>
      <c r="AT516" s="26" t="str">
        <f t="shared" si="8"/>
        <v>//		0x1E380000,	/* FCVTZS    	ARM64Op_fcvtzs_scalar_integer_Single_precision_to_32_bit	 */</v>
      </c>
    </row>
    <row r="517" ht="12.75" customHeight="1">
      <c r="A517" s="15" t="s">
        <v>871</v>
      </c>
      <c r="B517" s="33" t="s">
        <v>106</v>
      </c>
      <c r="C517" s="16"/>
      <c r="D517" s="17"/>
      <c r="E517" s="28" t="s">
        <v>713</v>
      </c>
      <c r="F517" s="18" t="str">
        <f t="shared" si="1"/>
        <v>scalar_integer_Single_precision_to_32_bit</v>
      </c>
      <c r="G517" s="18" t="s">
        <v>852</v>
      </c>
      <c r="H517" s="30" t="s">
        <v>711</v>
      </c>
      <c r="I517" s="30"/>
      <c r="J517" s="32" t="s">
        <v>31</v>
      </c>
      <c r="K517" s="45" t="s">
        <v>31</v>
      </c>
      <c r="L517" s="32" t="s">
        <v>31</v>
      </c>
      <c r="M517" s="45" t="s">
        <v>30</v>
      </c>
      <c r="N517" s="45" t="s">
        <v>30</v>
      </c>
      <c r="O517" s="45" t="s">
        <v>30</v>
      </c>
      <c r="P517" s="45" t="s">
        <v>30</v>
      </c>
      <c r="Q517" s="45" t="s">
        <v>31</v>
      </c>
      <c r="R517" s="32" t="s">
        <v>31</v>
      </c>
      <c r="S517" s="32" t="s">
        <v>31</v>
      </c>
      <c r="T517" s="45" t="s">
        <v>30</v>
      </c>
      <c r="U517" s="32" t="s">
        <v>30</v>
      </c>
      <c r="V517" s="32" t="s">
        <v>30</v>
      </c>
      <c r="W517" s="32" t="s">
        <v>31</v>
      </c>
      <c r="X517" s="32" t="s">
        <v>31</v>
      </c>
      <c r="Y517" s="32" t="s">
        <v>30</v>
      </c>
      <c r="Z517" s="45" t="s">
        <v>31</v>
      </c>
      <c r="AA517" s="45" t="s">
        <v>31</v>
      </c>
      <c r="AB517" s="45" t="s">
        <v>31</v>
      </c>
      <c r="AC517" s="45" t="s">
        <v>31</v>
      </c>
      <c r="AD517" s="45" t="s">
        <v>31</v>
      </c>
      <c r="AE517" s="45" t="s">
        <v>31</v>
      </c>
      <c r="AF517" s="46" t="s">
        <v>45</v>
      </c>
      <c r="AK517" s="32" t="s">
        <v>56</v>
      </c>
      <c r="AP517" s="24" t="str">
        <f t="shared" si="2"/>
        <v>0x1E390000</v>
      </c>
      <c r="AQ517" s="25"/>
      <c r="AR517" s="26" t="str">
        <f t="shared" si="6"/>
        <v>ARM64Op_fcvtzu_scalar_integer_Single_precision_to_32_bit        </v>
      </c>
      <c r="AS517" s="26" t="str">
        <f t="shared" si="7"/>
        <v>//		ARM64Op_fcvtzu_scalar_integer_Single_precision_to_32_bit,       	/* 0x1E390000	FCVTZU    	 */</v>
      </c>
      <c r="AT517" s="26" t="str">
        <f t="shared" si="8"/>
        <v>//		0x1E390000,	/* FCVTZU    	ARM64Op_fcvtzu_scalar_integer_Single_precision_to_32_bit	 */</v>
      </c>
    </row>
    <row r="518" ht="12.75" customHeight="1">
      <c r="A518" s="9" t="s">
        <v>872</v>
      </c>
      <c r="B518" s="33" t="s">
        <v>106</v>
      </c>
      <c r="C518" s="16"/>
      <c r="D518" s="17"/>
      <c r="E518" s="28" t="s">
        <v>848</v>
      </c>
      <c r="F518" s="18" t="str">
        <f t="shared" si="1"/>
        <v>scalar_Double_precision_to_32_bit</v>
      </c>
      <c r="G518" s="18" t="s">
        <v>746</v>
      </c>
      <c r="H518" s="30" t="s">
        <v>718</v>
      </c>
      <c r="I518" s="30"/>
      <c r="J518" s="32" t="s">
        <v>31</v>
      </c>
      <c r="K518" s="45" t="s">
        <v>31</v>
      </c>
      <c r="L518" s="32" t="s">
        <v>31</v>
      </c>
      <c r="M518" s="45" t="s">
        <v>30</v>
      </c>
      <c r="N518" s="45" t="s">
        <v>30</v>
      </c>
      <c r="O518" s="45" t="s">
        <v>30</v>
      </c>
      <c r="P518" s="45" t="s">
        <v>30</v>
      </c>
      <c r="Q518" s="45" t="s">
        <v>31</v>
      </c>
      <c r="R518" s="32" t="s">
        <v>31</v>
      </c>
      <c r="S518" s="32" t="s">
        <v>30</v>
      </c>
      <c r="T518" s="45" t="s">
        <v>30</v>
      </c>
      <c r="U518" s="32" t="s">
        <v>31</v>
      </c>
      <c r="V518" s="32" t="s">
        <v>31</v>
      </c>
      <c r="W518" s="32" t="s">
        <v>31</v>
      </c>
      <c r="X518" s="32" t="s">
        <v>31</v>
      </c>
      <c r="Y518" s="32" t="s">
        <v>31</v>
      </c>
      <c r="Z518" s="45" t="s">
        <v>31</v>
      </c>
      <c r="AA518" s="45" t="s">
        <v>31</v>
      </c>
      <c r="AB518" s="45" t="s">
        <v>31</v>
      </c>
      <c r="AC518" s="45" t="s">
        <v>31</v>
      </c>
      <c r="AD518" s="45" t="s">
        <v>31</v>
      </c>
      <c r="AE518" s="45" t="s">
        <v>31</v>
      </c>
      <c r="AF518" s="46" t="s">
        <v>45</v>
      </c>
      <c r="AK518" s="32" t="s">
        <v>56</v>
      </c>
      <c r="AP518" s="24" t="str">
        <f t="shared" si="2"/>
        <v>0x1E600000</v>
      </c>
      <c r="AQ518" s="25"/>
      <c r="AR518" s="26" t="str">
        <f t="shared" si="6"/>
        <v>ARM64Op_fcvtns_scalar_Double_precision_to_32_bit                </v>
      </c>
      <c r="AS518" s="26" t="str">
        <f t="shared" si="7"/>
        <v>//		ARM64Op_fcvtns_scalar_Double_precision_to_32_bit,               	/* 0x1E600000	FCVTNS    	 */</v>
      </c>
      <c r="AT518" s="26" t="str">
        <f t="shared" si="8"/>
        <v>//		0x1E600000,	/* FCVTNS    	ARM64Op_fcvtns_scalar_Double_precision_to_32_bit	 */</v>
      </c>
    </row>
    <row r="519" ht="12.75" customHeight="1">
      <c r="A519" s="9" t="s">
        <v>873</v>
      </c>
      <c r="B519" s="33" t="s">
        <v>106</v>
      </c>
      <c r="C519" s="16"/>
      <c r="D519" s="17"/>
      <c r="E519" s="28" t="s">
        <v>850</v>
      </c>
      <c r="F519" s="18" t="str">
        <f t="shared" si="1"/>
        <v>scalar_Double_precision_to_32_bit</v>
      </c>
      <c r="G519" s="18" t="s">
        <v>746</v>
      </c>
      <c r="H519" s="30" t="s">
        <v>718</v>
      </c>
      <c r="I519" s="30"/>
      <c r="J519" s="32" t="s">
        <v>31</v>
      </c>
      <c r="K519" s="45" t="s">
        <v>31</v>
      </c>
      <c r="L519" s="32" t="s">
        <v>31</v>
      </c>
      <c r="M519" s="45" t="s">
        <v>30</v>
      </c>
      <c r="N519" s="45" t="s">
        <v>30</v>
      </c>
      <c r="O519" s="45" t="s">
        <v>30</v>
      </c>
      <c r="P519" s="45" t="s">
        <v>30</v>
      </c>
      <c r="Q519" s="45" t="s">
        <v>31</v>
      </c>
      <c r="R519" s="32" t="s">
        <v>31</v>
      </c>
      <c r="S519" s="32" t="s">
        <v>30</v>
      </c>
      <c r="T519" s="45" t="s">
        <v>30</v>
      </c>
      <c r="U519" s="32" t="s">
        <v>31</v>
      </c>
      <c r="V519" s="32" t="s">
        <v>31</v>
      </c>
      <c r="W519" s="32" t="s">
        <v>31</v>
      </c>
      <c r="X519" s="32" t="s">
        <v>31</v>
      </c>
      <c r="Y519" s="32" t="s">
        <v>30</v>
      </c>
      <c r="Z519" s="45" t="s">
        <v>31</v>
      </c>
      <c r="AA519" s="45" t="s">
        <v>31</v>
      </c>
      <c r="AB519" s="45" t="s">
        <v>31</v>
      </c>
      <c r="AC519" s="45" t="s">
        <v>31</v>
      </c>
      <c r="AD519" s="45" t="s">
        <v>31</v>
      </c>
      <c r="AE519" s="45" t="s">
        <v>31</v>
      </c>
      <c r="AF519" s="46" t="s">
        <v>45</v>
      </c>
      <c r="AK519" s="32" t="s">
        <v>56</v>
      </c>
      <c r="AP519" s="24" t="str">
        <f t="shared" si="2"/>
        <v>0x1E610000</v>
      </c>
      <c r="AQ519" s="25"/>
      <c r="AR519" s="26" t="str">
        <f t="shared" si="6"/>
        <v>ARM64Op_fcvtnu_scalar_Double_precision_to_32_bit                </v>
      </c>
      <c r="AS519" s="26" t="str">
        <f t="shared" si="7"/>
        <v>//		ARM64Op_fcvtnu_scalar_Double_precision_to_32_bit,               	/* 0x1E610000	FCVTNU    	 */</v>
      </c>
      <c r="AT519" s="26" t="str">
        <f t="shared" si="8"/>
        <v>//		0x1E610000,	/* FCVTNU    	ARM64Op_fcvtnu_scalar_Double_precision_to_32_bit	 */</v>
      </c>
    </row>
    <row r="520" ht="12.75" customHeight="1">
      <c r="A520" s="15" t="s">
        <v>874</v>
      </c>
      <c r="B520" s="33" t="s">
        <v>106</v>
      </c>
      <c r="C520" s="16"/>
      <c r="D520" s="17"/>
      <c r="E520" s="28" t="s">
        <v>704</v>
      </c>
      <c r="F520" s="18" t="str">
        <f t="shared" si="1"/>
        <v>scalar_integer_32_bit_to_double_precision</v>
      </c>
      <c r="G520" s="18" t="s">
        <v>852</v>
      </c>
      <c r="H520" s="30" t="s">
        <v>715</v>
      </c>
      <c r="I520" s="30"/>
      <c r="J520" s="32" t="s">
        <v>31</v>
      </c>
      <c r="K520" s="45" t="s">
        <v>31</v>
      </c>
      <c r="L520" s="32" t="s">
        <v>31</v>
      </c>
      <c r="M520" s="45" t="s">
        <v>30</v>
      </c>
      <c r="N520" s="45" t="s">
        <v>30</v>
      </c>
      <c r="O520" s="45" t="s">
        <v>30</v>
      </c>
      <c r="P520" s="45" t="s">
        <v>30</v>
      </c>
      <c r="Q520" s="45" t="s">
        <v>31</v>
      </c>
      <c r="R520" s="32" t="s">
        <v>31</v>
      </c>
      <c r="S520" s="32" t="s">
        <v>30</v>
      </c>
      <c r="T520" s="45" t="s">
        <v>30</v>
      </c>
      <c r="U520" s="32" t="s">
        <v>31</v>
      </c>
      <c r="V520" s="32" t="s">
        <v>31</v>
      </c>
      <c r="W520" s="32" t="s">
        <v>31</v>
      </c>
      <c r="X520" s="32" t="s">
        <v>30</v>
      </c>
      <c r="Y520" s="32" t="s">
        <v>31</v>
      </c>
      <c r="Z520" s="45" t="s">
        <v>31</v>
      </c>
      <c r="AA520" s="45" t="s">
        <v>31</v>
      </c>
      <c r="AB520" s="45" t="s">
        <v>31</v>
      </c>
      <c r="AC520" s="45" t="s">
        <v>31</v>
      </c>
      <c r="AD520" s="45" t="s">
        <v>31</v>
      </c>
      <c r="AE520" s="45" t="s">
        <v>31</v>
      </c>
      <c r="AF520" s="46" t="s">
        <v>45</v>
      </c>
      <c r="AK520" s="32" t="s">
        <v>56</v>
      </c>
      <c r="AP520" s="24" t="str">
        <f t="shared" si="2"/>
        <v>0x1E620000</v>
      </c>
      <c r="AQ520" s="25"/>
      <c r="AR520" s="26" t="str">
        <f t="shared" si="6"/>
        <v>ARM64Op_scvtf_scalar_integer_32_bit_to_double_precision         </v>
      </c>
      <c r="AS520" s="26" t="str">
        <f t="shared" si="7"/>
        <v>//		ARM64Op_scvtf_scalar_integer_32_bit_to_double_precision,        	/* 0x1E620000	SCVTF     	 */</v>
      </c>
      <c r="AT520" s="26" t="str">
        <f t="shared" si="8"/>
        <v>//		0x1E620000,	/* SCVTF     	ARM64Op_scvtf_scalar_integer_32_bit_to_double_precision	 */</v>
      </c>
    </row>
    <row r="521" ht="12.75" customHeight="1">
      <c r="A521" s="15" t="s">
        <v>875</v>
      </c>
      <c r="B521" s="33" t="s">
        <v>106</v>
      </c>
      <c r="C521" s="16"/>
      <c r="D521" s="17"/>
      <c r="E521" s="28" t="s">
        <v>708</v>
      </c>
      <c r="F521" s="18" t="str">
        <f t="shared" si="1"/>
        <v>scalar_integer_32_bit_to_double_precision</v>
      </c>
      <c r="G521" s="18" t="s">
        <v>852</v>
      </c>
      <c r="H521" s="30" t="s">
        <v>715</v>
      </c>
      <c r="I521" s="30"/>
      <c r="J521" s="32" t="s">
        <v>31</v>
      </c>
      <c r="K521" s="45" t="s">
        <v>31</v>
      </c>
      <c r="L521" s="32" t="s">
        <v>31</v>
      </c>
      <c r="M521" s="45" t="s">
        <v>30</v>
      </c>
      <c r="N521" s="45" t="s">
        <v>30</v>
      </c>
      <c r="O521" s="45" t="s">
        <v>30</v>
      </c>
      <c r="P521" s="45" t="s">
        <v>30</v>
      </c>
      <c r="Q521" s="45" t="s">
        <v>31</v>
      </c>
      <c r="R521" s="32" t="s">
        <v>31</v>
      </c>
      <c r="S521" s="32" t="s">
        <v>30</v>
      </c>
      <c r="T521" s="45" t="s">
        <v>30</v>
      </c>
      <c r="U521" s="32" t="s">
        <v>31</v>
      </c>
      <c r="V521" s="32" t="s">
        <v>31</v>
      </c>
      <c r="W521" s="32" t="s">
        <v>31</v>
      </c>
      <c r="X521" s="32" t="s">
        <v>30</v>
      </c>
      <c r="Y521" s="32" t="s">
        <v>30</v>
      </c>
      <c r="Z521" s="45" t="s">
        <v>31</v>
      </c>
      <c r="AA521" s="45" t="s">
        <v>31</v>
      </c>
      <c r="AB521" s="45" t="s">
        <v>31</v>
      </c>
      <c r="AC521" s="45" t="s">
        <v>31</v>
      </c>
      <c r="AD521" s="45" t="s">
        <v>31</v>
      </c>
      <c r="AE521" s="45" t="s">
        <v>31</v>
      </c>
      <c r="AF521" s="46" t="s">
        <v>45</v>
      </c>
      <c r="AK521" s="32" t="s">
        <v>56</v>
      </c>
      <c r="AP521" s="24" t="str">
        <f t="shared" si="2"/>
        <v>0x1E630000</v>
      </c>
      <c r="AQ521" s="25"/>
      <c r="AR521" s="26" t="str">
        <f t="shared" si="6"/>
        <v>ARM64Op_ucvtf_scalar_integer_32_bit_to_double_precision         </v>
      </c>
      <c r="AS521" s="26" t="str">
        <f t="shared" si="7"/>
        <v>//		ARM64Op_ucvtf_scalar_integer_32_bit_to_double_precision,        	/* 0x1E630000	UCVTF     	 */</v>
      </c>
      <c r="AT521" s="26" t="str">
        <f t="shared" si="8"/>
        <v>//		0x1E630000,	/* UCVTF     	ARM64Op_ucvtf_scalar_integer_32_bit_to_double_precision	 */</v>
      </c>
    </row>
    <row r="522" ht="12.75" customHeight="1">
      <c r="A522" s="9" t="s">
        <v>876</v>
      </c>
      <c r="B522" s="33" t="s">
        <v>106</v>
      </c>
      <c r="C522" s="16"/>
      <c r="D522" s="17"/>
      <c r="E522" s="28" t="s">
        <v>856</v>
      </c>
      <c r="F522" s="18" t="str">
        <f t="shared" si="1"/>
        <v>scalar_Double_precision_to_32_bit</v>
      </c>
      <c r="G522" s="18" t="s">
        <v>746</v>
      </c>
      <c r="H522" s="30" t="s">
        <v>718</v>
      </c>
      <c r="I522" s="30"/>
      <c r="J522" s="32" t="s">
        <v>31</v>
      </c>
      <c r="K522" s="45" t="s">
        <v>31</v>
      </c>
      <c r="L522" s="32" t="s">
        <v>31</v>
      </c>
      <c r="M522" s="45" t="s">
        <v>30</v>
      </c>
      <c r="N522" s="45" t="s">
        <v>30</v>
      </c>
      <c r="O522" s="45" t="s">
        <v>30</v>
      </c>
      <c r="P522" s="45" t="s">
        <v>30</v>
      </c>
      <c r="Q522" s="45" t="s">
        <v>31</v>
      </c>
      <c r="R522" s="32" t="s">
        <v>31</v>
      </c>
      <c r="S522" s="32" t="s">
        <v>30</v>
      </c>
      <c r="T522" s="45" t="s">
        <v>30</v>
      </c>
      <c r="U522" s="32" t="s">
        <v>31</v>
      </c>
      <c r="V522" s="32" t="s">
        <v>31</v>
      </c>
      <c r="W522" s="32" t="s">
        <v>30</v>
      </c>
      <c r="X522" s="32" t="s">
        <v>31</v>
      </c>
      <c r="Y522" s="32" t="s">
        <v>31</v>
      </c>
      <c r="Z522" s="45" t="s">
        <v>31</v>
      </c>
      <c r="AA522" s="45" t="s">
        <v>31</v>
      </c>
      <c r="AB522" s="45" t="s">
        <v>31</v>
      </c>
      <c r="AC522" s="45" t="s">
        <v>31</v>
      </c>
      <c r="AD522" s="45" t="s">
        <v>31</v>
      </c>
      <c r="AE522" s="45" t="s">
        <v>31</v>
      </c>
      <c r="AF522" s="46" t="s">
        <v>45</v>
      </c>
      <c r="AK522" s="32" t="s">
        <v>56</v>
      </c>
      <c r="AP522" s="24" t="str">
        <f t="shared" si="2"/>
        <v>0x1E640000</v>
      </c>
      <c r="AQ522" s="25"/>
      <c r="AR522" s="26" t="str">
        <f t="shared" si="6"/>
        <v>ARM64Op_fcvtas_scalar_Double_precision_to_32_bit                </v>
      </c>
      <c r="AS522" s="26" t="str">
        <f t="shared" si="7"/>
        <v>//		ARM64Op_fcvtas_scalar_Double_precision_to_32_bit,               	/* 0x1E640000	FCVTAS    	 */</v>
      </c>
      <c r="AT522" s="26" t="str">
        <f t="shared" si="8"/>
        <v>//		0x1E640000,	/* FCVTAS    	ARM64Op_fcvtas_scalar_Double_precision_to_32_bit	 */</v>
      </c>
    </row>
    <row r="523" ht="12.75" customHeight="1">
      <c r="A523" s="15" t="s">
        <v>877</v>
      </c>
      <c r="B523" s="33" t="s">
        <v>106</v>
      </c>
      <c r="C523" s="16"/>
      <c r="D523" s="17"/>
      <c r="E523" s="28" t="s">
        <v>858</v>
      </c>
      <c r="F523" s="18" t="str">
        <f t="shared" si="1"/>
        <v>scalar_Double_precision_to_32_bit</v>
      </c>
      <c r="G523" s="18" t="s">
        <v>746</v>
      </c>
      <c r="H523" s="30" t="s">
        <v>718</v>
      </c>
      <c r="I523" s="30"/>
      <c r="J523" s="32" t="s">
        <v>31</v>
      </c>
      <c r="K523" s="45" t="s">
        <v>31</v>
      </c>
      <c r="L523" s="32" t="s">
        <v>31</v>
      </c>
      <c r="M523" s="45" t="s">
        <v>30</v>
      </c>
      <c r="N523" s="45" t="s">
        <v>30</v>
      </c>
      <c r="O523" s="45" t="s">
        <v>30</v>
      </c>
      <c r="P523" s="45" t="s">
        <v>30</v>
      </c>
      <c r="Q523" s="45" t="s">
        <v>31</v>
      </c>
      <c r="R523" s="32" t="s">
        <v>31</v>
      </c>
      <c r="S523" s="32" t="s">
        <v>30</v>
      </c>
      <c r="T523" s="45" t="s">
        <v>30</v>
      </c>
      <c r="U523" s="32" t="s">
        <v>31</v>
      </c>
      <c r="V523" s="32" t="s">
        <v>31</v>
      </c>
      <c r="W523" s="32" t="s">
        <v>30</v>
      </c>
      <c r="X523" s="32" t="s">
        <v>31</v>
      </c>
      <c r="Y523" s="32" t="s">
        <v>30</v>
      </c>
      <c r="Z523" s="45" t="s">
        <v>31</v>
      </c>
      <c r="AA523" s="45" t="s">
        <v>31</v>
      </c>
      <c r="AB523" s="45" t="s">
        <v>31</v>
      </c>
      <c r="AC523" s="45" t="s">
        <v>31</v>
      </c>
      <c r="AD523" s="45" t="s">
        <v>31</v>
      </c>
      <c r="AE523" s="45" t="s">
        <v>31</v>
      </c>
      <c r="AF523" s="46" t="s">
        <v>45</v>
      </c>
      <c r="AK523" s="32" t="s">
        <v>56</v>
      </c>
      <c r="AP523" s="24" t="str">
        <f t="shared" si="2"/>
        <v>0x1E650000</v>
      </c>
      <c r="AQ523" s="25"/>
      <c r="AR523" s="26" t="str">
        <f t="shared" si="6"/>
        <v>ARM64Op_fcvtau_scalar_Double_precision_to_32_bit                </v>
      </c>
      <c r="AS523" s="26" t="str">
        <f t="shared" si="7"/>
        <v>//		ARM64Op_fcvtau_scalar_Double_precision_to_32_bit,               	/* 0x1E650000	FCVTAU    	 */</v>
      </c>
      <c r="AT523" s="26" t="str">
        <f t="shared" si="8"/>
        <v>//		0x1E650000,	/* FCVTAU    	ARM64Op_fcvtau_scalar_Double_precision_to_32_bit	 */</v>
      </c>
    </row>
    <row r="524" ht="12.75" customHeight="1">
      <c r="A524" s="15" t="s">
        <v>878</v>
      </c>
      <c r="B524" s="33" t="s">
        <v>106</v>
      </c>
      <c r="C524" s="16"/>
      <c r="D524" s="17"/>
      <c r="E524" s="28" t="s">
        <v>863</v>
      </c>
      <c r="F524" s="18" t="str">
        <f t="shared" si="1"/>
        <v>scalar_Double_precision_to_32_bit</v>
      </c>
      <c r="G524" s="18" t="s">
        <v>746</v>
      </c>
      <c r="H524" s="30" t="s">
        <v>718</v>
      </c>
      <c r="I524" s="30"/>
      <c r="J524" s="32" t="s">
        <v>31</v>
      </c>
      <c r="K524" s="45" t="s">
        <v>31</v>
      </c>
      <c r="L524" s="32" t="s">
        <v>31</v>
      </c>
      <c r="M524" s="45" t="s">
        <v>30</v>
      </c>
      <c r="N524" s="45" t="s">
        <v>30</v>
      </c>
      <c r="O524" s="45" t="s">
        <v>30</v>
      </c>
      <c r="P524" s="45" t="s">
        <v>30</v>
      </c>
      <c r="Q524" s="45" t="s">
        <v>31</v>
      </c>
      <c r="R524" s="32" t="s">
        <v>31</v>
      </c>
      <c r="S524" s="32" t="s">
        <v>30</v>
      </c>
      <c r="T524" s="45" t="s">
        <v>30</v>
      </c>
      <c r="U524" s="32" t="s">
        <v>31</v>
      </c>
      <c r="V524" s="32" t="s">
        <v>30</v>
      </c>
      <c r="W524" s="32" t="s">
        <v>31</v>
      </c>
      <c r="X524" s="32" t="s">
        <v>31</v>
      </c>
      <c r="Y524" s="32" t="s">
        <v>31</v>
      </c>
      <c r="Z524" s="45" t="s">
        <v>31</v>
      </c>
      <c r="AA524" s="45" t="s">
        <v>31</v>
      </c>
      <c r="AB524" s="45" t="s">
        <v>31</v>
      </c>
      <c r="AC524" s="45" t="s">
        <v>31</v>
      </c>
      <c r="AD524" s="45" t="s">
        <v>31</v>
      </c>
      <c r="AE524" s="45" t="s">
        <v>31</v>
      </c>
      <c r="AF524" s="46" t="s">
        <v>45</v>
      </c>
      <c r="AK524" s="32" t="s">
        <v>56</v>
      </c>
      <c r="AP524" s="24" t="str">
        <f t="shared" si="2"/>
        <v>0x1E680000</v>
      </c>
      <c r="AQ524" s="25"/>
      <c r="AR524" s="26" t="str">
        <f t="shared" si="6"/>
        <v>ARM64Op_fcvtps_scalar_Double_precision_to_32_bit                </v>
      </c>
      <c r="AS524" s="26" t="str">
        <f t="shared" si="7"/>
        <v>//		ARM64Op_fcvtps_scalar_Double_precision_to_32_bit,               	/* 0x1E680000	FCVTPS    	 */</v>
      </c>
      <c r="AT524" s="26" t="str">
        <f t="shared" si="8"/>
        <v>//		0x1E680000,	/* FCVTPS    	ARM64Op_fcvtps_scalar_Double_precision_to_32_bit	 */</v>
      </c>
    </row>
    <row r="525" ht="12.75" customHeight="1">
      <c r="A525" s="9" t="s">
        <v>879</v>
      </c>
      <c r="B525" s="33" t="s">
        <v>106</v>
      </c>
      <c r="C525" s="16"/>
      <c r="D525" s="17"/>
      <c r="E525" s="28" t="s">
        <v>865</v>
      </c>
      <c r="F525" s="18" t="str">
        <f t="shared" si="1"/>
        <v>scalar_Double_precision_to_32_bit</v>
      </c>
      <c r="G525" s="18" t="s">
        <v>746</v>
      </c>
      <c r="H525" s="30" t="s">
        <v>718</v>
      </c>
      <c r="I525" s="30"/>
      <c r="J525" s="32" t="s">
        <v>31</v>
      </c>
      <c r="K525" s="45" t="s">
        <v>31</v>
      </c>
      <c r="L525" s="32" t="s">
        <v>31</v>
      </c>
      <c r="M525" s="45" t="s">
        <v>30</v>
      </c>
      <c r="N525" s="45" t="s">
        <v>30</v>
      </c>
      <c r="O525" s="45" t="s">
        <v>30</v>
      </c>
      <c r="P525" s="45" t="s">
        <v>30</v>
      </c>
      <c r="Q525" s="45" t="s">
        <v>31</v>
      </c>
      <c r="R525" s="32" t="s">
        <v>31</v>
      </c>
      <c r="S525" s="32" t="s">
        <v>30</v>
      </c>
      <c r="T525" s="45" t="s">
        <v>30</v>
      </c>
      <c r="U525" s="32" t="s">
        <v>31</v>
      </c>
      <c r="V525" s="32" t="s">
        <v>30</v>
      </c>
      <c r="W525" s="32" t="s">
        <v>31</v>
      </c>
      <c r="X525" s="32" t="s">
        <v>31</v>
      </c>
      <c r="Y525" s="32" t="s">
        <v>30</v>
      </c>
      <c r="Z525" s="45" t="s">
        <v>31</v>
      </c>
      <c r="AA525" s="45" t="s">
        <v>31</v>
      </c>
      <c r="AB525" s="45" t="s">
        <v>31</v>
      </c>
      <c r="AC525" s="45" t="s">
        <v>31</v>
      </c>
      <c r="AD525" s="45" t="s">
        <v>31</v>
      </c>
      <c r="AE525" s="45" t="s">
        <v>31</v>
      </c>
      <c r="AF525" s="46" t="s">
        <v>45</v>
      </c>
      <c r="AK525" s="32" t="s">
        <v>56</v>
      </c>
      <c r="AP525" s="24" t="str">
        <f t="shared" si="2"/>
        <v>0x1E690000</v>
      </c>
      <c r="AQ525" s="25"/>
      <c r="AR525" s="26" t="str">
        <f t="shared" si="6"/>
        <v>ARM64Op_fcvtpu_scalar_Double_precision_to_32_bit                </v>
      </c>
      <c r="AS525" s="26" t="str">
        <f t="shared" si="7"/>
        <v>//		ARM64Op_fcvtpu_scalar_Double_precision_to_32_bit,               	/* 0x1E690000	FCVTPU    	 */</v>
      </c>
      <c r="AT525" s="26" t="str">
        <f t="shared" si="8"/>
        <v>//		0x1E690000,	/* FCVTPU    	ARM64Op_fcvtpu_scalar_Double_precision_to_32_bit	 */</v>
      </c>
    </row>
    <row r="526" ht="12.75" customHeight="1">
      <c r="A526" s="9" t="s">
        <v>880</v>
      </c>
      <c r="B526" s="33" t="s">
        <v>106</v>
      </c>
      <c r="C526" s="16"/>
      <c r="D526" s="17"/>
      <c r="E526" s="28" t="s">
        <v>867</v>
      </c>
      <c r="F526" s="18" t="str">
        <f t="shared" si="1"/>
        <v>scalar_Double_precision_to_32_bit</v>
      </c>
      <c r="G526" s="18" t="s">
        <v>746</v>
      </c>
      <c r="H526" s="30" t="s">
        <v>718</v>
      </c>
      <c r="I526" s="30"/>
      <c r="J526" s="32" t="s">
        <v>31</v>
      </c>
      <c r="K526" s="45" t="s">
        <v>31</v>
      </c>
      <c r="L526" s="32" t="s">
        <v>31</v>
      </c>
      <c r="M526" s="45" t="s">
        <v>30</v>
      </c>
      <c r="N526" s="45" t="s">
        <v>30</v>
      </c>
      <c r="O526" s="45" t="s">
        <v>30</v>
      </c>
      <c r="P526" s="45" t="s">
        <v>30</v>
      </c>
      <c r="Q526" s="45" t="s">
        <v>31</v>
      </c>
      <c r="R526" s="32" t="s">
        <v>31</v>
      </c>
      <c r="S526" s="32" t="s">
        <v>30</v>
      </c>
      <c r="T526" s="45" t="s">
        <v>30</v>
      </c>
      <c r="U526" s="32" t="s">
        <v>30</v>
      </c>
      <c r="V526" s="32" t="s">
        <v>31</v>
      </c>
      <c r="W526" s="32" t="s">
        <v>31</v>
      </c>
      <c r="X526" s="32" t="s">
        <v>31</v>
      </c>
      <c r="Y526" s="32" t="s">
        <v>31</v>
      </c>
      <c r="Z526" s="45" t="s">
        <v>31</v>
      </c>
      <c r="AA526" s="45" t="s">
        <v>31</v>
      </c>
      <c r="AB526" s="45" t="s">
        <v>31</v>
      </c>
      <c r="AC526" s="45" t="s">
        <v>31</v>
      </c>
      <c r="AD526" s="45" t="s">
        <v>31</v>
      </c>
      <c r="AE526" s="45" t="s">
        <v>31</v>
      </c>
      <c r="AF526" s="46" t="s">
        <v>45</v>
      </c>
      <c r="AK526" s="32" t="s">
        <v>56</v>
      </c>
      <c r="AP526" s="24" t="str">
        <f t="shared" si="2"/>
        <v>0x1E700000</v>
      </c>
      <c r="AQ526" s="25"/>
      <c r="AR526" s="26" t="str">
        <f t="shared" si="6"/>
        <v>ARM64Op_fcvtms_scalar_Double_precision_to_32_bit                </v>
      </c>
      <c r="AS526" s="26" t="str">
        <f t="shared" si="7"/>
        <v>//		ARM64Op_fcvtms_scalar_Double_precision_to_32_bit,               	/* 0x1E700000	FCVTMS    	 */</v>
      </c>
      <c r="AT526" s="26" t="str">
        <f t="shared" si="8"/>
        <v>//		0x1E700000,	/* FCVTMS    	ARM64Op_fcvtms_scalar_Double_precision_to_32_bit	 */</v>
      </c>
    </row>
    <row r="527" ht="12.75" customHeight="1">
      <c r="A527" s="15" t="s">
        <v>881</v>
      </c>
      <c r="B527" s="33" t="s">
        <v>106</v>
      </c>
      <c r="C527" s="16"/>
      <c r="D527" s="17"/>
      <c r="E527" s="28" t="s">
        <v>869</v>
      </c>
      <c r="F527" s="18" t="str">
        <f t="shared" si="1"/>
        <v>scalar_Double_precision_to_32_bit</v>
      </c>
      <c r="G527" s="18" t="s">
        <v>746</v>
      </c>
      <c r="H527" s="30" t="s">
        <v>718</v>
      </c>
      <c r="I527" s="30"/>
      <c r="J527" s="32" t="s">
        <v>31</v>
      </c>
      <c r="K527" s="45" t="s">
        <v>31</v>
      </c>
      <c r="L527" s="32" t="s">
        <v>31</v>
      </c>
      <c r="M527" s="45" t="s">
        <v>30</v>
      </c>
      <c r="N527" s="45" t="s">
        <v>30</v>
      </c>
      <c r="O527" s="45" t="s">
        <v>30</v>
      </c>
      <c r="P527" s="45" t="s">
        <v>30</v>
      </c>
      <c r="Q527" s="45" t="s">
        <v>31</v>
      </c>
      <c r="R527" s="32" t="s">
        <v>31</v>
      </c>
      <c r="S527" s="32" t="s">
        <v>30</v>
      </c>
      <c r="T527" s="45" t="s">
        <v>30</v>
      </c>
      <c r="U527" s="32" t="s">
        <v>30</v>
      </c>
      <c r="V527" s="32" t="s">
        <v>31</v>
      </c>
      <c r="W527" s="32" t="s">
        <v>31</v>
      </c>
      <c r="X527" s="32" t="s">
        <v>31</v>
      </c>
      <c r="Y527" s="32" t="s">
        <v>30</v>
      </c>
      <c r="Z527" s="45" t="s">
        <v>31</v>
      </c>
      <c r="AA527" s="45" t="s">
        <v>31</v>
      </c>
      <c r="AB527" s="45" t="s">
        <v>31</v>
      </c>
      <c r="AC527" s="45" t="s">
        <v>31</v>
      </c>
      <c r="AD527" s="45" t="s">
        <v>31</v>
      </c>
      <c r="AE527" s="45" t="s">
        <v>31</v>
      </c>
      <c r="AF527" s="46" t="s">
        <v>45</v>
      </c>
      <c r="AK527" s="32" t="s">
        <v>56</v>
      </c>
      <c r="AP527" s="24" t="str">
        <f t="shared" si="2"/>
        <v>0x1E710000</v>
      </c>
      <c r="AQ527" s="25"/>
      <c r="AR527" s="26" t="str">
        <f t="shared" si="6"/>
        <v>ARM64Op_fcvtmu_scalar_Double_precision_to_32_bit                </v>
      </c>
      <c r="AS527" s="26" t="str">
        <f t="shared" si="7"/>
        <v>//		ARM64Op_fcvtmu_scalar_Double_precision_to_32_bit,               	/* 0x1E710000	FCVTMU    	 */</v>
      </c>
      <c r="AT527" s="26" t="str">
        <f t="shared" si="8"/>
        <v>//		0x1E710000,	/* FCVTMU    	ARM64Op_fcvtmu_scalar_Double_precision_to_32_bit	 */</v>
      </c>
    </row>
    <row r="528" ht="12.75" customHeight="1">
      <c r="A528" s="15" t="s">
        <v>882</v>
      </c>
      <c r="B528" s="33" t="s">
        <v>106</v>
      </c>
      <c r="C528" s="16"/>
      <c r="D528" s="17"/>
      <c r="E528" s="28" t="s">
        <v>710</v>
      </c>
      <c r="F528" s="18" t="str">
        <f t="shared" si="1"/>
        <v>scalar_integer_Double_precision_to_32_bit</v>
      </c>
      <c r="G528" s="18" t="s">
        <v>852</v>
      </c>
      <c r="H528" s="30" t="s">
        <v>718</v>
      </c>
      <c r="I528" s="30"/>
      <c r="J528" s="32" t="s">
        <v>31</v>
      </c>
      <c r="K528" s="45" t="s">
        <v>31</v>
      </c>
      <c r="L528" s="32" t="s">
        <v>31</v>
      </c>
      <c r="M528" s="45" t="s">
        <v>30</v>
      </c>
      <c r="N528" s="45" t="s">
        <v>30</v>
      </c>
      <c r="O528" s="45" t="s">
        <v>30</v>
      </c>
      <c r="P528" s="45" t="s">
        <v>30</v>
      </c>
      <c r="Q528" s="45" t="s">
        <v>31</v>
      </c>
      <c r="R528" s="32" t="s">
        <v>31</v>
      </c>
      <c r="S528" s="32" t="s">
        <v>30</v>
      </c>
      <c r="T528" s="45" t="s">
        <v>30</v>
      </c>
      <c r="U528" s="32" t="s">
        <v>30</v>
      </c>
      <c r="V528" s="32" t="s">
        <v>30</v>
      </c>
      <c r="W528" s="32" t="s">
        <v>31</v>
      </c>
      <c r="X528" s="32" t="s">
        <v>31</v>
      </c>
      <c r="Y528" s="32" t="s">
        <v>31</v>
      </c>
      <c r="Z528" s="45" t="s">
        <v>31</v>
      </c>
      <c r="AA528" s="45" t="s">
        <v>31</v>
      </c>
      <c r="AB528" s="45" t="s">
        <v>31</v>
      </c>
      <c r="AC528" s="45" t="s">
        <v>31</v>
      </c>
      <c r="AD528" s="45" t="s">
        <v>31</v>
      </c>
      <c r="AE528" s="45" t="s">
        <v>31</v>
      </c>
      <c r="AF528" s="46" t="s">
        <v>45</v>
      </c>
      <c r="AK528" s="32" t="s">
        <v>56</v>
      </c>
      <c r="AP528" s="24" t="str">
        <f t="shared" si="2"/>
        <v>0x1E780000</v>
      </c>
      <c r="AQ528" s="25"/>
      <c r="AR528" s="26" t="str">
        <f t="shared" si="6"/>
        <v>ARM64Op_fcvtzs_scalar_integer_Double_precision_to_32_bit        </v>
      </c>
      <c r="AS528" s="26" t="str">
        <f t="shared" si="7"/>
        <v>//		ARM64Op_fcvtzs_scalar_integer_Double_precision_to_32_bit,       	/* 0x1E780000	FCVTZS    	 */</v>
      </c>
      <c r="AT528" s="26" t="str">
        <f t="shared" si="8"/>
        <v>//		0x1E780000,	/* FCVTZS    	ARM64Op_fcvtzs_scalar_integer_Double_precision_to_32_bit	 */</v>
      </c>
    </row>
    <row r="529" ht="12.75" customHeight="1">
      <c r="A529" s="9" t="s">
        <v>883</v>
      </c>
      <c r="B529" s="33" t="s">
        <v>106</v>
      </c>
      <c r="C529" s="16"/>
      <c r="D529" s="17"/>
      <c r="E529" s="28" t="s">
        <v>713</v>
      </c>
      <c r="F529" s="18" t="str">
        <f t="shared" si="1"/>
        <v>scalar_integer_Double_precision_to_32_bit</v>
      </c>
      <c r="G529" s="18" t="s">
        <v>852</v>
      </c>
      <c r="H529" s="30" t="s">
        <v>718</v>
      </c>
      <c r="I529" s="30"/>
      <c r="J529" s="32" t="s">
        <v>31</v>
      </c>
      <c r="K529" s="45" t="s">
        <v>31</v>
      </c>
      <c r="L529" s="32" t="s">
        <v>31</v>
      </c>
      <c r="M529" s="45" t="s">
        <v>30</v>
      </c>
      <c r="N529" s="45" t="s">
        <v>30</v>
      </c>
      <c r="O529" s="45" t="s">
        <v>30</v>
      </c>
      <c r="P529" s="45" t="s">
        <v>30</v>
      </c>
      <c r="Q529" s="45" t="s">
        <v>31</v>
      </c>
      <c r="R529" s="32" t="s">
        <v>31</v>
      </c>
      <c r="S529" s="32" t="s">
        <v>30</v>
      </c>
      <c r="T529" s="45" t="s">
        <v>30</v>
      </c>
      <c r="U529" s="32" t="s">
        <v>30</v>
      </c>
      <c r="V529" s="32" t="s">
        <v>30</v>
      </c>
      <c r="W529" s="32" t="s">
        <v>31</v>
      </c>
      <c r="X529" s="32" t="s">
        <v>31</v>
      </c>
      <c r="Y529" s="32" t="s">
        <v>30</v>
      </c>
      <c r="Z529" s="45" t="s">
        <v>31</v>
      </c>
      <c r="AA529" s="45" t="s">
        <v>31</v>
      </c>
      <c r="AB529" s="45" t="s">
        <v>31</v>
      </c>
      <c r="AC529" s="45" t="s">
        <v>31</v>
      </c>
      <c r="AD529" s="45" t="s">
        <v>31</v>
      </c>
      <c r="AE529" s="45" t="s">
        <v>31</v>
      </c>
      <c r="AF529" s="46" t="s">
        <v>45</v>
      </c>
      <c r="AK529" s="32" t="s">
        <v>56</v>
      </c>
      <c r="AP529" s="24" t="str">
        <f t="shared" si="2"/>
        <v>0x1E790000</v>
      </c>
      <c r="AQ529" s="25"/>
      <c r="AR529" s="26" t="str">
        <f t="shared" si="6"/>
        <v>ARM64Op_fcvtzu_scalar_integer_Double_precision_to_32_bit        </v>
      </c>
      <c r="AS529" s="26" t="str">
        <f t="shared" si="7"/>
        <v>//		ARM64Op_fcvtzu_scalar_integer_Double_precision_to_32_bit,       	/* 0x1E790000	FCVTZU    	 */</v>
      </c>
      <c r="AT529" s="26" t="str">
        <f t="shared" si="8"/>
        <v>//		0x1E790000,	/* FCVTZU    	ARM64Op_fcvtzu_scalar_integer_Double_precision_to_32_bit	 */</v>
      </c>
    </row>
    <row r="530" ht="12.75" customHeight="1">
      <c r="A530" s="15" t="s">
        <v>884</v>
      </c>
      <c r="B530" s="33" t="s">
        <v>106</v>
      </c>
      <c r="C530" s="16"/>
      <c r="D530" s="17"/>
      <c r="E530" s="28" t="s">
        <v>848</v>
      </c>
      <c r="F530" s="18" t="str">
        <f t="shared" si="1"/>
        <v>scalar_Single_precision_to_64_bit</v>
      </c>
      <c r="G530" s="18" t="s">
        <v>746</v>
      </c>
      <c r="H530" s="30" t="s">
        <v>724</v>
      </c>
      <c r="I530" s="30"/>
      <c r="J530" s="32" t="s">
        <v>30</v>
      </c>
      <c r="K530" s="45" t="s">
        <v>31</v>
      </c>
      <c r="L530" s="32" t="s">
        <v>31</v>
      </c>
      <c r="M530" s="45" t="s">
        <v>30</v>
      </c>
      <c r="N530" s="45" t="s">
        <v>30</v>
      </c>
      <c r="O530" s="45" t="s">
        <v>30</v>
      </c>
      <c r="P530" s="45" t="s">
        <v>30</v>
      </c>
      <c r="Q530" s="45" t="s">
        <v>31</v>
      </c>
      <c r="R530" s="32" t="s">
        <v>31</v>
      </c>
      <c r="S530" s="32" t="s">
        <v>31</v>
      </c>
      <c r="T530" s="45" t="s">
        <v>30</v>
      </c>
      <c r="U530" s="32" t="s">
        <v>31</v>
      </c>
      <c r="V530" s="32" t="s">
        <v>31</v>
      </c>
      <c r="W530" s="32" t="s">
        <v>31</v>
      </c>
      <c r="X530" s="32" t="s">
        <v>31</v>
      </c>
      <c r="Y530" s="32" t="s">
        <v>31</v>
      </c>
      <c r="Z530" s="45" t="s">
        <v>31</v>
      </c>
      <c r="AA530" s="45" t="s">
        <v>31</v>
      </c>
      <c r="AB530" s="45" t="s">
        <v>31</v>
      </c>
      <c r="AC530" s="45" t="s">
        <v>31</v>
      </c>
      <c r="AD530" s="45" t="s">
        <v>31</v>
      </c>
      <c r="AE530" s="45" t="s">
        <v>31</v>
      </c>
      <c r="AF530" s="46" t="s">
        <v>45</v>
      </c>
      <c r="AK530" s="32" t="s">
        <v>56</v>
      </c>
      <c r="AP530" s="24" t="str">
        <f t="shared" si="2"/>
        <v>0x9E200000</v>
      </c>
      <c r="AQ530" s="25"/>
      <c r="AR530" s="26" t="str">
        <f t="shared" si="6"/>
        <v>ARM64Op_fcvtns_scalar_Single_precision_to_64_bit                </v>
      </c>
      <c r="AS530" s="26" t="str">
        <f t="shared" si="7"/>
        <v>//		ARM64Op_fcvtns_scalar_Single_precision_to_64_bit,               	/* 0x9E200000	FCVTNS    	 */</v>
      </c>
      <c r="AT530" s="26" t="str">
        <f t="shared" si="8"/>
        <v>//		0x9E200000,	/* FCVTNS    	ARM64Op_fcvtns_scalar_Single_precision_to_64_bit	 */</v>
      </c>
    </row>
    <row r="531" ht="12.75" customHeight="1">
      <c r="A531" s="15" t="s">
        <v>885</v>
      </c>
      <c r="B531" s="33" t="s">
        <v>106</v>
      </c>
      <c r="C531" s="16"/>
      <c r="D531" s="17"/>
      <c r="E531" s="28" t="s">
        <v>850</v>
      </c>
      <c r="F531" s="18" t="str">
        <f t="shared" si="1"/>
        <v>scalar_Single_precision_to_64_bit</v>
      </c>
      <c r="G531" s="18" t="s">
        <v>746</v>
      </c>
      <c r="H531" s="30" t="s">
        <v>724</v>
      </c>
      <c r="I531" s="30"/>
      <c r="J531" s="32" t="s">
        <v>30</v>
      </c>
      <c r="K531" s="45" t="s">
        <v>31</v>
      </c>
      <c r="L531" s="32" t="s">
        <v>31</v>
      </c>
      <c r="M531" s="45" t="s">
        <v>30</v>
      </c>
      <c r="N531" s="45" t="s">
        <v>30</v>
      </c>
      <c r="O531" s="45" t="s">
        <v>30</v>
      </c>
      <c r="P531" s="45" t="s">
        <v>30</v>
      </c>
      <c r="Q531" s="45" t="s">
        <v>31</v>
      </c>
      <c r="R531" s="32" t="s">
        <v>31</v>
      </c>
      <c r="S531" s="32" t="s">
        <v>31</v>
      </c>
      <c r="T531" s="45" t="s">
        <v>30</v>
      </c>
      <c r="U531" s="32" t="s">
        <v>31</v>
      </c>
      <c r="V531" s="32" t="s">
        <v>31</v>
      </c>
      <c r="W531" s="32" t="s">
        <v>31</v>
      </c>
      <c r="X531" s="32" t="s">
        <v>31</v>
      </c>
      <c r="Y531" s="32" t="s">
        <v>30</v>
      </c>
      <c r="Z531" s="45" t="s">
        <v>31</v>
      </c>
      <c r="AA531" s="45" t="s">
        <v>31</v>
      </c>
      <c r="AB531" s="45" t="s">
        <v>31</v>
      </c>
      <c r="AC531" s="45" t="s">
        <v>31</v>
      </c>
      <c r="AD531" s="45" t="s">
        <v>31</v>
      </c>
      <c r="AE531" s="45" t="s">
        <v>31</v>
      </c>
      <c r="AF531" s="46" t="s">
        <v>45</v>
      </c>
      <c r="AK531" s="32" t="s">
        <v>56</v>
      </c>
      <c r="AP531" s="24" t="str">
        <f t="shared" si="2"/>
        <v>0x9E210000</v>
      </c>
      <c r="AQ531" s="25"/>
      <c r="AR531" s="26" t="str">
        <f t="shared" si="6"/>
        <v>ARM64Op_fcvtnu_scalar_Single_precision_to_64_bit                </v>
      </c>
      <c r="AS531" s="26" t="str">
        <f t="shared" si="7"/>
        <v>//		ARM64Op_fcvtnu_scalar_Single_precision_to_64_bit,               	/* 0x9E210000	FCVTNU    	 */</v>
      </c>
      <c r="AT531" s="26" t="str">
        <f t="shared" si="8"/>
        <v>//		0x9E210000,	/* FCVTNU    	ARM64Op_fcvtnu_scalar_Single_precision_to_64_bit	 */</v>
      </c>
    </row>
    <row r="532" ht="12.75" customHeight="1">
      <c r="A532" s="9" t="s">
        <v>886</v>
      </c>
      <c r="B532" s="33" t="s">
        <v>106</v>
      </c>
      <c r="C532" s="16"/>
      <c r="D532" s="17"/>
      <c r="E532" s="28" t="s">
        <v>704</v>
      </c>
      <c r="F532" s="18" t="str">
        <f t="shared" si="1"/>
        <v>scalar_integer_64_bit_to_single_precision</v>
      </c>
      <c r="G532" s="18" t="s">
        <v>852</v>
      </c>
      <c r="H532" s="30" t="s">
        <v>721</v>
      </c>
      <c r="I532" s="30"/>
      <c r="J532" s="32" t="s">
        <v>30</v>
      </c>
      <c r="K532" s="45" t="s">
        <v>31</v>
      </c>
      <c r="L532" s="32" t="s">
        <v>31</v>
      </c>
      <c r="M532" s="45" t="s">
        <v>30</v>
      </c>
      <c r="N532" s="45" t="s">
        <v>30</v>
      </c>
      <c r="O532" s="45" t="s">
        <v>30</v>
      </c>
      <c r="P532" s="45" t="s">
        <v>30</v>
      </c>
      <c r="Q532" s="45" t="s">
        <v>31</v>
      </c>
      <c r="R532" s="32" t="s">
        <v>31</v>
      </c>
      <c r="S532" s="32" t="s">
        <v>31</v>
      </c>
      <c r="T532" s="45" t="s">
        <v>30</v>
      </c>
      <c r="U532" s="32" t="s">
        <v>31</v>
      </c>
      <c r="V532" s="32" t="s">
        <v>31</v>
      </c>
      <c r="W532" s="32" t="s">
        <v>31</v>
      </c>
      <c r="X532" s="32" t="s">
        <v>30</v>
      </c>
      <c r="Y532" s="32" t="s">
        <v>31</v>
      </c>
      <c r="Z532" s="45" t="s">
        <v>31</v>
      </c>
      <c r="AA532" s="45" t="s">
        <v>31</v>
      </c>
      <c r="AB532" s="45" t="s">
        <v>31</v>
      </c>
      <c r="AC532" s="45" t="s">
        <v>31</v>
      </c>
      <c r="AD532" s="45" t="s">
        <v>31</v>
      </c>
      <c r="AE532" s="45" t="s">
        <v>31</v>
      </c>
      <c r="AF532" s="46" t="s">
        <v>45</v>
      </c>
      <c r="AK532" s="32" t="s">
        <v>56</v>
      </c>
      <c r="AP532" s="24" t="str">
        <f t="shared" si="2"/>
        <v>0x9E220000</v>
      </c>
      <c r="AQ532" s="25"/>
      <c r="AR532" s="26" t="str">
        <f t="shared" si="6"/>
        <v>ARM64Op_scvtf_scalar_integer_64_bit_to_single_precision         </v>
      </c>
      <c r="AS532" s="26" t="str">
        <f t="shared" si="7"/>
        <v>//		ARM64Op_scvtf_scalar_integer_64_bit_to_single_precision,        	/* 0x9E220000	SCVTF     	 */</v>
      </c>
      <c r="AT532" s="26" t="str">
        <f t="shared" si="8"/>
        <v>//		0x9E220000,	/* SCVTF     	ARM64Op_scvtf_scalar_integer_64_bit_to_single_precision	 */</v>
      </c>
    </row>
    <row r="533" ht="12.75" customHeight="1">
      <c r="A533" s="9" t="s">
        <v>887</v>
      </c>
      <c r="B533" s="33" t="s">
        <v>106</v>
      </c>
      <c r="C533" s="16"/>
      <c r="D533" s="17"/>
      <c r="E533" s="28" t="s">
        <v>708</v>
      </c>
      <c r="F533" s="18" t="str">
        <f t="shared" si="1"/>
        <v>scalar_integer_64_bit_to_single_precision</v>
      </c>
      <c r="G533" s="18" t="s">
        <v>852</v>
      </c>
      <c r="H533" s="30" t="s">
        <v>721</v>
      </c>
      <c r="I533" s="30"/>
      <c r="J533" s="32" t="s">
        <v>30</v>
      </c>
      <c r="K533" s="45" t="s">
        <v>31</v>
      </c>
      <c r="L533" s="32" t="s">
        <v>31</v>
      </c>
      <c r="M533" s="45" t="s">
        <v>30</v>
      </c>
      <c r="N533" s="45" t="s">
        <v>30</v>
      </c>
      <c r="O533" s="45" t="s">
        <v>30</v>
      </c>
      <c r="P533" s="45" t="s">
        <v>30</v>
      </c>
      <c r="Q533" s="45" t="s">
        <v>31</v>
      </c>
      <c r="R533" s="32" t="s">
        <v>31</v>
      </c>
      <c r="S533" s="32" t="s">
        <v>31</v>
      </c>
      <c r="T533" s="45" t="s">
        <v>30</v>
      </c>
      <c r="U533" s="32" t="s">
        <v>31</v>
      </c>
      <c r="V533" s="32" t="s">
        <v>31</v>
      </c>
      <c r="W533" s="32" t="s">
        <v>31</v>
      </c>
      <c r="X533" s="32" t="s">
        <v>30</v>
      </c>
      <c r="Y533" s="32" t="s">
        <v>30</v>
      </c>
      <c r="Z533" s="45" t="s">
        <v>31</v>
      </c>
      <c r="AA533" s="45" t="s">
        <v>31</v>
      </c>
      <c r="AB533" s="45" t="s">
        <v>31</v>
      </c>
      <c r="AC533" s="45" t="s">
        <v>31</v>
      </c>
      <c r="AD533" s="45" t="s">
        <v>31</v>
      </c>
      <c r="AE533" s="45" t="s">
        <v>31</v>
      </c>
      <c r="AF533" s="46" t="s">
        <v>45</v>
      </c>
      <c r="AK533" s="32" t="s">
        <v>56</v>
      </c>
      <c r="AP533" s="24" t="str">
        <f t="shared" si="2"/>
        <v>0x9E230000</v>
      </c>
      <c r="AQ533" s="25"/>
      <c r="AR533" s="26" t="str">
        <f t="shared" si="6"/>
        <v>ARM64Op_ucvtf_scalar_integer_64_bit_to_single_precision         </v>
      </c>
      <c r="AS533" s="26" t="str">
        <f t="shared" si="7"/>
        <v>//		ARM64Op_ucvtf_scalar_integer_64_bit_to_single_precision,        	/* 0x9E230000	UCVTF     	 */</v>
      </c>
      <c r="AT533" s="26" t="str">
        <f t="shared" si="8"/>
        <v>//		0x9E230000,	/* UCVTF     	ARM64Op_ucvtf_scalar_integer_64_bit_to_single_precision	 */</v>
      </c>
    </row>
    <row r="534" ht="12.75" customHeight="1">
      <c r="A534" s="15" t="s">
        <v>888</v>
      </c>
      <c r="B534" s="33" t="s">
        <v>106</v>
      </c>
      <c r="C534" s="16"/>
      <c r="D534" s="17"/>
      <c r="E534" s="28" t="s">
        <v>856</v>
      </c>
      <c r="F534" s="18" t="str">
        <f t="shared" si="1"/>
        <v>scalar_Single_precision_to_64_bit</v>
      </c>
      <c r="G534" s="18" t="s">
        <v>746</v>
      </c>
      <c r="H534" s="30" t="s">
        <v>724</v>
      </c>
      <c r="I534" s="30"/>
      <c r="J534" s="32" t="s">
        <v>30</v>
      </c>
      <c r="K534" s="45" t="s">
        <v>31</v>
      </c>
      <c r="L534" s="32" t="s">
        <v>31</v>
      </c>
      <c r="M534" s="45" t="s">
        <v>30</v>
      </c>
      <c r="N534" s="45" t="s">
        <v>30</v>
      </c>
      <c r="O534" s="45" t="s">
        <v>30</v>
      </c>
      <c r="P534" s="45" t="s">
        <v>30</v>
      </c>
      <c r="Q534" s="45" t="s">
        <v>31</v>
      </c>
      <c r="R534" s="32" t="s">
        <v>31</v>
      </c>
      <c r="S534" s="32" t="s">
        <v>31</v>
      </c>
      <c r="T534" s="45" t="s">
        <v>30</v>
      </c>
      <c r="U534" s="32" t="s">
        <v>31</v>
      </c>
      <c r="V534" s="32" t="s">
        <v>31</v>
      </c>
      <c r="W534" s="32" t="s">
        <v>30</v>
      </c>
      <c r="X534" s="32" t="s">
        <v>31</v>
      </c>
      <c r="Y534" s="32" t="s">
        <v>31</v>
      </c>
      <c r="Z534" s="45" t="s">
        <v>31</v>
      </c>
      <c r="AA534" s="78" t="s">
        <v>30</v>
      </c>
      <c r="AB534" s="45" t="s">
        <v>31</v>
      </c>
      <c r="AC534" s="45" t="s">
        <v>31</v>
      </c>
      <c r="AD534" s="45" t="s">
        <v>31</v>
      </c>
      <c r="AE534" s="45" t="s">
        <v>31</v>
      </c>
      <c r="AF534" s="46" t="s">
        <v>45</v>
      </c>
      <c r="AK534" s="32" t="s">
        <v>56</v>
      </c>
      <c r="AP534" s="24" t="str">
        <f t="shared" si="2"/>
        <v>0x9E244000</v>
      </c>
      <c r="AQ534" s="25"/>
      <c r="AR534" s="26" t="str">
        <f t="shared" si="6"/>
        <v>ARM64Op_fcvtas_scalar_Single_precision_to_64_bit                </v>
      </c>
      <c r="AS534" s="26" t="str">
        <f t="shared" si="7"/>
        <v>//		ARM64Op_fcvtas_scalar_Single_precision_to_64_bit,               	/* 0x9E244000	FCVTAS    	 */</v>
      </c>
      <c r="AT534" s="26" t="str">
        <f t="shared" si="8"/>
        <v>//		0x9E244000,	/* FCVTAS    	ARM64Op_fcvtas_scalar_Single_precision_to_64_bit	 */</v>
      </c>
    </row>
    <row r="535" ht="12.75" customHeight="1">
      <c r="A535" s="15" t="s">
        <v>889</v>
      </c>
      <c r="B535" s="33" t="s">
        <v>106</v>
      </c>
      <c r="C535" s="16"/>
      <c r="D535" s="17"/>
      <c r="E535" s="28" t="s">
        <v>858</v>
      </c>
      <c r="F535" s="18" t="str">
        <f t="shared" si="1"/>
        <v>scalar_Single_precision_to_64_bit</v>
      </c>
      <c r="G535" s="18" t="s">
        <v>746</v>
      </c>
      <c r="H535" s="30" t="s">
        <v>724</v>
      </c>
      <c r="I535" s="30"/>
      <c r="J535" s="32" t="s">
        <v>30</v>
      </c>
      <c r="K535" s="45" t="s">
        <v>31</v>
      </c>
      <c r="L535" s="32" t="s">
        <v>31</v>
      </c>
      <c r="M535" s="45" t="s">
        <v>30</v>
      </c>
      <c r="N535" s="45" t="s">
        <v>30</v>
      </c>
      <c r="O535" s="45" t="s">
        <v>30</v>
      </c>
      <c r="P535" s="45" t="s">
        <v>30</v>
      </c>
      <c r="Q535" s="45" t="s">
        <v>31</v>
      </c>
      <c r="R535" s="32" t="s">
        <v>31</v>
      </c>
      <c r="S535" s="32" t="s">
        <v>31</v>
      </c>
      <c r="T535" s="45" t="s">
        <v>30</v>
      </c>
      <c r="U535" s="32" t="s">
        <v>31</v>
      </c>
      <c r="V535" s="32" t="s">
        <v>31</v>
      </c>
      <c r="W535" s="32" t="s">
        <v>30</v>
      </c>
      <c r="X535" s="32" t="s">
        <v>31</v>
      </c>
      <c r="Y535" s="32" t="s">
        <v>30</v>
      </c>
      <c r="Z535" s="45" t="s">
        <v>31</v>
      </c>
      <c r="AA535" s="45" t="s">
        <v>31</v>
      </c>
      <c r="AB535" s="45" t="s">
        <v>31</v>
      </c>
      <c r="AC535" s="45" t="s">
        <v>31</v>
      </c>
      <c r="AD535" s="45" t="s">
        <v>31</v>
      </c>
      <c r="AE535" s="45" t="s">
        <v>31</v>
      </c>
      <c r="AF535" s="46" t="s">
        <v>45</v>
      </c>
      <c r="AK535" s="32" t="s">
        <v>56</v>
      </c>
      <c r="AP535" s="24" t="str">
        <f t="shared" si="2"/>
        <v>0x9E250000</v>
      </c>
      <c r="AQ535" s="25"/>
      <c r="AR535" s="26" t="str">
        <f t="shared" si="6"/>
        <v>ARM64Op_fcvtau_scalar_Single_precision_to_64_bit                </v>
      </c>
      <c r="AS535" s="26" t="str">
        <f t="shared" si="7"/>
        <v>//		ARM64Op_fcvtau_scalar_Single_precision_to_64_bit,               	/* 0x9E250000	FCVTAU    	 */</v>
      </c>
      <c r="AT535" s="26" t="str">
        <f t="shared" si="8"/>
        <v>//		0x9E250000,	/* FCVTAU    	ARM64Op_fcvtau_scalar_Single_precision_to_64_bit	 */</v>
      </c>
    </row>
    <row r="536" ht="12.75" customHeight="1">
      <c r="A536" s="9" t="s">
        <v>890</v>
      </c>
      <c r="B536" s="33" t="s">
        <v>106</v>
      </c>
      <c r="C536" s="16"/>
      <c r="D536" s="17"/>
      <c r="E536" s="28" t="s">
        <v>863</v>
      </c>
      <c r="F536" s="18" t="str">
        <f t="shared" si="1"/>
        <v>scalar_Single_precision_to_64_bit</v>
      </c>
      <c r="G536" s="18" t="s">
        <v>746</v>
      </c>
      <c r="H536" s="30" t="s">
        <v>724</v>
      </c>
      <c r="I536" s="30"/>
      <c r="J536" s="32" t="s">
        <v>30</v>
      </c>
      <c r="K536" s="45" t="s">
        <v>31</v>
      </c>
      <c r="L536" s="32" t="s">
        <v>31</v>
      </c>
      <c r="M536" s="45" t="s">
        <v>30</v>
      </c>
      <c r="N536" s="45" t="s">
        <v>30</v>
      </c>
      <c r="O536" s="45" t="s">
        <v>30</v>
      </c>
      <c r="P536" s="45" t="s">
        <v>30</v>
      </c>
      <c r="Q536" s="45" t="s">
        <v>31</v>
      </c>
      <c r="R536" s="32" t="s">
        <v>31</v>
      </c>
      <c r="S536" s="32" t="s">
        <v>31</v>
      </c>
      <c r="T536" s="45" t="s">
        <v>30</v>
      </c>
      <c r="U536" s="32" t="s">
        <v>31</v>
      </c>
      <c r="V536" s="32" t="s">
        <v>30</v>
      </c>
      <c r="W536" s="32" t="s">
        <v>31</v>
      </c>
      <c r="X536" s="32" t="s">
        <v>31</v>
      </c>
      <c r="Y536" s="32" t="s">
        <v>31</v>
      </c>
      <c r="Z536" s="45" t="s">
        <v>31</v>
      </c>
      <c r="AA536" s="45" t="s">
        <v>31</v>
      </c>
      <c r="AB536" s="45" t="s">
        <v>31</v>
      </c>
      <c r="AC536" s="45" t="s">
        <v>31</v>
      </c>
      <c r="AD536" s="45" t="s">
        <v>31</v>
      </c>
      <c r="AE536" s="45" t="s">
        <v>31</v>
      </c>
      <c r="AF536" s="46" t="s">
        <v>45</v>
      </c>
      <c r="AK536" s="32" t="s">
        <v>56</v>
      </c>
      <c r="AP536" s="24" t="str">
        <f t="shared" si="2"/>
        <v>0x9E280000</v>
      </c>
      <c r="AQ536" s="25"/>
      <c r="AR536" s="26" t="str">
        <f t="shared" si="6"/>
        <v>ARM64Op_fcvtps_scalar_Single_precision_to_64_bit                </v>
      </c>
      <c r="AS536" s="26" t="str">
        <f t="shared" si="7"/>
        <v>//		ARM64Op_fcvtps_scalar_Single_precision_to_64_bit,               	/* 0x9E280000	FCVTPS    	 */</v>
      </c>
      <c r="AT536" s="26" t="str">
        <f t="shared" si="8"/>
        <v>//		0x9E280000,	/* FCVTPS    	ARM64Op_fcvtps_scalar_Single_precision_to_64_bit	 */</v>
      </c>
    </row>
    <row r="537" ht="12.75" customHeight="1">
      <c r="A537" s="15" t="s">
        <v>891</v>
      </c>
      <c r="B537" s="33" t="s">
        <v>106</v>
      </c>
      <c r="C537" s="16"/>
      <c r="D537" s="17"/>
      <c r="E537" s="28" t="s">
        <v>865</v>
      </c>
      <c r="F537" s="18" t="str">
        <f t="shared" si="1"/>
        <v>scalar_Single_precision_to_64_bit</v>
      </c>
      <c r="G537" s="18" t="s">
        <v>746</v>
      </c>
      <c r="H537" s="30" t="s">
        <v>724</v>
      </c>
      <c r="I537" s="30"/>
      <c r="J537" s="32" t="s">
        <v>30</v>
      </c>
      <c r="K537" s="45" t="s">
        <v>31</v>
      </c>
      <c r="L537" s="32" t="s">
        <v>31</v>
      </c>
      <c r="M537" s="45" t="s">
        <v>30</v>
      </c>
      <c r="N537" s="45" t="s">
        <v>30</v>
      </c>
      <c r="O537" s="45" t="s">
        <v>30</v>
      </c>
      <c r="P537" s="45" t="s">
        <v>30</v>
      </c>
      <c r="Q537" s="45" t="s">
        <v>31</v>
      </c>
      <c r="R537" s="32" t="s">
        <v>31</v>
      </c>
      <c r="S537" s="32" t="s">
        <v>31</v>
      </c>
      <c r="T537" s="45" t="s">
        <v>30</v>
      </c>
      <c r="U537" s="32" t="s">
        <v>31</v>
      </c>
      <c r="V537" s="32" t="s">
        <v>30</v>
      </c>
      <c r="W537" s="32" t="s">
        <v>31</v>
      </c>
      <c r="X537" s="32" t="s">
        <v>31</v>
      </c>
      <c r="Y537" s="32" t="s">
        <v>30</v>
      </c>
      <c r="Z537" s="45" t="s">
        <v>31</v>
      </c>
      <c r="AA537" s="45" t="s">
        <v>31</v>
      </c>
      <c r="AB537" s="45" t="s">
        <v>31</v>
      </c>
      <c r="AC537" s="45" t="s">
        <v>31</v>
      </c>
      <c r="AD537" s="45" t="s">
        <v>31</v>
      </c>
      <c r="AE537" s="45" t="s">
        <v>31</v>
      </c>
      <c r="AF537" s="46" t="s">
        <v>45</v>
      </c>
      <c r="AK537" s="32" t="s">
        <v>56</v>
      </c>
      <c r="AP537" s="24" t="str">
        <f t="shared" si="2"/>
        <v>0x9E290000</v>
      </c>
      <c r="AQ537" s="25"/>
      <c r="AR537" s="26" t="str">
        <f t="shared" si="6"/>
        <v>ARM64Op_fcvtpu_scalar_Single_precision_to_64_bit                </v>
      </c>
      <c r="AS537" s="26" t="str">
        <f t="shared" si="7"/>
        <v>//		ARM64Op_fcvtpu_scalar_Single_precision_to_64_bit,               	/* 0x9E290000	FCVTPU    	 */</v>
      </c>
      <c r="AT537" s="26" t="str">
        <f t="shared" si="8"/>
        <v>//		0x9E290000,	/* FCVTPU    	ARM64Op_fcvtpu_scalar_Single_precision_to_64_bit	 */</v>
      </c>
    </row>
    <row r="538" ht="12.75" customHeight="1">
      <c r="A538" s="15" t="s">
        <v>892</v>
      </c>
      <c r="B538" s="33" t="s">
        <v>106</v>
      </c>
      <c r="C538" s="16"/>
      <c r="D538" s="17"/>
      <c r="E538" s="28" t="s">
        <v>867</v>
      </c>
      <c r="F538" s="18" t="str">
        <f t="shared" si="1"/>
        <v>scalar_Single_precision_to_64_bit</v>
      </c>
      <c r="G538" s="18" t="s">
        <v>746</v>
      </c>
      <c r="H538" s="30" t="s">
        <v>724</v>
      </c>
      <c r="I538" s="30"/>
      <c r="J538" s="32" t="s">
        <v>30</v>
      </c>
      <c r="K538" s="45" t="s">
        <v>31</v>
      </c>
      <c r="L538" s="32" t="s">
        <v>31</v>
      </c>
      <c r="M538" s="45" t="s">
        <v>30</v>
      </c>
      <c r="N538" s="45" t="s">
        <v>30</v>
      </c>
      <c r="O538" s="45" t="s">
        <v>30</v>
      </c>
      <c r="P538" s="45" t="s">
        <v>30</v>
      </c>
      <c r="Q538" s="45" t="s">
        <v>31</v>
      </c>
      <c r="R538" s="32" t="s">
        <v>31</v>
      </c>
      <c r="S538" s="32" t="s">
        <v>31</v>
      </c>
      <c r="T538" s="45" t="s">
        <v>30</v>
      </c>
      <c r="U538" s="32" t="s">
        <v>30</v>
      </c>
      <c r="V538" s="32" t="s">
        <v>31</v>
      </c>
      <c r="W538" s="32" t="s">
        <v>31</v>
      </c>
      <c r="X538" s="32" t="s">
        <v>31</v>
      </c>
      <c r="Y538" s="32" t="s">
        <v>31</v>
      </c>
      <c r="Z538" s="45" t="s">
        <v>31</v>
      </c>
      <c r="AA538" s="45" t="s">
        <v>31</v>
      </c>
      <c r="AB538" s="45" t="s">
        <v>31</v>
      </c>
      <c r="AC538" s="45" t="s">
        <v>31</v>
      </c>
      <c r="AD538" s="45" t="s">
        <v>31</v>
      </c>
      <c r="AE538" s="45" t="s">
        <v>31</v>
      </c>
      <c r="AF538" s="46" t="s">
        <v>45</v>
      </c>
      <c r="AK538" s="32" t="s">
        <v>56</v>
      </c>
      <c r="AP538" s="24" t="str">
        <f t="shared" si="2"/>
        <v>0x9E300000</v>
      </c>
      <c r="AQ538" s="25"/>
      <c r="AR538" s="26" t="str">
        <f t="shared" si="6"/>
        <v>ARM64Op_fcvtms_scalar_Single_precision_to_64_bit                </v>
      </c>
      <c r="AS538" s="26" t="str">
        <f t="shared" si="7"/>
        <v>//		ARM64Op_fcvtms_scalar_Single_precision_to_64_bit,               	/* 0x9E300000	FCVTMS    	 */</v>
      </c>
      <c r="AT538" s="26" t="str">
        <f t="shared" si="8"/>
        <v>//		0x9E300000,	/* FCVTMS    	ARM64Op_fcvtms_scalar_Single_precision_to_64_bit	 */</v>
      </c>
    </row>
    <row r="539" ht="12.75" customHeight="1">
      <c r="A539" s="9" t="s">
        <v>893</v>
      </c>
      <c r="B539" s="33" t="s">
        <v>106</v>
      </c>
      <c r="C539" s="16"/>
      <c r="D539" s="17"/>
      <c r="E539" s="28" t="s">
        <v>869</v>
      </c>
      <c r="F539" s="18" t="str">
        <f t="shared" si="1"/>
        <v>scalar_Single_precision_to_64_bit</v>
      </c>
      <c r="G539" s="18" t="s">
        <v>746</v>
      </c>
      <c r="H539" s="30" t="s">
        <v>724</v>
      </c>
      <c r="I539" s="30"/>
      <c r="J539" s="32" t="s">
        <v>30</v>
      </c>
      <c r="K539" s="45" t="s">
        <v>31</v>
      </c>
      <c r="L539" s="32" t="s">
        <v>31</v>
      </c>
      <c r="M539" s="45" t="s">
        <v>30</v>
      </c>
      <c r="N539" s="45" t="s">
        <v>30</v>
      </c>
      <c r="O539" s="45" t="s">
        <v>30</v>
      </c>
      <c r="P539" s="45" t="s">
        <v>30</v>
      </c>
      <c r="Q539" s="45" t="s">
        <v>31</v>
      </c>
      <c r="R539" s="32" t="s">
        <v>31</v>
      </c>
      <c r="S539" s="32" t="s">
        <v>31</v>
      </c>
      <c r="T539" s="45" t="s">
        <v>30</v>
      </c>
      <c r="U539" s="32" t="s">
        <v>30</v>
      </c>
      <c r="V539" s="32" t="s">
        <v>31</v>
      </c>
      <c r="W539" s="32" t="s">
        <v>31</v>
      </c>
      <c r="X539" s="32" t="s">
        <v>31</v>
      </c>
      <c r="Y539" s="32" t="s">
        <v>30</v>
      </c>
      <c r="Z539" s="78" t="s">
        <v>30</v>
      </c>
      <c r="AA539" s="45" t="s">
        <v>31</v>
      </c>
      <c r="AB539" s="45" t="s">
        <v>31</v>
      </c>
      <c r="AC539" s="45" t="s">
        <v>31</v>
      </c>
      <c r="AD539" s="45" t="s">
        <v>31</v>
      </c>
      <c r="AE539" s="45" t="s">
        <v>31</v>
      </c>
      <c r="AF539" s="46" t="s">
        <v>45</v>
      </c>
      <c r="AK539" s="32" t="s">
        <v>56</v>
      </c>
      <c r="AP539" s="24" t="str">
        <f t="shared" si="2"/>
        <v>0x9E318000</v>
      </c>
      <c r="AQ539" s="25"/>
      <c r="AR539" s="26" t="str">
        <f t="shared" si="6"/>
        <v>ARM64Op_fcvtmu_scalar_Single_precision_to_64_bit                </v>
      </c>
      <c r="AS539" s="26" t="str">
        <f t="shared" si="7"/>
        <v>//		ARM64Op_fcvtmu_scalar_Single_precision_to_64_bit,               	/* 0x9E318000	FCVTMU    	 */</v>
      </c>
      <c r="AT539" s="26" t="str">
        <f t="shared" si="8"/>
        <v>//		0x9E318000,	/* FCVTMU    	ARM64Op_fcvtmu_scalar_Single_precision_to_64_bit	 */</v>
      </c>
    </row>
    <row r="540" ht="12.75" customHeight="1">
      <c r="A540" s="9" t="s">
        <v>894</v>
      </c>
      <c r="B540" s="33" t="s">
        <v>106</v>
      </c>
      <c r="C540" s="16"/>
      <c r="D540" s="17"/>
      <c r="E540" s="28" t="s">
        <v>710</v>
      </c>
      <c r="F540" s="18" t="str">
        <f t="shared" si="1"/>
        <v>scalar_integer_Single_precision_to_64_bit</v>
      </c>
      <c r="G540" s="18" t="s">
        <v>852</v>
      </c>
      <c r="H540" s="30" t="s">
        <v>724</v>
      </c>
      <c r="I540" s="30"/>
      <c r="J540" s="32" t="s">
        <v>30</v>
      </c>
      <c r="K540" s="45" t="s">
        <v>31</v>
      </c>
      <c r="L540" s="32" t="s">
        <v>31</v>
      </c>
      <c r="M540" s="45" t="s">
        <v>30</v>
      </c>
      <c r="N540" s="45" t="s">
        <v>30</v>
      </c>
      <c r="O540" s="45" t="s">
        <v>30</v>
      </c>
      <c r="P540" s="45" t="s">
        <v>30</v>
      </c>
      <c r="Q540" s="45" t="s">
        <v>31</v>
      </c>
      <c r="R540" s="32" t="s">
        <v>31</v>
      </c>
      <c r="S540" s="32" t="s">
        <v>31</v>
      </c>
      <c r="T540" s="45" t="s">
        <v>30</v>
      </c>
      <c r="U540" s="32" t="s">
        <v>30</v>
      </c>
      <c r="V540" s="32" t="s">
        <v>30</v>
      </c>
      <c r="W540" s="32" t="s">
        <v>31</v>
      </c>
      <c r="X540" s="32" t="s">
        <v>31</v>
      </c>
      <c r="Y540" s="32" t="s">
        <v>31</v>
      </c>
      <c r="Z540" s="45" t="s">
        <v>31</v>
      </c>
      <c r="AA540" s="45" t="s">
        <v>31</v>
      </c>
      <c r="AB540" s="45" t="s">
        <v>31</v>
      </c>
      <c r="AC540" s="45" t="s">
        <v>31</v>
      </c>
      <c r="AD540" s="45" t="s">
        <v>31</v>
      </c>
      <c r="AE540" s="45" t="s">
        <v>31</v>
      </c>
      <c r="AF540" s="46" t="s">
        <v>45</v>
      </c>
      <c r="AK540" s="32" t="s">
        <v>56</v>
      </c>
      <c r="AP540" s="24" t="str">
        <f t="shared" si="2"/>
        <v>0x9E380000</v>
      </c>
      <c r="AQ540" s="25"/>
      <c r="AR540" s="26" t="str">
        <f t="shared" si="6"/>
        <v>ARM64Op_fcvtzs_scalar_integer_Single_precision_to_64_bit        </v>
      </c>
      <c r="AS540" s="26" t="str">
        <f t="shared" si="7"/>
        <v>//		ARM64Op_fcvtzs_scalar_integer_Single_precision_to_64_bit,       	/* 0x9E380000	FCVTZS    	 */</v>
      </c>
      <c r="AT540" s="26" t="str">
        <f t="shared" si="8"/>
        <v>//		0x9E380000,	/* FCVTZS    	ARM64Op_fcvtzs_scalar_integer_Single_precision_to_64_bit	 */</v>
      </c>
    </row>
    <row r="541" ht="12.75" customHeight="1">
      <c r="A541" s="15" t="s">
        <v>895</v>
      </c>
      <c r="B541" s="33" t="s">
        <v>106</v>
      </c>
      <c r="C541" s="16"/>
      <c r="D541" s="17"/>
      <c r="E541" s="28" t="s">
        <v>713</v>
      </c>
      <c r="F541" s="18" t="str">
        <f t="shared" si="1"/>
        <v>scalar_integer_Single_precision_to_64_bit</v>
      </c>
      <c r="G541" s="18" t="s">
        <v>852</v>
      </c>
      <c r="H541" s="30" t="s">
        <v>724</v>
      </c>
      <c r="I541" s="30"/>
      <c r="J541" s="32" t="s">
        <v>30</v>
      </c>
      <c r="K541" s="45" t="s">
        <v>31</v>
      </c>
      <c r="L541" s="32" t="s">
        <v>31</v>
      </c>
      <c r="M541" s="45" t="s">
        <v>30</v>
      </c>
      <c r="N541" s="45" t="s">
        <v>30</v>
      </c>
      <c r="O541" s="45" t="s">
        <v>30</v>
      </c>
      <c r="P541" s="45" t="s">
        <v>30</v>
      </c>
      <c r="Q541" s="45" t="s">
        <v>31</v>
      </c>
      <c r="R541" s="32" t="s">
        <v>31</v>
      </c>
      <c r="S541" s="32" t="s">
        <v>31</v>
      </c>
      <c r="T541" s="45" t="s">
        <v>30</v>
      </c>
      <c r="U541" s="32" t="s">
        <v>30</v>
      </c>
      <c r="V541" s="32" t="s">
        <v>30</v>
      </c>
      <c r="W541" s="32" t="s">
        <v>31</v>
      </c>
      <c r="X541" s="32" t="s">
        <v>31</v>
      </c>
      <c r="Y541" s="32" t="s">
        <v>30</v>
      </c>
      <c r="Z541" s="45" t="s">
        <v>31</v>
      </c>
      <c r="AA541" s="45" t="s">
        <v>31</v>
      </c>
      <c r="AB541" s="45" t="s">
        <v>31</v>
      </c>
      <c r="AC541" s="45" t="s">
        <v>31</v>
      </c>
      <c r="AD541" s="45" t="s">
        <v>31</v>
      </c>
      <c r="AE541" s="45" t="s">
        <v>31</v>
      </c>
      <c r="AF541" s="46" t="s">
        <v>45</v>
      </c>
      <c r="AK541" s="32" t="s">
        <v>56</v>
      </c>
      <c r="AP541" s="24" t="str">
        <f t="shared" si="2"/>
        <v>0x9E390000</v>
      </c>
      <c r="AQ541" s="25"/>
      <c r="AR541" s="26" t="str">
        <f t="shared" si="6"/>
        <v>ARM64Op_fcvtzu_scalar_integer_Single_precision_to_64_bit        </v>
      </c>
      <c r="AS541" s="26" t="str">
        <f t="shared" si="7"/>
        <v>//		ARM64Op_fcvtzu_scalar_integer_Single_precision_to_64_bit,       	/* 0x9E390000	FCVTZU    	 */</v>
      </c>
      <c r="AT541" s="26" t="str">
        <f t="shared" si="8"/>
        <v>//		0x9E390000,	/* FCVTZU    	ARM64Op_fcvtzu_scalar_integer_Single_precision_to_64_bit	 */</v>
      </c>
    </row>
    <row r="542" ht="12.75" customHeight="1">
      <c r="A542" s="15" t="s">
        <v>896</v>
      </c>
      <c r="B542" s="33" t="s">
        <v>106</v>
      </c>
      <c r="C542" s="16"/>
      <c r="D542" s="17"/>
      <c r="E542" s="28" t="s">
        <v>848</v>
      </c>
      <c r="F542" s="18" t="str">
        <f t="shared" si="1"/>
        <v>scalar_Double_precision_to_64_bit</v>
      </c>
      <c r="G542" s="18" t="s">
        <v>746</v>
      </c>
      <c r="H542" s="30" t="s">
        <v>730</v>
      </c>
      <c r="I542" s="30"/>
      <c r="J542" s="32" t="s">
        <v>30</v>
      </c>
      <c r="K542" s="45" t="s">
        <v>31</v>
      </c>
      <c r="L542" s="32" t="s">
        <v>31</v>
      </c>
      <c r="M542" s="45" t="s">
        <v>30</v>
      </c>
      <c r="N542" s="45" t="s">
        <v>30</v>
      </c>
      <c r="O542" s="45" t="s">
        <v>30</v>
      </c>
      <c r="P542" s="45" t="s">
        <v>30</v>
      </c>
      <c r="Q542" s="45" t="s">
        <v>31</v>
      </c>
      <c r="R542" s="32" t="s">
        <v>31</v>
      </c>
      <c r="S542" s="32" t="s">
        <v>31</v>
      </c>
      <c r="T542" s="45" t="s">
        <v>30</v>
      </c>
      <c r="U542" s="32" t="s">
        <v>31</v>
      </c>
      <c r="V542" s="32" t="s">
        <v>31</v>
      </c>
      <c r="W542" s="32" t="s">
        <v>31</v>
      </c>
      <c r="X542" s="32" t="s">
        <v>31</v>
      </c>
      <c r="Y542" s="32" t="s">
        <v>31</v>
      </c>
      <c r="Z542" s="45" t="s">
        <v>31</v>
      </c>
      <c r="AA542" s="45" t="s">
        <v>31</v>
      </c>
      <c r="AB542" s="45" t="s">
        <v>31</v>
      </c>
      <c r="AC542" s="45" t="s">
        <v>31</v>
      </c>
      <c r="AD542" s="45" t="s">
        <v>31</v>
      </c>
      <c r="AE542" s="45" t="s">
        <v>31</v>
      </c>
      <c r="AF542" s="46" t="s">
        <v>45</v>
      </c>
      <c r="AK542" s="32" t="s">
        <v>56</v>
      </c>
      <c r="AP542" s="24" t="str">
        <f t="shared" si="2"/>
        <v>0x9E200000</v>
      </c>
      <c r="AQ542" s="25"/>
      <c r="AR542" s="26" t="str">
        <f t="shared" si="6"/>
        <v>ARM64Op_fcvtns_scalar_Double_precision_to_64_bit                </v>
      </c>
      <c r="AS542" s="26" t="str">
        <f t="shared" si="7"/>
        <v>//		ARM64Op_fcvtns_scalar_Double_precision_to_64_bit,               	/* 0x9E200000	FCVTNS    	 */</v>
      </c>
      <c r="AT542" s="26" t="str">
        <f t="shared" si="8"/>
        <v>//		0x9E200000,	/* FCVTNS    	ARM64Op_fcvtns_scalar_Double_precision_to_64_bit	 */</v>
      </c>
    </row>
    <row r="543" ht="12.75" customHeight="1">
      <c r="A543" s="9" t="s">
        <v>897</v>
      </c>
      <c r="B543" s="33" t="s">
        <v>106</v>
      </c>
      <c r="C543" s="16"/>
      <c r="D543" s="17"/>
      <c r="E543" s="28" t="s">
        <v>850</v>
      </c>
      <c r="F543" s="18" t="str">
        <f t="shared" si="1"/>
        <v>scalar_Double_precision_to_64_bit</v>
      </c>
      <c r="G543" s="18" t="s">
        <v>746</v>
      </c>
      <c r="H543" s="30" t="s">
        <v>730</v>
      </c>
      <c r="I543" s="30"/>
      <c r="J543" s="32" t="s">
        <v>30</v>
      </c>
      <c r="K543" s="45" t="s">
        <v>31</v>
      </c>
      <c r="L543" s="32" t="s">
        <v>31</v>
      </c>
      <c r="M543" s="45" t="s">
        <v>30</v>
      </c>
      <c r="N543" s="45" t="s">
        <v>30</v>
      </c>
      <c r="O543" s="45" t="s">
        <v>30</v>
      </c>
      <c r="P543" s="45" t="s">
        <v>30</v>
      </c>
      <c r="Q543" s="45" t="s">
        <v>31</v>
      </c>
      <c r="R543" s="32" t="s">
        <v>31</v>
      </c>
      <c r="S543" s="32" t="s">
        <v>31</v>
      </c>
      <c r="T543" s="45" t="s">
        <v>30</v>
      </c>
      <c r="U543" s="32" t="s">
        <v>31</v>
      </c>
      <c r="V543" s="32" t="s">
        <v>31</v>
      </c>
      <c r="W543" s="32" t="s">
        <v>31</v>
      </c>
      <c r="X543" s="32" t="s">
        <v>31</v>
      </c>
      <c r="Y543" s="32" t="s">
        <v>30</v>
      </c>
      <c r="Z543" s="45" t="s">
        <v>31</v>
      </c>
      <c r="AA543" s="45" t="s">
        <v>31</v>
      </c>
      <c r="AB543" s="45" t="s">
        <v>31</v>
      </c>
      <c r="AC543" s="45" t="s">
        <v>31</v>
      </c>
      <c r="AD543" s="45" t="s">
        <v>31</v>
      </c>
      <c r="AE543" s="45" t="s">
        <v>31</v>
      </c>
      <c r="AF543" s="46" t="s">
        <v>45</v>
      </c>
      <c r="AK543" s="32" t="s">
        <v>56</v>
      </c>
      <c r="AP543" s="24" t="str">
        <f t="shared" si="2"/>
        <v>0x9E210000</v>
      </c>
      <c r="AQ543" s="25"/>
      <c r="AR543" s="26" t="str">
        <f t="shared" si="6"/>
        <v>ARM64Op_fcvtnu_scalar_Double_precision_to_64_bit                </v>
      </c>
      <c r="AS543" s="26" t="str">
        <f t="shared" si="7"/>
        <v>//		ARM64Op_fcvtnu_scalar_Double_precision_to_64_bit,               	/* 0x9E210000	FCVTNU    	 */</v>
      </c>
      <c r="AT543" s="26" t="str">
        <f t="shared" si="8"/>
        <v>//		0x9E210000,	/* FCVTNU    	ARM64Op_fcvtnu_scalar_Double_precision_to_64_bit	 */</v>
      </c>
    </row>
    <row r="544" ht="12.75" customHeight="1">
      <c r="A544" s="15" t="s">
        <v>898</v>
      </c>
      <c r="B544" s="33" t="s">
        <v>106</v>
      </c>
      <c r="C544" s="16"/>
      <c r="D544" s="17"/>
      <c r="E544" s="28" t="s">
        <v>704</v>
      </c>
      <c r="F544" s="18" t="str">
        <f t="shared" si="1"/>
        <v>scalar_integer_64_bit_to_double_precision</v>
      </c>
      <c r="G544" s="18" t="s">
        <v>852</v>
      </c>
      <c r="H544" s="30" t="s">
        <v>727</v>
      </c>
      <c r="I544" s="30"/>
      <c r="J544" s="32" t="s">
        <v>30</v>
      </c>
      <c r="K544" s="45" t="s">
        <v>31</v>
      </c>
      <c r="L544" s="32" t="s">
        <v>31</v>
      </c>
      <c r="M544" s="45" t="s">
        <v>30</v>
      </c>
      <c r="N544" s="45" t="s">
        <v>30</v>
      </c>
      <c r="O544" s="45" t="s">
        <v>30</v>
      </c>
      <c r="P544" s="45" t="s">
        <v>30</v>
      </c>
      <c r="Q544" s="45" t="s">
        <v>31</v>
      </c>
      <c r="R544" s="32" t="s">
        <v>31</v>
      </c>
      <c r="S544" s="32" t="s">
        <v>30</v>
      </c>
      <c r="T544" s="45" t="s">
        <v>30</v>
      </c>
      <c r="U544" s="32" t="s">
        <v>31</v>
      </c>
      <c r="V544" s="32" t="s">
        <v>31</v>
      </c>
      <c r="W544" s="32" t="s">
        <v>31</v>
      </c>
      <c r="X544" s="32" t="s">
        <v>30</v>
      </c>
      <c r="Y544" s="32" t="s">
        <v>31</v>
      </c>
      <c r="Z544" s="45" t="s">
        <v>31</v>
      </c>
      <c r="AA544" s="45" t="s">
        <v>31</v>
      </c>
      <c r="AB544" s="45" t="s">
        <v>31</v>
      </c>
      <c r="AC544" s="45" t="s">
        <v>31</v>
      </c>
      <c r="AD544" s="45" t="s">
        <v>31</v>
      </c>
      <c r="AE544" s="45" t="s">
        <v>31</v>
      </c>
      <c r="AF544" s="46" t="s">
        <v>45</v>
      </c>
      <c r="AK544" s="32" t="s">
        <v>56</v>
      </c>
      <c r="AP544" s="24" t="str">
        <f t="shared" si="2"/>
        <v>0x9E620000</v>
      </c>
      <c r="AQ544" s="25"/>
      <c r="AR544" s="26" t="str">
        <f t="shared" si="6"/>
        <v>ARM64Op_scvtf_scalar_integer_64_bit_to_double_precision         </v>
      </c>
      <c r="AS544" s="26" t="str">
        <f t="shared" si="7"/>
        <v>//		ARM64Op_scvtf_scalar_integer_64_bit_to_double_precision,        	/* 0x9E620000	SCVTF     	 */</v>
      </c>
      <c r="AT544" s="26" t="str">
        <f t="shared" si="8"/>
        <v>//		0x9E620000,	/* SCVTF     	ARM64Op_scvtf_scalar_integer_64_bit_to_double_precision	 */</v>
      </c>
    </row>
    <row r="545" ht="12.75" customHeight="1">
      <c r="A545" s="15" t="s">
        <v>899</v>
      </c>
      <c r="B545" s="33" t="s">
        <v>106</v>
      </c>
      <c r="C545" s="16"/>
      <c r="D545" s="17"/>
      <c r="E545" s="28" t="s">
        <v>708</v>
      </c>
      <c r="F545" s="18" t="str">
        <f t="shared" si="1"/>
        <v>scalar_integer_64_bit_to_double_precision</v>
      </c>
      <c r="G545" s="18" t="s">
        <v>852</v>
      </c>
      <c r="H545" s="30" t="s">
        <v>727</v>
      </c>
      <c r="I545" s="30"/>
      <c r="J545" s="32" t="s">
        <v>30</v>
      </c>
      <c r="K545" s="45" t="s">
        <v>31</v>
      </c>
      <c r="L545" s="32" t="s">
        <v>31</v>
      </c>
      <c r="M545" s="45" t="s">
        <v>30</v>
      </c>
      <c r="N545" s="45" t="s">
        <v>30</v>
      </c>
      <c r="O545" s="45" t="s">
        <v>30</v>
      </c>
      <c r="P545" s="45" t="s">
        <v>30</v>
      </c>
      <c r="Q545" s="45" t="s">
        <v>31</v>
      </c>
      <c r="R545" s="32" t="s">
        <v>31</v>
      </c>
      <c r="S545" s="32" t="s">
        <v>30</v>
      </c>
      <c r="T545" s="45" t="s">
        <v>30</v>
      </c>
      <c r="U545" s="32" t="s">
        <v>31</v>
      </c>
      <c r="V545" s="32" t="s">
        <v>31</v>
      </c>
      <c r="W545" s="32" t="s">
        <v>31</v>
      </c>
      <c r="X545" s="32" t="s">
        <v>30</v>
      </c>
      <c r="Y545" s="32" t="s">
        <v>30</v>
      </c>
      <c r="Z545" s="45" t="s">
        <v>31</v>
      </c>
      <c r="AA545" s="45" t="s">
        <v>31</v>
      </c>
      <c r="AB545" s="45" t="s">
        <v>31</v>
      </c>
      <c r="AC545" s="45" t="s">
        <v>31</v>
      </c>
      <c r="AD545" s="45" t="s">
        <v>31</v>
      </c>
      <c r="AE545" s="45" t="s">
        <v>31</v>
      </c>
      <c r="AF545" s="46" t="s">
        <v>45</v>
      </c>
      <c r="AK545" s="32" t="s">
        <v>56</v>
      </c>
      <c r="AP545" s="24" t="str">
        <f t="shared" si="2"/>
        <v>0x9E630000</v>
      </c>
      <c r="AQ545" s="25"/>
      <c r="AR545" s="26" t="str">
        <f t="shared" si="6"/>
        <v>ARM64Op_ucvtf_scalar_integer_64_bit_to_double_precision         </v>
      </c>
      <c r="AS545" s="26" t="str">
        <f t="shared" si="7"/>
        <v>//		ARM64Op_ucvtf_scalar_integer_64_bit_to_double_precision,        	/* 0x9E630000	UCVTF     	 */</v>
      </c>
      <c r="AT545" s="26" t="str">
        <f t="shared" si="8"/>
        <v>//		0x9E630000,	/* UCVTF     	ARM64Op_ucvtf_scalar_integer_64_bit_to_double_precision	 */</v>
      </c>
    </row>
    <row r="546" ht="12.75" customHeight="1">
      <c r="A546" s="9" t="s">
        <v>900</v>
      </c>
      <c r="B546" s="33" t="s">
        <v>106</v>
      </c>
      <c r="C546" s="16"/>
      <c r="D546" s="17"/>
      <c r="E546" s="28" t="s">
        <v>856</v>
      </c>
      <c r="F546" s="18" t="str">
        <f t="shared" si="1"/>
        <v>scalar_Double_precision_to_64_bit</v>
      </c>
      <c r="G546" s="18" t="s">
        <v>746</v>
      </c>
      <c r="H546" s="30" t="s">
        <v>730</v>
      </c>
      <c r="I546" s="30"/>
      <c r="J546" s="32" t="s">
        <v>30</v>
      </c>
      <c r="K546" s="45" t="s">
        <v>31</v>
      </c>
      <c r="L546" s="32" t="s">
        <v>31</v>
      </c>
      <c r="M546" s="45" t="s">
        <v>30</v>
      </c>
      <c r="N546" s="45" t="s">
        <v>30</v>
      </c>
      <c r="O546" s="45" t="s">
        <v>30</v>
      </c>
      <c r="P546" s="45" t="s">
        <v>30</v>
      </c>
      <c r="Q546" s="45" t="s">
        <v>31</v>
      </c>
      <c r="R546" s="32" t="s">
        <v>31</v>
      </c>
      <c r="S546" s="32" t="s">
        <v>30</v>
      </c>
      <c r="T546" s="45" t="s">
        <v>30</v>
      </c>
      <c r="U546" s="32" t="s">
        <v>31</v>
      </c>
      <c r="V546" s="32" t="s">
        <v>31</v>
      </c>
      <c r="W546" s="32" t="s">
        <v>30</v>
      </c>
      <c r="X546" s="32" t="s">
        <v>31</v>
      </c>
      <c r="Y546" s="32" t="s">
        <v>31</v>
      </c>
      <c r="Z546" s="45" t="s">
        <v>31</v>
      </c>
      <c r="AA546" s="45" t="s">
        <v>31</v>
      </c>
      <c r="AB546" s="45" t="s">
        <v>31</v>
      </c>
      <c r="AC546" s="45" t="s">
        <v>31</v>
      </c>
      <c r="AD546" s="45" t="s">
        <v>31</v>
      </c>
      <c r="AE546" s="45" t="s">
        <v>31</v>
      </c>
      <c r="AF546" s="46" t="s">
        <v>45</v>
      </c>
      <c r="AK546" s="32" t="s">
        <v>56</v>
      </c>
      <c r="AP546" s="24" t="str">
        <f t="shared" si="2"/>
        <v>0x9E640000</v>
      </c>
      <c r="AQ546" s="25"/>
      <c r="AR546" s="26" t="str">
        <f t="shared" si="6"/>
        <v>ARM64Op_fcvtas_scalar_Double_precision_to_64_bit                </v>
      </c>
      <c r="AS546" s="26" t="str">
        <f t="shared" si="7"/>
        <v>//		ARM64Op_fcvtas_scalar_Double_precision_to_64_bit,               	/* 0x9E640000	FCVTAS    	 */</v>
      </c>
      <c r="AT546" s="26" t="str">
        <f t="shared" si="8"/>
        <v>//		0x9E640000,	/* FCVTAS    	ARM64Op_fcvtas_scalar_Double_precision_to_64_bit	 */</v>
      </c>
    </row>
    <row r="547" ht="12.75" customHeight="1">
      <c r="A547" s="9" t="s">
        <v>901</v>
      </c>
      <c r="B547" s="33" t="s">
        <v>106</v>
      </c>
      <c r="C547" s="16"/>
      <c r="D547" s="17"/>
      <c r="E547" s="28" t="s">
        <v>858</v>
      </c>
      <c r="F547" s="18" t="str">
        <f t="shared" si="1"/>
        <v>scalar_Double_precision_to_64_bit</v>
      </c>
      <c r="G547" s="18" t="s">
        <v>746</v>
      </c>
      <c r="H547" s="30" t="s">
        <v>730</v>
      </c>
      <c r="I547" s="30"/>
      <c r="J547" s="32" t="s">
        <v>30</v>
      </c>
      <c r="K547" s="45" t="s">
        <v>31</v>
      </c>
      <c r="L547" s="32" t="s">
        <v>31</v>
      </c>
      <c r="M547" s="45" t="s">
        <v>30</v>
      </c>
      <c r="N547" s="45" t="s">
        <v>30</v>
      </c>
      <c r="O547" s="45" t="s">
        <v>30</v>
      </c>
      <c r="P547" s="45" t="s">
        <v>30</v>
      </c>
      <c r="Q547" s="45" t="s">
        <v>31</v>
      </c>
      <c r="R547" s="32" t="s">
        <v>31</v>
      </c>
      <c r="S547" s="32" t="s">
        <v>30</v>
      </c>
      <c r="T547" s="45" t="s">
        <v>30</v>
      </c>
      <c r="U547" s="32" t="s">
        <v>31</v>
      </c>
      <c r="V547" s="32" t="s">
        <v>31</v>
      </c>
      <c r="W547" s="32" t="s">
        <v>30</v>
      </c>
      <c r="X547" s="32" t="s">
        <v>31</v>
      </c>
      <c r="Y547" s="32" t="s">
        <v>30</v>
      </c>
      <c r="Z547" s="45" t="s">
        <v>31</v>
      </c>
      <c r="AA547" s="45" t="s">
        <v>31</v>
      </c>
      <c r="AB547" s="45" t="s">
        <v>31</v>
      </c>
      <c r="AC547" s="45" t="s">
        <v>31</v>
      </c>
      <c r="AD547" s="45" t="s">
        <v>31</v>
      </c>
      <c r="AE547" s="45" t="s">
        <v>31</v>
      </c>
      <c r="AF547" s="46" t="s">
        <v>45</v>
      </c>
      <c r="AK547" s="32" t="s">
        <v>56</v>
      </c>
      <c r="AP547" s="24" t="str">
        <f t="shared" si="2"/>
        <v>0x9E650000</v>
      </c>
      <c r="AQ547" s="25"/>
      <c r="AR547" s="26" t="str">
        <f t="shared" si="6"/>
        <v>ARM64Op_fcvtau_scalar_Double_precision_to_64_bit                </v>
      </c>
      <c r="AS547" s="26" t="str">
        <f t="shared" si="7"/>
        <v>//		ARM64Op_fcvtau_scalar_Double_precision_to_64_bit,               	/* 0x9E650000	FCVTAU    	 */</v>
      </c>
      <c r="AT547" s="26" t="str">
        <f t="shared" si="8"/>
        <v>//		0x9E650000,	/* FCVTAU    	ARM64Op_fcvtau_scalar_Double_precision_to_64_bit	 */</v>
      </c>
    </row>
    <row r="548" ht="12.75" customHeight="1">
      <c r="A548" s="15" t="s">
        <v>902</v>
      </c>
      <c r="B548" s="33" t="s">
        <v>106</v>
      </c>
      <c r="C548" s="16"/>
      <c r="D548" s="17"/>
      <c r="E548" s="28" t="s">
        <v>780</v>
      </c>
      <c r="F548" s="18" t="str">
        <f t="shared" si="1"/>
        <v>general_Double_precision_to_64_bit</v>
      </c>
      <c r="G548" s="18" t="s">
        <v>860</v>
      </c>
      <c r="H548" s="30" t="s">
        <v>730</v>
      </c>
      <c r="I548" s="30"/>
      <c r="J548" s="32" t="s">
        <v>30</v>
      </c>
      <c r="K548" s="45" t="s">
        <v>31</v>
      </c>
      <c r="L548" s="32" t="s">
        <v>31</v>
      </c>
      <c r="M548" s="45" t="s">
        <v>30</v>
      </c>
      <c r="N548" s="45" t="s">
        <v>30</v>
      </c>
      <c r="O548" s="45" t="s">
        <v>30</v>
      </c>
      <c r="P548" s="45" t="s">
        <v>30</v>
      </c>
      <c r="Q548" s="45" t="s">
        <v>31</v>
      </c>
      <c r="R548" s="32" t="s">
        <v>31</v>
      </c>
      <c r="S548" s="32" t="s">
        <v>30</v>
      </c>
      <c r="T548" s="45" t="s">
        <v>30</v>
      </c>
      <c r="U548" s="32" t="s">
        <v>31</v>
      </c>
      <c r="V548" s="32" t="s">
        <v>31</v>
      </c>
      <c r="W548" s="32" t="s">
        <v>30</v>
      </c>
      <c r="X548" s="32" t="s">
        <v>30</v>
      </c>
      <c r="Y548" s="32" t="s">
        <v>31</v>
      </c>
      <c r="Z548" s="45" t="s">
        <v>31</v>
      </c>
      <c r="AA548" s="45" t="s">
        <v>31</v>
      </c>
      <c r="AB548" s="45" t="s">
        <v>31</v>
      </c>
      <c r="AC548" s="45" t="s">
        <v>31</v>
      </c>
      <c r="AD548" s="45" t="s">
        <v>31</v>
      </c>
      <c r="AE548" s="45" t="s">
        <v>31</v>
      </c>
      <c r="AF548" s="46" t="s">
        <v>45</v>
      </c>
      <c r="AK548" s="32" t="s">
        <v>56</v>
      </c>
      <c r="AP548" s="24" t="str">
        <f t="shared" si="2"/>
        <v>0x9E660000</v>
      </c>
      <c r="AQ548" s="25"/>
      <c r="AR548" s="26" t="str">
        <f t="shared" si="6"/>
        <v>ARM64Op_fmov_general_Double_precision_to_64_bit                 </v>
      </c>
      <c r="AS548" s="26" t="str">
        <f t="shared" si="7"/>
        <v>//		ARM64Op_fmov_general_Double_precision_to_64_bit,                	/* 0x9E660000	FMOV      	 */</v>
      </c>
      <c r="AT548" s="26" t="str">
        <f t="shared" si="8"/>
        <v>//		0x9E660000,	/* FMOV      	ARM64Op_fmov_general_Double_precision_to_64_bit	 */</v>
      </c>
    </row>
    <row r="549" ht="12.75" customHeight="1">
      <c r="A549" s="15" t="s">
        <v>903</v>
      </c>
      <c r="B549" s="33" t="s">
        <v>106</v>
      </c>
      <c r="C549" s="16"/>
      <c r="D549" s="17"/>
      <c r="E549" s="28" t="s">
        <v>780</v>
      </c>
      <c r="F549" s="18" t="str">
        <f t="shared" si="1"/>
        <v>general_64_bit_to_double_precision</v>
      </c>
      <c r="G549" s="18" t="s">
        <v>860</v>
      </c>
      <c r="H549" s="30" t="s">
        <v>727</v>
      </c>
      <c r="I549" s="30"/>
      <c r="J549" s="32" t="s">
        <v>30</v>
      </c>
      <c r="K549" s="45" t="s">
        <v>31</v>
      </c>
      <c r="L549" s="32" t="s">
        <v>31</v>
      </c>
      <c r="M549" s="45" t="s">
        <v>30</v>
      </c>
      <c r="N549" s="45" t="s">
        <v>30</v>
      </c>
      <c r="O549" s="45" t="s">
        <v>30</v>
      </c>
      <c r="P549" s="45" t="s">
        <v>30</v>
      </c>
      <c r="Q549" s="45" t="s">
        <v>31</v>
      </c>
      <c r="R549" s="32" t="s">
        <v>31</v>
      </c>
      <c r="S549" s="32" t="s">
        <v>30</v>
      </c>
      <c r="T549" s="45" t="s">
        <v>30</v>
      </c>
      <c r="U549" s="32" t="s">
        <v>31</v>
      </c>
      <c r="V549" s="32" t="s">
        <v>31</v>
      </c>
      <c r="W549" s="32" t="s">
        <v>30</v>
      </c>
      <c r="X549" s="32" t="s">
        <v>30</v>
      </c>
      <c r="Y549" s="32" t="s">
        <v>30</v>
      </c>
      <c r="Z549" s="45" t="s">
        <v>31</v>
      </c>
      <c r="AA549" s="45" t="s">
        <v>31</v>
      </c>
      <c r="AB549" s="45" t="s">
        <v>31</v>
      </c>
      <c r="AC549" s="45" t="s">
        <v>31</v>
      </c>
      <c r="AD549" s="45" t="s">
        <v>31</v>
      </c>
      <c r="AE549" s="45" t="s">
        <v>31</v>
      </c>
      <c r="AF549" s="46" t="s">
        <v>45</v>
      </c>
      <c r="AK549" s="32" t="s">
        <v>56</v>
      </c>
      <c r="AP549" s="24" t="str">
        <f t="shared" si="2"/>
        <v>0x9E670000</v>
      </c>
      <c r="AQ549" s="25"/>
      <c r="AR549" s="26" t="str">
        <f t="shared" si="6"/>
        <v>ARM64Op_fmov_general_64_bit_to_double_precision                 </v>
      </c>
      <c r="AS549" s="26" t="str">
        <f t="shared" si="7"/>
        <v>//		ARM64Op_fmov_general_64_bit_to_double_precision,                	/* 0x9E670000	FMOV      	 */</v>
      </c>
      <c r="AT549" s="26" t="str">
        <f t="shared" si="8"/>
        <v>//		0x9E670000,	/* FMOV      	ARM64Op_fmov_general_64_bit_to_double_precision	 */</v>
      </c>
    </row>
    <row r="550" ht="12.75" customHeight="1">
      <c r="A550" s="9" t="s">
        <v>904</v>
      </c>
      <c r="B550" s="33" t="s">
        <v>106</v>
      </c>
      <c r="C550" s="16"/>
      <c r="D550" s="17"/>
      <c r="E550" s="28" t="s">
        <v>863</v>
      </c>
      <c r="F550" s="18" t="str">
        <f t="shared" si="1"/>
        <v>scalar_Double_precision_to_64_bit</v>
      </c>
      <c r="G550" s="18" t="s">
        <v>746</v>
      </c>
      <c r="H550" s="30" t="s">
        <v>730</v>
      </c>
      <c r="I550" s="30"/>
      <c r="J550" s="32" t="s">
        <v>30</v>
      </c>
      <c r="K550" s="45" t="s">
        <v>31</v>
      </c>
      <c r="L550" s="32" t="s">
        <v>31</v>
      </c>
      <c r="M550" s="45" t="s">
        <v>30</v>
      </c>
      <c r="N550" s="45" t="s">
        <v>30</v>
      </c>
      <c r="O550" s="45" t="s">
        <v>30</v>
      </c>
      <c r="P550" s="45" t="s">
        <v>30</v>
      </c>
      <c r="Q550" s="45" t="s">
        <v>31</v>
      </c>
      <c r="R550" s="32" t="s">
        <v>31</v>
      </c>
      <c r="S550" s="32" t="s">
        <v>30</v>
      </c>
      <c r="T550" s="45" t="s">
        <v>30</v>
      </c>
      <c r="U550" s="32" t="s">
        <v>31</v>
      </c>
      <c r="V550" s="32" t="s">
        <v>30</v>
      </c>
      <c r="W550" s="32" t="s">
        <v>31</v>
      </c>
      <c r="X550" s="32" t="s">
        <v>31</v>
      </c>
      <c r="Y550" s="32" t="s">
        <v>31</v>
      </c>
      <c r="Z550" s="45" t="s">
        <v>31</v>
      </c>
      <c r="AA550" s="45" t="s">
        <v>31</v>
      </c>
      <c r="AB550" s="45" t="s">
        <v>31</v>
      </c>
      <c r="AC550" s="45" t="s">
        <v>31</v>
      </c>
      <c r="AD550" s="45" t="s">
        <v>31</v>
      </c>
      <c r="AE550" s="45" t="s">
        <v>31</v>
      </c>
      <c r="AF550" s="46" t="s">
        <v>45</v>
      </c>
      <c r="AK550" s="32" t="s">
        <v>56</v>
      </c>
      <c r="AP550" s="24" t="str">
        <f t="shared" si="2"/>
        <v>0x9E680000</v>
      </c>
      <c r="AQ550" s="25"/>
      <c r="AR550" s="26" t="str">
        <f t="shared" si="6"/>
        <v>ARM64Op_fcvtps_scalar_Double_precision_to_64_bit                </v>
      </c>
      <c r="AS550" s="26" t="str">
        <f t="shared" si="7"/>
        <v>//		ARM64Op_fcvtps_scalar_Double_precision_to_64_bit,               	/* 0x9E680000	FCVTPS    	 */</v>
      </c>
      <c r="AT550" s="26" t="str">
        <f t="shared" si="8"/>
        <v>//		0x9E680000,	/* FCVTPS    	ARM64Op_fcvtps_scalar_Double_precision_to_64_bit	 */</v>
      </c>
    </row>
    <row r="551" ht="12.75" customHeight="1">
      <c r="A551" s="15" t="s">
        <v>905</v>
      </c>
      <c r="B551" s="33" t="s">
        <v>106</v>
      </c>
      <c r="C551" s="16"/>
      <c r="D551" s="17"/>
      <c r="E551" s="28" t="s">
        <v>865</v>
      </c>
      <c r="F551" s="18" t="str">
        <f t="shared" si="1"/>
        <v>scalar_Double_precision_to_64_bit</v>
      </c>
      <c r="G551" s="18" t="s">
        <v>746</v>
      </c>
      <c r="H551" s="30" t="s">
        <v>730</v>
      </c>
      <c r="I551" s="30"/>
      <c r="J551" s="32" t="s">
        <v>30</v>
      </c>
      <c r="K551" s="45" t="s">
        <v>31</v>
      </c>
      <c r="L551" s="32" t="s">
        <v>31</v>
      </c>
      <c r="M551" s="45" t="s">
        <v>30</v>
      </c>
      <c r="N551" s="45" t="s">
        <v>30</v>
      </c>
      <c r="O551" s="45" t="s">
        <v>30</v>
      </c>
      <c r="P551" s="45" t="s">
        <v>30</v>
      </c>
      <c r="Q551" s="45" t="s">
        <v>31</v>
      </c>
      <c r="R551" s="32" t="s">
        <v>31</v>
      </c>
      <c r="S551" s="32" t="s">
        <v>30</v>
      </c>
      <c r="T551" s="45" t="s">
        <v>30</v>
      </c>
      <c r="U551" s="32" t="s">
        <v>31</v>
      </c>
      <c r="V551" s="32" t="s">
        <v>30</v>
      </c>
      <c r="W551" s="32" t="s">
        <v>31</v>
      </c>
      <c r="X551" s="32" t="s">
        <v>31</v>
      </c>
      <c r="Y551" s="32" t="s">
        <v>30</v>
      </c>
      <c r="Z551" s="45" t="s">
        <v>31</v>
      </c>
      <c r="AA551" s="45" t="s">
        <v>31</v>
      </c>
      <c r="AB551" s="45" t="s">
        <v>31</v>
      </c>
      <c r="AC551" s="45" t="s">
        <v>31</v>
      </c>
      <c r="AD551" s="45" t="s">
        <v>31</v>
      </c>
      <c r="AE551" s="45" t="s">
        <v>31</v>
      </c>
      <c r="AF551" s="46" t="s">
        <v>45</v>
      </c>
      <c r="AK551" s="32" t="s">
        <v>56</v>
      </c>
      <c r="AP551" s="24" t="str">
        <f t="shared" si="2"/>
        <v>0x9E690000</v>
      </c>
      <c r="AQ551" s="25"/>
      <c r="AR551" s="26" t="str">
        <f t="shared" si="6"/>
        <v>ARM64Op_fcvtpu_scalar_Double_precision_to_64_bit                </v>
      </c>
      <c r="AS551" s="26" t="str">
        <f t="shared" si="7"/>
        <v>//		ARM64Op_fcvtpu_scalar_Double_precision_to_64_bit,               	/* 0x9E690000	FCVTPU    	 */</v>
      </c>
      <c r="AT551" s="26" t="str">
        <f t="shared" si="8"/>
        <v>//		0x9E690000,	/* FCVTPU    	ARM64Op_fcvtpu_scalar_Double_precision_to_64_bit	 */</v>
      </c>
    </row>
    <row r="552" ht="12.75" customHeight="1">
      <c r="A552" s="15" t="s">
        <v>906</v>
      </c>
      <c r="B552" s="33" t="s">
        <v>106</v>
      </c>
      <c r="C552" s="16"/>
      <c r="D552" s="17"/>
      <c r="E552" s="28" t="s">
        <v>867</v>
      </c>
      <c r="F552" s="18" t="str">
        <f t="shared" si="1"/>
        <v>scalar_Double_precision_to_64_bit</v>
      </c>
      <c r="G552" s="18" t="s">
        <v>746</v>
      </c>
      <c r="H552" s="30" t="s">
        <v>730</v>
      </c>
      <c r="I552" s="30"/>
      <c r="J552" s="32" t="s">
        <v>30</v>
      </c>
      <c r="K552" s="45" t="s">
        <v>31</v>
      </c>
      <c r="L552" s="32" t="s">
        <v>31</v>
      </c>
      <c r="M552" s="45" t="s">
        <v>30</v>
      </c>
      <c r="N552" s="45" t="s">
        <v>30</v>
      </c>
      <c r="O552" s="45" t="s">
        <v>30</v>
      </c>
      <c r="P552" s="45" t="s">
        <v>30</v>
      </c>
      <c r="Q552" s="45" t="s">
        <v>31</v>
      </c>
      <c r="R552" s="32" t="s">
        <v>31</v>
      </c>
      <c r="S552" s="32" t="s">
        <v>30</v>
      </c>
      <c r="T552" s="45" t="s">
        <v>30</v>
      </c>
      <c r="U552" s="32" t="s">
        <v>30</v>
      </c>
      <c r="V552" s="32" t="s">
        <v>31</v>
      </c>
      <c r="W552" s="32" t="s">
        <v>31</v>
      </c>
      <c r="X552" s="32" t="s">
        <v>31</v>
      </c>
      <c r="Y552" s="32" t="s">
        <v>31</v>
      </c>
      <c r="Z552" s="45" t="s">
        <v>31</v>
      </c>
      <c r="AA552" s="45" t="s">
        <v>31</v>
      </c>
      <c r="AB552" s="45" t="s">
        <v>31</v>
      </c>
      <c r="AC552" s="45" t="s">
        <v>31</v>
      </c>
      <c r="AD552" s="45" t="s">
        <v>31</v>
      </c>
      <c r="AE552" s="45" t="s">
        <v>31</v>
      </c>
      <c r="AF552" s="46" t="s">
        <v>45</v>
      </c>
      <c r="AK552" s="32" t="s">
        <v>56</v>
      </c>
      <c r="AP552" s="24" t="str">
        <f t="shared" si="2"/>
        <v>0x9E700000</v>
      </c>
      <c r="AQ552" s="25"/>
      <c r="AR552" s="26" t="str">
        <f t="shared" si="6"/>
        <v>ARM64Op_fcvtms_scalar_Double_precision_to_64_bit                </v>
      </c>
      <c r="AS552" s="26" t="str">
        <f t="shared" si="7"/>
        <v>//		ARM64Op_fcvtms_scalar_Double_precision_to_64_bit,               	/* 0x9E700000	FCVTMS    	 */</v>
      </c>
      <c r="AT552" s="26" t="str">
        <f t="shared" si="8"/>
        <v>//		0x9E700000,	/* FCVTMS    	ARM64Op_fcvtms_scalar_Double_precision_to_64_bit	 */</v>
      </c>
    </row>
    <row r="553" ht="12.75" customHeight="1">
      <c r="A553" s="9" t="s">
        <v>907</v>
      </c>
      <c r="B553" s="33" t="s">
        <v>106</v>
      </c>
      <c r="C553" s="16"/>
      <c r="D553" s="17"/>
      <c r="E553" s="28" t="s">
        <v>869</v>
      </c>
      <c r="F553" s="18" t="str">
        <f t="shared" si="1"/>
        <v>scalar_Double_precision_to_64_bit</v>
      </c>
      <c r="G553" s="18" t="s">
        <v>746</v>
      </c>
      <c r="H553" s="30" t="s">
        <v>730</v>
      </c>
      <c r="I553" s="30"/>
      <c r="J553" s="32" t="s">
        <v>30</v>
      </c>
      <c r="K553" s="45" t="s">
        <v>31</v>
      </c>
      <c r="L553" s="32" t="s">
        <v>31</v>
      </c>
      <c r="M553" s="45" t="s">
        <v>30</v>
      </c>
      <c r="N553" s="45" t="s">
        <v>30</v>
      </c>
      <c r="O553" s="45" t="s">
        <v>30</v>
      </c>
      <c r="P553" s="45" t="s">
        <v>30</v>
      </c>
      <c r="Q553" s="45" t="s">
        <v>31</v>
      </c>
      <c r="R553" s="32" t="s">
        <v>31</v>
      </c>
      <c r="S553" s="32" t="s">
        <v>30</v>
      </c>
      <c r="T553" s="45" t="s">
        <v>30</v>
      </c>
      <c r="U553" s="32" t="s">
        <v>30</v>
      </c>
      <c r="V553" s="32" t="s">
        <v>31</v>
      </c>
      <c r="W553" s="32" t="s">
        <v>31</v>
      </c>
      <c r="X553" s="32" t="s">
        <v>31</v>
      </c>
      <c r="Y553" s="32" t="s">
        <v>30</v>
      </c>
      <c r="Z553" s="45" t="s">
        <v>31</v>
      </c>
      <c r="AA553" s="45" t="s">
        <v>31</v>
      </c>
      <c r="AB553" s="45" t="s">
        <v>31</v>
      </c>
      <c r="AC553" s="45" t="s">
        <v>31</v>
      </c>
      <c r="AD553" s="45" t="s">
        <v>31</v>
      </c>
      <c r="AE553" s="45" t="s">
        <v>31</v>
      </c>
      <c r="AF553" s="46" t="s">
        <v>45</v>
      </c>
      <c r="AK553" s="32" t="s">
        <v>56</v>
      </c>
      <c r="AP553" s="24" t="str">
        <f t="shared" si="2"/>
        <v>0x9E710000</v>
      </c>
      <c r="AQ553" s="25"/>
      <c r="AR553" s="26" t="str">
        <f t="shared" si="6"/>
        <v>ARM64Op_fcvtmu_scalar_Double_precision_to_64_bit                </v>
      </c>
      <c r="AS553" s="26" t="str">
        <f t="shared" si="7"/>
        <v>//		ARM64Op_fcvtmu_scalar_Double_precision_to_64_bit,               	/* 0x9E710000	FCVTMU    	 */</v>
      </c>
      <c r="AT553" s="26" t="str">
        <f t="shared" si="8"/>
        <v>//		0x9E710000,	/* FCVTMU    	ARM64Op_fcvtmu_scalar_Double_precision_to_64_bit	 */</v>
      </c>
    </row>
    <row r="554" ht="12.75" customHeight="1">
      <c r="A554" s="9" t="s">
        <v>908</v>
      </c>
      <c r="B554" s="33" t="s">
        <v>106</v>
      </c>
      <c r="C554" s="16"/>
      <c r="D554" s="17"/>
      <c r="E554" s="28" t="s">
        <v>710</v>
      </c>
      <c r="F554" s="18" t="str">
        <f t="shared" si="1"/>
        <v>scalar_integer_Double_precision_to_64_bit</v>
      </c>
      <c r="G554" s="18" t="s">
        <v>852</v>
      </c>
      <c r="H554" s="30" t="s">
        <v>730</v>
      </c>
      <c r="I554" s="30"/>
      <c r="J554" s="32" t="s">
        <v>30</v>
      </c>
      <c r="K554" s="45" t="s">
        <v>31</v>
      </c>
      <c r="L554" s="32" t="s">
        <v>31</v>
      </c>
      <c r="M554" s="45" t="s">
        <v>30</v>
      </c>
      <c r="N554" s="45" t="s">
        <v>30</v>
      </c>
      <c r="O554" s="45" t="s">
        <v>30</v>
      </c>
      <c r="P554" s="45" t="s">
        <v>30</v>
      </c>
      <c r="Q554" s="45" t="s">
        <v>31</v>
      </c>
      <c r="R554" s="32" t="s">
        <v>31</v>
      </c>
      <c r="S554" s="32" t="s">
        <v>30</v>
      </c>
      <c r="T554" s="45" t="s">
        <v>30</v>
      </c>
      <c r="U554" s="32" t="s">
        <v>30</v>
      </c>
      <c r="V554" s="32" t="s">
        <v>30</v>
      </c>
      <c r="W554" s="32" t="s">
        <v>31</v>
      </c>
      <c r="X554" s="32" t="s">
        <v>31</v>
      </c>
      <c r="Y554" s="32" t="s">
        <v>31</v>
      </c>
      <c r="Z554" s="45" t="s">
        <v>31</v>
      </c>
      <c r="AA554" s="45" t="s">
        <v>31</v>
      </c>
      <c r="AB554" s="45" t="s">
        <v>31</v>
      </c>
      <c r="AC554" s="45" t="s">
        <v>31</v>
      </c>
      <c r="AD554" s="45" t="s">
        <v>31</v>
      </c>
      <c r="AE554" s="45" t="s">
        <v>31</v>
      </c>
      <c r="AF554" s="46" t="s">
        <v>45</v>
      </c>
      <c r="AK554" s="32" t="s">
        <v>56</v>
      </c>
      <c r="AP554" s="24" t="str">
        <f t="shared" si="2"/>
        <v>0x9E780000</v>
      </c>
      <c r="AQ554" s="25"/>
      <c r="AR554" s="26" t="str">
        <f t="shared" si="6"/>
        <v>ARM64Op_fcvtzs_scalar_integer_Double_precision_to_64_bit        </v>
      </c>
      <c r="AS554" s="26" t="str">
        <f t="shared" si="7"/>
        <v>//		ARM64Op_fcvtzs_scalar_integer_Double_precision_to_64_bit,       	/* 0x9E780000	FCVTZS    	 */</v>
      </c>
      <c r="AT554" s="26" t="str">
        <f t="shared" si="8"/>
        <v>//		0x9E780000,	/* FCVTZS    	ARM64Op_fcvtzs_scalar_integer_Double_precision_to_64_bit	 */</v>
      </c>
    </row>
    <row r="555" ht="12.75" customHeight="1">
      <c r="A555" s="15" t="s">
        <v>909</v>
      </c>
      <c r="B555" s="33" t="s">
        <v>106</v>
      </c>
      <c r="C555" s="16"/>
      <c r="D555" s="17"/>
      <c r="E555" s="28" t="s">
        <v>713</v>
      </c>
      <c r="F555" s="18" t="str">
        <f t="shared" si="1"/>
        <v>scalar_integer_Double_precision_to_64_bit</v>
      </c>
      <c r="G555" s="18" t="s">
        <v>852</v>
      </c>
      <c r="H555" s="30" t="s">
        <v>730</v>
      </c>
      <c r="I555" s="30"/>
      <c r="J555" s="32" t="s">
        <v>30</v>
      </c>
      <c r="K555" s="45" t="s">
        <v>31</v>
      </c>
      <c r="L555" s="32" t="s">
        <v>31</v>
      </c>
      <c r="M555" s="45" t="s">
        <v>30</v>
      </c>
      <c r="N555" s="45" t="s">
        <v>30</v>
      </c>
      <c r="O555" s="45" t="s">
        <v>30</v>
      </c>
      <c r="P555" s="45" t="s">
        <v>30</v>
      </c>
      <c r="Q555" s="45" t="s">
        <v>31</v>
      </c>
      <c r="R555" s="32" t="s">
        <v>31</v>
      </c>
      <c r="S555" s="32" t="s">
        <v>30</v>
      </c>
      <c r="T555" s="45" t="s">
        <v>30</v>
      </c>
      <c r="U555" s="32" t="s">
        <v>30</v>
      </c>
      <c r="V555" s="32" t="s">
        <v>30</v>
      </c>
      <c r="W555" s="32" t="s">
        <v>31</v>
      </c>
      <c r="X555" s="32" t="s">
        <v>31</v>
      </c>
      <c r="Y555" s="32" t="s">
        <v>30</v>
      </c>
      <c r="Z555" s="45" t="s">
        <v>31</v>
      </c>
      <c r="AA555" s="45" t="s">
        <v>31</v>
      </c>
      <c r="AB555" s="45" t="s">
        <v>31</v>
      </c>
      <c r="AC555" s="45" t="s">
        <v>31</v>
      </c>
      <c r="AD555" s="45" t="s">
        <v>31</v>
      </c>
      <c r="AE555" s="45" t="s">
        <v>31</v>
      </c>
      <c r="AF555" s="46" t="s">
        <v>45</v>
      </c>
      <c r="AK555" s="32" t="s">
        <v>56</v>
      </c>
      <c r="AP555" s="24" t="str">
        <f t="shared" si="2"/>
        <v>0x9E790000</v>
      </c>
      <c r="AQ555" s="25"/>
      <c r="AR555" s="26" t="str">
        <f t="shared" si="6"/>
        <v>ARM64Op_fcvtzu_scalar_integer_Double_precision_to_64_bit        </v>
      </c>
      <c r="AS555" s="26" t="str">
        <f t="shared" si="7"/>
        <v>//		ARM64Op_fcvtzu_scalar_integer_Double_precision_to_64_bit,       	/* 0x9E790000	FCVTZU    	 */</v>
      </c>
      <c r="AT555" s="26" t="str">
        <f t="shared" si="8"/>
        <v>//		0x9E790000,	/* FCVTZU    	ARM64Op_fcvtzu_scalar_integer_Double_precision_to_64_bit	 */</v>
      </c>
    </row>
    <row r="556" ht="12.75" customHeight="1">
      <c r="A556" s="15" t="s">
        <v>910</v>
      </c>
      <c r="B556" s="33" t="s">
        <v>106</v>
      </c>
      <c r="C556" s="16"/>
      <c r="D556" s="17"/>
      <c r="E556" s="28" t="s">
        <v>780</v>
      </c>
      <c r="F556" s="18" t="str">
        <f t="shared" si="1"/>
        <v>general_Top_half_of_128_bit_to_64_bit</v>
      </c>
      <c r="G556" s="18" t="s">
        <v>860</v>
      </c>
      <c r="H556" s="30" t="s">
        <v>911</v>
      </c>
      <c r="I556" s="30"/>
      <c r="J556" s="32" t="s">
        <v>30</v>
      </c>
      <c r="K556" s="45" t="s">
        <v>31</v>
      </c>
      <c r="L556" s="32" t="s">
        <v>31</v>
      </c>
      <c r="M556" s="45" t="s">
        <v>30</v>
      </c>
      <c r="N556" s="45" t="s">
        <v>30</v>
      </c>
      <c r="O556" s="45" t="s">
        <v>30</v>
      </c>
      <c r="P556" s="45" t="s">
        <v>30</v>
      </c>
      <c r="Q556" s="45" t="s">
        <v>31</v>
      </c>
      <c r="R556" s="32" t="s">
        <v>30</v>
      </c>
      <c r="S556" s="32" t="s">
        <v>31</v>
      </c>
      <c r="T556" s="45" t="s">
        <v>30</v>
      </c>
      <c r="U556" s="32" t="s">
        <v>31</v>
      </c>
      <c r="V556" s="32" t="s">
        <v>30</v>
      </c>
      <c r="W556" s="32" t="s">
        <v>30</v>
      </c>
      <c r="X556" s="32" t="s">
        <v>30</v>
      </c>
      <c r="Y556" s="32" t="s">
        <v>31</v>
      </c>
      <c r="Z556" s="45" t="s">
        <v>31</v>
      </c>
      <c r="AA556" s="45" t="s">
        <v>31</v>
      </c>
      <c r="AB556" s="45" t="s">
        <v>31</v>
      </c>
      <c r="AC556" s="45" t="s">
        <v>31</v>
      </c>
      <c r="AD556" s="45" t="s">
        <v>31</v>
      </c>
      <c r="AE556" s="45" t="s">
        <v>31</v>
      </c>
      <c r="AF556" s="46" t="s">
        <v>45</v>
      </c>
      <c r="AK556" s="32" t="s">
        <v>56</v>
      </c>
      <c r="AP556" s="24" t="str">
        <f t="shared" si="2"/>
        <v>0x9EAE0000</v>
      </c>
      <c r="AQ556" s="25"/>
      <c r="AR556" s="26" t="str">
        <f t="shared" si="6"/>
        <v>ARM64Op_fmov_general_Top_half_of_128_bit_to_64_bit              </v>
      </c>
      <c r="AS556" s="26" t="str">
        <f t="shared" si="7"/>
        <v>//		ARM64Op_fmov_general_Top_half_of_128_bit_to_64_bit,             	/* 0x9EAE0000	FMOV      	 */</v>
      </c>
      <c r="AT556" s="26" t="str">
        <f t="shared" si="8"/>
        <v>//		0x9EAE0000,	/* FMOV      	ARM64Op_fmov_general_Top_half_of_128_bit_to_64_bit	 */</v>
      </c>
    </row>
    <row r="557" ht="12.75" customHeight="1">
      <c r="A557" s="9" t="s">
        <v>912</v>
      </c>
      <c r="B557" s="33" t="s">
        <v>106</v>
      </c>
      <c r="C557" s="16"/>
      <c r="D557" s="17"/>
      <c r="E557" s="28" t="s">
        <v>780</v>
      </c>
      <c r="F557" s="18" t="str">
        <f t="shared" si="1"/>
        <v>general_64_bit_to_top_half_of_128_bit</v>
      </c>
      <c r="G557" s="18" t="s">
        <v>860</v>
      </c>
      <c r="H557" s="30" t="s">
        <v>913</v>
      </c>
      <c r="I557" s="30"/>
      <c r="J557" s="32" t="s">
        <v>30</v>
      </c>
      <c r="K557" s="45" t="s">
        <v>31</v>
      </c>
      <c r="L557" s="32" t="s">
        <v>31</v>
      </c>
      <c r="M557" s="45" t="s">
        <v>30</v>
      </c>
      <c r="N557" s="45" t="s">
        <v>30</v>
      </c>
      <c r="O557" s="45" t="s">
        <v>30</v>
      </c>
      <c r="P557" s="45" t="s">
        <v>30</v>
      </c>
      <c r="Q557" s="45" t="s">
        <v>31</v>
      </c>
      <c r="R557" s="32" t="s">
        <v>30</v>
      </c>
      <c r="S557" s="32" t="s">
        <v>31</v>
      </c>
      <c r="T557" s="45" t="s">
        <v>30</v>
      </c>
      <c r="U557" s="32" t="s">
        <v>31</v>
      </c>
      <c r="V557" s="32" t="s">
        <v>30</v>
      </c>
      <c r="W557" s="32" t="s">
        <v>30</v>
      </c>
      <c r="X557" s="32" t="s">
        <v>30</v>
      </c>
      <c r="Y557" s="32" t="s">
        <v>30</v>
      </c>
      <c r="Z557" s="45" t="s">
        <v>31</v>
      </c>
      <c r="AA557" s="45" t="s">
        <v>31</v>
      </c>
      <c r="AB557" s="45" t="s">
        <v>31</v>
      </c>
      <c r="AC557" s="45" t="s">
        <v>31</v>
      </c>
      <c r="AD557" s="45" t="s">
        <v>31</v>
      </c>
      <c r="AE557" s="45" t="s">
        <v>31</v>
      </c>
      <c r="AF557" s="46" t="s">
        <v>45</v>
      </c>
      <c r="AK557" s="32" t="s">
        <v>56</v>
      </c>
      <c r="AP557" s="24" t="str">
        <f t="shared" si="2"/>
        <v>0x9EAF0000</v>
      </c>
      <c r="AQ557" s="25"/>
      <c r="AR557" s="26" t="str">
        <f t="shared" si="6"/>
        <v>ARM64Op_fmov_general_64_bit_to_top_half_of_128_bit              </v>
      </c>
      <c r="AS557" s="26" t="str">
        <f t="shared" si="7"/>
        <v>//		ARM64Op_fmov_general_64_bit_to_top_half_of_128_bit,             	/* 0x9EAF0000	FMOV      	 */</v>
      </c>
      <c r="AT557" s="26" t="str">
        <f t="shared" si="8"/>
        <v>//		0x9EAF0000,	/* FMOV      	ARM64Op_fmov_general_64_bit_to_top_half_of_128_bit	 */</v>
      </c>
    </row>
    <row r="558" ht="12.75" customHeight="1">
      <c r="A558" s="15" t="s">
        <v>914</v>
      </c>
      <c r="B558" s="33" t="s">
        <v>106</v>
      </c>
      <c r="C558" s="16"/>
      <c r="D558" s="17" t="s">
        <v>915</v>
      </c>
      <c r="F558" s="18" t="str">
        <f t="shared" si="1"/>
        <v/>
      </c>
      <c r="G558" s="19"/>
      <c r="H558" s="20"/>
      <c r="I558" s="20"/>
      <c r="J558" s="38" t="s">
        <v>67</v>
      </c>
      <c r="K558" s="22" t="s">
        <v>31</v>
      </c>
      <c r="L558" s="38" t="s">
        <v>52</v>
      </c>
      <c r="M558" s="22" t="s">
        <v>30</v>
      </c>
      <c r="N558" s="39" t="s">
        <v>30</v>
      </c>
      <c r="O558" s="39" t="s">
        <v>30</v>
      </c>
      <c r="P558" s="39" t="s">
        <v>30</v>
      </c>
      <c r="Q558" s="22" t="s">
        <v>30</v>
      </c>
      <c r="R558" s="38" t="s">
        <v>700</v>
      </c>
      <c r="T558" s="38" t="s">
        <v>916</v>
      </c>
      <c r="U558" s="38" t="s">
        <v>51</v>
      </c>
      <c r="Z558" s="38" t="s">
        <v>520</v>
      </c>
      <c r="AA558" s="38" t="s">
        <v>63</v>
      </c>
      <c r="AF558" s="40" t="s">
        <v>45</v>
      </c>
      <c r="AK558" s="38" t="s">
        <v>56</v>
      </c>
      <c r="AP558" s="24" t="str">
        <f t="shared" si="2"/>
        <v/>
      </c>
      <c r="AQ558" s="25"/>
      <c r="AR558" s="26" t="str">
        <f t="shared" si="6"/>
        <v/>
      </c>
      <c r="AS558" s="26" t="str">
        <f t="shared" si="7"/>
        <v>	/* Floating-point data-processing (3 source) */</v>
      </c>
      <c r="AT558" s="26" t="str">
        <f t="shared" si="8"/>
        <v>	/* Floating-point data-processing (3 source) */</v>
      </c>
    </row>
    <row r="559" ht="12.75" customHeight="1">
      <c r="A559" s="15" t="s">
        <v>917</v>
      </c>
      <c r="B559" s="33" t="s">
        <v>106</v>
      </c>
      <c r="C559" s="16"/>
      <c r="D559" s="17"/>
      <c r="E559" s="28" t="s">
        <v>918</v>
      </c>
      <c r="F559" s="18" t="str">
        <f t="shared" si="1"/>
        <v>Single_precision</v>
      </c>
      <c r="G559" s="19"/>
      <c r="H559" s="30" t="s">
        <v>736</v>
      </c>
      <c r="I559" s="30"/>
      <c r="J559" s="32" t="s">
        <v>31</v>
      </c>
      <c r="K559" s="45" t="s">
        <v>31</v>
      </c>
      <c r="L559" s="32" t="s">
        <v>31</v>
      </c>
      <c r="M559" s="45" t="s">
        <v>30</v>
      </c>
      <c r="N559" s="45" t="s">
        <v>30</v>
      </c>
      <c r="O559" s="45" t="s">
        <v>30</v>
      </c>
      <c r="P559" s="45" t="s">
        <v>30</v>
      </c>
      <c r="Q559" s="45" t="s">
        <v>30</v>
      </c>
      <c r="R559" s="32" t="s">
        <v>31</v>
      </c>
      <c r="S559" s="32" t="s">
        <v>31</v>
      </c>
      <c r="T559" s="32" t="s">
        <v>31</v>
      </c>
      <c r="U559" s="32" t="s">
        <v>51</v>
      </c>
      <c r="Z559" s="32" t="s">
        <v>31</v>
      </c>
      <c r="AA559" s="32" t="s">
        <v>63</v>
      </c>
      <c r="AF559" s="46" t="s">
        <v>45</v>
      </c>
      <c r="AK559" s="32" t="s">
        <v>56</v>
      </c>
      <c r="AP559" s="24" t="str">
        <f t="shared" si="2"/>
        <v>0x1F000000</v>
      </c>
      <c r="AQ559" s="25"/>
      <c r="AR559" s="26" t="str">
        <f t="shared" si="6"/>
        <v>ARM64Op_fmadd_Single_precision                                  </v>
      </c>
      <c r="AS559" s="26" t="str">
        <f t="shared" si="7"/>
        <v>//		ARM64Op_fmadd_Single_precision,                                 	/* 0x1F000000	FMADD     	 */</v>
      </c>
      <c r="AT559" s="26" t="str">
        <f t="shared" si="8"/>
        <v>//		0x1F000000,	/* FMADD     	ARM64Op_fmadd_Single_precision	 */</v>
      </c>
    </row>
    <row r="560" ht="12.75" customHeight="1">
      <c r="A560" s="9" t="s">
        <v>919</v>
      </c>
      <c r="B560" s="33" t="s">
        <v>106</v>
      </c>
      <c r="C560" s="16"/>
      <c r="D560" s="17"/>
      <c r="E560" s="28" t="s">
        <v>920</v>
      </c>
      <c r="F560" s="18" t="str">
        <f t="shared" si="1"/>
        <v>Single_precision</v>
      </c>
      <c r="G560" s="19"/>
      <c r="H560" s="30" t="s">
        <v>736</v>
      </c>
      <c r="I560" s="30"/>
      <c r="J560" s="32" t="s">
        <v>31</v>
      </c>
      <c r="K560" s="45" t="s">
        <v>31</v>
      </c>
      <c r="L560" s="32" t="s">
        <v>31</v>
      </c>
      <c r="M560" s="45" t="s">
        <v>30</v>
      </c>
      <c r="N560" s="45" t="s">
        <v>30</v>
      </c>
      <c r="O560" s="45" t="s">
        <v>30</v>
      </c>
      <c r="P560" s="45" t="s">
        <v>30</v>
      </c>
      <c r="Q560" s="45" t="s">
        <v>30</v>
      </c>
      <c r="R560" s="32" t="s">
        <v>31</v>
      </c>
      <c r="S560" s="32" t="s">
        <v>31</v>
      </c>
      <c r="T560" s="32" t="s">
        <v>31</v>
      </c>
      <c r="U560" s="32" t="s">
        <v>51</v>
      </c>
      <c r="Z560" s="32" t="s">
        <v>30</v>
      </c>
      <c r="AA560" s="32" t="s">
        <v>63</v>
      </c>
      <c r="AF560" s="46" t="s">
        <v>45</v>
      </c>
      <c r="AK560" s="32" t="s">
        <v>56</v>
      </c>
      <c r="AP560" s="24" t="str">
        <f t="shared" si="2"/>
        <v>0x1F008000</v>
      </c>
      <c r="AQ560" s="25"/>
      <c r="AR560" s="26" t="str">
        <f t="shared" si="6"/>
        <v>ARM64Op_fmsub_Single_precision                                  </v>
      </c>
      <c r="AS560" s="26" t="str">
        <f t="shared" si="7"/>
        <v>//		ARM64Op_fmsub_Single_precision,                                 	/* 0x1F008000	FMSUB     	 */</v>
      </c>
      <c r="AT560" s="26" t="str">
        <f t="shared" si="8"/>
        <v>//		0x1F008000,	/* FMSUB     	ARM64Op_fmsub_Single_precision	 */</v>
      </c>
    </row>
    <row r="561" ht="12.75" customHeight="1">
      <c r="A561" s="9" t="s">
        <v>921</v>
      </c>
      <c r="B561" s="33" t="s">
        <v>106</v>
      </c>
      <c r="C561" s="16"/>
      <c r="D561" s="17"/>
      <c r="E561" s="28" t="s">
        <v>922</v>
      </c>
      <c r="F561" s="18" t="str">
        <f t="shared" si="1"/>
        <v>Single_precision</v>
      </c>
      <c r="G561" s="19"/>
      <c r="H561" s="30" t="s">
        <v>736</v>
      </c>
      <c r="I561" s="30"/>
      <c r="J561" s="32" t="s">
        <v>31</v>
      </c>
      <c r="K561" s="45" t="s">
        <v>31</v>
      </c>
      <c r="L561" s="32" t="s">
        <v>31</v>
      </c>
      <c r="M561" s="45" t="s">
        <v>30</v>
      </c>
      <c r="N561" s="45" t="s">
        <v>30</v>
      </c>
      <c r="O561" s="45" t="s">
        <v>30</v>
      </c>
      <c r="P561" s="45" t="s">
        <v>30</v>
      </c>
      <c r="Q561" s="45" t="s">
        <v>30</v>
      </c>
      <c r="R561" s="32" t="s">
        <v>31</v>
      </c>
      <c r="S561" s="32" t="s">
        <v>31</v>
      </c>
      <c r="T561" s="32" t="s">
        <v>30</v>
      </c>
      <c r="U561" s="32" t="s">
        <v>51</v>
      </c>
      <c r="Z561" s="32" t="s">
        <v>31</v>
      </c>
      <c r="AA561" s="32" t="s">
        <v>63</v>
      </c>
      <c r="AF561" s="46" t="s">
        <v>45</v>
      </c>
      <c r="AK561" s="32" t="s">
        <v>56</v>
      </c>
      <c r="AP561" s="24" t="str">
        <f t="shared" si="2"/>
        <v>0x1F200000</v>
      </c>
      <c r="AQ561" s="25"/>
      <c r="AR561" s="26" t="str">
        <f t="shared" si="6"/>
        <v>ARM64Op_fnmadd_Single_precision                                 </v>
      </c>
      <c r="AS561" s="26" t="str">
        <f t="shared" si="7"/>
        <v>//		ARM64Op_fnmadd_Single_precision,                                	/* 0x1F200000	FNMADD    	 */</v>
      </c>
      <c r="AT561" s="26" t="str">
        <f t="shared" si="8"/>
        <v>//		0x1F200000,	/* FNMADD    	ARM64Op_fnmadd_Single_precision	 */</v>
      </c>
    </row>
    <row r="562" ht="12.75" customHeight="1">
      <c r="A562" s="15" t="s">
        <v>923</v>
      </c>
      <c r="B562" s="33" t="s">
        <v>106</v>
      </c>
      <c r="C562" s="16"/>
      <c r="D562" s="17"/>
      <c r="E562" s="28" t="s">
        <v>924</v>
      </c>
      <c r="F562" s="18" t="str">
        <f t="shared" si="1"/>
        <v>Single_precision</v>
      </c>
      <c r="G562" s="19"/>
      <c r="H562" s="30" t="s">
        <v>736</v>
      </c>
      <c r="I562" s="30"/>
      <c r="J562" s="32" t="s">
        <v>31</v>
      </c>
      <c r="K562" s="45" t="s">
        <v>31</v>
      </c>
      <c r="L562" s="32" t="s">
        <v>31</v>
      </c>
      <c r="M562" s="45" t="s">
        <v>30</v>
      </c>
      <c r="N562" s="45" t="s">
        <v>30</v>
      </c>
      <c r="O562" s="45" t="s">
        <v>30</v>
      </c>
      <c r="P562" s="45" t="s">
        <v>30</v>
      </c>
      <c r="Q562" s="45" t="s">
        <v>30</v>
      </c>
      <c r="R562" s="32" t="s">
        <v>31</v>
      </c>
      <c r="S562" s="32" t="s">
        <v>31</v>
      </c>
      <c r="T562" s="32" t="s">
        <v>30</v>
      </c>
      <c r="U562" s="32" t="s">
        <v>51</v>
      </c>
      <c r="Z562" s="32" t="s">
        <v>30</v>
      </c>
      <c r="AA562" s="32" t="s">
        <v>63</v>
      </c>
      <c r="AF562" s="46" t="s">
        <v>45</v>
      </c>
      <c r="AK562" s="32" t="s">
        <v>56</v>
      </c>
      <c r="AP562" s="24" t="str">
        <f t="shared" si="2"/>
        <v>0x1F208000</v>
      </c>
      <c r="AQ562" s="25"/>
      <c r="AR562" s="26" t="str">
        <f t="shared" si="6"/>
        <v>ARM64Op_fnmsub_Single_precision                                 </v>
      </c>
      <c r="AS562" s="26" t="str">
        <f t="shared" si="7"/>
        <v>//		ARM64Op_fnmsub_Single_precision,                                	/* 0x1F208000	FNMSUB    	 */</v>
      </c>
      <c r="AT562" s="26" t="str">
        <f t="shared" si="8"/>
        <v>//		0x1F208000,	/* FNMSUB    	ARM64Op_fnmsub_Single_precision	 */</v>
      </c>
    </row>
    <row r="563" ht="12.75" customHeight="1">
      <c r="A563" s="15" t="s">
        <v>925</v>
      </c>
      <c r="B563" s="33" t="s">
        <v>106</v>
      </c>
      <c r="C563" s="16"/>
      <c r="D563" s="17"/>
      <c r="E563" s="28" t="s">
        <v>918</v>
      </c>
      <c r="F563" s="18" t="str">
        <f t="shared" si="1"/>
        <v>Double_precision</v>
      </c>
      <c r="G563" s="19"/>
      <c r="H563" s="30" t="s">
        <v>740</v>
      </c>
      <c r="I563" s="30"/>
      <c r="J563" s="32" t="s">
        <v>31</v>
      </c>
      <c r="K563" s="45" t="s">
        <v>31</v>
      </c>
      <c r="L563" s="32" t="s">
        <v>31</v>
      </c>
      <c r="M563" s="45" t="s">
        <v>30</v>
      </c>
      <c r="N563" s="45" t="s">
        <v>30</v>
      </c>
      <c r="O563" s="45" t="s">
        <v>30</v>
      </c>
      <c r="P563" s="45" t="s">
        <v>30</v>
      </c>
      <c r="Q563" s="45" t="s">
        <v>30</v>
      </c>
      <c r="R563" s="32" t="s">
        <v>31</v>
      </c>
      <c r="S563" s="32" t="s">
        <v>30</v>
      </c>
      <c r="T563" s="32" t="s">
        <v>31</v>
      </c>
      <c r="U563" s="32" t="s">
        <v>51</v>
      </c>
      <c r="Z563" s="32" t="s">
        <v>31</v>
      </c>
      <c r="AA563" s="32" t="s">
        <v>63</v>
      </c>
      <c r="AF563" s="46" t="s">
        <v>45</v>
      </c>
      <c r="AK563" s="32" t="s">
        <v>56</v>
      </c>
      <c r="AP563" s="24" t="str">
        <f t="shared" si="2"/>
        <v>0x1F400000</v>
      </c>
      <c r="AQ563" s="25"/>
      <c r="AR563" s="26" t="str">
        <f t="shared" si="6"/>
        <v>ARM64Op_fmadd_Double_precision                                  </v>
      </c>
      <c r="AS563" s="26" t="str">
        <f t="shared" si="7"/>
        <v>//		ARM64Op_fmadd_Double_precision,                                 	/* 0x1F400000	FMADD     	 */</v>
      </c>
      <c r="AT563" s="26" t="str">
        <f t="shared" si="8"/>
        <v>//		0x1F400000,	/* FMADD     	ARM64Op_fmadd_Double_precision	 */</v>
      </c>
    </row>
    <row r="564" ht="12.75" customHeight="1">
      <c r="A564" s="9" t="s">
        <v>926</v>
      </c>
      <c r="B564" s="33" t="s">
        <v>106</v>
      </c>
      <c r="C564" s="16"/>
      <c r="D564" s="17"/>
      <c r="E564" s="28" t="s">
        <v>920</v>
      </c>
      <c r="F564" s="18" t="str">
        <f t="shared" si="1"/>
        <v>Double_precision</v>
      </c>
      <c r="G564" s="19"/>
      <c r="H564" s="30" t="s">
        <v>740</v>
      </c>
      <c r="I564" s="30"/>
      <c r="J564" s="32" t="s">
        <v>31</v>
      </c>
      <c r="K564" s="45" t="s">
        <v>31</v>
      </c>
      <c r="L564" s="32" t="s">
        <v>31</v>
      </c>
      <c r="M564" s="45" t="s">
        <v>30</v>
      </c>
      <c r="N564" s="45" t="s">
        <v>30</v>
      </c>
      <c r="O564" s="45" t="s">
        <v>30</v>
      </c>
      <c r="P564" s="45" t="s">
        <v>30</v>
      </c>
      <c r="Q564" s="45" t="s">
        <v>30</v>
      </c>
      <c r="R564" s="32" t="s">
        <v>31</v>
      </c>
      <c r="S564" s="32" t="s">
        <v>30</v>
      </c>
      <c r="T564" s="32" t="s">
        <v>31</v>
      </c>
      <c r="U564" s="32" t="s">
        <v>51</v>
      </c>
      <c r="Z564" s="32" t="s">
        <v>30</v>
      </c>
      <c r="AA564" s="32" t="s">
        <v>63</v>
      </c>
      <c r="AF564" s="46" t="s">
        <v>45</v>
      </c>
      <c r="AK564" s="32" t="s">
        <v>56</v>
      </c>
      <c r="AP564" s="24" t="str">
        <f t="shared" si="2"/>
        <v>0x1F408000</v>
      </c>
      <c r="AQ564" s="25"/>
      <c r="AR564" s="26" t="str">
        <f t="shared" si="6"/>
        <v>ARM64Op_fmsub_Double_precision                                  </v>
      </c>
      <c r="AS564" s="26" t="str">
        <f t="shared" si="7"/>
        <v>//		ARM64Op_fmsub_Double_precision,                                 	/* 0x1F408000	FMSUB     	 */</v>
      </c>
      <c r="AT564" s="26" t="str">
        <f t="shared" si="8"/>
        <v>//		0x1F408000,	/* FMSUB     	ARM64Op_fmsub_Double_precision	 */</v>
      </c>
    </row>
    <row r="565" ht="12.75" customHeight="1">
      <c r="A565" s="15" t="s">
        <v>927</v>
      </c>
      <c r="B565" s="33" t="s">
        <v>106</v>
      </c>
      <c r="C565" s="16"/>
      <c r="D565" s="17"/>
      <c r="E565" s="28" t="s">
        <v>922</v>
      </c>
      <c r="F565" s="18" t="str">
        <f t="shared" si="1"/>
        <v>Double_precision</v>
      </c>
      <c r="G565" s="19"/>
      <c r="H565" s="30" t="s">
        <v>740</v>
      </c>
      <c r="I565" s="30"/>
      <c r="J565" s="32" t="s">
        <v>31</v>
      </c>
      <c r="K565" s="45" t="s">
        <v>31</v>
      </c>
      <c r="L565" s="32" t="s">
        <v>31</v>
      </c>
      <c r="M565" s="45" t="s">
        <v>30</v>
      </c>
      <c r="N565" s="45" t="s">
        <v>30</v>
      </c>
      <c r="O565" s="45" t="s">
        <v>30</v>
      </c>
      <c r="P565" s="45" t="s">
        <v>30</v>
      </c>
      <c r="Q565" s="45" t="s">
        <v>30</v>
      </c>
      <c r="R565" s="32" t="s">
        <v>31</v>
      </c>
      <c r="S565" s="32" t="s">
        <v>30</v>
      </c>
      <c r="T565" s="32" t="s">
        <v>30</v>
      </c>
      <c r="U565" s="32" t="s">
        <v>51</v>
      </c>
      <c r="Z565" s="32" t="s">
        <v>31</v>
      </c>
      <c r="AA565" s="32" t="s">
        <v>63</v>
      </c>
      <c r="AF565" s="46" t="s">
        <v>45</v>
      </c>
      <c r="AK565" s="32" t="s">
        <v>56</v>
      </c>
      <c r="AP565" s="24" t="str">
        <f t="shared" si="2"/>
        <v>0x1F600000</v>
      </c>
      <c r="AQ565" s="25"/>
      <c r="AR565" s="26" t="str">
        <f t="shared" si="6"/>
        <v>ARM64Op_fnmadd_Double_precision                                 </v>
      </c>
      <c r="AS565" s="26" t="str">
        <f t="shared" si="7"/>
        <v>//		ARM64Op_fnmadd_Double_precision,                                	/* 0x1F600000	FNMADD    	 */</v>
      </c>
      <c r="AT565" s="26" t="str">
        <f t="shared" si="8"/>
        <v>//		0x1F600000,	/* FNMADD    	ARM64Op_fnmadd_Double_precision	 */</v>
      </c>
    </row>
    <row r="566" ht="12.75" customHeight="1">
      <c r="A566" s="15" t="s">
        <v>928</v>
      </c>
      <c r="B566" s="33" t="s">
        <v>106</v>
      </c>
      <c r="C566" s="16"/>
      <c r="D566" s="17"/>
      <c r="E566" s="28" t="s">
        <v>924</v>
      </c>
      <c r="F566" s="18" t="str">
        <f t="shared" si="1"/>
        <v>Double_precision</v>
      </c>
      <c r="G566" s="19"/>
      <c r="H566" s="30" t="s">
        <v>740</v>
      </c>
      <c r="I566" s="30"/>
      <c r="J566" s="32" t="s">
        <v>31</v>
      </c>
      <c r="K566" s="45" t="s">
        <v>31</v>
      </c>
      <c r="L566" s="32" t="s">
        <v>31</v>
      </c>
      <c r="M566" s="45" t="s">
        <v>30</v>
      </c>
      <c r="N566" s="45" t="s">
        <v>30</v>
      </c>
      <c r="O566" s="45" t="s">
        <v>30</v>
      </c>
      <c r="P566" s="45" t="s">
        <v>30</v>
      </c>
      <c r="Q566" s="45" t="s">
        <v>30</v>
      </c>
      <c r="R566" s="32" t="s">
        <v>31</v>
      </c>
      <c r="S566" s="32" t="s">
        <v>30</v>
      </c>
      <c r="T566" s="32" t="s">
        <v>30</v>
      </c>
      <c r="U566" s="32" t="s">
        <v>51</v>
      </c>
      <c r="Z566" s="32" t="s">
        <v>30</v>
      </c>
      <c r="AA566" s="32" t="s">
        <v>63</v>
      </c>
      <c r="AF566" s="46" t="s">
        <v>45</v>
      </c>
      <c r="AK566" s="32" t="s">
        <v>56</v>
      </c>
      <c r="AP566" s="24" t="str">
        <f t="shared" si="2"/>
        <v>0x1F608000</v>
      </c>
      <c r="AQ566" s="25"/>
      <c r="AR566" s="26" t="str">
        <f t="shared" si="6"/>
        <v>ARM64Op_fnmsub_Double_precision                                 </v>
      </c>
      <c r="AS566" s="26" t="str">
        <f t="shared" si="7"/>
        <v>//		ARM64Op_fnmsub_Double_precision,                                	/* 0x1F608000	FNMSUB    	 */</v>
      </c>
      <c r="AT566" s="26" t="str">
        <f t="shared" si="8"/>
        <v>//		0x1F608000,	/* FNMSUB    	ARM64Op_fnmsub_Double_precision	 */</v>
      </c>
    </row>
    <row r="567" ht="12.75" customHeight="1">
      <c r="A567" s="9" t="s">
        <v>929</v>
      </c>
      <c r="B567" s="33" t="s">
        <v>106</v>
      </c>
      <c r="C567" s="16"/>
      <c r="D567" s="17" t="s">
        <v>930</v>
      </c>
      <c r="F567" s="18" t="str">
        <f t="shared" si="1"/>
        <v/>
      </c>
      <c r="G567" s="19"/>
      <c r="H567" s="20"/>
      <c r="I567" s="20"/>
      <c r="J567" s="22" t="s">
        <v>31</v>
      </c>
      <c r="K567" s="22" t="s">
        <v>30</v>
      </c>
      <c r="L567" s="38" t="s">
        <v>931</v>
      </c>
      <c r="M567" s="22" t="s">
        <v>30</v>
      </c>
      <c r="N567" s="39" t="s">
        <v>30</v>
      </c>
      <c r="O567" s="39" t="s">
        <v>30</v>
      </c>
      <c r="P567" s="39" t="s">
        <v>30</v>
      </c>
      <c r="Q567" s="22" t="s">
        <v>31</v>
      </c>
      <c r="R567" s="38" t="s">
        <v>65</v>
      </c>
      <c r="T567" s="22" t="s">
        <v>30</v>
      </c>
      <c r="U567" s="60" t="s">
        <v>51</v>
      </c>
      <c r="Z567" s="38" t="s">
        <v>642</v>
      </c>
      <c r="AE567" s="22" t="s">
        <v>30</v>
      </c>
      <c r="AF567" s="40" t="s">
        <v>45</v>
      </c>
      <c r="AK567" s="38" t="s">
        <v>56</v>
      </c>
      <c r="AP567" s="24" t="str">
        <f t="shared" si="2"/>
        <v/>
      </c>
      <c r="AQ567" s="25"/>
      <c r="AR567" s="26" t="str">
        <f t="shared" si="6"/>
        <v/>
      </c>
      <c r="AS567" s="26" t="str">
        <f t="shared" si="7"/>
        <v>	/* AdvSIMD scalar three same */</v>
      </c>
      <c r="AT567" s="26" t="str">
        <f t="shared" si="8"/>
        <v>	/* AdvSIMD scalar three same */</v>
      </c>
    </row>
    <row r="568" ht="12.75" customHeight="1">
      <c r="A568" s="9" t="s">
        <v>932</v>
      </c>
      <c r="B568" s="33" t="s">
        <v>106</v>
      </c>
      <c r="C568" s="16"/>
      <c r="D568" s="17"/>
      <c r="E568" s="28" t="s">
        <v>933</v>
      </c>
      <c r="F568" s="18" t="str">
        <f t="shared" si="1"/>
        <v>Scalar</v>
      </c>
      <c r="G568" s="19"/>
      <c r="H568" s="30" t="s">
        <v>934</v>
      </c>
      <c r="I568" s="30"/>
      <c r="J568" s="45" t="s">
        <v>31</v>
      </c>
      <c r="K568" s="45" t="s">
        <v>30</v>
      </c>
      <c r="L568" s="32" t="s">
        <v>31</v>
      </c>
      <c r="M568" s="45" t="s">
        <v>30</v>
      </c>
      <c r="N568" s="45" t="s">
        <v>30</v>
      </c>
      <c r="O568" s="45" t="s">
        <v>30</v>
      </c>
      <c r="P568" s="45" t="s">
        <v>30</v>
      </c>
      <c r="Q568" s="45" t="s">
        <v>31</v>
      </c>
      <c r="R568" s="32" t="s">
        <v>33</v>
      </c>
      <c r="S568" s="32" t="s">
        <v>33</v>
      </c>
      <c r="T568" s="45" t="s">
        <v>30</v>
      </c>
      <c r="U568" s="62" t="s">
        <v>51</v>
      </c>
      <c r="Z568" s="32" t="s">
        <v>31</v>
      </c>
      <c r="AA568" s="32" t="s">
        <v>31</v>
      </c>
      <c r="AB568" s="32" t="s">
        <v>31</v>
      </c>
      <c r="AC568" s="32" t="s">
        <v>31</v>
      </c>
      <c r="AD568" s="32" t="s">
        <v>30</v>
      </c>
      <c r="AE568" s="45" t="s">
        <v>30</v>
      </c>
      <c r="AF568" s="46" t="s">
        <v>45</v>
      </c>
      <c r="AK568" s="32" t="s">
        <v>56</v>
      </c>
      <c r="AP568" s="24" t="str">
        <f t="shared" si="2"/>
        <v>0x5E200C00</v>
      </c>
      <c r="AQ568" s="25"/>
      <c r="AR568" s="26" t="str">
        <f t="shared" si="6"/>
        <v>ARM64Op_sqadd_Scalar                                            </v>
      </c>
      <c r="AS568" s="26" t="str">
        <f t="shared" si="7"/>
        <v>//		ARM64Op_sqadd_Scalar,                                           	/* 0x5E200C00	SQADD     	 */</v>
      </c>
      <c r="AT568" s="26" t="str">
        <f t="shared" si="8"/>
        <v>//		0x5E200C00,	/* SQADD     	ARM64Op_sqadd_Scalar	 */</v>
      </c>
    </row>
    <row r="569" ht="12.75" customHeight="1">
      <c r="A569" s="15" t="s">
        <v>935</v>
      </c>
      <c r="B569" s="33" t="s">
        <v>106</v>
      </c>
      <c r="C569" s="16"/>
      <c r="D569" s="17"/>
      <c r="E569" s="28" t="s">
        <v>936</v>
      </c>
      <c r="F569" s="18" t="str">
        <f t="shared" si="1"/>
        <v>Scalar</v>
      </c>
      <c r="G569" s="19"/>
      <c r="H569" s="30" t="s">
        <v>934</v>
      </c>
      <c r="I569" s="30"/>
      <c r="J569" s="45" t="s">
        <v>31</v>
      </c>
      <c r="K569" s="45" t="s">
        <v>30</v>
      </c>
      <c r="L569" s="32" t="s">
        <v>31</v>
      </c>
      <c r="M569" s="45" t="s">
        <v>30</v>
      </c>
      <c r="N569" s="45" t="s">
        <v>30</v>
      </c>
      <c r="O569" s="45" t="s">
        <v>30</v>
      </c>
      <c r="P569" s="45" t="s">
        <v>30</v>
      </c>
      <c r="Q569" s="45" t="s">
        <v>31</v>
      </c>
      <c r="R569" s="32" t="s">
        <v>33</v>
      </c>
      <c r="S569" s="32" t="s">
        <v>33</v>
      </c>
      <c r="T569" s="45" t="s">
        <v>30</v>
      </c>
      <c r="U569" s="62" t="s">
        <v>51</v>
      </c>
      <c r="Z569" s="32" t="s">
        <v>31</v>
      </c>
      <c r="AA569" s="32" t="s">
        <v>31</v>
      </c>
      <c r="AB569" s="32" t="s">
        <v>30</v>
      </c>
      <c r="AC569" s="32" t="s">
        <v>31</v>
      </c>
      <c r="AD569" s="32" t="s">
        <v>30</v>
      </c>
      <c r="AE569" s="45" t="s">
        <v>30</v>
      </c>
      <c r="AF569" s="46" t="s">
        <v>45</v>
      </c>
      <c r="AK569" s="32" t="s">
        <v>56</v>
      </c>
      <c r="AP569" s="24" t="str">
        <f t="shared" si="2"/>
        <v>0x5E202C00</v>
      </c>
      <c r="AQ569" s="25"/>
      <c r="AR569" s="26" t="str">
        <f t="shared" si="6"/>
        <v>ARM64Op_sqsub_Scalar                                            </v>
      </c>
      <c r="AS569" s="26" t="str">
        <f t="shared" si="7"/>
        <v>//		ARM64Op_sqsub_Scalar,                                           	/* 0x5E202C00	SQSUB     	 */</v>
      </c>
      <c r="AT569" s="26" t="str">
        <f t="shared" si="8"/>
        <v>//		0x5E202C00,	/* SQSUB     	ARM64Op_sqsub_Scalar	 */</v>
      </c>
    </row>
    <row r="570" ht="12.75" customHeight="1">
      <c r="A570" s="15" t="s">
        <v>937</v>
      </c>
      <c r="B570" s="33" t="s">
        <v>106</v>
      </c>
      <c r="C570" s="16"/>
      <c r="D570" s="17"/>
      <c r="E570" s="28" t="s">
        <v>938</v>
      </c>
      <c r="F570" s="18" t="str">
        <f t="shared" si="1"/>
        <v>register_Scalar</v>
      </c>
      <c r="G570" s="18" t="s">
        <v>800</v>
      </c>
      <c r="H570" s="30" t="s">
        <v>934</v>
      </c>
      <c r="I570" s="30"/>
      <c r="J570" s="45" t="s">
        <v>31</v>
      </c>
      <c r="K570" s="45" t="s">
        <v>30</v>
      </c>
      <c r="L570" s="32" t="s">
        <v>31</v>
      </c>
      <c r="M570" s="45" t="s">
        <v>30</v>
      </c>
      <c r="N570" s="45" t="s">
        <v>30</v>
      </c>
      <c r="O570" s="45" t="s">
        <v>30</v>
      </c>
      <c r="P570" s="45" t="s">
        <v>30</v>
      </c>
      <c r="Q570" s="45" t="s">
        <v>31</v>
      </c>
      <c r="R570" s="32" t="s">
        <v>33</v>
      </c>
      <c r="S570" s="32" t="s">
        <v>33</v>
      </c>
      <c r="T570" s="45" t="s">
        <v>30</v>
      </c>
      <c r="U570" s="62" t="s">
        <v>51</v>
      </c>
      <c r="Z570" s="32" t="s">
        <v>31</v>
      </c>
      <c r="AA570" s="32" t="s">
        <v>31</v>
      </c>
      <c r="AB570" s="32" t="s">
        <v>30</v>
      </c>
      <c r="AC570" s="32" t="s">
        <v>30</v>
      </c>
      <c r="AD570" s="32" t="s">
        <v>31</v>
      </c>
      <c r="AE570" s="45" t="s">
        <v>30</v>
      </c>
      <c r="AF570" s="46" t="s">
        <v>45</v>
      </c>
      <c r="AK570" s="32" t="s">
        <v>56</v>
      </c>
      <c r="AP570" s="24" t="str">
        <f t="shared" si="2"/>
        <v>0x5E203400</v>
      </c>
      <c r="AQ570" s="25"/>
      <c r="AR570" s="26" t="str">
        <f t="shared" si="6"/>
        <v>ARM64Op_cmgt_register_Scalar                                    </v>
      </c>
      <c r="AS570" s="26" t="str">
        <f t="shared" si="7"/>
        <v>//		ARM64Op_cmgt_register_Scalar,                                   	/* 0x5E203400	CMGT      	 */</v>
      </c>
      <c r="AT570" s="26" t="str">
        <f t="shared" si="8"/>
        <v>//		0x5E203400,	/* CMGT      	ARM64Op_cmgt_register_Scalar	 */</v>
      </c>
    </row>
    <row r="571" ht="12.75" customHeight="1">
      <c r="A571" s="9" t="s">
        <v>939</v>
      </c>
      <c r="B571" s="33" t="s">
        <v>106</v>
      </c>
      <c r="C571" s="16"/>
      <c r="D571" s="17"/>
      <c r="E571" s="28" t="s">
        <v>940</v>
      </c>
      <c r="F571" s="18" t="str">
        <f t="shared" si="1"/>
        <v>register_Scalar</v>
      </c>
      <c r="G571" s="18" t="s">
        <v>800</v>
      </c>
      <c r="H571" s="30" t="s">
        <v>934</v>
      </c>
      <c r="I571" s="30"/>
      <c r="J571" s="45" t="s">
        <v>31</v>
      </c>
      <c r="K571" s="45" t="s">
        <v>30</v>
      </c>
      <c r="L571" s="32" t="s">
        <v>31</v>
      </c>
      <c r="M571" s="45" t="s">
        <v>30</v>
      </c>
      <c r="N571" s="45" t="s">
        <v>30</v>
      </c>
      <c r="O571" s="45" t="s">
        <v>30</v>
      </c>
      <c r="P571" s="45" t="s">
        <v>30</v>
      </c>
      <c r="Q571" s="45" t="s">
        <v>31</v>
      </c>
      <c r="R571" s="32" t="s">
        <v>33</v>
      </c>
      <c r="S571" s="32" t="s">
        <v>33</v>
      </c>
      <c r="T571" s="45" t="s">
        <v>30</v>
      </c>
      <c r="U571" s="62" t="s">
        <v>51</v>
      </c>
      <c r="Z571" s="32" t="s">
        <v>31</v>
      </c>
      <c r="AA571" s="32" t="s">
        <v>31</v>
      </c>
      <c r="AB571" s="32" t="s">
        <v>30</v>
      </c>
      <c r="AC571" s="32" t="s">
        <v>30</v>
      </c>
      <c r="AD571" s="32" t="s">
        <v>30</v>
      </c>
      <c r="AE571" s="45" t="s">
        <v>30</v>
      </c>
      <c r="AF571" s="46" t="s">
        <v>45</v>
      </c>
      <c r="AK571" s="32" t="s">
        <v>56</v>
      </c>
      <c r="AP571" s="24" t="str">
        <f t="shared" si="2"/>
        <v>0x5E203C00</v>
      </c>
      <c r="AQ571" s="25"/>
      <c r="AR571" s="26" t="str">
        <f t="shared" si="6"/>
        <v>ARM64Op_cmge_register_Scalar                                    </v>
      </c>
      <c r="AS571" s="26" t="str">
        <f t="shared" si="7"/>
        <v>//		ARM64Op_cmge_register_Scalar,                                   	/* 0x5E203C00	CMGE      	 */</v>
      </c>
      <c r="AT571" s="26" t="str">
        <f t="shared" si="8"/>
        <v>//		0x5E203C00,	/* CMGE      	ARM64Op_cmge_register_Scalar	 */</v>
      </c>
    </row>
    <row r="572" ht="12.75" customHeight="1">
      <c r="A572" s="15" t="s">
        <v>941</v>
      </c>
      <c r="B572" s="33" t="s">
        <v>106</v>
      </c>
      <c r="C572" s="16"/>
      <c r="D572" s="17"/>
      <c r="E572" s="28" t="s">
        <v>942</v>
      </c>
      <c r="F572" s="18" t="str">
        <f t="shared" si="1"/>
        <v>Scalar</v>
      </c>
      <c r="G572" s="19"/>
      <c r="H572" s="30" t="s">
        <v>934</v>
      </c>
      <c r="I572" s="30"/>
      <c r="J572" s="45" t="s">
        <v>31</v>
      </c>
      <c r="K572" s="45" t="s">
        <v>30</v>
      </c>
      <c r="L572" s="32" t="s">
        <v>31</v>
      </c>
      <c r="M572" s="45" t="s">
        <v>30</v>
      </c>
      <c r="N572" s="45" t="s">
        <v>30</v>
      </c>
      <c r="O572" s="45" t="s">
        <v>30</v>
      </c>
      <c r="P572" s="45" t="s">
        <v>30</v>
      </c>
      <c r="Q572" s="45" t="s">
        <v>31</v>
      </c>
      <c r="R572" s="32" t="s">
        <v>33</v>
      </c>
      <c r="S572" s="32" t="s">
        <v>33</v>
      </c>
      <c r="T572" s="45" t="s">
        <v>30</v>
      </c>
      <c r="U572" s="62" t="s">
        <v>51</v>
      </c>
      <c r="Z572" s="32" t="s">
        <v>31</v>
      </c>
      <c r="AA572" s="32" t="s">
        <v>30</v>
      </c>
      <c r="AB572" s="32" t="s">
        <v>31</v>
      </c>
      <c r="AC572" s="32" t="s">
        <v>31</v>
      </c>
      <c r="AD572" s="32" t="s">
        <v>31</v>
      </c>
      <c r="AE572" s="45" t="s">
        <v>30</v>
      </c>
      <c r="AF572" s="46" t="s">
        <v>45</v>
      </c>
      <c r="AK572" s="32" t="s">
        <v>56</v>
      </c>
      <c r="AP572" s="24" t="str">
        <f t="shared" si="2"/>
        <v>0x5E204400</v>
      </c>
      <c r="AQ572" s="25"/>
      <c r="AR572" s="26" t="str">
        <f t="shared" si="6"/>
        <v>ARM64Op_sshl_Scalar                                             </v>
      </c>
      <c r="AS572" s="26" t="str">
        <f t="shared" si="7"/>
        <v>//		ARM64Op_sshl_Scalar,                                            	/* 0x5E204400	SSHL      	 */</v>
      </c>
      <c r="AT572" s="26" t="str">
        <f t="shared" si="8"/>
        <v>//		0x5E204400,	/* SSHL      	ARM64Op_sshl_Scalar	 */</v>
      </c>
    </row>
    <row r="573" ht="12.75" customHeight="1">
      <c r="A573" s="15" t="s">
        <v>943</v>
      </c>
      <c r="B573" s="33" t="s">
        <v>106</v>
      </c>
      <c r="C573" s="16"/>
      <c r="D573" s="17"/>
      <c r="E573" s="28" t="s">
        <v>944</v>
      </c>
      <c r="F573" s="18" t="str">
        <f t="shared" si="1"/>
        <v>register_Scalar</v>
      </c>
      <c r="G573" s="18" t="s">
        <v>800</v>
      </c>
      <c r="H573" s="30" t="s">
        <v>934</v>
      </c>
      <c r="I573" s="30"/>
      <c r="J573" s="45" t="s">
        <v>31</v>
      </c>
      <c r="K573" s="45" t="s">
        <v>30</v>
      </c>
      <c r="L573" s="32" t="s">
        <v>31</v>
      </c>
      <c r="M573" s="45" t="s">
        <v>30</v>
      </c>
      <c r="N573" s="45" t="s">
        <v>30</v>
      </c>
      <c r="O573" s="45" t="s">
        <v>30</v>
      </c>
      <c r="P573" s="45" t="s">
        <v>30</v>
      </c>
      <c r="Q573" s="45" t="s">
        <v>31</v>
      </c>
      <c r="R573" s="32" t="s">
        <v>33</v>
      </c>
      <c r="S573" s="32" t="s">
        <v>33</v>
      </c>
      <c r="T573" s="45" t="s">
        <v>30</v>
      </c>
      <c r="U573" s="62" t="s">
        <v>51</v>
      </c>
      <c r="Z573" s="32" t="s">
        <v>31</v>
      </c>
      <c r="AA573" s="32" t="s">
        <v>30</v>
      </c>
      <c r="AB573" s="32" t="s">
        <v>31</v>
      </c>
      <c r="AC573" s="32" t="s">
        <v>31</v>
      </c>
      <c r="AD573" s="32" t="s">
        <v>30</v>
      </c>
      <c r="AE573" s="45" t="s">
        <v>30</v>
      </c>
      <c r="AF573" s="46" t="s">
        <v>45</v>
      </c>
      <c r="AK573" s="32" t="s">
        <v>56</v>
      </c>
      <c r="AP573" s="24" t="str">
        <f t="shared" si="2"/>
        <v>0x5E204C00</v>
      </c>
      <c r="AQ573" s="25"/>
      <c r="AR573" s="26" t="str">
        <f t="shared" si="6"/>
        <v>ARM64Op_sqshl_register_Scalar                                   </v>
      </c>
      <c r="AS573" s="26" t="str">
        <f t="shared" si="7"/>
        <v>//		ARM64Op_sqshl_register_Scalar,                                  	/* 0x5E204C00	SQSHL     	 */</v>
      </c>
      <c r="AT573" s="26" t="str">
        <f t="shared" si="8"/>
        <v>//		0x5E204C00,	/* SQSHL     	ARM64Op_sqshl_register_Scalar	 */</v>
      </c>
    </row>
    <row r="574" ht="12.75" customHeight="1">
      <c r="A574" s="9" t="s">
        <v>945</v>
      </c>
      <c r="B574" s="33" t="s">
        <v>106</v>
      </c>
      <c r="C574" s="16"/>
      <c r="D574" s="17"/>
      <c r="E574" s="28" t="s">
        <v>946</v>
      </c>
      <c r="F574" s="18" t="str">
        <f t="shared" si="1"/>
        <v>Scalar</v>
      </c>
      <c r="G574" s="19"/>
      <c r="H574" s="30" t="s">
        <v>934</v>
      </c>
      <c r="I574" s="30"/>
      <c r="J574" s="45" t="s">
        <v>31</v>
      </c>
      <c r="K574" s="45" t="s">
        <v>30</v>
      </c>
      <c r="L574" s="32" t="s">
        <v>31</v>
      </c>
      <c r="M574" s="45" t="s">
        <v>30</v>
      </c>
      <c r="N574" s="45" t="s">
        <v>30</v>
      </c>
      <c r="O574" s="45" t="s">
        <v>30</v>
      </c>
      <c r="P574" s="45" t="s">
        <v>30</v>
      </c>
      <c r="Q574" s="45" t="s">
        <v>31</v>
      </c>
      <c r="R574" s="32" t="s">
        <v>33</v>
      </c>
      <c r="S574" s="32" t="s">
        <v>33</v>
      </c>
      <c r="T574" s="45" t="s">
        <v>30</v>
      </c>
      <c r="U574" s="62" t="s">
        <v>51</v>
      </c>
      <c r="Z574" s="32" t="s">
        <v>31</v>
      </c>
      <c r="AA574" s="32" t="s">
        <v>30</v>
      </c>
      <c r="AB574" s="32" t="s">
        <v>31</v>
      </c>
      <c r="AC574" s="32" t="s">
        <v>30</v>
      </c>
      <c r="AD574" s="32" t="s">
        <v>31</v>
      </c>
      <c r="AE574" s="45" t="s">
        <v>30</v>
      </c>
      <c r="AF574" s="46" t="s">
        <v>45</v>
      </c>
      <c r="AK574" s="32" t="s">
        <v>56</v>
      </c>
      <c r="AP574" s="24" t="str">
        <f t="shared" si="2"/>
        <v>0x5E205400</v>
      </c>
      <c r="AQ574" s="25"/>
      <c r="AR574" s="26" t="str">
        <f t="shared" si="6"/>
        <v>ARM64Op_srshl_Scalar                                            </v>
      </c>
      <c r="AS574" s="26" t="str">
        <f t="shared" si="7"/>
        <v>//		ARM64Op_srshl_Scalar,                                           	/* 0x5E205400	SRSHL     	 */</v>
      </c>
      <c r="AT574" s="26" t="str">
        <f t="shared" si="8"/>
        <v>//		0x5E205400,	/* SRSHL     	ARM64Op_srshl_Scalar	 */</v>
      </c>
    </row>
    <row r="575" ht="12.75" customHeight="1">
      <c r="A575" s="9" t="s">
        <v>947</v>
      </c>
      <c r="B575" s="33" t="s">
        <v>106</v>
      </c>
      <c r="C575" s="16"/>
      <c r="D575" s="17"/>
      <c r="E575" s="28" t="s">
        <v>948</v>
      </c>
      <c r="F575" s="18" t="str">
        <f t="shared" si="1"/>
        <v>Scalar</v>
      </c>
      <c r="G575" s="19"/>
      <c r="H575" s="30" t="s">
        <v>934</v>
      </c>
      <c r="I575" s="30"/>
      <c r="J575" s="45" t="s">
        <v>31</v>
      </c>
      <c r="K575" s="45" t="s">
        <v>30</v>
      </c>
      <c r="L575" s="32" t="s">
        <v>31</v>
      </c>
      <c r="M575" s="45" t="s">
        <v>30</v>
      </c>
      <c r="N575" s="45" t="s">
        <v>30</v>
      </c>
      <c r="O575" s="45" t="s">
        <v>30</v>
      </c>
      <c r="P575" s="45" t="s">
        <v>30</v>
      </c>
      <c r="Q575" s="45" t="s">
        <v>31</v>
      </c>
      <c r="R575" s="32" t="s">
        <v>33</v>
      </c>
      <c r="S575" s="32" t="s">
        <v>33</v>
      </c>
      <c r="T575" s="45" t="s">
        <v>30</v>
      </c>
      <c r="U575" s="62" t="s">
        <v>51</v>
      </c>
      <c r="Z575" s="32" t="s">
        <v>31</v>
      </c>
      <c r="AA575" s="32" t="s">
        <v>30</v>
      </c>
      <c r="AB575" s="32" t="s">
        <v>31</v>
      </c>
      <c r="AC575" s="32" t="s">
        <v>30</v>
      </c>
      <c r="AD575" s="32" t="s">
        <v>30</v>
      </c>
      <c r="AE575" s="45" t="s">
        <v>30</v>
      </c>
      <c r="AF575" s="46" t="s">
        <v>45</v>
      </c>
      <c r="AK575" s="32" t="s">
        <v>56</v>
      </c>
      <c r="AP575" s="24" t="str">
        <f t="shared" si="2"/>
        <v>0x5E205C00</v>
      </c>
      <c r="AQ575" s="25"/>
      <c r="AR575" s="26" t="str">
        <f t="shared" si="6"/>
        <v>ARM64Op_sqrshl_Scalar                                           </v>
      </c>
      <c r="AS575" s="26" t="str">
        <f t="shared" si="7"/>
        <v>//		ARM64Op_sqrshl_Scalar,                                          	/* 0x5E205C00	SQRSHL    	 */</v>
      </c>
      <c r="AT575" s="26" t="str">
        <f t="shared" si="8"/>
        <v>//		0x5E205C00,	/* SQRSHL    	ARM64Op_sqrshl_Scalar	 */</v>
      </c>
    </row>
    <row r="576" ht="12.75" customHeight="1">
      <c r="A576" s="15" t="s">
        <v>949</v>
      </c>
      <c r="B576" s="33" t="s">
        <v>106</v>
      </c>
      <c r="C576" s="16"/>
      <c r="D576" s="17"/>
      <c r="E576" s="28" t="s">
        <v>468</v>
      </c>
      <c r="F576" s="18" t="str">
        <f t="shared" si="1"/>
        <v>vector_Scalar</v>
      </c>
      <c r="G576" s="18" t="s">
        <v>950</v>
      </c>
      <c r="H576" s="30" t="s">
        <v>934</v>
      </c>
      <c r="I576" s="30"/>
      <c r="J576" s="45" t="s">
        <v>31</v>
      </c>
      <c r="K576" s="45" t="s">
        <v>30</v>
      </c>
      <c r="L576" s="32" t="s">
        <v>31</v>
      </c>
      <c r="M576" s="45" t="s">
        <v>30</v>
      </c>
      <c r="N576" s="45" t="s">
        <v>30</v>
      </c>
      <c r="O576" s="45" t="s">
        <v>30</v>
      </c>
      <c r="P576" s="45" t="s">
        <v>30</v>
      </c>
      <c r="Q576" s="45" t="s">
        <v>31</v>
      </c>
      <c r="R576" s="32" t="s">
        <v>33</v>
      </c>
      <c r="S576" s="32" t="s">
        <v>33</v>
      </c>
      <c r="T576" s="45" t="s">
        <v>30</v>
      </c>
      <c r="U576" s="62" t="s">
        <v>51</v>
      </c>
      <c r="Z576" s="32" t="s">
        <v>30</v>
      </c>
      <c r="AA576" s="32" t="s">
        <v>31</v>
      </c>
      <c r="AB576" s="32" t="s">
        <v>31</v>
      </c>
      <c r="AC576" s="32" t="s">
        <v>31</v>
      </c>
      <c r="AD576" s="32" t="s">
        <v>31</v>
      </c>
      <c r="AE576" s="45" t="s">
        <v>30</v>
      </c>
      <c r="AF576" s="46" t="s">
        <v>45</v>
      </c>
      <c r="AK576" s="32" t="s">
        <v>56</v>
      </c>
      <c r="AP576" s="24" t="str">
        <f t="shared" si="2"/>
        <v>0x5E208400</v>
      </c>
      <c r="AQ576" s="25"/>
      <c r="AR576" s="26" t="str">
        <f t="shared" si="6"/>
        <v>ARM64Op_add_vector_Scalar                                       </v>
      </c>
      <c r="AS576" s="26" t="str">
        <f t="shared" si="7"/>
        <v>//		ARM64Op_add_vector_Scalar,                                      	/* 0x5E208400	ADD       	 */</v>
      </c>
      <c r="AT576" s="26" t="str">
        <f t="shared" si="8"/>
        <v>//		0x5E208400,	/* ADD       	ARM64Op_add_vector_Scalar	 */</v>
      </c>
    </row>
    <row r="577" ht="12.75" customHeight="1">
      <c r="A577" s="15" t="s">
        <v>951</v>
      </c>
      <c r="B577" s="33" t="s">
        <v>106</v>
      </c>
      <c r="C577" s="16"/>
      <c r="D577" s="17"/>
      <c r="E577" s="28" t="s">
        <v>952</v>
      </c>
      <c r="F577" s="18" t="str">
        <f t="shared" si="1"/>
        <v>Scalar</v>
      </c>
      <c r="G577" s="19"/>
      <c r="H577" s="30" t="s">
        <v>934</v>
      </c>
      <c r="I577" s="30"/>
      <c r="J577" s="45" t="s">
        <v>31</v>
      </c>
      <c r="K577" s="45" t="s">
        <v>30</v>
      </c>
      <c r="L577" s="32" t="s">
        <v>31</v>
      </c>
      <c r="M577" s="45" t="s">
        <v>30</v>
      </c>
      <c r="N577" s="45" t="s">
        <v>30</v>
      </c>
      <c r="O577" s="45" t="s">
        <v>30</v>
      </c>
      <c r="P577" s="45" t="s">
        <v>30</v>
      </c>
      <c r="Q577" s="45" t="s">
        <v>31</v>
      </c>
      <c r="R577" s="32" t="s">
        <v>33</v>
      </c>
      <c r="S577" s="32" t="s">
        <v>33</v>
      </c>
      <c r="T577" s="45" t="s">
        <v>30</v>
      </c>
      <c r="U577" s="62" t="s">
        <v>51</v>
      </c>
      <c r="Z577" s="32" t="s">
        <v>30</v>
      </c>
      <c r="AA577" s="32" t="s">
        <v>31</v>
      </c>
      <c r="AB577" s="32" t="s">
        <v>31</v>
      </c>
      <c r="AC577" s="32" t="s">
        <v>31</v>
      </c>
      <c r="AD577" s="32" t="s">
        <v>30</v>
      </c>
      <c r="AE577" s="45" t="s">
        <v>30</v>
      </c>
      <c r="AF577" s="46" t="s">
        <v>45</v>
      </c>
      <c r="AK577" s="32" t="s">
        <v>56</v>
      </c>
      <c r="AP577" s="24" t="str">
        <f t="shared" si="2"/>
        <v>0x5E208C00</v>
      </c>
      <c r="AQ577" s="25"/>
      <c r="AR577" s="26" t="str">
        <f t="shared" si="6"/>
        <v>ARM64Op_cmtst_Scalar                                            </v>
      </c>
      <c r="AS577" s="26" t="str">
        <f t="shared" si="7"/>
        <v>//		ARM64Op_cmtst_Scalar,                                           	/* 0x5E208C00	CMTST     	 */</v>
      </c>
      <c r="AT577" s="26" t="str">
        <f t="shared" si="8"/>
        <v>//		0x5E208C00,	/* CMTST     	ARM64Op_cmtst_Scalar	 */</v>
      </c>
    </row>
    <row r="578" ht="12.75" customHeight="1">
      <c r="A578" s="9" t="s">
        <v>953</v>
      </c>
      <c r="B578" s="33" t="s">
        <v>106</v>
      </c>
      <c r="C578" s="16"/>
      <c r="D578" s="17"/>
      <c r="E578" s="28" t="s">
        <v>954</v>
      </c>
      <c r="F578" s="18" t="str">
        <f t="shared" si="1"/>
        <v>vector_Scalar</v>
      </c>
      <c r="G578" s="18" t="s">
        <v>950</v>
      </c>
      <c r="H578" s="30" t="s">
        <v>934</v>
      </c>
      <c r="I578" s="30"/>
      <c r="J578" s="45" t="s">
        <v>31</v>
      </c>
      <c r="K578" s="45" t="s">
        <v>30</v>
      </c>
      <c r="L578" s="32" t="s">
        <v>31</v>
      </c>
      <c r="M578" s="45" t="s">
        <v>30</v>
      </c>
      <c r="N578" s="45" t="s">
        <v>30</v>
      </c>
      <c r="O578" s="45" t="s">
        <v>30</v>
      </c>
      <c r="P578" s="45" t="s">
        <v>30</v>
      </c>
      <c r="Q578" s="45" t="s">
        <v>31</v>
      </c>
      <c r="R578" s="32" t="s">
        <v>33</v>
      </c>
      <c r="S578" s="32" t="s">
        <v>33</v>
      </c>
      <c r="T578" s="45" t="s">
        <v>30</v>
      </c>
      <c r="U578" s="62" t="s">
        <v>51</v>
      </c>
      <c r="Z578" s="32" t="s">
        <v>30</v>
      </c>
      <c r="AA578" s="32" t="s">
        <v>31</v>
      </c>
      <c r="AB578" s="32" t="s">
        <v>30</v>
      </c>
      <c r="AC578" s="32" t="s">
        <v>30</v>
      </c>
      <c r="AD578" s="32" t="s">
        <v>31</v>
      </c>
      <c r="AE578" s="45" t="s">
        <v>30</v>
      </c>
      <c r="AF578" s="46" t="s">
        <v>45</v>
      </c>
      <c r="AK578" s="32" t="s">
        <v>56</v>
      </c>
      <c r="AP578" s="24" t="str">
        <f t="shared" si="2"/>
        <v>0x5E20B400</v>
      </c>
      <c r="AQ578" s="25"/>
      <c r="AR578" s="26" t="str">
        <f t="shared" si="6"/>
        <v>ARM64Op_sqdmulh_vector_Scalar                                   </v>
      </c>
      <c r="AS578" s="26" t="str">
        <f t="shared" si="7"/>
        <v>//		ARM64Op_sqdmulh_vector_Scalar,                                  	/* 0x5E20B400	SQDMULH   	 */</v>
      </c>
      <c r="AT578" s="26" t="str">
        <f t="shared" si="8"/>
        <v>//		0x5E20B400,	/* SQDMULH   	ARM64Op_sqdmulh_vector_Scalar	 */</v>
      </c>
    </row>
    <row r="579" ht="12.75" customHeight="1">
      <c r="A579" s="15" t="s">
        <v>955</v>
      </c>
      <c r="B579" s="33" t="s">
        <v>106</v>
      </c>
      <c r="C579" s="16"/>
      <c r="D579" s="17"/>
      <c r="E579" s="28" t="s">
        <v>956</v>
      </c>
      <c r="F579" s="18" t="str">
        <f t="shared" si="1"/>
        <v>Scalar</v>
      </c>
      <c r="G579" s="19"/>
      <c r="H579" s="30" t="s">
        <v>934</v>
      </c>
      <c r="I579" s="30"/>
      <c r="J579" s="45" t="s">
        <v>31</v>
      </c>
      <c r="K579" s="45" t="s">
        <v>30</v>
      </c>
      <c r="L579" s="32" t="s">
        <v>31</v>
      </c>
      <c r="M579" s="45" t="s">
        <v>30</v>
      </c>
      <c r="N579" s="45" t="s">
        <v>30</v>
      </c>
      <c r="O579" s="45" t="s">
        <v>30</v>
      </c>
      <c r="P579" s="45" t="s">
        <v>30</v>
      </c>
      <c r="Q579" s="45" t="s">
        <v>31</v>
      </c>
      <c r="R579" s="32" t="s">
        <v>31</v>
      </c>
      <c r="S579" s="32" t="s">
        <v>854</v>
      </c>
      <c r="T579" s="45" t="s">
        <v>30</v>
      </c>
      <c r="U579" s="62" t="s">
        <v>51</v>
      </c>
      <c r="Z579" s="32" t="s">
        <v>30</v>
      </c>
      <c r="AA579" s="32" t="s">
        <v>30</v>
      </c>
      <c r="AB579" s="32" t="s">
        <v>31</v>
      </c>
      <c r="AC579" s="32" t="s">
        <v>30</v>
      </c>
      <c r="AD579" s="32" t="s">
        <v>30</v>
      </c>
      <c r="AE579" s="45" t="s">
        <v>30</v>
      </c>
      <c r="AF579" s="46" t="s">
        <v>45</v>
      </c>
      <c r="AK579" s="32" t="s">
        <v>56</v>
      </c>
      <c r="AP579" s="24" t="str">
        <f t="shared" si="2"/>
        <v>0x5E20DC00</v>
      </c>
      <c r="AQ579" s="25"/>
      <c r="AR579" s="26" t="str">
        <f t="shared" si="6"/>
        <v>ARM64Op_fmulx_Scalar                                            </v>
      </c>
      <c r="AS579" s="26" t="str">
        <f t="shared" si="7"/>
        <v>//		ARM64Op_fmulx_Scalar,                                           	/* 0x5E20DC00	FMULX     	 */</v>
      </c>
      <c r="AT579" s="26" t="str">
        <f t="shared" si="8"/>
        <v>//		0x5E20DC00,	/* FMULX     	ARM64Op_fmulx_Scalar	 */</v>
      </c>
    </row>
    <row r="580" ht="12.75" customHeight="1">
      <c r="A580" s="15" t="s">
        <v>957</v>
      </c>
      <c r="B580" s="33" t="s">
        <v>106</v>
      </c>
      <c r="C580" s="16"/>
      <c r="D580" s="17"/>
      <c r="E580" s="28" t="s">
        <v>958</v>
      </c>
      <c r="F580" s="18" t="str">
        <f t="shared" si="1"/>
        <v>register_Scalar</v>
      </c>
      <c r="G580" s="18" t="s">
        <v>800</v>
      </c>
      <c r="H580" s="30" t="s">
        <v>934</v>
      </c>
      <c r="I580" s="30"/>
      <c r="J580" s="45" t="s">
        <v>31</v>
      </c>
      <c r="K580" s="45" t="s">
        <v>30</v>
      </c>
      <c r="L580" s="32" t="s">
        <v>31</v>
      </c>
      <c r="M580" s="45" t="s">
        <v>30</v>
      </c>
      <c r="N580" s="45" t="s">
        <v>30</v>
      </c>
      <c r="O580" s="45" t="s">
        <v>30</v>
      </c>
      <c r="P580" s="45" t="s">
        <v>30</v>
      </c>
      <c r="Q580" s="45" t="s">
        <v>31</v>
      </c>
      <c r="R580" s="32" t="s">
        <v>31</v>
      </c>
      <c r="S580" s="32" t="s">
        <v>854</v>
      </c>
      <c r="T580" s="45" t="s">
        <v>30</v>
      </c>
      <c r="U580" s="62" t="s">
        <v>51</v>
      </c>
      <c r="Z580" s="32" t="s">
        <v>30</v>
      </c>
      <c r="AA580" s="32" t="s">
        <v>30</v>
      </c>
      <c r="AB580" s="32" t="s">
        <v>30</v>
      </c>
      <c r="AC580" s="32" t="s">
        <v>31</v>
      </c>
      <c r="AD580" s="32" t="s">
        <v>31</v>
      </c>
      <c r="AE580" s="45" t="s">
        <v>30</v>
      </c>
      <c r="AF580" s="46" t="s">
        <v>45</v>
      </c>
      <c r="AK580" s="32" t="s">
        <v>56</v>
      </c>
      <c r="AP580" s="24" t="str">
        <f t="shared" si="2"/>
        <v>0x5E20E400</v>
      </c>
      <c r="AQ580" s="25"/>
      <c r="AR580" s="26" t="str">
        <f t="shared" si="6"/>
        <v>ARM64Op_fcmeq_register_Scalar                                   </v>
      </c>
      <c r="AS580" s="26" t="str">
        <f t="shared" si="7"/>
        <v>//		ARM64Op_fcmeq_register_Scalar,                                  	/* 0x5E20E400	FCMEQ     	 */</v>
      </c>
      <c r="AT580" s="26" t="str">
        <f t="shared" si="8"/>
        <v>//		0x5E20E400,	/* FCMEQ     	ARM64Op_fcmeq_register_Scalar	 */</v>
      </c>
    </row>
    <row r="581" ht="12.75" customHeight="1">
      <c r="A581" s="9" t="s">
        <v>959</v>
      </c>
      <c r="B581" s="33" t="s">
        <v>106</v>
      </c>
      <c r="C581" s="16"/>
      <c r="D581" s="17"/>
      <c r="E581" s="28" t="s">
        <v>960</v>
      </c>
      <c r="F581" s="18" t="str">
        <f t="shared" si="1"/>
        <v>Scalar</v>
      </c>
      <c r="G581" s="19"/>
      <c r="H581" s="30" t="s">
        <v>934</v>
      </c>
      <c r="I581" s="30"/>
      <c r="J581" s="45" t="s">
        <v>31</v>
      </c>
      <c r="K581" s="45" t="s">
        <v>30</v>
      </c>
      <c r="L581" s="32" t="s">
        <v>31</v>
      </c>
      <c r="M581" s="45" t="s">
        <v>30</v>
      </c>
      <c r="N581" s="45" t="s">
        <v>30</v>
      </c>
      <c r="O581" s="45" t="s">
        <v>30</v>
      </c>
      <c r="P581" s="45" t="s">
        <v>30</v>
      </c>
      <c r="Q581" s="45" t="s">
        <v>31</v>
      </c>
      <c r="R581" s="32" t="s">
        <v>31</v>
      </c>
      <c r="S581" s="32" t="s">
        <v>854</v>
      </c>
      <c r="T581" s="45" t="s">
        <v>30</v>
      </c>
      <c r="U581" s="62" t="s">
        <v>51</v>
      </c>
      <c r="Z581" s="32" t="s">
        <v>30</v>
      </c>
      <c r="AA581" s="32" t="s">
        <v>30</v>
      </c>
      <c r="AB581" s="32" t="s">
        <v>30</v>
      </c>
      <c r="AC581" s="32" t="s">
        <v>30</v>
      </c>
      <c r="AD581" s="32" t="s">
        <v>30</v>
      </c>
      <c r="AE581" s="45" t="s">
        <v>30</v>
      </c>
      <c r="AF581" s="46" t="s">
        <v>45</v>
      </c>
      <c r="AK581" s="32" t="s">
        <v>56</v>
      </c>
      <c r="AP581" s="24" t="str">
        <f t="shared" si="2"/>
        <v>0x5E20FC00</v>
      </c>
      <c r="AQ581" s="25"/>
      <c r="AR581" s="26" t="str">
        <f t="shared" si="6"/>
        <v>ARM64Op_frecps_Scalar                                           </v>
      </c>
      <c r="AS581" s="26" t="str">
        <f t="shared" si="7"/>
        <v>//		ARM64Op_frecps_Scalar,                                          	/* 0x5E20FC00	FRECPS    	 */</v>
      </c>
      <c r="AT581" s="26" t="str">
        <f t="shared" si="8"/>
        <v>//		0x5E20FC00,	/* FRECPS    	ARM64Op_frecps_Scalar	 */</v>
      </c>
    </row>
    <row r="582" ht="12.75" customHeight="1">
      <c r="A582" s="9" t="s">
        <v>961</v>
      </c>
      <c r="B582" s="33" t="s">
        <v>106</v>
      </c>
      <c r="C582" s="16"/>
      <c r="D582" s="17"/>
      <c r="E582" s="28" t="s">
        <v>962</v>
      </c>
      <c r="F582" s="18" t="str">
        <f t="shared" si="1"/>
        <v>Scalar</v>
      </c>
      <c r="G582" s="19"/>
      <c r="H582" s="30" t="s">
        <v>934</v>
      </c>
      <c r="I582" s="30"/>
      <c r="J582" s="45" t="s">
        <v>31</v>
      </c>
      <c r="K582" s="45" t="s">
        <v>30</v>
      </c>
      <c r="L582" s="32" t="s">
        <v>31</v>
      </c>
      <c r="M582" s="45" t="s">
        <v>30</v>
      </c>
      <c r="N582" s="45" t="s">
        <v>30</v>
      </c>
      <c r="O582" s="45" t="s">
        <v>30</v>
      </c>
      <c r="P582" s="45" t="s">
        <v>30</v>
      </c>
      <c r="Q582" s="45" t="s">
        <v>31</v>
      </c>
      <c r="R582" s="32" t="s">
        <v>30</v>
      </c>
      <c r="S582" s="32" t="s">
        <v>854</v>
      </c>
      <c r="T582" s="45" t="s">
        <v>30</v>
      </c>
      <c r="U582" s="62" t="s">
        <v>51</v>
      </c>
      <c r="Z582" s="32" t="s">
        <v>30</v>
      </c>
      <c r="AA582" s="32" t="s">
        <v>30</v>
      </c>
      <c r="AB582" s="32" t="s">
        <v>30</v>
      </c>
      <c r="AC582" s="32" t="s">
        <v>30</v>
      </c>
      <c r="AD582" s="32" t="s">
        <v>30</v>
      </c>
      <c r="AE582" s="45" t="s">
        <v>30</v>
      </c>
      <c r="AF582" s="46" t="s">
        <v>45</v>
      </c>
      <c r="AK582" s="32" t="s">
        <v>56</v>
      </c>
      <c r="AP582" s="24" t="str">
        <f t="shared" si="2"/>
        <v>0x5EA0FC00</v>
      </c>
      <c r="AQ582" s="25"/>
      <c r="AR582" s="26" t="str">
        <f t="shared" si="6"/>
        <v>ARM64Op_frsqrts_Scalar                                          </v>
      </c>
      <c r="AS582" s="26" t="str">
        <f t="shared" si="7"/>
        <v>//		ARM64Op_frsqrts_Scalar,                                         	/* 0x5EA0FC00	FRSQRTS   	 */</v>
      </c>
      <c r="AT582" s="26" t="str">
        <f t="shared" si="8"/>
        <v>//		0x5EA0FC00,	/* FRSQRTS   	ARM64Op_frsqrts_Scalar	 */</v>
      </c>
    </row>
    <row r="583" ht="12.75" customHeight="1">
      <c r="A583" s="15" t="s">
        <v>963</v>
      </c>
      <c r="B583" s="33" t="s">
        <v>106</v>
      </c>
      <c r="C583" s="16"/>
      <c r="D583" s="17"/>
      <c r="E583" s="28" t="s">
        <v>964</v>
      </c>
      <c r="F583" s="18" t="str">
        <f t="shared" si="1"/>
        <v>Scalar</v>
      </c>
      <c r="G583" s="19"/>
      <c r="H583" s="30" t="s">
        <v>934</v>
      </c>
      <c r="I583" s="30"/>
      <c r="J583" s="45" t="s">
        <v>31</v>
      </c>
      <c r="K583" s="45" t="s">
        <v>30</v>
      </c>
      <c r="L583" s="32" t="s">
        <v>30</v>
      </c>
      <c r="M583" s="45" t="s">
        <v>30</v>
      </c>
      <c r="N583" s="45" t="s">
        <v>30</v>
      </c>
      <c r="O583" s="45" t="s">
        <v>30</v>
      </c>
      <c r="P583" s="45" t="s">
        <v>30</v>
      </c>
      <c r="Q583" s="45" t="s">
        <v>31</v>
      </c>
      <c r="R583" s="32" t="s">
        <v>33</v>
      </c>
      <c r="S583" s="32" t="s">
        <v>33</v>
      </c>
      <c r="T583" s="45" t="s">
        <v>30</v>
      </c>
      <c r="U583" s="62" t="s">
        <v>51</v>
      </c>
      <c r="Z583" s="32" t="s">
        <v>31</v>
      </c>
      <c r="AA583" s="32" t="s">
        <v>31</v>
      </c>
      <c r="AB583" s="32" t="s">
        <v>31</v>
      </c>
      <c r="AC583" s="32" t="s">
        <v>31</v>
      </c>
      <c r="AD583" s="32" t="s">
        <v>30</v>
      </c>
      <c r="AE583" s="45" t="s">
        <v>30</v>
      </c>
      <c r="AF583" s="46" t="s">
        <v>45</v>
      </c>
      <c r="AK583" s="32" t="s">
        <v>56</v>
      </c>
      <c r="AP583" s="24" t="str">
        <f t="shared" si="2"/>
        <v>0x7E200C00</v>
      </c>
      <c r="AQ583" s="25"/>
      <c r="AR583" s="26" t="str">
        <f t="shared" si="6"/>
        <v>ARM64Op_uqadd_Scalar                                            </v>
      </c>
      <c r="AS583" s="26" t="str">
        <f t="shared" si="7"/>
        <v>//		ARM64Op_uqadd_Scalar,                                           	/* 0x7E200C00	UQADD     	 */</v>
      </c>
      <c r="AT583" s="26" t="str">
        <f t="shared" si="8"/>
        <v>//		0x7E200C00,	/* UQADD     	ARM64Op_uqadd_Scalar	 */</v>
      </c>
    </row>
    <row r="584" ht="12.75" customHeight="1">
      <c r="A584" s="15" t="s">
        <v>965</v>
      </c>
      <c r="B584" s="33" t="s">
        <v>106</v>
      </c>
      <c r="C584" s="16"/>
      <c r="D584" s="17"/>
      <c r="E584" s="28" t="s">
        <v>966</v>
      </c>
      <c r="F584" s="18" t="str">
        <f t="shared" si="1"/>
        <v>Scalar</v>
      </c>
      <c r="G584" s="19"/>
      <c r="H584" s="30" t="s">
        <v>934</v>
      </c>
      <c r="I584" s="30"/>
      <c r="J584" s="45" t="s">
        <v>31</v>
      </c>
      <c r="K584" s="45" t="s">
        <v>30</v>
      </c>
      <c r="L584" s="32" t="s">
        <v>30</v>
      </c>
      <c r="M584" s="45" t="s">
        <v>30</v>
      </c>
      <c r="N584" s="45" t="s">
        <v>30</v>
      </c>
      <c r="O584" s="45" t="s">
        <v>30</v>
      </c>
      <c r="P584" s="45" t="s">
        <v>30</v>
      </c>
      <c r="Q584" s="45" t="s">
        <v>31</v>
      </c>
      <c r="R584" s="32" t="s">
        <v>33</v>
      </c>
      <c r="S584" s="32" t="s">
        <v>33</v>
      </c>
      <c r="T584" s="45" t="s">
        <v>30</v>
      </c>
      <c r="U584" s="62" t="s">
        <v>51</v>
      </c>
      <c r="Z584" s="32" t="s">
        <v>31</v>
      </c>
      <c r="AA584" s="32" t="s">
        <v>31</v>
      </c>
      <c r="AB584" s="32" t="s">
        <v>30</v>
      </c>
      <c r="AC584" s="32" t="s">
        <v>31</v>
      </c>
      <c r="AD584" s="32" t="s">
        <v>30</v>
      </c>
      <c r="AE584" s="45" t="s">
        <v>30</v>
      </c>
      <c r="AF584" s="46" t="s">
        <v>45</v>
      </c>
      <c r="AK584" s="32" t="s">
        <v>56</v>
      </c>
      <c r="AP584" s="24" t="str">
        <f t="shared" si="2"/>
        <v>0x7E202C00</v>
      </c>
      <c r="AQ584" s="25"/>
      <c r="AR584" s="26" t="str">
        <f t="shared" si="6"/>
        <v>ARM64Op_uqsub_Scalar                                            </v>
      </c>
      <c r="AS584" s="26" t="str">
        <f t="shared" si="7"/>
        <v>//		ARM64Op_uqsub_Scalar,                                           	/* 0x7E202C00	UQSUB     	 */</v>
      </c>
      <c r="AT584" s="26" t="str">
        <f t="shared" si="8"/>
        <v>//		0x7E202C00,	/* UQSUB     	ARM64Op_uqsub_Scalar	 */</v>
      </c>
    </row>
    <row r="585" ht="12.75" customHeight="1">
      <c r="A585" s="9" t="s">
        <v>967</v>
      </c>
      <c r="B585" s="33" t="s">
        <v>106</v>
      </c>
      <c r="C585" s="16"/>
      <c r="D585" s="17"/>
      <c r="E585" s="28" t="s">
        <v>968</v>
      </c>
      <c r="F585" s="18" t="str">
        <f t="shared" si="1"/>
        <v>register_Scalar</v>
      </c>
      <c r="G585" s="18" t="s">
        <v>800</v>
      </c>
      <c r="H585" s="30" t="s">
        <v>934</v>
      </c>
      <c r="I585" s="30"/>
      <c r="J585" s="45" t="s">
        <v>31</v>
      </c>
      <c r="K585" s="45" t="s">
        <v>30</v>
      </c>
      <c r="L585" s="32" t="s">
        <v>30</v>
      </c>
      <c r="M585" s="45" t="s">
        <v>30</v>
      </c>
      <c r="N585" s="45" t="s">
        <v>30</v>
      </c>
      <c r="O585" s="45" t="s">
        <v>30</v>
      </c>
      <c r="P585" s="45" t="s">
        <v>30</v>
      </c>
      <c r="Q585" s="45" t="s">
        <v>31</v>
      </c>
      <c r="R585" s="32" t="s">
        <v>33</v>
      </c>
      <c r="S585" s="32" t="s">
        <v>33</v>
      </c>
      <c r="T585" s="45" t="s">
        <v>30</v>
      </c>
      <c r="U585" s="62" t="s">
        <v>51</v>
      </c>
      <c r="Z585" s="32" t="s">
        <v>31</v>
      </c>
      <c r="AA585" s="32" t="s">
        <v>31</v>
      </c>
      <c r="AB585" s="32" t="s">
        <v>30</v>
      </c>
      <c r="AC585" s="32" t="s">
        <v>30</v>
      </c>
      <c r="AD585" s="32" t="s">
        <v>31</v>
      </c>
      <c r="AE585" s="45" t="s">
        <v>30</v>
      </c>
      <c r="AF585" s="46" t="s">
        <v>45</v>
      </c>
      <c r="AK585" s="32" t="s">
        <v>56</v>
      </c>
      <c r="AP585" s="24" t="str">
        <f t="shared" si="2"/>
        <v>0x7E203400</v>
      </c>
      <c r="AQ585" s="25"/>
      <c r="AR585" s="26" t="str">
        <f t="shared" si="6"/>
        <v>ARM64Op_cmhi_register_Scalar                                    </v>
      </c>
      <c r="AS585" s="26" t="str">
        <f t="shared" si="7"/>
        <v>//		ARM64Op_cmhi_register_Scalar,                                   	/* 0x7E203400	CMHI      	 */</v>
      </c>
      <c r="AT585" s="26" t="str">
        <f t="shared" si="8"/>
        <v>//		0x7E203400,	/* CMHI      	ARM64Op_cmhi_register_Scalar	 */</v>
      </c>
    </row>
    <row r="586" ht="12.75" customHeight="1">
      <c r="A586" s="15" t="s">
        <v>969</v>
      </c>
      <c r="B586" s="33" t="s">
        <v>106</v>
      </c>
      <c r="C586" s="16"/>
      <c r="D586" s="17"/>
      <c r="E586" s="28" t="s">
        <v>970</v>
      </c>
      <c r="F586" s="18" t="str">
        <f t="shared" si="1"/>
        <v>register_Scalar</v>
      </c>
      <c r="G586" s="18" t="s">
        <v>800</v>
      </c>
      <c r="H586" s="30" t="s">
        <v>934</v>
      </c>
      <c r="I586" s="30"/>
      <c r="J586" s="45" t="s">
        <v>31</v>
      </c>
      <c r="K586" s="45" t="s">
        <v>30</v>
      </c>
      <c r="L586" s="32" t="s">
        <v>30</v>
      </c>
      <c r="M586" s="45" t="s">
        <v>30</v>
      </c>
      <c r="N586" s="45" t="s">
        <v>30</v>
      </c>
      <c r="O586" s="45" t="s">
        <v>30</v>
      </c>
      <c r="P586" s="45" t="s">
        <v>30</v>
      </c>
      <c r="Q586" s="45" t="s">
        <v>31</v>
      </c>
      <c r="R586" s="32" t="s">
        <v>33</v>
      </c>
      <c r="S586" s="32" t="s">
        <v>33</v>
      </c>
      <c r="T586" s="45" t="s">
        <v>30</v>
      </c>
      <c r="U586" s="62" t="s">
        <v>51</v>
      </c>
      <c r="Z586" s="32" t="s">
        <v>31</v>
      </c>
      <c r="AA586" s="32" t="s">
        <v>31</v>
      </c>
      <c r="AB586" s="32" t="s">
        <v>30</v>
      </c>
      <c r="AC586" s="32" t="s">
        <v>30</v>
      </c>
      <c r="AD586" s="32" t="s">
        <v>30</v>
      </c>
      <c r="AE586" s="45" t="s">
        <v>30</v>
      </c>
      <c r="AF586" s="46" t="s">
        <v>45</v>
      </c>
      <c r="AK586" s="32" t="s">
        <v>56</v>
      </c>
      <c r="AP586" s="24" t="str">
        <f t="shared" si="2"/>
        <v>0x7E203C00</v>
      </c>
      <c r="AQ586" s="25"/>
      <c r="AR586" s="26" t="str">
        <f t="shared" si="6"/>
        <v>ARM64Op_cmhs_register_Scalar                                    </v>
      </c>
      <c r="AS586" s="26" t="str">
        <f t="shared" si="7"/>
        <v>//		ARM64Op_cmhs_register_Scalar,                                   	/* 0x7E203C00	CMHS      	 */</v>
      </c>
      <c r="AT586" s="26" t="str">
        <f t="shared" si="8"/>
        <v>//		0x7E203C00,	/* CMHS      	ARM64Op_cmhs_register_Scalar	 */</v>
      </c>
    </row>
    <row r="587" ht="12.75" customHeight="1">
      <c r="A587" s="15" t="s">
        <v>971</v>
      </c>
      <c r="B587" s="33" t="s">
        <v>106</v>
      </c>
      <c r="C587" s="16"/>
      <c r="D587" s="17"/>
      <c r="E587" s="28" t="s">
        <v>972</v>
      </c>
      <c r="F587" s="18" t="str">
        <f t="shared" si="1"/>
        <v>Scalar</v>
      </c>
      <c r="G587" s="19"/>
      <c r="H587" s="30" t="s">
        <v>934</v>
      </c>
      <c r="I587" s="30"/>
      <c r="J587" s="45" t="s">
        <v>31</v>
      </c>
      <c r="K587" s="45" t="s">
        <v>30</v>
      </c>
      <c r="L587" s="32" t="s">
        <v>30</v>
      </c>
      <c r="M587" s="45" t="s">
        <v>30</v>
      </c>
      <c r="N587" s="45" t="s">
        <v>30</v>
      </c>
      <c r="O587" s="45" t="s">
        <v>30</v>
      </c>
      <c r="P587" s="45" t="s">
        <v>30</v>
      </c>
      <c r="Q587" s="45" t="s">
        <v>31</v>
      </c>
      <c r="R587" s="32" t="s">
        <v>33</v>
      </c>
      <c r="S587" s="32" t="s">
        <v>33</v>
      </c>
      <c r="T587" s="45" t="s">
        <v>30</v>
      </c>
      <c r="U587" s="62" t="s">
        <v>51</v>
      </c>
      <c r="Z587" s="32" t="s">
        <v>31</v>
      </c>
      <c r="AA587" s="32" t="s">
        <v>30</v>
      </c>
      <c r="AB587" s="32" t="s">
        <v>31</v>
      </c>
      <c r="AC587" s="32" t="s">
        <v>31</v>
      </c>
      <c r="AD587" s="32" t="s">
        <v>31</v>
      </c>
      <c r="AE587" s="45" t="s">
        <v>30</v>
      </c>
      <c r="AF587" s="46" t="s">
        <v>45</v>
      </c>
      <c r="AK587" s="32" t="s">
        <v>56</v>
      </c>
      <c r="AP587" s="24" t="str">
        <f t="shared" si="2"/>
        <v>0x7E204400</v>
      </c>
      <c r="AQ587" s="25"/>
      <c r="AR587" s="26" t="str">
        <f t="shared" si="6"/>
        <v>ARM64Op_ushl_Scalar                                             </v>
      </c>
      <c r="AS587" s="26" t="str">
        <f t="shared" si="7"/>
        <v>//		ARM64Op_ushl_Scalar,                                            	/* 0x7E204400	USHL      	 */</v>
      </c>
      <c r="AT587" s="26" t="str">
        <f t="shared" si="8"/>
        <v>//		0x7E204400,	/* USHL      	ARM64Op_ushl_Scalar	 */</v>
      </c>
    </row>
    <row r="588" ht="12.75" customHeight="1">
      <c r="A588" s="9" t="s">
        <v>973</v>
      </c>
      <c r="B588" s="33" t="s">
        <v>106</v>
      </c>
      <c r="C588" s="16"/>
      <c r="D588" s="17"/>
      <c r="E588" s="28" t="s">
        <v>974</v>
      </c>
      <c r="F588" s="18" t="str">
        <f t="shared" si="1"/>
        <v>register_Scalar</v>
      </c>
      <c r="G588" s="18" t="s">
        <v>800</v>
      </c>
      <c r="H588" s="30" t="s">
        <v>934</v>
      </c>
      <c r="I588" s="30"/>
      <c r="J588" s="45" t="s">
        <v>31</v>
      </c>
      <c r="K588" s="45" t="s">
        <v>30</v>
      </c>
      <c r="L588" s="32" t="s">
        <v>30</v>
      </c>
      <c r="M588" s="45" t="s">
        <v>30</v>
      </c>
      <c r="N588" s="45" t="s">
        <v>30</v>
      </c>
      <c r="O588" s="45" t="s">
        <v>30</v>
      </c>
      <c r="P588" s="45" t="s">
        <v>30</v>
      </c>
      <c r="Q588" s="45" t="s">
        <v>31</v>
      </c>
      <c r="R588" s="32" t="s">
        <v>33</v>
      </c>
      <c r="S588" s="32" t="s">
        <v>33</v>
      </c>
      <c r="T588" s="45" t="s">
        <v>30</v>
      </c>
      <c r="U588" s="62" t="s">
        <v>51</v>
      </c>
      <c r="Z588" s="32" t="s">
        <v>31</v>
      </c>
      <c r="AA588" s="32" t="s">
        <v>30</v>
      </c>
      <c r="AB588" s="32" t="s">
        <v>31</v>
      </c>
      <c r="AC588" s="32" t="s">
        <v>31</v>
      </c>
      <c r="AD588" s="32" t="s">
        <v>30</v>
      </c>
      <c r="AE588" s="45" t="s">
        <v>30</v>
      </c>
      <c r="AF588" s="46" t="s">
        <v>45</v>
      </c>
      <c r="AK588" s="32" t="s">
        <v>56</v>
      </c>
      <c r="AP588" s="24" t="str">
        <f t="shared" si="2"/>
        <v>0x7E204C00</v>
      </c>
      <c r="AQ588" s="25"/>
      <c r="AR588" s="26" t="str">
        <f t="shared" si="6"/>
        <v>ARM64Op_uqshl_register_Scalar                                   </v>
      </c>
      <c r="AS588" s="26" t="str">
        <f t="shared" si="7"/>
        <v>//		ARM64Op_uqshl_register_Scalar,                                  	/* 0x7E204C00	UQSHL     	 */</v>
      </c>
      <c r="AT588" s="26" t="str">
        <f t="shared" si="8"/>
        <v>//		0x7E204C00,	/* UQSHL     	ARM64Op_uqshl_register_Scalar	 */</v>
      </c>
    </row>
    <row r="589" ht="12.75" customHeight="1">
      <c r="A589" s="9" t="s">
        <v>975</v>
      </c>
      <c r="B589" s="33" t="s">
        <v>106</v>
      </c>
      <c r="C589" s="16"/>
      <c r="D589" s="17"/>
      <c r="E589" s="28" t="s">
        <v>976</v>
      </c>
      <c r="F589" s="18" t="str">
        <f t="shared" si="1"/>
        <v>Scalar</v>
      </c>
      <c r="G589" s="19"/>
      <c r="H589" s="30" t="s">
        <v>934</v>
      </c>
      <c r="I589" s="30"/>
      <c r="J589" s="45" t="s">
        <v>31</v>
      </c>
      <c r="K589" s="45" t="s">
        <v>30</v>
      </c>
      <c r="L589" s="32" t="s">
        <v>30</v>
      </c>
      <c r="M589" s="45" t="s">
        <v>30</v>
      </c>
      <c r="N589" s="45" t="s">
        <v>30</v>
      </c>
      <c r="O589" s="45" t="s">
        <v>30</v>
      </c>
      <c r="P589" s="45" t="s">
        <v>30</v>
      </c>
      <c r="Q589" s="45" t="s">
        <v>31</v>
      </c>
      <c r="R589" s="32" t="s">
        <v>33</v>
      </c>
      <c r="S589" s="32" t="s">
        <v>33</v>
      </c>
      <c r="T589" s="45" t="s">
        <v>30</v>
      </c>
      <c r="U589" s="62" t="s">
        <v>51</v>
      </c>
      <c r="Z589" s="32" t="s">
        <v>31</v>
      </c>
      <c r="AA589" s="32" t="s">
        <v>30</v>
      </c>
      <c r="AB589" s="32" t="s">
        <v>31</v>
      </c>
      <c r="AC589" s="32" t="s">
        <v>30</v>
      </c>
      <c r="AD589" s="32" t="s">
        <v>31</v>
      </c>
      <c r="AE589" s="45" t="s">
        <v>30</v>
      </c>
      <c r="AF589" s="46" t="s">
        <v>45</v>
      </c>
      <c r="AK589" s="32" t="s">
        <v>56</v>
      </c>
      <c r="AP589" s="24" t="str">
        <f t="shared" si="2"/>
        <v>0x7E205400</v>
      </c>
      <c r="AQ589" s="25"/>
      <c r="AR589" s="26" t="str">
        <f t="shared" si="6"/>
        <v>ARM64Op_urshl_Scalar                                            </v>
      </c>
      <c r="AS589" s="26" t="str">
        <f t="shared" si="7"/>
        <v>//		ARM64Op_urshl_Scalar,                                           	/* 0x7E205400	URSHL     	 */</v>
      </c>
      <c r="AT589" s="26" t="str">
        <f t="shared" si="8"/>
        <v>//		0x7E205400,	/* URSHL     	ARM64Op_urshl_Scalar	 */</v>
      </c>
    </row>
    <row r="590" ht="12.75" customHeight="1">
      <c r="A590" s="15" t="s">
        <v>977</v>
      </c>
      <c r="B590" s="33" t="s">
        <v>106</v>
      </c>
      <c r="C590" s="16"/>
      <c r="D590" s="17"/>
      <c r="E590" s="28" t="s">
        <v>978</v>
      </c>
      <c r="F590" s="18" t="str">
        <f t="shared" si="1"/>
        <v>Scalar</v>
      </c>
      <c r="G590" s="19"/>
      <c r="H590" s="30" t="s">
        <v>934</v>
      </c>
      <c r="I590" s="30"/>
      <c r="J590" s="45" t="s">
        <v>31</v>
      </c>
      <c r="K590" s="45" t="s">
        <v>30</v>
      </c>
      <c r="L590" s="32" t="s">
        <v>30</v>
      </c>
      <c r="M590" s="45" t="s">
        <v>30</v>
      </c>
      <c r="N590" s="45" t="s">
        <v>30</v>
      </c>
      <c r="O590" s="45" t="s">
        <v>30</v>
      </c>
      <c r="P590" s="45" t="s">
        <v>30</v>
      </c>
      <c r="Q590" s="45" t="s">
        <v>31</v>
      </c>
      <c r="R590" s="32" t="s">
        <v>33</v>
      </c>
      <c r="S590" s="32" t="s">
        <v>33</v>
      </c>
      <c r="T590" s="45" t="s">
        <v>30</v>
      </c>
      <c r="U590" s="62" t="s">
        <v>51</v>
      </c>
      <c r="Z590" s="32" t="s">
        <v>31</v>
      </c>
      <c r="AA590" s="32" t="s">
        <v>30</v>
      </c>
      <c r="AB590" s="32" t="s">
        <v>31</v>
      </c>
      <c r="AC590" s="32" t="s">
        <v>30</v>
      </c>
      <c r="AD590" s="32" t="s">
        <v>30</v>
      </c>
      <c r="AE590" s="45" t="s">
        <v>30</v>
      </c>
      <c r="AF590" s="46" t="s">
        <v>45</v>
      </c>
      <c r="AK590" s="32" t="s">
        <v>56</v>
      </c>
      <c r="AP590" s="24" t="str">
        <f t="shared" si="2"/>
        <v>0x7E205C00</v>
      </c>
      <c r="AQ590" s="25"/>
      <c r="AR590" s="26" t="str">
        <f t="shared" si="6"/>
        <v>ARM64Op_uqrshl_Scalar                                           </v>
      </c>
      <c r="AS590" s="26" t="str">
        <f t="shared" si="7"/>
        <v>//		ARM64Op_uqrshl_Scalar,                                          	/* 0x7E205C00	UQRSHL    	 */</v>
      </c>
      <c r="AT590" s="26" t="str">
        <f t="shared" si="8"/>
        <v>//		0x7E205C00,	/* UQRSHL    	ARM64Op_uqrshl_Scalar	 */</v>
      </c>
    </row>
    <row r="591" ht="12.75" customHeight="1">
      <c r="A591" s="15" t="s">
        <v>979</v>
      </c>
      <c r="B591" s="33" t="s">
        <v>106</v>
      </c>
      <c r="C591" s="16"/>
      <c r="D591" s="17"/>
      <c r="E591" s="28" t="s">
        <v>472</v>
      </c>
      <c r="F591" s="18" t="str">
        <f t="shared" si="1"/>
        <v>vector_Scalar</v>
      </c>
      <c r="G591" s="18" t="s">
        <v>950</v>
      </c>
      <c r="H591" s="30" t="s">
        <v>934</v>
      </c>
      <c r="I591" s="30"/>
      <c r="J591" s="45" t="s">
        <v>31</v>
      </c>
      <c r="K591" s="45" t="s">
        <v>30</v>
      </c>
      <c r="L591" s="32" t="s">
        <v>30</v>
      </c>
      <c r="M591" s="45" t="s">
        <v>30</v>
      </c>
      <c r="N591" s="45" t="s">
        <v>30</v>
      </c>
      <c r="O591" s="45" t="s">
        <v>30</v>
      </c>
      <c r="P591" s="45" t="s">
        <v>30</v>
      </c>
      <c r="Q591" s="45" t="s">
        <v>31</v>
      </c>
      <c r="R591" s="32" t="s">
        <v>33</v>
      </c>
      <c r="S591" s="32" t="s">
        <v>33</v>
      </c>
      <c r="T591" s="45" t="s">
        <v>30</v>
      </c>
      <c r="U591" s="62" t="s">
        <v>51</v>
      </c>
      <c r="Z591" s="32" t="s">
        <v>30</v>
      </c>
      <c r="AA591" s="32" t="s">
        <v>31</v>
      </c>
      <c r="AB591" s="32" t="s">
        <v>31</v>
      </c>
      <c r="AC591" s="32" t="s">
        <v>31</v>
      </c>
      <c r="AD591" s="32" t="s">
        <v>31</v>
      </c>
      <c r="AE591" s="45" t="s">
        <v>30</v>
      </c>
      <c r="AF591" s="46" t="s">
        <v>45</v>
      </c>
      <c r="AK591" s="32" t="s">
        <v>56</v>
      </c>
      <c r="AP591" s="24" t="str">
        <f t="shared" si="2"/>
        <v>0x7E208400</v>
      </c>
      <c r="AQ591" s="25"/>
      <c r="AR591" s="26" t="str">
        <f t="shared" si="6"/>
        <v>ARM64Op_sub_vector_Scalar                                       </v>
      </c>
      <c r="AS591" s="26" t="str">
        <f t="shared" si="7"/>
        <v>//		ARM64Op_sub_vector_Scalar,                                      	/* 0x7E208400	SUB       	 */</v>
      </c>
      <c r="AT591" s="26" t="str">
        <f t="shared" si="8"/>
        <v>//		0x7E208400,	/* SUB       	ARM64Op_sub_vector_Scalar	 */</v>
      </c>
    </row>
    <row r="592" ht="12.75" customHeight="1">
      <c r="A592" s="9" t="s">
        <v>980</v>
      </c>
      <c r="B592" s="33" t="s">
        <v>106</v>
      </c>
      <c r="C592" s="16"/>
      <c r="D592" s="17"/>
      <c r="E592" s="28" t="s">
        <v>981</v>
      </c>
      <c r="F592" s="18" t="str">
        <f t="shared" si="1"/>
        <v>register_Scalar</v>
      </c>
      <c r="G592" s="18" t="s">
        <v>800</v>
      </c>
      <c r="H592" s="30" t="s">
        <v>934</v>
      </c>
      <c r="I592" s="30"/>
      <c r="J592" s="45" t="s">
        <v>31</v>
      </c>
      <c r="K592" s="45" t="s">
        <v>30</v>
      </c>
      <c r="L592" s="32" t="s">
        <v>30</v>
      </c>
      <c r="M592" s="45" t="s">
        <v>30</v>
      </c>
      <c r="N592" s="45" t="s">
        <v>30</v>
      </c>
      <c r="O592" s="45" t="s">
        <v>30</v>
      </c>
      <c r="P592" s="45" t="s">
        <v>30</v>
      </c>
      <c r="Q592" s="45" t="s">
        <v>31</v>
      </c>
      <c r="R592" s="32" t="s">
        <v>33</v>
      </c>
      <c r="S592" s="32" t="s">
        <v>33</v>
      </c>
      <c r="T592" s="45" t="s">
        <v>30</v>
      </c>
      <c r="U592" s="62" t="s">
        <v>51</v>
      </c>
      <c r="Z592" s="32" t="s">
        <v>30</v>
      </c>
      <c r="AA592" s="32" t="s">
        <v>31</v>
      </c>
      <c r="AB592" s="32" t="s">
        <v>31</v>
      </c>
      <c r="AC592" s="32" t="s">
        <v>31</v>
      </c>
      <c r="AD592" s="32" t="s">
        <v>30</v>
      </c>
      <c r="AE592" s="45" t="s">
        <v>30</v>
      </c>
      <c r="AF592" s="46" t="s">
        <v>45</v>
      </c>
      <c r="AK592" s="32" t="s">
        <v>56</v>
      </c>
      <c r="AP592" s="24" t="str">
        <f t="shared" si="2"/>
        <v>0x7E208C00</v>
      </c>
      <c r="AQ592" s="25"/>
      <c r="AR592" s="26" t="str">
        <f t="shared" si="6"/>
        <v>ARM64Op_cmeq_register_Scalar                                    </v>
      </c>
      <c r="AS592" s="26" t="str">
        <f t="shared" si="7"/>
        <v>//		ARM64Op_cmeq_register_Scalar,                                   	/* 0x7E208C00	CMEQ      	 */</v>
      </c>
      <c r="AT592" s="26" t="str">
        <f t="shared" si="8"/>
        <v>//		0x7E208C00,	/* CMEQ      	ARM64Op_cmeq_register_Scalar	 */</v>
      </c>
    </row>
    <row r="593" ht="12.75" customHeight="1">
      <c r="A593" s="15" t="s">
        <v>982</v>
      </c>
      <c r="B593" s="33" t="s">
        <v>106</v>
      </c>
      <c r="C593" s="16"/>
      <c r="D593" s="17"/>
      <c r="E593" s="28" t="s">
        <v>983</v>
      </c>
      <c r="F593" s="18" t="str">
        <f t="shared" si="1"/>
        <v>vector_Scalar</v>
      </c>
      <c r="G593" s="18" t="s">
        <v>950</v>
      </c>
      <c r="H593" s="30" t="s">
        <v>934</v>
      </c>
      <c r="I593" s="30"/>
      <c r="J593" s="45" t="s">
        <v>31</v>
      </c>
      <c r="K593" s="45" t="s">
        <v>30</v>
      </c>
      <c r="L593" s="32" t="s">
        <v>30</v>
      </c>
      <c r="M593" s="45" t="s">
        <v>30</v>
      </c>
      <c r="N593" s="45" t="s">
        <v>30</v>
      </c>
      <c r="O593" s="45" t="s">
        <v>30</v>
      </c>
      <c r="P593" s="45" t="s">
        <v>30</v>
      </c>
      <c r="Q593" s="45" t="s">
        <v>31</v>
      </c>
      <c r="R593" s="32" t="s">
        <v>33</v>
      </c>
      <c r="S593" s="32" t="s">
        <v>33</v>
      </c>
      <c r="T593" s="45" t="s">
        <v>30</v>
      </c>
      <c r="U593" s="62" t="s">
        <v>51</v>
      </c>
      <c r="Z593" s="32" t="s">
        <v>30</v>
      </c>
      <c r="AA593" s="32" t="s">
        <v>31</v>
      </c>
      <c r="AB593" s="32" t="s">
        <v>30</v>
      </c>
      <c r="AC593" s="32" t="s">
        <v>30</v>
      </c>
      <c r="AD593" s="32" t="s">
        <v>31</v>
      </c>
      <c r="AE593" s="45" t="s">
        <v>30</v>
      </c>
      <c r="AF593" s="46" t="s">
        <v>45</v>
      </c>
      <c r="AK593" s="32" t="s">
        <v>56</v>
      </c>
      <c r="AP593" s="24" t="str">
        <f t="shared" si="2"/>
        <v>0x7E20B400</v>
      </c>
      <c r="AQ593" s="25"/>
      <c r="AR593" s="26" t="str">
        <f t="shared" si="6"/>
        <v>ARM64Op_sqrdmulh_vector_Scalar                                  </v>
      </c>
      <c r="AS593" s="26" t="str">
        <f t="shared" si="7"/>
        <v>//		ARM64Op_sqrdmulh_vector_Scalar,                                 	/* 0x7E20B400	SQRDMULH  	 */</v>
      </c>
      <c r="AT593" s="26" t="str">
        <f t="shared" si="8"/>
        <v>//		0x7E20B400,	/* SQRDMULH  	ARM64Op_sqrdmulh_vector_Scalar	 */</v>
      </c>
    </row>
    <row r="594" ht="12.75" customHeight="1">
      <c r="A594" s="15" t="s">
        <v>984</v>
      </c>
      <c r="B594" s="33" t="s">
        <v>106</v>
      </c>
      <c r="C594" s="16"/>
      <c r="D594" s="17"/>
      <c r="E594" s="28" t="s">
        <v>985</v>
      </c>
      <c r="F594" s="18" t="str">
        <f t="shared" si="1"/>
        <v>register_Scalar</v>
      </c>
      <c r="G594" s="18" t="s">
        <v>800</v>
      </c>
      <c r="H594" s="30" t="s">
        <v>934</v>
      </c>
      <c r="I594" s="30"/>
      <c r="J594" s="45" t="s">
        <v>31</v>
      </c>
      <c r="K594" s="45" t="s">
        <v>30</v>
      </c>
      <c r="L594" s="32" t="s">
        <v>30</v>
      </c>
      <c r="M594" s="45" t="s">
        <v>30</v>
      </c>
      <c r="N594" s="45" t="s">
        <v>30</v>
      </c>
      <c r="O594" s="45" t="s">
        <v>30</v>
      </c>
      <c r="P594" s="45" t="s">
        <v>30</v>
      </c>
      <c r="Q594" s="45" t="s">
        <v>31</v>
      </c>
      <c r="R594" s="32" t="s">
        <v>31</v>
      </c>
      <c r="S594" s="32" t="s">
        <v>854</v>
      </c>
      <c r="T594" s="45" t="s">
        <v>30</v>
      </c>
      <c r="U594" s="62" t="s">
        <v>51</v>
      </c>
      <c r="Z594" s="32" t="s">
        <v>30</v>
      </c>
      <c r="AA594" s="32" t="s">
        <v>30</v>
      </c>
      <c r="AB594" s="32" t="s">
        <v>30</v>
      </c>
      <c r="AC594" s="32" t="s">
        <v>31</v>
      </c>
      <c r="AD594" s="32" t="s">
        <v>31</v>
      </c>
      <c r="AE594" s="45" t="s">
        <v>30</v>
      </c>
      <c r="AF594" s="46" t="s">
        <v>45</v>
      </c>
      <c r="AK594" s="32" t="s">
        <v>56</v>
      </c>
      <c r="AP594" s="24" t="str">
        <f t="shared" si="2"/>
        <v>0x7E20E400</v>
      </c>
      <c r="AQ594" s="25"/>
      <c r="AR594" s="26" t="str">
        <f t="shared" si="6"/>
        <v>ARM64Op_fcmge_register_Scalar                                   </v>
      </c>
      <c r="AS594" s="26" t="str">
        <f t="shared" si="7"/>
        <v>//		ARM64Op_fcmge_register_Scalar,                                  	/* 0x7E20E400	FCMGE     	 */</v>
      </c>
      <c r="AT594" s="26" t="str">
        <f t="shared" si="8"/>
        <v>//		0x7E20E400,	/* FCMGE     	ARM64Op_fcmge_register_Scalar	 */</v>
      </c>
    </row>
    <row r="595" ht="12.75" customHeight="1">
      <c r="A595" s="9" t="s">
        <v>986</v>
      </c>
      <c r="B595" s="33" t="s">
        <v>106</v>
      </c>
      <c r="C595" s="16"/>
      <c r="D595" s="17"/>
      <c r="E595" s="28" t="s">
        <v>987</v>
      </c>
      <c r="F595" s="18" t="str">
        <f t="shared" si="1"/>
        <v>Scalar</v>
      </c>
      <c r="G595" s="19"/>
      <c r="H595" s="30" t="s">
        <v>934</v>
      </c>
      <c r="I595" s="30"/>
      <c r="J595" s="45" t="s">
        <v>31</v>
      </c>
      <c r="K595" s="45" t="s">
        <v>30</v>
      </c>
      <c r="L595" s="32" t="s">
        <v>30</v>
      </c>
      <c r="M595" s="45" t="s">
        <v>30</v>
      </c>
      <c r="N595" s="45" t="s">
        <v>30</v>
      </c>
      <c r="O595" s="45" t="s">
        <v>30</v>
      </c>
      <c r="P595" s="45" t="s">
        <v>30</v>
      </c>
      <c r="Q595" s="45" t="s">
        <v>31</v>
      </c>
      <c r="R595" s="32" t="s">
        <v>31</v>
      </c>
      <c r="S595" s="32" t="s">
        <v>854</v>
      </c>
      <c r="T595" s="45" t="s">
        <v>30</v>
      </c>
      <c r="U595" s="62" t="s">
        <v>51</v>
      </c>
      <c r="Z595" s="32" t="s">
        <v>30</v>
      </c>
      <c r="AA595" s="32" t="s">
        <v>30</v>
      </c>
      <c r="AB595" s="32" t="s">
        <v>30</v>
      </c>
      <c r="AC595" s="32" t="s">
        <v>31</v>
      </c>
      <c r="AD595" s="32" t="s">
        <v>30</v>
      </c>
      <c r="AE595" s="45" t="s">
        <v>30</v>
      </c>
      <c r="AF595" s="46" t="s">
        <v>45</v>
      </c>
      <c r="AK595" s="32" t="s">
        <v>56</v>
      </c>
      <c r="AP595" s="24" t="str">
        <f t="shared" si="2"/>
        <v>0x7E20EC00</v>
      </c>
      <c r="AQ595" s="25"/>
      <c r="AR595" s="26" t="str">
        <f t="shared" si="6"/>
        <v>ARM64Op_facge_Scalar                                            </v>
      </c>
      <c r="AS595" s="26" t="str">
        <f t="shared" si="7"/>
        <v>//		ARM64Op_facge_Scalar,                                           	/* 0x7E20EC00	FACGE     	 */</v>
      </c>
      <c r="AT595" s="26" t="str">
        <f t="shared" si="8"/>
        <v>//		0x7E20EC00,	/* FACGE     	ARM64Op_facge_Scalar	 */</v>
      </c>
    </row>
    <row r="596" ht="12.75" customHeight="1">
      <c r="A596" s="9" t="s">
        <v>988</v>
      </c>
      <c r="B596" s="33" t="s">
        <v>106</v>
      </c>
      <c r="C596" s="16"/>
      <c r="D596" s="17"/>
      <c r="E596" s="28" t="s">
        <v>989</v>
      </c>
      <c r="F596" s="18" t="str">
        <f t="shared" si="1"/>
        <v>Scalar</v>
      </c>
      <c r="G596" s="19"/>
      <c r="H596" s="30" t="s">
        <v>934</v>
      </c>
      <c r="I596" s="30"/>
      <c r="J596" s="45" t="s">
        <v>31</v>
      </c>
      <c r="K596" s="45" t="s">
        <v>30</v>
      </c>
      <c r="L596" s="32" t="s">
        <v>30</v>
      </c>
      <c r="M596" s="45" t="s">
        <v>30</v>
      </c>
      <c r="N596" s="45" t="s">
        <v>30</v>
      </c>
      <c r="O596" s="45" t="s">
        <v>30</v>
      </c>
      <c r="P596" s="45" t="s">
        <v>30</v>
      </c>
      <c r="Q596" s="45" t="s">
        <v>31</v>
      </c>
      <c r="R596" s="32" t="s">
        <v>30</v>
      </c>
      <c r="S596" s="32" t="s">
        <v>854</v>
      </c>
      <c r="T596" s="45" t="s">
        <v>30</v>
      </c>
      <c r="U596" s="62" t="s">
        <v>51</v>
      </c>
      <c r="Z596" s="32" t="s">
        <v>30</v>
      </c>
      <c r="AA596" s="32" t="s">
        <v>30</v>
      </c>
      <c r="AB596" s="32" t="s">
        <v>31</v>
      </c>
      <c r="AC596" s="32" t="s">
        <v>30</v>
      </c>
      <c r="AD596" s="32" t="s">
        <v>31</v>
      </c>
      <c r="AE596" s="45" t="s">
        <v>30</v>
      </c>
      <c r="AF596" s="46" t="s">
        <v>45</v>
      </c>
      <c r="AK596" s="32" t="s">
        <v>56</v>
      </c>
      <c r="AP596" s="24" t="str">
        <f t="shared" si="2"/>
        <v>0x7EA0D400</v>
      </c>
      <c r="AQ596" s="25"/>
      <c r="AR596" s="26" t="str">
        <f t="shared" si="6"/>
        <v>ARM64Op_fabd_Scalar                                             </v>
      </c>
      <c r="AS596" s="26" t="str">
        <f t="shared" si="7"/>
        <v>//		ARM64Op_fabd_Scalar,                                            	/* 0x7EA0D400	FABD      	 */</v>
      </c>
      <c r="AT596" s="26" t="str">
        <f t="shared" si="8"/>
        <v>//		0x7EA0D400,	/* FABD      	ARM64Op_fabd_Scalar	 */</v>
      </c>
    </row>
    <row r="597" ht="12.75" customHeight="1">
      <c r="A597" s="15" t="s">
        <v>990</v>
      </c>
      <c r="B597" s="33" t="s">
        <v>106</v>
      </c>
      <c r="C597" s="16"/>
      <c r="D597" s="17"/>
      <c r="E597" s="28" t="s">
        <v>991</v>
      </c>
      <c r="F597" s="18" t="str">
        <f t="shared" si="1"/>
        <v>register_Scalar</v>
      </c>
      <c r="G597" s="18" t="s">
        <v>800</v>
      </c>
      <c r="H597" s="30" t="s">
        <v>934</v>
      </c>
      <c r="I597" s="30"/>
      <c r="J597" s="45" t="s">
        <v>31</v>
      </c>
      <c r="K597" s="45" t="s">
        <v>30</v>
      </c>
      <c r="L597" s="32" t="s">
        <v>30</v>
      </c>
      <c r="M597" s="45" t="s">
        <v>30</v>
      </c>
      <c r="N597" s="45" t="s">
        <v>30</v>
      </c>
      <c r="O597" s="45" t="s">
        <v>30</v>
      </c>
      <c r="P597" s="45" t="s">
        <v>30</v>
      </c>
      <c r="Q597" s="45" t="s">
        <v>31</v>
      </c>
      <c r="R597" s="32" t="s">
        <v>30</v>
      </c>
      <c r="S597" s="32" t="s">
        <v>854</v>
      </c>
      <c r="T597" s="45" t="s">
        <v>30</v>
      </c>
      <c r="U597" s="62" t="s">
        <v>51</v>
      </c>
      <c r="Z597" s="32" t="s">
        <v>30</v>
      </c>
      <c r="AA597" s="32" t="s">
        <v>30</v>
      </c>
      <c r="AB597" s="32" t="s">
        <v>30</v>
      </c>
      <c r="AC597" s="32" t="s">
        <v>31</v>
      </c>
      <c r="AD597" s="32" t="s">
        <v>31</v>
      </c>
      <c r="AE597" s="45" t="s">
        <v>30</v>
      </c>
      <c r="AF597" s="46" t="s">
        <v>45</v>
      </c>
      <c r="AK597" s="32" t="s">
        <v>56</v>
      </c>
      <c r="AP597" s="24" t="str">
        <f t="shared" si="2"/>
        <v>0x7EA0E400</v>
      </c>
      <c r="AQ597" s="25"/>
      <c r="AR597" s="26" t="str">
        <f t="shared" si="6"/>
        <v>ARM64Op_fcmgt_register_Scalar                                   </v>
      </c>
      <c r="AS597" s="26" t="str">
        <f t="shared" si="7"/>
        <v>//		ARM64Op_fcmgt_register_Scalar,                                  	/* 0x7EA0E400	FCMGT     	 */</v>
      </c>
      <c r="AT597" s="26" t="str">
        <f t="shared" si="8"/>
        <v>//		0x7EA0E400,	/* FCMGT     	ARM64Op_fcmgt_register_Scalar	 */</v>
      </c>
    </row>
    <row r="598" ht="12.75" customHeight="1">
      <c r="A598" s="15" t="s">
        <v>992</v>
      </c>
      <c r="B598" s="33" t="s">
        <v>106</v>
      </c>
      <c r="C598" s="16"/>
      <c r="D598" s="17"/>
      <c r="E598" s="28" t="s">
        <v>993</v>
      </c>
      <c r="F598" s="18" t="str">
        <f t="shared" si="1"/>
        <v>Scalar</v>
      </c>
      <c r="G598" s="19"/>
      <c r="H598" s="30" t="s">
        <v>934</v>
      </c>
      <c r="I598" s="30"/>
      <c r="J598" s="45" t="s">
        <v>31</v>
      </c>
      <c r="K598" s="45" t="s">
        <v>30</v>
      </c>
      <c r="L598" s="32" t="s">
        <v>30</v>
      </c>
      <c r="M598" s="45" t="s">
        <v>30</v>
      </c>
      <c r="N598" s="45" t="s">
        <v>30</v>
      </c>
      <c r="O598" s="45" t="s">
        <v>30</v>
      </c>
      <c r="P598" s="45" t="s">
        <v>30</v>
      </c>
      <c r="Q598" s="45" t="s">
        <v>31</v>
      </c>
      <c r="R598" s="32" t="s">
        <v>30</v>
      </c>
      <c r="S598" s="32" t="s">
        <v>854</v>
      </c>
      <c r="T598" s="45" t="s">
        <v>30</v>
      </c>
      <c r="U598" s="62" t="s">
        <v>51</v>
      </c>
      <c r="Z598" s="32" t="s">
        <v>30</v>
      </c>
      <c r="AA598" s="32" t="s">
        <v>30</v>
      </c>
      <c r="AB598" s="32" t="s">
        <v>30</v>
      </c>
      <c r="AC598" s="32" t="s">
        <v>31</v>
      </c>
      <c r="AD598" s="32" t="s">
        <v>30</v>
      </c>
      <c r="AE598" s="45" t="s">
        <v>30</v>
      </c>
      <c r="AF598" s="46" t="s">
        <v>45</v>
      </c>
      <c r="AK598" s="32" t="s">
        <v>56</v>
      </c>
      <c r="AP598" s="24" t="str">
        <f t="shared" si="2"/>
        <v>0x7EA0EC00</v>
      </c>
      <c r="AQ598" s="25"/>
      <c r="AR598" s="26" t="str">
        <f t="shared" si="6"/>
        <v>ARM64Op_facgt_Scalar                                            </v>
      </c>
      <c r="AS598" s="26" t="str">
        <f t="shared" si="7"/>
        <v>//		ARM64Op_facgt_Scalar,                                           	/* 0x7EA0EC00	FACGT     	 */</v>
      </c>
      <c r="AT598" s="26" t="str">
        <f t="shared" si="8"/>
        <v>//		0x7EA0EC00,	/* FACGT     	ARM64Op_facgt_Scalar	 */</v>
      </c>
    </row>
    <row r="599" ht="12.75" customHeight="1">
      <c r="A599" s="9" t="s">
        <v>994</v>
      </c>
      <c r="B599" s="33" t="s">
        <v>106</v>
      </c>
      <c r="C599" s="16"/>
      <c r="D599" s="17" t="s">
        <v>995</v>
      </c>
      <c r="F599" s="18" t="str">
        <f t="shared" si="1"/>
        <v/>
      </c>
      <c r="G599" s="19"/>
      <c r="H599" s="20"/>
      <c r="I599" s="20"/>
      <c r="J599" s="22" t="s">
        <v>31</v>
      </c>
      <c r="K599" s="22" t="s">
        <v>30</v>
      </c>
      <c r="L599" s="38" t="s">
        <v>931</v>
      </c>
      <c r="M599" s="22" t="s">
        <v>30</v>
      </c>
      <c r="N599" s="39" t="s">
        <v>30</v>
      </c>
      <c r="O599" s="39" t="s">
        <v>30</v>
      </c>
      <c r="P599" s="39" t="s">
        <v>30</v>
      </c>
      <c r="Q599" s="22" t="s">
        <v>31</v>
      </c>
      <c r="R599" s="38" t="s">
        <v>65</v>
      </c>
      <c r="T599" s="22" t="s">
        <v>30</v>
      </c>
      <c r="U599" s="60" t="s">
        <v>51</v>
      </c>
      <c r="Z599" s="38" t="s">
        <v>642</v>
      </c>
      <c r="AD599" s="22" t="s">
        <v>31</v>
      </c>
      <c r="AE599" s="22" t="s">
        <v>31</v>
      </c>
      <c r="AF599" s="40" t="s">
        <v>45</v>
      </c>
      <c r="AK599" s="38" t="s">
        <v>56</v>
      </c>
      <c r="AP599" s="24" t="str">
        <f t="shared" si="2"/>
        <v/>
      </c>
      <c r="AQ599" s="25"/>
      <c r="AR599" s="26" t="str">
        <f t="shared" si="6"/>
        <v/>
      </c>
      <c r="AS599" s="26" t="str">
        <f t="shared" si="7"/>
        <v>	/* AdvSIMD scalar three different */</v>
      </c>
      <c r="AT599" s="26" t="str">
        <f t="shared" si="8"/>
        <v>	/* AdvSIMD scalar three different */</v>
      </c>
    </row>
    <row r="600" ht="12.75" customHeight="1">
      <c r="A600" s="15" t="s">
        <v>996</v>
      </c>
      <c r="B600" s="33" t="s">
        <v>106</v>
      </c>
      <c r="C600" s="16"/>
      <c r="D600" s="17"/>
      <c r="E600" s="28" t="s">
        <v>997</v>
      </c>
      <c r="F600" s="18" t="str">
        <f t="shared" si="1"/>
        <v>vector_Scalar</v>
      </c>
      <c r="G600" s="18" t="s">
        <v>950</v>
      </c>
      <c r="H600" s="30" t="s">
        <v>934</v>
      </c>
      <c r="I600" s="30" t="s">
        <v>998</v>
      </c>
      <c r="J600" s="45" t="s">
        <v>31</v>
      </c>
      <c r="K600" s="45" t="s">
        <v>30</v>
      </c>
      <c r="L600" s="32" t="s">
        <v>31</v>
      </c>
      <c r="M600" s="45" t="s">
        <v>30</v>
      </c>
      <c r="N600" s="45" t="s">
        <v>30</v>
      </c>
      <c r="O600" s="45" t="s">
        <v>30</v>
      </c>
      <c r="P600" s="45" t="s">
        <v>30</v>
      </c>
      <c r="Q600" s="45" t="s">
        <v>31</v>
      </c>
      <c r="R600" s="32" t="s">
        <v>65</v>
      </c>
      <c r="T600" s="45" t="s">
        <v>30</v>
      </c>
      <c r="U600" s="62" t="s">
        <v>51</v>
      </c>
      <c r="Z600" s="32" t="s">
        <v>30</v>
      </c>
      <c r="AA600" s="32" t="s">
        <v>31</v>
      </c>
      <c r="AB600" s="32" t="s">
        <v>31</v>
      </c>
      <c r="AC600" s="32" t="s">
        <v>30</v>
      </c>
      <c r="AD600" s="45" t="s">
        <v>31</v>
      </c>
      <c r="AE600" s="45" t="s">
        <v>31</v>
      </c>
      <c r="AF600" s="46" t="s">
        <v>45</v>
      </c>
      <c r="AK600" s="32" t="s">
        <v>56</v>
      </c>
      <c r="AP600" s="24" t="str">
        <f t="shared" si="2"/>
        <v>0x5E209000</v>
      </c>
      <c r="AQ600" s="25"/>
      <c r="AR600" s="26" t="str">
        <f t="shared" si="6"/>
        <v>ARM64Op_sqdmlal_vector_Scalar                                   </v>
      </c>
      <c r="AS600" s="26" t="str">
        <f t="shared" si="7"/>
        <v>//		ARM64Op_sqdmlal_vector_Scalar,                                  	/* 0x5E209000	SQDMLAL   	writes to low half of the dest. register &amp; clears the up half */</v>
      </c>
      <c r="AT600" s="26" t="str">
        <f t="shared" si="8"/>
        <v>//		0x5E209000,	/* SQDMLAL   	ARM64Op_sqdmlal_vector_Scalar	writes to low half of the dest. register &amp; clears the up half */</v>
      </c>
    </row>
    <row r="601" ht="12.75" customHeight="1">
      <c r="A601" s="15" t="s">
        <v>999</v>
      </c>
      <c r="B601" s="33" t="s">
        <v>106</v>
      </c>
      <c r="C601" s="16"/>
      <c r="D601" s="17"/>
      <c r="E601" s="28" t="s">
        <v>1000</v>
      </c>
      <c r="F601" s="18" t="str">
        <f t="shared" si="1"/>
        <v>vector_Scalar</v>
      </c>
      <c r="G601" s="18" t="s">
        <v>950</v>
      </c>
      <c r="H601" s="30" t="s">
        <v>934</v>
      </c>
      <c r="I601" s="30" t="s">
        <v>1001</v>
      </c>
      <c r="J601" s="45" t="s">
        <v>31</v>
      </c>
      <c r="K601" s="45" t="s">
        <v>30</v>
      </c>
      <c r="L601" s="32" t="s">
        <v>31</v>
      </c>
      <c r="M601" s="45" t="s">
        <v>30</v>
      </c>
      <c r="N601" s="45" t="s">
        <v>30</v>
      </c>
      <c r="O601" s="45" t="s">
        <v>30</v>
      </c>
      <c r="P601" s="45" t="s">
        <v>30</v>
      </c>
      <c r="Q601" s="45" t="s">
        <v>31</v>
      </c>
      <c r="R601" s="32" t="s">
        <v>65</v>
      </c>
      <c r="T601" s="45" t="s">
        <v>30</v>
      </c>
      <c r="U601" s="62" t="s">
        <v>51</v>
      </c>
      <c r="Z601" s="32" t="s">
        <v>30</v>
      </c>
      <c r="AA601" s="32" t="s">
        <v>31</v>
      </c>
      <c r="AB601" s="32" t="s">
        <v>31</v>
      </c>
      <c r="AC601" s="32" t="s">
        <v>30</v>
      </c>
      <c r="AD601" s="45" t="s">
        <v>31</v>
      </c>
      <c r="AE601" s="45" t="s">
        <v>31</v>
      </c>
      <c r="AF601" s="46" t="s">
        <v>45</v>
      </c>
      <c r="AK601" s="32" t="s">
        <v>56</v>
      </c>
      <c r="AP601" s="24" t="str">
        <f t="shared" si="2"/>
        <v>0x5E209000</v>
      </c>
      <c r="AQ601" s="25"/>
      <c r="AR601" s="26" t="str">
        <f t="shared" si="6"/>
        <v>ARM64Op_sqdmlal2_vector_Scalar                                  </v>
      </c>
      <c r="AS601" s="26" t="str">
        <f t="shared" si="7"/>
        <v>//		ARM64Op_sqdmlal2_vector_Scalar,                                 	/* 0x5E209000	SQDMLAL2  	writes to high half of the dest. register &amp; don't touch low half */</v>
      </c>
      <c r="AT601" s="26" t="str">
        <f t="shared" si="8"/>
        <v>//		0x5E209000,	/* SQDMLAL2  	ARM64Op_sqdmlal2_vector_Scalar	writes to high half of the dest. register &amp; don't touch low half */</v>
      </c>
    </row>
    <row r="602" ht="12.75" customHeight="1">
      <c r="A602" s="9" t="s">
        <v>1002</v>
      </c>
      <c r="B602" s="33" t="s">
        <v>106</v>
      </c>
      <c r="C602" s="16"/>
      <c r="D602" s="17"/>
      <c r="E602" s="28" t="s">
        <v>1003</v>
      </c>
      <c r="F602" s="18" t="str">
        <f t="shared" si="1"/>
        <v>vector_Scalar</v>
      </c>
      <c r="G602" s="18" t="s">
        <v>950</v>
      </c>
      <c r="H602" s="30" t="s">
        <v>934</v>
      </c>
      <c r="I602" s="30" t="s">
        <v>998</v>
      </c>
      <c r="J602" s="45" t="s">
        <v>31</v>
      </c>
      <c r="K602" s="45" t="s">
        <v>30</v>
      </c>
      <c r="L602" s="32" t="s">
        <v>31</v>
      </c>
      <c r="M602" s="45" t="s">
        <v>30</v>
      </c>
      <c r="N602" s="45" t="s">
        <v>30</v>
      </c>
      <c r="O602" s="45" t="s">
        <v>30</v>
      </c>
      <c r="P602" s="45" t="s">
        <v>30</v>
      </c>
      <c r="Q602" s="45" t="s">
        <v>31</v>
      </c>
      <c r="R602" s="32" t="s">
        <v>65</v>
      </c>
      <c r="T602" s="45" t="s">
        <v>30</v>
      </c>
      <c r="U602" s="62" t="s">
        <v>51</v>
      </c>
      <c r="Z602" s="32" t="s">
        <v>30</v>
      </c>
      <c r="AA602" s="32" t="s">
        <v>31</v>
      </c>
      <c r="AB602" s="32" t="s">
        <v>30</v>
      </c>
      <c r="AC602" s="32" t="s">
        <v>30</v>
      </c>
      <c r="AD602" s="45" t="s">
        <v>31</v>
      </c>
      <c r="AE602" s="45" t="s">
        <v>31</v>
      </c>
      <c r="AF602" s="46" t="s">
        <v>45</v>
      </c>
      <c r="AK602" s="32" t="s">
        <v>56</v>
      </c>
      <c r="AP602" s="24" t="str">
        <f t="shared" si="2"/>
        <v>0x5E20B000</v>
      </c>
      <c r="AQ602" s="25"/>
      <c r="AR602" s="26" t="str">
        <f t="shared" si="6"/>
        <v>ARM64Op_sqdmlsl_vector_Scalar                                   </v>
      </c>
      <c r="AS602" s="26" t="str">
        <f t="shared" si="7"/>
        <v>//		ARM64Op_sqdmlsl_vector_Scalar,                                  	/* 0x5E20B000	SQDMLSL   	writes to low half of the dest. register &amp; clears the up half */</v>
      </c>
      <c r="AT602" s="26" t="str">
        <f t="shared" si="8"/>
        <v>//		0x5E20B000,	/* SQDMLSL   	ARM64Op_sqdmlsl_vector_Scalar	writes to low half of the dest. register &amp; clears the up half */</v>
      </c>
    </row>
    <row r="603" ht="12.75" customHeight="1">
      <c r="A603" s="9" t="s">
        <v>1004</v>
      </c>
      <c r="B603" s="33" t="s">
        <v>106</v>
      </c>
      <c r="C603" s="16"/>
      <c r="D603" s="17"/>
      <c r="E603" s="28" t="s">
        <v>1005</v>
      </c>
      <c r="F603" s="18" t="str">
        <f t="shared" si="1"/>
        <v>vector_Scalar</v>
      </c>
      <c r="G603" s="18" t="s">
        <v>950</v>
      </c>
      <c r="H603" s="30" t="s">
        <v>934</v>
      </c>
      <c r="I603" s="30" t="s">
        <v>1001</v>
      </c>
      <c r="J603" s="45" t="s">
        <v>31</v>
      </c>
      <c r="K603" s="45" t="s">
        <v>30</v>
      </c>
      <c r="L603" s="32" t="s">
        <v>31</v>
      </c>
      <c r="M603" s="45" t="s">
        <v>30</v>
      </c>
      <c r="N603" s="45" t="s">
        <v>30</v>
      </c>
      <c r="O603" s="45" t="s">
        <v>30</v>
      </c>
      <c r="P603" s="45" t="s">
        <v>30</v>
      </c>
      <c r="Q603" s="45" t="s">
        <v>31</v>
      </c>
      <c r="R603" s="32" t="s">
        <v>65</v>
      </c>
      <c r="T603" s="45" t="s">
        <v>30</v>
      </c>
      <c r="U603" s="62" t="s">
        <v>51</v>
      </c>
      <c r="Z603" s="32" t="s">
        <v>30</v>
      </c>
      <c r="AA603" s="32" t="s">
        <v>31</v>
      </c>
      <c r="AB603" s="32" t="s">
        <v>30</v>
      </c>
      <c r="AC603" s="32" t="s">
        <v>30</v>
      </c>
      <c r="AD603" s="45" t="s">
        <v>31</v>
      </c>
      <c r="AE603" s="45" t="s">
        <v>31</v>
      </c>
      <c r="AF603" s="46" t="s">
        <v>45</v>
      </c>
      <c r="AK603" s="32" t="s">
        <v>56</v>
      </c>
      <c r="AP603" s="24" t="str">
        <f t="shared" si="2"/>
        <v>0x5E20B000</v>
      </c>
      <c r="AQ603" s="25"/>
      <c r="AR603" s="26" t="str">
        <f t="shared" si="6"/>
        <v>ARM64Op_sqdmlsl2_vector_Scalar                                  </v>
      </c>
      <c r="AS603" s="26" t="str">
        <f t="shared" si="7"/>
        <v>//		ARM64Op_sqdmlsl2_vector_Scalar,                                 	/* 0x5E20B000	SQDMLSL2  	writes to high half of the dest. register &amp; don't touch low half */</v>
      </c>
      <c r="AT603" s="26" t="str">
        <f t="shared" si="8"/>
        <v>//		0x5E20B000,	/* SQDMLSL2  	ARM64Op_sqdmlsl2_vector_Scalar	writes to high half of the dest. register &amp; don't touch low half */</v>
      </c>
    </row>
    <row r="604" ht="12.75" customHeight="1">
      <c r="A604" s="15" t="s">
        <v>1006</v>
      </c>
      <c r="B604" s="33" t="s">
        <v>106</v>
      </c>
      <c r="C604" s="16"/>
      <c r="D604" s="17"/>
      <c r="E604" s="28" t="s">
        <v>1007</v>
      </c>
      <c r="F604" s="18" t="str">
        <f t="shared" si="1"/>
        <v>vector_Scalar</v>
      </c>
      <c r="G604" s="18" t="s">
        <v>950</v>
      </c>
      <c r="H604" s="30" t="s">
        <v>934</v>
      </c>
      <c r="I604" s="30" t="s">
        <v>998</v>
      </c>
      <c r="J604" s="45" t="s">
        <v>31</v>
      </c>
      <c r="K604" s="45" t="s">
        <v>30</v>
      </c>
      <c r="L604" s="32" t="s">
        <v>31</v>
      </c>
      <c r="M604" s="45" t="s">
        <v>30</v>
      </c>
      <c r="N604" s="45" t="s">
        <v>30</v>
      </c>
      <c r="O604" s="45" t="s">
        <v>30</v>
      </c>
      <c r="P604" s="45" t="s">
        <v>30</v>
      </c>
      <c r="Q604" s="45" t="s">
        <v>31</v>
      </c>
      <c r="R604" s="32" t="s">
        <v>65</v>
      </c>
      <c r="T604" s="45" t="s">
        <v>30</v>
      </c>
      <c r="U604" s="62" t="s">
        <v>51</v>
      </c>
      <c r="Z604" s="32" t="s">
        <v>30</v>
      </c>
      <c r="AA604" s="32" t="s">
        <v>30</v>
      </c>
      <c r="AB604" s="32" t="s">
        <v>31</v>
      </c>
      <c r="AC604" s="32" t="s">
        <v>30</v>
      </c>
      <c r="AD604" s="45" t="s">
        <v>31</v>
      </c>
      <c r="AE604" s="45" t="s">
        <v>31</v>
      </c>
      <c r="AF604" s="46" t="s">
        <v>45</v>
      </c>
      <c r="AK604" s="32" t="s">
        <v>56</v>
      </c>
      <c r="AP604" s="24" t="str">
        <f t="shared" si="2"/>
        <v>0x5E20D000</v>
      </c>
      <c r="AQ604" s="25"/>
      <c r="AR604" s="26" t="str">
        <f t="shared" si="6"/>
        <v>ARM64Op_sqdmull_vector_Scalar                                   </v>
      </c>
      <c r="AS604" s="26" t="str">
        <f t="shared" si="7"/>
        <v>//		ARM64Op_sqdmull_vector_Scalar,                                  	/* 0x5E20D000	SQDMULL   	writes to low half of the dest. register &amp; clears the up half */</v>
      </c>
      <c r="AT604" s="26" t="str">
        <f t="shared" si="8"/>
        <v>//		0x5E20D000,	/* SQDMULL   	ARM64Op_sqdmull_vector_Scalar	writes to low half of the dest. register &amp; clears the up half */</v>
      </c>
    </row>
    <row r="605" ht="12.75" customHeight="1">
      <c r="A605" s="15" t="s">
        <v>1008</v>
      </c>
      <c r="B605" s="33" t="s">
        <v>106</v>
      </c>
      <c r="C605" s="16"/>
      <c r="D605" s="17"/>
      <c r="E605" s="28" t="s">
        <v>1009</v>
      </c>
      <c r="F605" s="18" t="str">
        <f t="shared" si="1"/>
        <v>vector_Scalar</v>
      </c>
      <c r="G605" s="18" t="s">
        <v>950</v>
      </c>
      <c r="H605" s="30" t="s">
        <v>934</v>
      </c>
      <c r="I605" s="30" t="s">
        <v>1001</v>
      </c>
      <c r="J605" s="45" t="s">
        <v>31</v>
      </c>
      <c r="K605" s="45" t="s">
        <v>30</v>
      </c>
      <c r="L605" s="32" t="s">
        <v>31</v>
      </c>
      <c r="M605" s="45" t="s">
        <v>30</v>
      </c>
      <c r="N605" s="45" t="s">
        <v>30</v>
      </c>
      <c r="O605" s="45" t="s">
        <v>30</v>
      </c>
      <c r="P605" s="45" t="s">
        <v>30</v>
      </c>
      <c r="Q605" s="45" t="s">
        <v>31</v>
      </c>
      <c r="R605" s="32" t="s">
        <v>65</v>
      </c>
      <c r="T605" s="45" t="s">
        <v>30</v>
      </c>
      <c r="U605" s="62" t="s">
        <v>51</v>
      </c>
      <c r="Z605" s="32" t="s">
        <v>30</v>
      </c>
      <c r="AA605" s="32" t="s">
        <v>30</v>
      </c>
      <c r="AB605" s="32" t="s">
        <v>31</v>
      </c>
      <c r="AC605" s="32" t="s">
        <v>30</v>
      </c>
      <c r="AD605" s="45" t="s">
        <v>31</v>
      </c>
      <c r="AE605" s="45" t="s">
        <v>31</v>
      </c>
      <c r="AF605" s="46" t="s">
        <v>45</v>
      </c>
      <c r="AK605" s="32" t="s">
        <v>56</v>
      </c>
      <c r="AP605" s="24" t="str">
        <f t="shared" si="2"/>
        <v>0x5E20D000</v>
      </c>
      <c r="AQ605" s="25"/>
      <c r="AR605" s="26" t="str">
        <f t="shared" si="6"/>
        <v>ARM64Op_sqdmull2_vector_Scalar                                  </v>
      </c>
      <c r="AS605" s="26" t="str">
        <f t="shared" si="7"/>
        <v>//		ARM64Op_sqdmull2_vector_Scalar,                                 	/* 0x5E20D000	SQDMULL2  	writes to high half of the dest. register &amp; don't touch low half */</v>
      </c>
      <c r="AT605" s="26" t="str">
        <f t="shared" si="8"/>
        <v>//		0x5E20D000,	/* SQDMULL2  	ARM64Op_sqdmull2_vector_Scalar	writes to high half of the dest. register &amp; don't touch low half */</v>
      </c>
    </row>
    <row r="606" ht="12.75" customHeight="1">
      <c r="A606" s="9" t="s">
        <v>1010</v>
      </c>
      <c r="B606" s="33" t="s">
        <v>106</v>
      </c>
      <c r="C606" s="16"/>
      <c r="D606" s="17" t="s">
        <v>1011</v>
      </c>
      <c r="F606" s="18" t="str">
        <f t="shared" si="1"/>
        <v/>
      </c>
      <c r="G606" s="19"/>
      <c r="H606" s="20"/>
      <c r="I606" s="20"/>
      <c r="J606" s="22" t="s">
        <v>31</v>
      </c>
      <c r="K606" s="22" t="s">
        <v>30</v>
      </c>
      <c r="L606" s="38" t="s">
        <v>931</v>
      </c>
      <c r="M606" s="22" t="s">
        <v>30</v>
      </c>
      <c r="N606" s="39" t="s">
        <v>30</v>
      </c>
      <c r="O606" s="39" t="s">
        <v>30</v>
      </c>
      <c r="P606" s="39" t="s">
        <v>30</v>
      </c>
      <c r="Q606" s="22" t="s">
        <v>31</v>
      </c>
      <c r="R606" s="38" t="s">
        <v>65</v>
      </c>
      <c r="T606" s="22" t="s">
        <v>30</v>
      </c>
      <c r="U606" s="22" t="s">
        <v>31</v>
      </c>
      <c r="V606" s="22" t="s">
        <v>31</v>
      </c>
      <c r="W606" s="22" t="s">
        <v>31</v>
      </c>
      <c r="X606" s="22" t="s">
        <v>31</v>
      </c>
      <c r="Y606" s="38" t="s">
        <v>642</v>
      </c>
      <c r="AD606" s="22" t="s">
        <v>30</v>
      </c>
      <c r="AE606" s="22" t="s">
        <v>31</v>
      </c>
      <c r="AF606" s="40" t="s">
        <v>45</v>
      </c>
      <c r="AK606" s="38" t="s">
        <v>56</v>
      </c>
      <c r="AP606" s="24" t="str">
        <f t="shared" si="2"/>
        <v/>
      </c>
      <c r="AQ606" s="25"/>
      <c r="AR606" s="26" t="str">
        <f t="shared" si="6"/>
        <v/>
      </c>
      <c r="AS606" s="26" t="str">
        <f t="shared" si="7"/>
        <v>	/* AdvSIMD scalar two-reg misc */</v>
      </c>
      <c r="AT606" s="26" t="str">
        <f t="shared" si="8"/>
        <v>	/* AdvSIMD scalar two-reg misc */</v>
      </c>
    </row>
    <row r="607" ht="12.75" customHeight="1">
      <c r="A607" s="15" t="s">
        <v>1012</v>
      </c>
      <c r="B607" s="33" t="s">
        <v>106</v>
      </c>
      <c r="C607" s="16"/>
      <c r="D607" s="17"/>
      <c r="E607" s="28" t="s">
        <v>1013</v>
      </c>
      <c r="F607" s="18" t="str">
        <f t="shared" si="1"/>
        <v>Scalar</v>
      </c>
      <c r="G607" s="19"/>
      <c r="H607" s="30" t="s">
        <v>934</v>
      </c>
      <c r="I607" s="30"/>
      <c r="J607" s="45" t="s">
        <v>31</v>
      </c>
      <c r="K607" s="45" t="s">
        <v>30</v>
      </c>
      <c r="L607" s="32" t="s">
        <v>31</v>
      </c>
      <c r="M607" s="45" t="s">
        <v>30</v>
      </c>
      <c r="N607" s="45" t="s">
        <v>30</v>
      </c>
      <c r="O607" s="45" t="s">
        <v>30</v>
      </c>
      <c r="P607" s="45" t="s">
        <v>30</v>
      </c>
      <c r="Q607" s="45" t="s">
        <v>31</v>
      </c>
      <c r="R607" s="32" t="s">
        <v>33</v>
      </c>
      <c r="S607" s="32" t="s">
        <v>33</v>
      </c>
      <c r="T607" s="45" t="s">
        <v>30</v>
      </c>
      <c r="U607" s="45" t="s">
        <v>31</v>
      </c>
      <c r="V607" s="45" t="s">
        <v>31</v>
      </c>
      <c r="W607" s="45" t="s">
        <v>31</v>
      </c>
      <c r="X607" s="45" t="s">
        <v>31</v>
      </c>
      <c r="Y607" s="32" t="s">
        <v>31</v>
      </c>
      <c r="Z607" s="32" t="s">
        <v>31</v>
      </c>
      <c r="AA607" s="32" t="s">
        <v>31</v>
      </c>
      <c r="AB607" s="32" t="s">
        <v>30</v>
      </c>
      <c r="AC607" s="32" t="s">
        <v>30</v>
      </c>
      <c r="AD607" s="45" t="s">
        <v>30</v>
      </c>
      <c r="AE607" s="45" t="s">
        <v>31</v>
      </c>
      <c r="AF607" s="46" t="s">
        <v>45</v>
      </c>
      <c r="AK607" s="32" t="s">
        <v>56</v>
      </c>
      <c r="AP607" s="24" t="str">
        <f t="shared" si="2"/>
        <v>0x5E203800</v>
      </c>
      <c r="AQ607" s="25"/>
      <c r="AR607" s="26" t="str">
        <f t="shared" si="6"/>
        <v>ARM64Op_suqadd_Scalar                                           </v>
      </c>
      <c r="AS607" s="26" t="str">
        <f t="shared" si="7"/>
        <v>//		ARM64Op_suqadd_Scalar,                                          	/* 0x5E203800	SUQADD    	 */</v>
      </c>
      <c r="AT607" s="26" t="str">
        <f t="shared" si="8"/>
        <v>//		0x5E203800,	/* SUQADD    	ARM64Op_suqadd_Scalar	 */</v>
      </c>
    </row>
    <row r="608" ht="12.75" customHeight="1">
      <c r="A608" s="15" t="s">
        <v>1014</v>
      </c>
      <c r="B608" s="33" t="s">
        <v>106</v>
      </c>
      <c r="C608" s="16"/>
      <c r="D608" s="17"/>
      <c r="E608" s="28" t="s">
        <v>1015</v>
      </c>
      <c r="F608" s="18" t="str">
        <f t="shared" si="1"/>
        <v>Scalar</v>
      </c>
      <c r="G608" s="19"/>
      <c r="H608" s="30" t="s">
        <v>934</v>
      </c>
      <c r="I608" s="30"/>
      <c r="J608" s="45" t="s">
        <v>31</v>
      </c>
      <c r="K608" s="45" t="s">
        <v>30</v>
      </c>
      <c r="L608" s="32" t="s">
        <v>31</v>
      </c>
      <c r="M608" s="45" t="s">
        <v>30</v>
      </c>
      <c r="N608" s="45" t="s">
        <v>30</v>
      </c>
      <c r="O608" s="45" t="s">
        <v>30</v>
      </c>
      <c r="P608" s="45" t="s">
        <v>30</v>
      </c>
      <c r="Q608" s="45" t="s">
        <v>31</v>
      </c>
      <c r="R608" s="32" t="s">
        <v>33</v>
      </c>
      <c r="S608" s="32" t="s">
        <v>33</v>
      </c>
      <c r="T608" s="45" t="s">
        <v>30</v>
      </c>
      <c r="U608" s="45" t="s">
        <v>31</v>
      </c>
      <c r="V608" s="45" t="s">
        <v>31</v>
      </c>
      <c r="W608" s="45" t="s">
        <v>31</v>
      </c>
      <c r="X608" s="45" t="s">
        <v>31</v>
      </c>
      <c r="Y608" s="32" t="s">
        <v>31</v>
      </c>
      <c r="Z608" s="32" t="s">
        <v>31</v>
      </c>
      <c r="AA608" s="32" t="s">
        <v>30</v>
      </c>
      <c r="AB608" s="32" t="s">
        <v>30</v>
      </c>
      <c r="AC608" s="32" t="s">
        <v>30</v>
      </c>
      <c r="AD608" s="45" t="s">
        <v>30</v>
      </c>
      <c r="AE608" s="45" t="s">
        <v>31</v>
      </c>
      <c r="AF608" s="46" t="s">
        <v>45</v>
      </c>
      <c r="AK608" s="32" t="s">
        <v>56</v>
      </c>
      <c r="AP608" s="24" t="str">
        <f t="shared" si="2"/>
        <v>0x5E207800</v>
      </c>
      <c r="AQ608" s="25"/>
      <c r="AR608" s="26" t="str">
        <f t="shared" si="6"/>
        <v>ARM64Op_sqabs_Scalar                                            </v>
      </c>
      <c r="AS608" s="26" t="str">
        <f t="shared" si="7"/>
        <v>//		ARM64Op_sqabs_Scalar,                                           	/* 0x5E207800	SQABS     	 */</v>
      </c>
      <c r="AT608" s="26" t="str">
        <f t="shared" si="8"/>
        <v>//		0x5E207800,	/* SQABS     	ARM64Op_sqabs_Scalar	 */</v>
      </c>
    </row>
    <row r="609" ht="12.75" customHeight="1">
      <c r="A609" s="9" t="s">
        <v>1016</v>
      </c>
      <c r="B609" s="33" t="s">
        <v>106</v>
      </c>
      <c r="C609" s="16"/>
      <c r="D609" s="17"/>
      <c r="E609" s="28" t="s">
        <v>938</v>
      </c>
      <c r="F609" s="18" t="str">
        <f t="shared" si="1"/>
        <v>zero_Scalar</v>
      </c>
      <c r="G609" s="18" t="s">
        <v>1017</v>
      </c>
      <c r="H609" s="30" t="s">
        <v>934</v>
      </c>
      <c r="I609" s="30"/>
      <c r="J609" s="45" t="s">
        <v>31</v>
      </c>
      <c r="K609" s="45" t="s">
        <v>30</v>
      </c>
      <c r="L609" s="32" t="s">
        <v>31</v>
      </c>
      <c r="M609" s="45" t="s">
        <v>30</v>
      </c>
      <c r="N609" s="45" t="s">
        <v>30</v>
      </c>
      <c r="O609" s="45" t="s">
        <v>30</v>
      </c>
      <c r="P609" s="45" t="s">
        <v>30</v>
      </c>
      <c r="Q609" s="45" t="s">
        <v>31</v>
      </c>
      <c r="R609" s="32" t="s">
        <v>33</v>
      </c>
      <c r="S609" s="32" t="s">
        <v>33</v>
      </c>
      <c r="T609" s="45" t="s">
        <v>30</v>
      </c>
      <c r="U609" s="45" t="s">
        <v>31</v>
      </c>
      <c r="V609" s="45" t="s">
        <v>31</v>
      </c>
      <c r="W609" s="45" t="s">
        <v>31</v>
      </c>
      <c r="X609" s="45" t="s">
        <v>31</v>
      </c>
      <c r="Y609" s="32" t="s">
        <v>31</v>
      </c>
      <c r="Z609" s="32" t="s">
        <v>30</v>
      </c>
      <c r="AA609" s="32" t="s">
        <v>31</v>
      </c>
      <c r="AB609" s="32" t="s">
        <v>31</v>
      </c>
      <c r="AC609" s="32" t="s">
        <v>31</v>
      </c>
      <c r="AD609" s="45" t="s">
        <v>30</v>
      </c>
      <c r="AE609" s="45" t="s">
        <v>31</v>
      </c>
      <c r="AF609" s="46" t="s">
        <v>45</v>
      </c>
      <c r="AK609" s="32" t="s">
        <v>56</v>
      </c>
      <c r="AP609" s="24" t="str">
        <f t="shared" si="2"/>
        <v>0x5E208800</v>
      </c>
      <c r="AQ609" s="25"/>
      <c r="AR609" s="26" t="str">
        <f t="shared" si="6"/>
        <v>ARM64Op_cmgt_zero_Scalar                                        </v>
      </c>
      <c r="AS609" s="26" t="str">
        <f t="shared" si="7"/>
        <v>//		ARM64Op_cmgt_zero_Scalar,                                       	/* 0x5E208800	CMGT      	 */</v>
      </c>
      <c r="AT609" s="26" t="str">
        <f t="shared" si="8"/>
        <v>//		0x5E208800,	/* CMGT      	ARM64Op_cmgt_zero_Scalar	 */</v>
      </c>
    </row>
    <row r="610" ht="12.75" customHeight="1">
      <c r="A610" s="9" t="s">
        <v>1018</v>
      </c>
      <c r="B610" s="33" t="s">
        <v>106</v>
      </c>
      <c r="C610" s="16"/>
      <c r="D610" s="17"/>
      <c r="E610" s="28" t="s">
        <v>981</v>
      </c>
      <c r="F610" s="18" t="str">
        <f t="shared" si="1"/>
        <v>zero_Scalar</v>
      </c>
      <c r="G610" s="18" t="s">
        <v>1017</v>
      </c>
      <c r="H610" s="30" t="s">
        <v>934</v>
      </c>
      <c r="I610" s="30"/>
      <c r="J610" s="45" t="s">
        <v>31</v>
      </c>
      <c r="K610" s="45" t="s">
        <v>30</v>
      </c>
      <c r="L610" s="32" t="s">
        <v>31</v>
      </c>
      <c r="M610" s="45" t="s">
        <v>30</v>
      </c>
      <c r="N610" s="45" t="s">
        <v>30</v>
      </c>
      <c r="O610" s="45" t="s">
        <v>30</v>
      </c>
      <c r="P610" s="45" t="s">
        <v>30</v>
      </c>
      <c r="Q610" s="45" t="s">
        <v>31</v>
      </c>
      <c r="R610" s="32" t="s">
        <v>33</v>
      </c>
      <c r="S610" s="32" t="s">
        <v>33</v>
      </c>
      <c r="T610" s="45" t="s">
        <v>30</v>
      </c>
      <c r="U610" s="45" t="s">
        <v>31</v>
      </c>
      <c r="V610" s="45" t="s">
        <v>31</v>
      </c>
      <c r="W610" s="45" t="s">
        <v>31</v>
      </c>
      <c r="X610" s="45" t="s">
        <v>31</v>
      </c>
      <c r="Y610" s="32" t="s">
        <v>31</v>
      </c>
      <c r="Z610" s="32" t="s">
        <v>30</v>
      </c>
      <c r="AA610" s="32" t="s">
        <v>31</v>
      </c>
      <c r="AB610" s="32" t="s">
        <v>31</v>
      </c>
      <c r="AC610" s="32" t="s">
        <v>30</v>
      </c>
      <c r="AD610" s="45" t="s">
        <v>30</v>
      </c>
      <c r="AE610" s="45" t="s">
        <v>31</v>
      </c>
      <c r="AF610" s="46" t="s">
        <v>45</v>
      </c>
      <c r="AK610" s="32" t="s">
        <v>56</v>
      </c>
      <c r="AP610" s="24" t="str">
        <f t="shared" si="2"/>
        <v>0x5E209800</v>
      </c>
      <c r="AQ610" s="25"/>
      <c r="AR610" s="26" t="str">
        <f t="shared" si="6"/>
        <v>ARM64Op_cmeq_zero_Scalar                                        </v>
      </c>
      <c r="AS610" s="26" t="str">
        <f t="shared" si="7"/>
        <v>//		ARM64Op_cmeq_zero_Scalar,                                       	/* 0x5E209800	CMEQ      	 */</v>
      </c>
      <c r="AT610" s="26" t="str">
        <f t="shared" si="8"/>
        <v>//		0x5E209800,	/* CMEQ      	ARM64Op_cmeq_zero_Scalar	 */</v>
      </c>
    </row>
    <row r="611" ht="12.75" customHeight="1">
      <c r="A611" s="15" t="s">
        <v>1019</v>
      </c>
      <c r="B611" s="33" t="s">
        <v>106</v>
      </c>
      <c r="C611" s="16"/>
      <c r="D611" s="17"/>
      <c r="E611" s="28" t="s">
        <v>1020</v>
      </c>
      <c r="F611" s="18" t="str">
        <f t="shared" si="1"/>
        <v>zero_Scalar</v>
      </c>
      <c r="G611" s="18" t="s">
        <v>1017</v>
      </c>
      <c r="H611" s="30" t="s">
        <v>934</v>
      </c>
      <c r="I611" s="30"/>
      <c r="J611" s="45" t="s">
        <v>31</v>
      </c>
      <c r="K611" s="45" t="s">
        <v>30</v>
      </c>
      <c r="L611" s="32" t="s">
        <v>31</v>
      </c>
      <c r="M611" s="45" t="s">
        <v>30</v>
      </c>
      <c r="N611" s="45" t="s">
        <v>30</v>
      </c>
      <c r="O611" s="45" t="s">
        <v>30</v>
      </c>
      <c r="P611" s="45" t="s">
        <v>30</v>
      </c>
      <c r="Q611" s="45" t="s">
        <v>31</v>
      </c>
      <c r="R611" s="32" t="s">
        <v>33</v>
      </c>
      <c r="S611" s="32" t="s">
        <v>33</v>
      </c>
      <c r="T611" s="45" t="s">
        <v>30</v>
      </c>
      <c r="U611" s="45" t="s">
        <v>31</v>
      </c>
      <c r="V611" s="45" t="s">
        <v>31</v>
      </c>
      <c r="W611" s="45" t="s">
        <v>31</v>
      </c>
      <c r="X611" s="45" t="s">
        <v>31</v>
      </c>
      <c r="Y611" s="32" t="s">
        <v>31</v>
      </c>
      <c r="Z611" s="32" t="s">
        <v>30</v>
      </c>
      <c r="AA611" s="32" t="s">
        <v>31</v>
      </c>
      <c r="AB611" s="32" t="s">
        <v>30</v>
      </c>
      <c r="AC611" s="32" t="s">
        <v>31</v>
      </c>
      <c r="AD611" s="45" t="s">
        <v>30</v>
      </c>
      <c r="AE611" s="45" t="s">
        <v>31</v>
      </c>
      <c r="AF611" s="46" t="s">
        <v>45</v>
      </c>
      <c r="AK611" s="32" t="s">
        <v>56</v>
      </c>
      <c r="AP611" s="24" t="str">
        <f t="shared" si="2"/>
        <v>0x5E20A800</v>
      </c>
      <c r="AQ611" s="25"/>
      <c r="AR611" s="26" t="str">
        <f t="shared" si="6"/>
        <v>ARM64Op_cmlt_zero_Scalar                                        </v>
      </c>
      <c r="AS611" s="26" t="str">
        <f t="shared" si="7"/>
        <v>//		ARM64Op_cmlt_zero_Scalar,                                       	/* 0x5E20A800	CMLT      	 */</v>
      </c>
      <c r="AT611" s="26" t="str">
        <f t="shared" si="8"/>
        <v>//		0x5E20A800,	/* CMLT      	ARM64Op_cmlt_zero_Scalar	 */</v>
      </c>
    </row>
    <row r="612" ht="12.75" customHeight="1">
      <c r="A612" s="15" t="s">
        <v>1021</v>
      </c>
      <c r="B612" s="33" t="s">
        <v>106</v>
      </c>
      <c r="C612" s="16"/>
      <c r="D612" s="17"/>
      <c r="E612" s="28" t="s">
        <v>1022</v>
      </c>
      <c r="F612" s="18" t="str">
        <f t="shared" si="1"/>
        <v>Scalar</v>
      </c>
      <c r="G612" s="19"/>
      <c r="H612" s="30" t="s">
        <v>934</v>
      </c>
      <c r="I612" s="30"/>
      <c r="J612" s="45" t="s">
        <v>31</v>
      </c>
      <c r="K612" s="45" t="s">
        <v>30</v>
      </c>
      <c r="L612" s="32" t="s">
        <v>31</v>
      </c>
      <c r="M612" s="45" t="s">
        <v>30</v>
      </c>
      <c r="N612" s="45" t="s">
        <v>30</v>
      </c>
      <c r="O612" s="45" t="s">
        <v>30</v>
      </c>
      <c r="P612" s="45" t="s">
        <v>30</v>
      </c>
      <c r="Q612" s="45" t="s">
        <v>31</v>
      </c>
      <c r="R612" s="32" t="s">
        <v>33</v>
      </c>
      <c r="S612" s="32" t="s">
        <v>33</v>
      </c>
      <c r="T612" s="45" t="s">
        <v>30</v>
      </c>
      <c r="U612" s="45" t="s">
        <v>31</v>
      </c>
      <c r="V612" s="45" t="s">
        <v>31</v>
      </c>
      <c r="W612" s="45" t="s">
        <v>31</v>
      </c>
      <c r="X612" s="45" t="s">
        <v>31</v>
      </c>
      <c r="Y612" s="32" t="s">
        <v>31</v>
      </c>
      <c r="Z612" s="32" t="s">
        <v>30</v>
      </c>
      <c r="AA612" s="32" t="s">
        <v>31</v>
      </c>
      <c r="AB612" s="32" t="s">
        <v>30</v>
      </c>
      <c r="AC612" s="32" t="s">
        <v>30</v>
      </c>
      <c r="AD612" s="45" t="s">
        <v>30</v>
      </c>
      <c r="AE612" s="45" t="s">
        <v>31</v>
      </c>
      <c r="AF612" s="46" t="s">
        <v>45</v>
      </c>
      <c r="AK612" s="32" t="s">
        <v>56</v>
      </c>
      <c r="AP612" s="24" t="str">
        <f t="shared" si="2"/>
        <v>0x5E20B800</v>
      </c>
      <c r="AQ612" s="25"/>
      <c r="AR612" s="26" t="str">
        <f t="shared" si="6"/>
        <v>ARM64Op_abs_Scalar                                              </v>
      </c>
      <c r="AS612" s="26" t="str">
        <f t="shared" si="7"/>
        <v>//		ARM64Op_abs_Scalar,                                             	/* 0x5E20B800	ABS       	 */</v>
      </c>
      <c r="AT612" s="26" t="str">
        <f t="shared" si="8"/>
        <v>//		0x5E20B800,	/* ABS       	ARM64Op_abs_Scalar	 */</v>
      </c>
    </row>
    <row r="613" ht="12.75" customHeight="1">
      <c r="A613" s="9" t="s">
        <v>1023</v>
      </c>
      <c r="B613" s="33" t="s">
        <v>106</v>
      </c>
      <c r="C613" s="16"/>
      <c r="D613" s="17"/>
      <c r="E613" s="28" t="s">
        <v>1024</v>
      </c>
      <c r="F613" s="18" t="str">
        <f t="shared" si="1"/>
        <v>Scalar</v>
      </c>
      <c r="G613" s="19"/>
      <c r="H613" s="30" t="s">
        <v>934</v>
      </c>
      <c r="I613" s="30" t="s">
        <v>998</v>
      </c>
      <c r="J613" s="45" t="s">
        <v>31</v>
      </c>
      <c r="K613" s="45" t="s">
        <v>30</v>
      </c>
      <c r="L613" s="32" t="s">
        <v>31</v>
      </c>
      <c r="M613" s="45" t="s">
        <v>30</v>
      </c>
      <c r="N613" s="45" t="s">
        <v>30</v>
      </c>
      <c r="O613" s="45" t="s">
        <v>30</v>
      </c>
      <c r="P613" s="45" t="s">
        <v>30</v>
      </c>
      <c r="Q613" s="45" t="s">
        <v>31</v>
      </c>
      <c r="R613" s="32" t="s">
        <v>33</v>
      </c>
      <c r="S613" s="32" t="s">
        <v>33</v>
      </c>
      <c r="T613" s="45" t="s">
        <v>30</v>
      </c>
      <c r="U613" s="45" t="s">
        <v>31</v>
      </c>
      <c r="V613" s="45" t="s">
        <v>31</v>
      </c>
      <c r="W613" s="45" t="s">
        <v>31</v>
      </c>
      <c r="X613" s="45" t="s">
        <v>31</v>
      </c>
      <c r="Y613" s="32" t="s">
        <v>30</v>
      </c>
      <c r="Z613" s="32" t="s">
        <v>31</v>
      </c>
      <c r="AA613" s="32" t="s">
        <v>30</v>
      </c>
      <c r="AB613" s="32" t="s">
        <v>31</v>
      </c>
      <c r="AC613" s="32" t="s">
        <v>31</v>
      </c>
      <c r="AD613" s="45" t="s">
        <v>30</v>
      </c>
      <c r="AE613" s="45" t="s">
        <v>31</v>
      </c>
      <c r="AF613" s="46" t="s">
        <v>45</v>
      </c>
      <c r="AK613" s="32" t="s">
        <v>56</v>
      </c>
      <c r="AP613" s="24" t="str">
        <f t="shared" si="2"/>
        <v>0x5E214800</v>
      </c>
      <c r="AQ613" s="25"/>
      <c r="AR613" s="26" t="str">
        <f t="shared" si="6"/>
        <v>ARM64Op_sqxtn_Scalar                                            </v>
      </c>
      <c r="AS613" s="26" t="str">
        <f t="shared" si="7"/>
        <v>//		ARM64Op_sqxtn_Scalar,                                           	/* 0x5E214800	SQXTN     	writes to low half of the dest. register &amp; clears the up half */</v>
      </c>
      <c r="AT613" s="26" t="str">
        <f t="shared" si="8"/>
        <v>//		0x5E214800,	/* SQXTN     	ARM64Op_sqxtn_Scalar	writes to low half of the dest. register &amp; clears the up half */</v>
      </c>
    </row>
    <row r="614" ht="12.75" customHeight="1">
      <c r="A614" s="15" t="s">
        <v>1025</v>
      </c>
      <c r="B614" s="33" t="s">
        <v>106</v>
      </c>
      <c r="C614" s="16"/>
      <c r="D614" s="17"/>
      <c r="E614" s="28" t="s">
        <v>1026</v>
      </c>
      <c r="F614" s="18" t="str">
        <f t="shared" si="1"/>
        <v>Scalar</v>
      </c>
      <c r="G614" s="19"/>
      <c r="H614" s="30" t="s">
        <v>934</v>
      </c>
      <c r="I614" s="30" t="s">
        <v>1001</v>
      </c>
      <c r="J614" s="45" t="s">
        <v>31</v>
      </c>
      <c r="K614" s="45" t="s">
        <v>30</v>
      </c>
      <c r="L614" s="32" t="s">
        <v>31</v>
      </c>
      <c r="M614" s="45" t="s">
        <v>30</v>
      </c>
      <c r="N614" s="45" t="s">
        <v>30</v>
      </c>
      <c r="O614" s="45" t="s">
        <v>30</v>
      </c>
      <c r="P614" s="45" t="s">
        <v>30</v>
      </c>
      <c r="Q614" s="45" t="s">
        <v>31</v>
      </c>
      <c r="R614" s="32" t="s">
        <v>33</v>
      </c>
      <c r="S614" s="32" t="s">
        <v>33</v>
      </c>
      <c r="T614" s="45" t="s">
        <v>30</v>
      </c>
      <c r="U614" s="45" t="s">
        <v>31</v>
      </c>
      <c r="V614" s="45" t="s">
        <v>31</v>
      </c>
      <c r="W614" s="45" t="s">
        <v>31</v>
      </c>
      <c r="X614" s="45" t="s">
        <v>31</v>
      </c>
      <c r="Y614" s="32" t="s">
        <v>30</v>
      </c>
      <c r="Z614" s="32" t="s">
        <v>31</v>
      </c>
      <c r="AA614" s="32" t="s">
        <v>30</v>
      </c>
      <c r="AB614" s="32" t="s">
        <v>31</v>
      </c>
      <c r="AC614" s="32" t="s">
        <v>31</v>
      </c>
      <c r="AD614" s="45" t="s">
        <v>30</v>
      </c>
      <c r="AE614" s="45" t="s">
        <v>31</v>
      </c>
      <c r="AF614" s="46" t="s">
        <v>45</v>
      </c>
      <c r="AK614" s="32" t="s">
        <v>56</v>
      </c>
      <c r="AP614" s="24" t="str">
        <f t="shared" si="2"/>
        <v>0x5E214800</v>
      </c>
      <c r="AQ614" s="25"/>
      <c r="AR614" s="26" t="str">
        <f t="shared" si="6"/>
        <v>ARM64Op_sqxtn2_Scalar                                           </v>
      </c>
      <c r="AS614" s="26" t="str">
        <f t="shared" si="7"/>
        <v>//		ARM64Op_sqxtn2_Scalar,                                          	/* 0x5E214800	SQXTN2    	writes to high half of the dest. register &amp; don't touch low half */</v>
      </c>
      <c r="AT614" s="26" t="str">
        <f t="shared" si="8"/>
        <v>//		0x5E214800,	/* SQXTN2    	ARM64Op_sqxtn2_Scalar	writes to high half of the dest. register &amp; don't touch low half */</v>
      </c>
    </row>
    <row r="615" ht="12.75" customHeight="1">
      <c r="A615" s="15" t="s">
        <v>1027</v>
      </c>
      <c r="B615" s="33" t="s">
        <v>106</v>
      </c>
      <c r="C615" s="16"/>
      <c r="D615" s="17"/>
      <c r="E615" s="28" t="s">
        <v>848</v>
      </c>
      <c r="F615" s="18" t="str">
        <f t="shared" si="1"/>
        <v>vector_Scalar</v>
      </c>
      <c r="G615" s="18" t="s">
        <v>950</v>
      </c>
      <c r="H615" s="30" t="s">
        <v>934</v>
      </c>
      <c r="I615" s="30"/>
      <c r="J615" s="45" t="s">
        <v>31</v>
      </c>
      <c r="K615" s="45" t="s">
        <v>30</v>
      </c>
      <c r="L615" s="32" t="s">
        <v>31</v>
      </c>
      <c r="M615" s="45" t="s">
        <v>30</v>
      </c>
      <c r="N615" s="45" t="s">
        <v>30</v>
      </c>
      <c r="O615" s="45" t="s">
        <v>30</v>
      </c>
      <c r="P615" s="45" t="s">
        <v>30</v>
      </c>
      <c r="Q615" s="45" t="s">
        <v>31</v>
      </c>
      <c r="R615" s="32" t="s">
        <v>31</v>
      </c>
      <c r="S615" s="32" t="s">
        <v>854</v>
      </c>
      <c r="T615" s="45" t="s">
        <v>30</v>
      </c>
      <c r="U615" s="45" t="s">
        <v>31</v>
      </c>
      <c r="V615" s="45" t="s">
        <v>31</v>
      </c>
      <c r="W615" s="45" t="s">
        <v>31</v>
      </c>
      <c r="X615" s="45" t="s">
        <v>31</v>
      </c>
      <c r="Y615" s="32" t="s">
        <v>30</v>
      </c>
      <c r="Z615" s="32" t="s">
        <v>30</v>
      </c>
      <c r="AA615" s="32" t="s">
        <v>31</v>
      </c>
      <c r="AB615" s="32" t="s">
        <v>30</v>
      </c>
      <c r="AC615" s="32" t="s">
        <v>31</v>
      </c>
      <c r="AD615" s="45" t="s">
        <v>30</v>
      </c>
      <c r="AE615" s="45" t="s">
        <v>31</v>
      </c>
      <c r="AF615" s="46" t="s">
        <v>45</v>
      </c>
      <c r="AK615" s="32" t="s">
        <v>56</v>
      </c>
      <c r="AP615" s="24" t="str">
        <f t="shared" si="2"/>
        <v>0x5E21A800</v>
      </c>
      <c r="AQ615" s="25"/>
      <c r="AR615" s="26" t="str">
        <f t="shared" si="6"/>
        <v>ARM64Op_fcvtns_vector_Scalar                                    </v>
      </c>
      <c r="AS615" s="26" t="str">
        <f t="shared" si="7"/>
        <v>//		ARM64Op_fcvtns_vector_Scalar,                                   	/* 0x5E21A800	FCVTNS    	 */</v>
      </c>
      <c r="AT615" s="26" t="str">
        <f t="shared" si="8"/>
        <v>//		0x5E21A800,	/* FCVTNS    	ARM64Op_fcvtns_vector_Scalar	 */</v>
      </c>
    </row>
    <row r="616" ht="12.75" customHeight="1">
      <c r="A616" s="9" t="s">
        <v>1028</v>
      </c>
      <c r="B616" s="33" t="s">
        <v>106</v>
      </c>
      <c r="C616" s="16"/>
      <c r="D616" s="17"/>
      <c r="E616" s="28" t="s">
        <v>867</v>
      </c>
      <c r="F616" s="18" t="str">
        <f t="shared" si="1"/>
        <v>vector_Scalar</v>
      </c>
      <c r="G616" s="18" t="s">
        <v>950</v>
      </c>
      <c r="H616" s="30" t="s">
        <v>934</v>
      </c>
      <c r="I616" s="30"/>
      <c r="J616" s="45" t="s">
        <v>31</v>
      </c>
      <c r="K616" s="45" t="s">
        <v>30</v>
      </c>
      <c r="L616" s="32" t="s">
        <v>31</v>
      </c>
      <c r="M616" s="45" t="s">
        <v>30</v>
      </c>
      <c r="N616" s="45" t="s">
        <v>30</v>
      </c>
      <c r="O616" s="45" t="s">
        <v>30</v>
      </c>
      <c r="P616" s="45" t="s">
        <v>30</v>
      </c>
      <c r="Q616" s="45" t="s">
        <v>31</v>
      </c>
      <c r="R616" s="32" t="s">
        <v>31</v>
      </c>
      <c r="S616" s="32" t="s">
        <v>854</v>
      </c>
      <c r="T616" s="45" t="s">
        <v>30</v>
      </c>
      <c r="U616" s="45" t="s">
        <v>31</v>
      </c>
      <c r="V616" s="45" t="s">
        <v>31</v>
      </c>
      <c r="W616" s="45" t="s">
        <v>31</v>
      </c>
      <c r="X616" s="45" t="s">
        <v>31</v>
      </c>
      <c r="Y616" s="32" t="s">
        <v>30</v>
      </c>
      <c r="Z616" s="32" t="s">
        <v>30</v>
      </c>
      <c r="AA616" s="32" t="s">
        <v>31</v>
      </c>
      <c r="AB616" s="32" t="s">
        <v>30</v>
      </c>
      <c r="AC616" s="32" t="s">
        <v>30</v>
      </c>
      <c r="AD616" s="45" t="s">
        <v>30</v>
      </c>
      <c r="AE616" s="45" t="s">
        <v>31</v>
      </c>
      <c r="AF616" s="46" t="s">
        <v>45</v>
      </c>
      <c r="AK616" s="32" t="s">
        <v>56</v>
      </c>
      <c r="AP616" s="24" t="str">
        <f t="shared" si="2"/>
        <v>0x5E21B800</v>
      </c>
      <c r="AQ616" s="25"/>
      <c r="AR616" s="26" t="str">
        <f t="shared" si="6"/>
        <v>ARM64Op_fcvtms_vector_Scalar                                    </v>
      </c>
      <c r="AS616" s="26" t="str">
        <f t="shared" si="7"/>
        <v>//		ARM64Op_fcvtms_vector_Scalar,                                   	/* 0x5E21B800	FCVTMS    	 */</v>
      </c>
      <c r="AT616" s="26" t="str">
        <f t="shared" si="8"/>
        <v>//		0x5E21B800,	/* FCVTMS    	ARM64Op_fcvtms_vector_Scalar	 */</v>
      </c>
    </row>
    <row r="617" ht="12.75" customHeight="1">
      <c r="A617" s="9" t="s">
        <v>1029</v>
      </c>
      <c r="B617" s="33" t="s">
        <v>106</v>
      </c>
      <c r="C617" s="16"/>
      <c r="D617" s="17"/>
      <c r="E617" s="28" t="s">
        <v>856</v>
      </c>
      <c r="F617" s="18" t="str">
        <f t="shared" si="1"/>
        <v>vector_Scalar</v>
      </c>
      <c r="G617" s="18" t="s">
        <v>950</v>
      </c>
      <c r="H617" s="30" t="s">
        <v>934</v>
      </c>
      <c r="I617" s="30"/>
      <c r="J617" s="45" t="s">
        <v>31</v>
      </c>
      <c r="K617" s="45" t="s">
        <v>30</v>
      </c>
      <c r="L617" s="32" t="s">
        <v>31</v>
      </c>
      <c r="M617" s="45" t="s">
        <v>30</v>
      </c>
      <c r="N617" s="45" t="s">
        <v>30</v>
      </c>
      <c r="O617" s="45" t="s">
        <v>30</v>
      </c>
      <c r="P617" s="45" t="s">
        <v>30</v>
      </c>
      <c r="Q617" s="45" t="s">
        <v>31</v>
      </c>
      <c r="R617" s="32" t="s">
        <v>31</v>
      </c>
      <c r="S617" s="32" t="s">
        <v>854</v>
      </c>
      <c r="T617" s="45" t="s">
        <v>30</v>
      </c>
      <c r="U617" s="45" t="s">
        <v>31</v>
      </c>
      <c r="V617" s="45" t="s">
        <v>31</v>
      </c>
      <c r="W617" s="45" t="s">
        <v>31</v>
      </c>
      <c r="X617" s="45" t="s">
        <v>31</v>
      </c>
      <c r="Y617" s="32" t="s">
        <v>30</v>
      </c>
      <c r="Z617" s="32" t="s">
        <v>30</v>
      </c>
      <c r="AA617" s="32" t="s">
        <v>30</v>
      </c>
      <c r="AB617" s="32" t="s">
        <v>31</v>
      </c>
      <c r="AC617" s="32" t="s">
        <v>31</v>
      </c>
      <c r="AD617" s="45" t="s">
        <v>30</v>
      </c>
      <c r="AE617" s="45" t="s">
        <v>31</v>
      </c>
      <c r="AF617" s="46" t="s">
        <v>45</v>
      </c>
      <c r="AK617" s="32" t="s">
        <v>56</v>
      </c>
      <c r="AP617" s="24" t="str">
        <f t="shared" si="2"/>
        <v>0x5E21C800</v>
      </c>
      <c r="AQ617" s="25"/>
      <c r="AR617" s="26" t="str">
        <f t="shared" si="6"/>
        <v>ARM64Op_fcvtas_vector_Scalar                                    </v>
      </c>
      <c r="AS617" s="26" t="str">
        <f t="shared" si="7"/>
        <v>//		ARM64Op_fcvtas_vector_Scalar,                                   	/* 0x5E21C800	FCVTAS    	 */</v>
      </c>
      <c r="AT617" s="26" t="str">
        <f t="shared" si="8"/>
        <v>//		0x5E21C800,	/* FCVTAS    	ARM64Op_fcvtas_vector_Scalar	 */</v>
      </c>
    </row>
    <row r="618" ht="12.75" customHeight="1">
      <c r="A618" s="15" t="s">
        <v>1030</v>
      </c>
      <c r="B618" s="33" t="s">
        <v>106</v>
      </c>
      <c r="C618" s="16"/>
      <c r="D618" s="17"/>
      <c r="E618" s="28" t="s">
        <v>704</v>
      </c>
      <c r="F618" s="18" t="str">
        <f t="shared" si="1"/>
        <v>vector_integer_Scalar</v>
      </c>
      <c r="G618" s="18" t="s">
        <v>1031</v>
      </c>
      <c r="H618" s="30" t="s">
        <v>934</v>
      </c>
      <c r="I618" s="30"/>
      <c r="J618" s="45" t="s">
        <v>31</v>
      </c>
      <c r="K618" s="45" t="s">
        <v>30</v>
      </c>
      <c r="L618" s="32" t="s">
        <v>31</v>
      </c>
      <c r="M618" s="45" t="s">
        <v>30</v>
      </c>
      <c r="N618" s="45" t="s">
        <v>30</v>
      </c>
      <c r="O618" s="45" t="s">
        <v>30</v>
      </c>
      <c r="P618" s="45" t="s">
        <v>30</v>
      </c>
      <c r="Q618" s="45" t="s">
        <v>31</v>
      </c>
      <c r="R618" s="32" t="s">
        <v>31</v>
      </c>
      <c r="S618" s="32" t="s">
        <v>854</v>
      </c>
      <c r="T618" s="45" t="s">
        <v>30</v>
      </c>
      <c r="U618" s="45" t="s">
        <v>31</v>
      </c>
      <c r="V618" s="45" t="s">
        <v>31</v>
      </c>
      <c r="W618" s="45" t="s">
        <v>31</v>
      </c>
      <c r="X618" s="45" t="s">
        <v>31</v>
      </c>
      <c r="Y618" s="32" t="s">
        <v>30</v>
      </c>
      <c r="Z618" s="32" t="s">
        <v>30</v>
      </c>
      <c r="AA618" s="32" t="s">
        <v>30</v>
      </c>
      <c r="AB618" s="32" t="s">
        <v>31</v>
      </c>
      <c r="AC618" s="32" t="s">
        <v>30</v>
      </c>
      <c r="AD618" s="45" t="s">
        <v>30</v>
      </c>
      <c r="AE618" s="45" t="s">
        <v>31</v>
      </c>
      <c r="AF618" s="46" t="s">
        <v>45</v>
      </c>
      <c r="AK618" s="32" t="s">
        <v>56</v>
      </c>
      <c r="AP618" s="24" t="str">
        <f t="shared" si="2"/>
        <v>0x5E21D800</v>
      </c>
      <c r="AQ618" s="25"/>
      <c r="AR618" s="26" t="str">
        <f t="shared" si="6"/>
        <v>ARM64Op_scvtf_vector_integer_Scalar                             </v>
      </c>
      <c r="AS618" s="26" t="str">
        <f t="shared" si="7"/>
        <v>//		ARM64Op_scvtf_vector_integer_Scalar,                            	/* 0x5E21D800	SCVTF     	 */</v>
      </c>
      <c r="AT618" s="26" t="str">
        <f t="shared" si="8"/>
        <v>//		0x5E21D800,	/* SCVTF     	ARM64Op_scvtf_vector_integer_Scalar	 */</v>
      </c>
    </row>
    <row r="619" ht="12.75" customHeight="1">
      <c r="A619" s="15" t="s">
        <v>1032</v>
      </c>
      <c r="B619" s="33" t="s">
        <v>106</v>
      </c>
      <c r="C619" s="16"/>
      <c r="D619" s="17"/>
      <c r="E619" s="28" t="s">
        <v>991</v>
      </c>
      <c r="F619" s="18" t="str">
        <f t="shared" si="1"/>
        <v>zero_Scalar</v>
      </c>
      <c r="G619" s="18" t="s">
        <v>1017</v>
      </c>
      <c r="H619" s="30" t="s">
        <v>934</v>
      </c>
      <c r="I619" s="30"/>
      <c r="J619" s="45" t="s">
        <v>31</v>
      </c>
      <c r="K619" s="45" t="s">
        <v>30</v>
      </c>
      <c r="L619" s="32" t="s">
        <v>31</v>
      </c>
      <c r="M619" s="45" t="s">
        <v>30</v>
      </c>
      <c r="N619" s="45" t="s">
        <v>30</v>
      </c>
      <c r="O619" s="45" t="s">
        <v>30</v>
      </c>
      <c r="P619" s="45" t="s">
        <v>30</v>
      </c>
      <c r="Q619" s="45" t="s">
        <v>31</v>
      </c>
      <c r="R619" s="32" t="s">
        <v>30</v>
      </c>
      <c r="S619" s="32" t="s">
        <v>854</v>
      </c>
      <c r="T619" s="45" t="s">
        <v>30</v>
      </c>
      <c r="U619" s="45" t="s">
        <v>31</v>
      </c>
      <c r="V619" s="45" t="s">
        <v>31</v>
      </c>
      <c r="W619" s="45" t="s">
        <v>31</v>
      </c>
      <c r="X619" s="45" t="s">
        <v>31</v>
      </c>
      <c r="Y619" s="32" t="s">
        <v>31</v>
      </c>
      <c r="Z619" s="32" t="s">
        <v>30</v>
      </c>
      <c r="AA619" s="32" t="s">
        <v>30</v>
      </c>
      <c r="AB619" s="32" t="s">
        <v>31</v>
      </c>
      <c r="AC619" s="32" t="s">
        <v>31</v>
      </c>
      <c r="AD619" s="45" t="s">
        <v>30</v>
      </c>
      <c r="AE619" s="45" t="s">
        <v>31</v>
      </c>
      <c r="AF619" s="46" t="s">
        <v>45</v>
      </c>
      <c r="AK619" s="32" t="s">
        <v>56</v>
      </c>
      <c r="AP619" s="24" t="str">
        <f t="shared" si="2"/>
        <v>0x5EA0C800</v>
      </c>
      <c r="AQ619" s="25"/>
      <c r="AR619" s="26" t="str">
        <f t="shared" si="6"/>
        <v>ARM64Op_fcmgt_zero_Scalar                                       </v>
      </c>
      <c r="AS619" s="26" t="str">
        <f t="shared" si="7"/>
        <v>//		ARM64Op_fcmgt_zero_Scalar,                                      	/* 0x5EA0C800	FCMGT     	 */</v>
      </c>
      <c r="AT619" s="26" t="str">
        <f t="shared" si="8"/>
        <v>//		0x5EA0C800,	/* FCMGT     	ARM64Op_fcmgt_zero_Scalar	 */</v>
      </c>
    </row>
    <row r="620" ht="12.75" customHeight="1">
      <c r="A620" s="9" t="s">
        <v>1033</v>
      </c>
      <c r="B620" s="33" t="s">
        <v>106</v>
      </c>
      <c r="C620" s="16"/>
      <c r="D620" s="17"/>
      <c r="E620" s="28" t="s">
        <v>958</v>
      </c>
      <c r="F620" s="18" t="str">
        <f t="shared" si="1"/>
        <v>zero_Scalar</v>
      </c>
      <c r="G620" s="18" t="s">
        <v>1017</v>
      </c>
      <c r="H620" s="30" t="s">
        <v>934</v>
      </c>
      <c r="I620" s="30"/>
      <c r="J620" s="45" t="s">
        <v>31</v>
      </c>
      <c r="K620" s="45" t="s">
        <v>30</v>
      </c>
      <c r="L620" s="32" t="s">
        <v>31</v>
      </c>
      <c r="M620" s="45" t="s">
        <v>30</v>
      </c>
      <c r="N620" s="45" t="s">
        <v>30</v>
      </c>
      <c r="O620" s="45" t="s">
        <v>30</v>
      </c>
      <c r="P620" s="45" t="s">
        <v>30</v>
      </c>
      <c r="Q620" s="45" t="s">
        <v>31</v>
      </c>
      <c r="R620" s="32" t="s">
        <v>30</v>
      </c>
      <c r="S620" s="32" t="s">
        <v>854</v>
      </c>
      <c r="T620" s="45" t="s">
        <v>30</v>
      </c>
      <c r="U620" s="45" t="s">
        <v>31</v>
      </c>
      <c r="V620" s="45" t="s">
        <v>31</v>
      </c>
      <c r="W620" s="45" t="s">
        <v>31</v>
      </c>
      <c r="X620" s="45" t="s">
        <v>31</v>
      </c>
      <c r="Y620" s="32" t="s">
        <v>31</v>
      </c>
      <c r="Z620" s="32" t="s">
        <v>30</v>
      </c>
      <c r="AA620" s="32" t="s">
        <v>30</v>
      </c>
      <c r="AB620" s="32" t="s">
        <v>31</v>
      </c>
      <c r="AC620" s="32" t="s">
        <v>30</v>
      </c>
      <c r="AD620" s="45" t="s">
        <v>30</v>
      </c>
      <c r="AE620" s="45" t="s">
        <v>31</v>
      </c>
      <c r="AF620" s="46" t="s">
        <v>45</v>
      </c>
      <c r="AK620" s="32" t="s">
        <v>56</v>
      </c>
      <c r="AP620" s="24" t="str">
        <f t="shared" si="2"/>
        <v>0x5EA0D800</v>
      </c>
      <c r="AQ620" s="25"/>
      <c r="AR620" s="26" t="str">
        <f t="shared" si="6"/>
        <v>ARM64Op_fcmeq_zero_Scalar                                       </v>
      </c>
      <c r="AS620" s="26" t="str">
        <f t="shared" si="7"/>
        <v>//		ARM64Op_fcmeq_zero_Scalar,                                      	/* 0x5EA0D800	FCMEQ     	 */</v>
      </c>
      <c r="AT620" s="26" t="str">
        <f t="shared" si="8"/>
        <v>//		0x5EA0D800,	/* FCMEQ     	ARM64Op_fcmeq_zero_Scalar	 */</v>
      </c>
    </row>
    <row r="621" ht="12.75" customHeight="1">
      <c r="A621" s="15" t="s">
        <v>1034</v>
      </c>
      <c r="B621" s="33" t="s">
        <v>106</v>
      </c>
      <c r="C621" s="16"/>
      <c r="D621" s="17"/>
      <c r="E621" s="28" t="s">
        <v>1035</v>
      </c>
      <c r="F621" s="18" t="str">
        <f t="shared" si="1"/>
        <v>zero_Scalar</v>
      </c>
      <c r="G621" s="18" t="s">
        <v>1017</v>
      </c>
      <c r="H621" s="30" t="s">
        <v>934</v>
      </c>
      <c r="I621" s="30"/>
      <c r="J621" s="45" t="s">
        <v>31</v>
      </c>
      <c r="K621" s="45" t="s">
        <v>30</v>
      </c>
      <c r="L621" s="32" t="s">
        <v>31</v>
      </c>
      <c r="M621" s="45" t="s">
        <v>30</v>
      </c>
      <c r="N621" s="45" t="s">
        <v>30</v>
      </c>
      <c r="O621" s="45" t="s">
        <v>30</v>
      </c>
      <c r="P621" s="45" t="s">
        <v>30</v>
      </c>
      <c r="Q621" s="45" t="s">
        <v>31</v>
      </c>
      <c r="R621" s="32" t="s">
        <v>30</v>
      </c>
      <c r="S621" s="32" t="s">
        <v>854</v>
      </c>
      <c r="T621" s="45" t="s">
        <v>30</v>
      </c>
      <c r="U621" s="45" t="s">
        <v>31</v>
      </c>
      <c r="V621" s="45" t="s">
        <v>31</v>
      </c>
      <c r="W621" s="45" t="s">
        <v>31</v>
      </c>
      <c r="X621" s="45" t="s">
        <v>31</v>
      </c>
      <c r="Y621" s="32" t="s">
        <v>31</v>
      </c>
      <c r="Z621" s="32" t="s">
        <v>30</v>
      </c>
      <c r="AA621" s="32" t="s">
        <v>30</v>
      </c>
      <c r="AB621" s="32" t="s">
        <v>30</v>
      </c>
      <c r="AC621" s="32" t="s">
        <v>31</v>
      </c>
      <c r="AD621" s="45" t="s">
        <v>30</v>
      </c>
      <c r="AE621" s="45" t="s">
        <v>31</v>
      </c>
      <c r="AF621" s="46" t="s">
        <v>45</v>
      </c>
      <c r="AK621" s="32" t="s">
        <v>56</v>
      </c>
      <c r="AP621" s="24" t="str">
        <f t="shared" si="2"/>
        <v>0x5EA0E800</v>
      </c>
      <c r="AQ621" s="25"/>
      <c r="AR621" s="26" t="str">
        <f t="shared" si="6"/>
        <v>ARM64Op_fcmlt_zero_Scalar                                       </v>
      </c>
      <c r="AS621" s="26" t="str">
        <f t="shared" si="7"/>
        <v>//		ARM64Op_fcmlt_zero_Scalar,                                      	/* 0x5EA0E800	FCMLT     	 */</v>
      </c>
      <c r="AT621" s="26" t="str">
        <f t="shared" si="8"/>
        <v>//		0x5EA0E800,	/* FCMLT     	ARM64Op_fcmlt_zero_Scalar	 */</v>
      </c>
    </row>
    <row r="622" ht="12.75" customHeight="1">
      <c r="A622" s="15" t="s">
        <v>1036</v>
      </c>
      <c r="B622" s="33" t="s">
        <v>106</v>
      </c>
      <c r="C622" s="16"/>
      <c r="D622" s="17"/>
      <c r="E622" s="28" t="s">
        <v>863</v>
      </c>
      <c r="F622" s="18" t="str">
        <f t="shared" si="1"/>
        <v>vector_Scalar</v>
      </c>
      <c r="G622" s="18" t="s">
        <v>950</v>
      </c>
      <c r="H622" s="30" t="s">
        <v>934</v>
      </c>
      <c r="I622" s="30"/>
      <c r="J622" s="45" t="s">
        <v>31</v>
      </c>
      <c r="K622" s="45" t="s">
        <v>30</v>
      </c>
      <c r="L622" s="32" t="s">
        <v>31</v>
      </c>
      <c r="M622" s="45" t="s">
        <v>30</v>
      </c>
      <c r="N622" s="45" t="s">
        <v>30</v>
      </c>
      <c r="O622" s="45" t="s">
        <v>30</v>
      </c>
      <c r="P622" s="45" t="s">
        <v>30</v>
      </c>
      <c r="Q622" s="45" t="s">
        <v>31</v>
      </c>
      <c r="R622" s="32" t="s">
        <v>30</v>
      </c>
      <c r="S622" s="32" t="s">
        <v>854</v>
      </c>
      <c r="T622" s="45" t="s">
        <v>30</v>
      </c>
      <c r="U622" s="45" t="s">
        <v>31</v>
      </c>
      <c r="V622" s="45" t="s">
        <v>31</v>
      </c>
      <c r="W622" s="45" t="s">
        <v>31</v>
      </c>
      <c r="X622" s="45" t="s">
        <v>31</v>
      </c>
      <c r="Y622" s="32" t="s">
        <v>30</v>
      </c>
      <c r="Z622" s="32" t="s">
        <v>30</v>
      </c>
      <c r="AA622" s="32" t="s">
        <v>31</v>
      </c>
      <c r="AB622" s="32" t="s">
        <v>30</v>
      </c>
      <c r="AC622" s="32" t="s">
        <v>31</v>
      </c>
      <c r="AD622" s="45" t="s">
        <v>30</v>
      </c>
      <c r="AE622" s="45" t="s">
        <v>31</v>
      </c>
      <c r="AF622" s="46" t="s">
        <v>45</v>
      </c>
      <c r="AK622" s="32" t="s">
        <v>56</v>
      </c>
      <c r="AP622" s="24" t="str">
        <f t="shared" si="2"/>
        <v>0x5EA1A800</v>
      </c>
      <c r="AQ622" s="25"/>
      <c r="AR622" s="26" t="str">
        <f t="shared" si="6"/>
        <v>ARM64Op_fcvtps_vector_Scalar                                    </v>
      </c>
      <c r="AS622" s="26" t="str">
        <f t="shared" si="7"/>
        <v>//		ARM64Op_fcvtps_vector_Scalar,                                   	/* 0x5EA1A800	FCVTPS    	 */</v>
      </c>
      <c r="AT622" s="26" t="str">
        <f t="shared" si="8"/>
        <v>//		0x5EA1A800,	/* FCVTPS    	ARM64Op_fcvtps_vector_Scalar	 */</v>
      </c>
    </row>
    <row r="623" ht="12.75" customHeight="1">
      <c r="A623" s="9" t="s">
        <v>1037</v>
      </c>
      <c r="B623" s="33" t="s">
        <v>106</v>
      </c>
      <c r="C623" s="16"/>
      <c r="D623" s="17"/>
      <c r="E623" s="28" t="s">
        <v>710</v>
      </c>
      <c r="F623" s="18" t="str">
        <f t="shared" si="1"/>
        <v>vector_integer_Scalar</v>
      </c>
      <c r="G623" s="18" t="s">
        <v>1031</v>
      </c>
      <c r="H623" s="30" t="s">
        <v>934</v>
      </c>
      <c r="I623" s="30"/>
      <c r="J623" s="45" t="s">
        <v>31</v>
      </c>
      <c r="K623" s="45" t="s">
        <v>30</v>
      </c>
      <c r="L623" s="32" t="s">
        <v>31</v>
      </c>
      <c r="M623" s="45" t="s">
        <v>30</v>
      </c>
      <c r="N623" s="45" t="s">
        <v>30</v>
      </c>
      <c r="O623" s="45" t="s">
        <v>30</v>
      </c>
      <c r="P623" s="45" t="s">
        <v>30</v>
      </c>
      <c r="Q623" s="45" t="s">
        <v>31</v>
      </c>
      <c r="R623" s="32" t="s">
        <v>30</v>
      </c>
      <c r="S623" s="32" t="s">
        <v>854</v>
      </c>
      <c r="T623" s="45" t="s">
        <v>30</v>
      </c>
      <c r="U623" s="45" t="s">
        <v>31</v>
      </c>
      <c r="V623" s="45" t="s">
        <v>31</v>
      </c>
      <c r="W623" s="45" t="s">
        <v>31</v>
      </c>
      <c r="X623" s="45" t="s">
        <v>31</v>
      </c>
      <c r="Y623" s="32" t="s">
        <v>30</v>
      </c>
      <c r="Z623" s="32" t="s">
        <v>30</v>
      </c>
      <c r="AA623" s="32" t="s">
        <v>31</v>
      </c>
      <c r="AB623" s="32" t="s">
        <v>30</v>
      </c>
      <c r="AC623" s="32" t="s">
        <v>30</v>
      </c>
      <c r="AD623" s="45" t="s">
        <v>30</v>
      </c>
      <c r="AE623" s="45" t="s">
        <v>31</v>
      </c>
      <c r="AF623" s="46" t="s">
        <v>45</v>
      </c>
      <c r="AK623" s="32" t="s">
        <v>56</v>
      </c>
      <c r="AP623" s="24" t="str">
        <f t="shared" si="2"/>
        <v>0x5EA1B800</v>
      </c>
      <c r="AQ623" s="25"/>
      <c r="AR623" s="26" t="str">
        <f t="shared" si="6"/>
        <v>ARM64Op_fcvtzs_vector_integer_Scalar                            </v>
      </c>
      <c r="AS623" s="26" t="str">
        <f t="shared" si="7"/>
        <v>//		ARM64Op_fcvtzs_vector_integer_Scalar,                           	/* 0x5EA1B800	FCVTZS    	 */</v>
      </c>
      <c r="AT623" s="26" t="str">
        <f t="shared" si="8"/>
        <v>//		0x5EA1B800,	/* FCVTZS    	ARM64Op_fcvtzs_vector_integer_Scalar	 */</v>
      </c>
    </row>
    <row r="624" ht="12.75" customHeight="1">
      <c r="A624" s="9" t="s">
        <v>1038</v>
      </c>
      <c r="B624" s="33" t="s">
        <v>106</v>
      </c>
      <c r="C624" s="16"/>
      <c r="D624" s="17"/>
      <c r="E624" s="28" t="s">
        <v>1039</v>
      </c>
      <c r="F624" s="18" t="str">
        <f t="shared" si="1"/>
        <v>Scalar</v>
      </c>
      <c r="G624" s="19"/>
      <c r="H624" s="30" t="s">
        <v>934</v>
      </c>
      <c r="I624" s="30"/>
      <c r="J624" s="45" t="s">
        <v>31</v>
      </c>
      <c r="K624" s="45" t="s">
        <v>30</v>
      </c>
      <c r="L624" s="32" t="s">
        <v>31</v>
      </c>
      <c r="M624" s="45" t="s">
        <v>30</v>
      </c>
      <c r="N624" s="45" t="s">
        <v>30</v>
      </c>
      <c r="O624" s="45" t="s">
        <v>30</v>
      </c>
      <c r="P624" s="45" t="s">
        <v>30</v>
      </c>
      <c r="Q624" s="45" t="s">
        <v>31</v>
      </c>
      <c r="R624" s="32" t="s">
        <v>30</v>
      </c>
      <c r="S624" s="32" t="s">
        <v>854</v>
      </c>
      <c r="T624" s="45" t="s">
        <v>30</v>
      </c>
      <c r="U624" s="45" t="s">
        <v>31</v>
      </c>
      <c r="V624" s="45" t="s">
        <v>31</v>
      </c>
      <c r="W624" s="45" t="s">
        <v>31</v>
      </c>
      <c r="X624" s="45" t="s">
        <v>31</v>
      </c>
      <c r="Y624" s="32" t="s">
        <v>30</v>
      </c>
      <c r="Z624" s="32" t="s">
        <v>30</v>
      </c>
      <c r="AA624" s="32" t="s">
        <v>30</v>
      </c>
      <c r="AB624" s="32" t="s">
        <v>31</v>
      </c>
      <c r="AC624" s="32" t="s">
        <v>30</v>
      </c>
      <c r="AD624" s="45" t="s">
        <v>30</v>
      </c>
      <c r="AE624" s="45" t="s">
        <v>31</v>
      </c>
      <c r="AF624" s="46" t="s">
        <v>45</v>
      </c>
      <c r="AK624" s="32" t="s">
        <v>56</v>
      </c>
      <c r="AP624" s="24" t="str">
        <f t="shared" si="2"/>
        <v>0x5EA1D800</v>
      </c>
      <c r="AQ624" s="25"/>
      <c r="AR624" s="26" t="str">
        <f t="shared" si="6"/>
        <v>ARM64Op_frecpe_Scalar                                           </v>
      </c>
      <c r="AS624" s="26" t="str">
        <f t="shared" si="7"/>
        <v>//		ARM64Op_frecpe_Scalar,                                          	/* 0x5EA1D800	FRECPE    	 */</v>
      </c>
      <c r="AT624" s="26" t="str">
        <f t="shared" si="8"/>
        <v>//		0x5EA1D800,	/* FRECPE    	ARM64Op_frecpe_Scalar	 */</v>
      </c>
    </row>
    <row r="625" ht="12.75" customHeight="1">
      <c r="A625" s="15" t="s">
        <v>1040</v>
      </c>
      <c r="B625" s="33" t="s">
        <v>106</v>
      </c>
      <c r="C625" s="16"/>
      <c r="D625" s="17"/>
      <c r="E625" s="28" t="s">
        <v>1041</v>
      </c>
      <c r="F625" s="18" t="str">
        <f t="shared" si="1"/>
        <v/>
      </c>
      <c r="G625" s="19"/>
      <c r="H625" s="30"/>
      <c r="I625" s="30"/>
      <c r="J625" s="45" t="s">
        <v>31</v>
      </c>
      <c r="K625" s="45" t="s">
        <v>30</v>
      </c>
      <c r="L625" s="32" t="s">
        <v>31</v>
      </c>
      <c r="M625" s="45" t="s">
        <v>30</v>
      </c>
      <c r="N625" s="45" t="s">
        <v>30</v>
      </c>
      <c r="O625" s="45" t="s">
        <v>30</v>
      </c>
      <c r="P625" s="45" t="s">
        <v>30</v>
      </c>
      <c r="Q625" s="45" t="s">
        <v>31</v>
      </c>
      <c r="R625" s="32" t="s">
        <v>30</v>
      </c>
      <c r="S625" s="32" t="s">
        <v>854</v>
      </c>
      <c r="T625" s="45" t="s">
        <v>30</v>
      </c>
      <c r="U625" s="45" t="s">
        <v>31</v>
      </c>
      <c r="V625" s="45" t="s">
        <v>31</v>
      </c>
      <c r="W625" s="45" t="s">
        <v>31</v>
      </c>
      <c r="X625" s="45" t="s">
        <v>31</v>
      </c>
      <c r="Y625" s="32" t="s">
        <v>30</v>
      </c>
      <c r="Z625" s="32" t="s">
        <v>30</v>
      </c>
      <c r="AA625" s="32" t="s">
        <v>30</v>
      </c>
      <c r="AB625" s="32" t="s">
        <v>30</v>
      </c>
      <c r="AC625" s="32" t="s">
        <v>30</v>
      </c>
      <c r="AD625" s="45" t="s">
        <v>30</v>
      </c>
      <c r="AE625" s="45" t="s">
        <v>31</v>
      </c>
      <c r="AF625" s="46" t="s">
        <v>45</v>
      </c>
      <c r="AK625" s="32" t="s">
        <v>56</v>
      </c>
      <c r="AP625" s="24" t="str">
        <f t="shared" si="2"/>
        <v>0x5EA1F800</v>
      </c>
      <c r="AQ625" s="25"/>
      <c r="AR625" s="26" t="str">
        <f t="shared" si="6"/>
        <v>ARM64Op_frecpx                                                  </v>
      </c>
      <c r="AS625" s="26" t="str">
        <f t="shared" si="7"/>
        <v>//		ARM64Op_frecpx,                                                 	/* 0x5EA1F800	FRECPX    	 */</v>
      </c>
      <c r="AT625" s="26" t="str">
        <f t="shared" si="8"/>
        <v>//		0x5EA1F800,	/* FRECPX    	ARM64Op_frecpx	 */</v>
      </c>
    </row>
    <row r="626" ht="12.75" customHeight="1">
      <c r="A626" s="15" t="s">
        <v>1042</v>
      </c>
      <c r="B626" s="33" t="s">
        <v>106</v>
      </c>
      <c r="C626" s="16"/>
      <c r="D626" s="17"/>
      <c r="E626" s="28" t="s">
        <v>1043</v>
      </c>
      <c r="F626" s="18" t="str">
        <f t="shared" si="1"/>
        <v>Scalar</v>
      </c>
      <c r="G626" s="19"/>
      <c r="H626" s="30" t="s">
        <v>934</v>
      </c>
      <c r="I626" s="30"/>
      <c r="J626" s="45" t="s">
        <v>31</v>
      </c>
      <c r="K626" s="45" t="s">
        <v>30</v>
      </c>
      <c r="L626" s="32" t="s">
        <v>30</v>
      </c>
      <c r="M626" s="45" t="s">
        <v>30</v>
      </c>
      <c r="N626" s="45" t="s">
        <v>30</v>
      </c>
      <c r="O626" s="45" t="s">
        <v>30</v>
      </c>
      <c r="P626" s="45" t="s">
        <v>30</v>
      </c>
      <c r="Q626" s="45" t="s">
        <v>31</v>
      </c>
      <c r="R626" s="32" t="s">
        <v>33</v>
      </c>
      <c r="S626" s="32" t="s">
        <v>33</v>
      </c>
      <c r="T626" s="45" t="s">
        <v>30</v>
      </c>
      <c r="U626" s="45" t="s">
        <v>31</v>
      </c>
      <c r="V626" s="45" t="s">
        <v>31</v>
      </c>
      <c r="W626" s="45" t="s">
        <v>31</v>
      </c>
      <c r="X626" s="45" t="s">
        <v>31</v>
      </c>
      <c r="Y626" s="32" t="s">
        <v>31</v>
      </c>
      <c r="Z626" s="32" t="s">
        <v>31</v>
      </c>
      <c r="AA626" s="32" t="s">
        <v>31</v>
      </c>
      <c r="AB626" s="32" t="s">
        <v>30</v>
      </c>
      <c r="AC626" s="32" t="s">
        <v>30</v>
      </c>
      <c r="AD626" s="45" t="s">
        <v>30</v>
      </c>
      <c r="AE626" s="45" t="s">
        <v>31</v>
      </c>
      <c r="AF626" s="46" t="s">
        <v>45</v>
      </c>
      <c r="AK626" s="32" t="s">
        <v>56</v>
      </c>
      <c r="AP626" s="24" t="str">
        <f t="shared" si="2"/>
        <v>0x7E203800</v>
      </c>
      <c r="AQ626" s="25"/>
      <c r="AR626" s="26" t="str">
        <f t="shared" si="6"/>
        <v>ARM64Op_usqadd_Scalar                                           </v>
      </c>
      <c r="AS626" s="26" t="str">
        <f t="shared" si="7"/>
        <v>//		ARM64Op_usqadd_Scalar,                                          	/* 0x7E203800	USQADD    	 */</v>
      </c>
      <c r="AT626" s="26" t="str">
        <f t="shared" si="8"/>
        <v>//		0x7E203800,	/* USQADD    	ARM64Op_usqadd_Scalar	 */</v>
      </c>
    </row>
    <row r="627" ht="12.75" customHeight="1">
      <c r="A627" s="9" t="s">
        <v>1044</v>
      </c>
      <c r="B627" s="33" t="s">
        <v>106</v>
      </c>
      <c r="C627" s="16"/>
      <c r="D627" s="17"/>
      <c r="E627" s="28" t="s">
        <v>1045</v>
      </c>
      <c r="F627" s="18" t="str">
        <f t="shared" si="1"/>
        <v>Scalar</v>
      </c>
      <c r="G627" s="19"/>
      <c r="H627" s="30" t="s">
        <v>934</v>
      </c>
      <c r="I627" s="30"/>
      <c r="J627" s="45" t="s">
        <v>31</v>
      </c>
      <c r="K627" s="45" t="s">
        <v>30</v>
      </c>
      <c r="L627" s="32" t="s">
        <v>30</v>
      </c>
      <c r="M627" s="45" t="s">
        <v>30</v>
      </c>
      <c r="N627" s="45" t="s">
        <v>30</v>
      </c>
      <c r="O627" s="45" t="s">
        <v>30</v>
      </c>
      <c r="P627" s="45" t="s">
        <v>30</v>
      </c>
      <c r="Q627" s="45" t="s">
        <v>31</v>
      </c>
      <c r="R627" s="32" t="s">
        <v>33</v>
      </c>
      <c r="S627" s="32" t="s">
        <v>33</v>
      </c>
      <c r="T627" s="45" t="s">
        <v>30</v>
      </c>
      <c r="U627" s="45" t="s">
        <v>31</v>
      </c>
      <c r="V627" s="45" t="s">
        <v>31</v>
      </c>
      <c r="W627" s="45" t="s">
        <v>31</v>
      </c>
      <c r="X627" s="45" t="s">
        <v>31</v>
      </c>
      <c r="Y627" s="32" t="s">
        <v>31</v>
      </c>
      <c r="Z627" s="32" t="s">
        <v>31</v>
      </c>
      <c r="AA627" s="32" t="s">
        <v>30</v>
      </c>
      <c r="AB627" s="32" t="s">
        <v>30</v>
      </c>
      <c r="AC627" s="32" t="s">
        <v>30</v>
      </c>
      <c r="AD627" s="45" t="s">
        <v>30</v>
      </c>
      <c r="AE627" s="45" t="s">
        <v>31</v>
      </c>
      <c r="AF627" s="46" t="s">
        <v>45</v>
      </c>
      <c r="AK627" s="32" t="s">
        <v>56</v>
      </c>
      <c r="AP627" s="24" t="str">
        <f t="shared" si="2"/>
        <v>0x7E207800</v>
      </c>
      <c r="AQ627" s="25"/>
      <c r="AR627" s="26" t="str">
        <f t="shared" si="6"/>
        <v>ARM64Op_sqneg_Scalar                                            </v>
      </c>
      <c r="AS627" s="26" t="str">
        <f t="shared" si="7"/>
        <v>//		ARM64Op_sqneg_Scalar,                                           	/* 0x7E207800	SQNEG     	 */</v>
      </c>
      <c r="AT627" s="26" t="str">
        <f t="shared" si="8"/>
        <v>//		0x7E207800,	/* SQNEG     	ARM64Op_sqneg_Scalar	 */</v>
      </c>
    </row>
    <row r="628" ht="12.75" customHeight="1">
      <c r="A628" s="15" t="s">
        <v>1046</v>
      </c>
      <c r="B628" s="33" t="s">
        <v>106</v>
      </c>
      <c r="C628" s="16"/>
      <c r="D628" s="17"/>
      <c r="E628" s="28" t="s">
        <v>940</v>
      </c>
      <c r="F628" s="18" t="str">
        <f t="shared" si="1"/>
        <v>zero_Scalar</v>
      </c>
      <c r="G628" s="18" t="s">
        <v>1017</v>
      </c>
      <c r="H628" s="30" t="s">
        <v>934</v>
      </c>
      <c r="I628" s="30"/>
      <c r="J628" s="45" t="s">
        <v>31</v>
      </c>
      <c r="K628" s="45" t="s">
        <v>30</v>
      </c>
      <c r="L628" s="32" t="s">
        <v>30</v>
      </c>
      <c r="M628" s="45" t="s">
        <v>30</v>
      </c>
      <c r="N628" s="45" t="s">
        <v>30</v>
      </c>
      <c r="O628" s="45" t="s">
        <v>30</v>
      </c>
      <c r="P628" s="45" t="s">
        <v>30</v>
      </c>
      <c r="Q628" s="45" t="s">
        <v>31</v>
      </c>
      <c r="R628" s="32" t="s">
        <v>33</v>
      </c>
      <c r="S628" s="32" t="s">
        <v>33</v>
      </c>
      <c r="T628" s="45" t="s">
        <v>30</v>
      </c>
      <c r="U628" s="45" t="s">
        <v>31</v>
      </c>
      <c r="V628" s="45" t="s">
        <v>31</v>
      </c>
      <c r="W628" s="45" t="s">
        <v>31</v>
      </c>
      <c r="X628" s="45" t="s">
        <v>31</v>
      </c>
      <c r="Y628" s="32" t="s">
        <v>31</v>
      </c>
      <c r="Z628" s="32" t="s">
        <v>30</v>
      </c>
      <c r="AA628" s="32" t="s">
        <v>31</v>
      </c>
      <c r="AB628" s="32" t="s">
        <v>31</v>
      </c>
      <c r="AC628" s="32" t="s">
        <v>31</v>
      </c>
      <c r="AD628" s="45" t="s">
        <v>30</v>
      </c>
      <c r="AE628" s="45" t="s">
        <v>31</v>
      </c>
      <c r="AF628" s="46" t="s">
        <v>45</v>
      </c>
      <c r="AK628" s="32" t="s">
        <v>56</v>
      </c>
      <c r="AP628" s="24" t="str">
        <f t="shared" si="2"/>
        <v>0x7E208800</v>
      </c>
      <c r="AQ628" s="25"/>
      <c r="AR628" s="26" t="str">
        <f t="shared" si="6"/>
        <v>ARM64Op_cmge_zero_Scalar                                        </v>
      </c>
      <c r="AS628" s="26" t="str">
        <f t="shared" si="7"/>
        <v>//		ARM64Op_cmge_zero_Scalar,                                       	/* 0x7E208800	CMGE      	 */</v>
      </c>
      <c r="AT628" s="26" t="str">
        <f t="shared" si="8"/>
        <v>//		0x7E208800,	/* CMGE      	ARM64Op_cmge_zero_Scalar	 */</v>
      </c>
    </row>
    <row r="629" ht="12.75" customHeight="1">
      <c r="A629" s="15" t="s">
        <v>1047</v>
      </c>
      <c r="B629" s="33" t="s">
        <v>106</v>
      </c>
      <c r="C629" s="16"/>
      <c r="D629" s="17"/>
      <c r="E629" s="28" t="s">
        <v>1048</v>
      </c>
      <c r="F629" s="18" t="str">
        <f t="shared" si="1"/>
        <v>zero_Scalar</v>
      </c>
      <c r="G629" s="18" t="s">
        <v>1017</v>
      </c>
      <c r="H629" s="30" t="s">
        <v>934</v>
      </c>
      <c r="I629" s="30"/>
      <c r="J629" s="45" t="s">
        <v>31</v>
      </c>
      <c r="K629" s="45" t="s">
        <v>30</v>
      </c>
      <c r="L629" s="32" t="s">
        <v>30</v>
      </c>
      <c r="M629" s="45" t="s">
        <v>30</v>
      </c>
      <c r="N629" s="45" t="s">
        <v>30</v>
      </c>
      <c r="O629" s="45" t="s">
        <v>30</v>
      </c>
      <c r="P629" s="45" t="s">
        <v>30</v>
      </c>
      <c r="Q629" s="45" t="s">
        <v>31</v>
      </c>
      <c r="R629" s="32" t="s">
        <v>33</v>
      </c>
      <c r="S629" s="32" t="s">
        <v>33</v>
      </c>
      <c r="T629" s="45" t="s">
        <v>30</v>
      </c>
      <c r="U629" s="45" t="s">
        <v>31</v>
      </c>
      <c r="V629" s="45" t="s">
        <v>31</v>
      </c>
      <c r="W629" s="45" t="s">
        <v>31</v>
      </c>
      <c r="X629" s="45" t="s">
        <v>31</v>
      </c>
      <c r="Y629" s="32" t="s">
        <v>31</v>
      </c>
      <c r="Z629" s="32" t="s">
        <v>30</v>
      </c>
      <c r="AA629" s="32" t="s">
        <v>31</v>
      </c>
      <c r="AB629" s="32" t="s">
        <v>31</v>
      </c>
      <c r="AC629" s="32" t="s">
        <v>30</v>
      </c>
      <c r="AD629" s="45" t="s">
        <v>30</v>
      </c>
      <c r="AE629" s="45" t="s">
        <v>31</v>
      </c>
      <c r="AF629" s="46" t="s">
        <v>45</v>
      </c>
      <c r="AK629" s="32" t="s">
        <v>56</v>
      </c>
      <c r="AP629" s="24" t="str">
        <f t="shared" si="2"/>
        <v>0x7E209800</v>
      </c>
      <c r="AQ629" s="25"/>
      <c r="AR629" s="26" t="str">
        <f t="shared" si="6"/>
        <v>ARM64Op_cmle_zero_Scalar                                        </v>
      </c>
      <c r="AS629" s="26" t="str">
        <f t="shared" si="7"/>
        <v>//		ARM64Op_cmle_zero_Scalar,                                       	/* 0x7E209800	CMLE      	 */</v>
      </c>
      <c r="AT629" s="26" t="str">
        <f t="shared" si="8"/>
        <v>//		0x7E209800,	/* CMLE      	ARM64Op_cmle_zero_Scalar	 */</v>
      </c>
    </row>
    <row r="630" ht="12.75" customHeight="1">
      <c r="A630" s="9" t="s">
        <v>1049</v>
      </c>
      <c r="B630" s="33" t="s">
        <v>106</v>
      </c>
      <c r="C630" s="16"/>
      <c r="D630" s="17"/>
      <c r="E630" s="28" t="s">
        <v>1050</v>
      </c>
      <c r="F630" s="18" t="str">
        <f t="shared" si="1"/>
        <v>vector_Scalar</v>
      </c>
      <c r="G630" s="18" t="s">
        <v>950</v>
      </c>
      <c r="H630" s="30" t="s">
        <v>934</v>
      </c>
      <c r="I630" s="30"/>
      <c r="J630" s="45" t="s">
        <v>31</v>
      </c>
      <c r="K630" s="45" t="s">
        <v>30</v>
      </c>
      <c r="L630" s="32" t="s">
        <v>30</v>
      </c>
      <c r="M630" s="45" t="s">
        <v>30</v>
      </c>
      <c r="N630" s="45" t="s">
        <v>30</v>
      </c>
      <c r="O630" s="45" t="s">
        <v>30</v>
      </c>
      <c r="P630" s="45" t="s">
        <v>30</v>
      </c>
      <c r="Q630" s="45" t="s">
        <v>31</v>
      </c>
      <c r="R630" s="32" t="s">
        <v>33</v>
      </c>
      <c r="S630" s="32" t="s">
        <v>33</v>
      </c>
      <c r="T630" s="45" t="s">
        <v>30</v>
      </c>
      <c r="U630" s="45" t="s">
        <v>31</v>
      </c>
      <c r="V630" s="45" t="s">
        <v>31</v>
      </c>
      <c r="W630" s="45" t="s">
        <v>31</v>
      </c>
      <c r="X630" s="45" t="s">
        <v>31</v>
      </c>
      <c r="Y630" s="32" t="s">
        <v>31</v>
      </c>
      <c r="Z630" s="32" t="s">
        <v>30</v>
      </c>
      <c r="AA630" s="32" t="s">
        <v>31</v>
      </c>
      <c r="AB630" s="32" t="s">
        <v>30</v>
      </c>
      <c r="AC630" s="32" t="s">
        <v>30</v>
      </c>
      <c r="AD630" s="45" t="s">
        <v>30</v>
      </c>
      <c r="AE630" s="45" t="s">
        <v>31</v>
      </c>
      <c r="AF630" s="46" t="s">
        <v>45</v>
      </c>
      <c r="AK630" s="32" t="s">
        <v>56</v>
      </c>
      <c r="AP630" s="24" t="str">
        <f t="shared" si="2"/>
        <v>0x7E20B800</v>
      </c>
      <c r="AQ630" s="25"/>
      <c r="AR630" s="26" t="str">
        <f t="shared" si="6"/>
        <v>ARM64Op_neg_vector_Scalar                                       </v>
      </c>
      <c r="AS630" s="26" t="str">
        <f t="shared" si="7"/>
        <v>//		ARM64Op_neg_vector_Scalar,                                      	/* 0x7E20B800	NEG       	 */</v>
      </c>
      <c r="AT630" s="26" t="str">
        <f t="shared" si="8"/>
        <v>//		0x7E20B800,	/* NEG       	ARM64Op_neg_vector_Scalar	 */</v>
      </c>
    </row>
    <row r="631" ht="12.75" customHeight="1">
      <c r="A631" s="9" t="s">
        <v>1051</v>
      </c>
      <c r="B631" s="33" t="s">
        <v>106</v>
      </c>
      <c r="C631" s="16"/>
      <c r="D631" s="17"/>
      <c r="E631" s="28" t="s">
        <v>1052</v>
      </c>
      <c r="F631" s="18" t="str">
        <f t="shared" si="1"/>
        <v>Scalar</v>
      </c>
      <c r="G631" s="19"/>
      <c r="H631" s="30" t="s">
        <v>934</v>
      </c>
      <c r="I631" s="30" t="s">
        <v>998</v>
      </c>
      <c r="J631" s="45" t="s">
        <v>31</v>
      </c>
      <c r="K631" s="45" t="s">
        <v>30</v>
      </c>
      <c r="L631" s="32" t="s">
        <v>30</v>
      </c>
      <c r="M631" s="45" t="s">
        <v>30</v>
      </c>
      <c r="N631" s="45" t="s">
        <v>30</v>
      </c>
      <c r="O631" s="45" t="s">
        <v>30</v>
      </c>
      <c r="P631" s="45" t="s">
        <v>30</v>
      </c>
      <c r="Q631" s="45" t="s">
        <v>31</v>
      </c>
      <c r="R631" s="32" t="s">
        <v>33</v>
      </c>
      <c r="S631" s="32" t="s">
        <v>33</v>
      </c>
      <c r="T631" s="45" t="s">
        <v>30</v>
      </c>
      <c r="U631" s="45" t="s">
        <v>31</v>
      </c>
      <c r="V631" s="45" t="s">
        <v>31</v>
      </c>
      <c r="W631" s="45" t="s">
        <v>31</v>
      </c>
      <c r="X631" s="45" t="s">
        <v>31</v>
      </c>
      <c r="Y631" s="32" t="s">
        <v>30</v>
      </c>
      <c r="Z631" s="32" t="s">
        <v>31</v>
      </c>
      <c r="AA631" s="32" t="s">
        <v>31</v>
      </c>
      <c r="AB631" s="32" t="s">
        <v>30</v>
      </c>
      <c r="AC631" s="32" t="s">
        <v>31</v>
      </c>
      <c r="AD631" s="45" t="s">
        <v>30</v>
      </c>
      <c r="AE631" s="45" t="s">
        <v>31</v>
      </c>
      <c r="AF631" s="46" t="s">
        <v>45</v>
      </c>
      <c r="AK631" s="32" t="s">
        <v>56</v>
      </c>
      <c r="AP631" s="24" t="str">
        <f t="shared" si="2"/>
        <v>0x7E212800</v>
      </c>
      <c r="AQ631" s="25"/>
      <c r="AR631" s="26" t="str">
        <f t="shared" si="6"/>
        <v>ARM64Op_sqxtun_Scalar                                           </v>
      </c>
      <c r="AS631" s="26" t="str">
        <f t="shared" si="7"/>
        <v>//		ARM64Op_sqxtun_Scalar,                                          	/* 0x7E212800	SQXTUN    	writes to low half of the dest. register &amp; clears the up half */</v>
      </c>
      <c r="AT631" s="26" t="str">
        <f t="shared" si="8"/>
        <v>//		0x7E212800,	/* SQXTUN    	ARM64Op_sqxtun_Scalar	writes to low half of the dest. register &amp; clears the up half */</v>
      </c>
    </row>
    <row r="632" ht="12.75" customHeight="1">
      <c r="A632" s="15" t="s">
        <v>1053</v>
      </c>
      <c r="B632" s="33" t="s">
        <v>106</v>
      </c>
      <c r="C632" s="16"/>
      <c r="D632" s="17"/>
      <c r="E632" s="28" t="s">
        <v>1054</v>
      </c>
      <c r="F632" s="18" t="str">
        <f t="shared" si="1"/>
        <v>Scalar</v>
      </c>
      <c r="G632" s="19"/>
      <c r="H632" s="30" t="s">
        <v>934</v>
      </c>
      <c r="I632" s="30" t="s">
        <v>1001</v>
      </c>
      <c r="J632" s="45" t="s">
        <v>31</v>
      </c>
      <c r="K632" s="45" t="s">
        <v>30</v>
      </c>
      <c r="L632" s="32" t="s">
        <v>30</v>
      </c>
      <c r="M632" s="45" t="s">
        <v>30</v>
      </c>
      <c r="N632" s="45" t="s">
        <v>30</v>
      </c>
      <c r="O632" s="45" t="s">
        <v>30</v>
      </c>
      <c r="P632" s="45" t="s">
        <v>30</v>
      </c>
      <c r="Q632" s="45" t="s">
        <v>31</v>
      </c>
      <c r="R632" s="32" t="s">
        <v>33</v>
      </c>
      <c r="S632" s="32" t="s">
        <v>33</v>
      </c>
      <c r="T632" s="45" t="s">
        <v>30</v>
      </c>
      <c r="U632" s="45" t="s">
        <v>31</v>
      </c>
      <c r="V632" s="45" t="s">
        <v>31</v>
      </c>
      <c r="W632" s="45" t="s">
        <v>31</v>
      </c>
      <c r="X632" s="45" t="s">
        <v>31</v>
      </c>
      <c r="Y632" s="32" t="s">
        <v>30</v>
      </c>
      <c r="Z632" s="32" t="s">
        <v>31</v>
      </c>
      <c r="AA632" s="32" t="s">
        <v>31</v>
      </c>
      <c r="AB632" s="32" t="s">
        <v>30</v>
      </c>
      <c r="AC632" s="32" t="s">
        <v>31</v>
      </c>
      <c r="AD632" s="45" t="s">
        <v>30</v>
      </c>
      <c r="AE632" s="45" t="s">
        <v>31</v>
      </c>
      <c r="AF632" s="46" t="s">
        <v>45</v>
      </c>
      <c r="AK632" s="32" t="s">
        <v>56</v>
      </c>
      <c r="AP632" s="24" t="str">
        <f t="shared" si="2"/>
        <v>0x7E212800</v>
      </c>
      <c r="AQ632" s="25"/>
      <c r="AR632" s="26" t="str">
        <f t="shared" si="6"/>
        <v>ARM64Op_sqxtun2_Scalar                                          </v>
      </c>
      <c r="AS632" s="26" t="str">
        <f t="shared" si="7"/>
        <v>//		ARM64Op_sqxtun2_Scalar,                                         	/* 0x7E212800	SQXTUN2   	writes to high half of the dest. register &amp; don't touch low half */</v>
      </c>
      <c r="AT632" s="26" t="str">
        <f t="shared" si="8"/>
        <v>//		0x7E212800,	/* SQXTUN2   	ARM64Op_sqxtun2_Scalar	writes to high half of the dest. register &amp; don't touch low half */</v>
      </c>
    </row>
    <row r="633" ht="12.75" customHeight="1">
      <c r="A633" s="15" t="s">
        <v>1055</v>
      </c>
      <c r="B633" s="33" t="s">
        <v>106</v>
      </c>
      <c r="C633" s="16"/>
      <c r="D633" s="17"/>
      <c r="E633" s="28" t="s">
        <v>1056</v>
      </c>
      <c r="F633" s="18" t="str">
        <f t="shared" si="1"/>
        <v>Scalar</v>
      </c>
      <c r="G633" s="19"/>
      <c r="H633" s="30" t="s">
        <v>934</v>
      </c>
      <c r="I633" s="30" t="s">
        <v>998</v>
      </c>
      <c r="J633" s="45" t="s">
        <v>31</v>
      </c>
      <c r="K633" s="45" t="s">
        <v>30</v>
      </c>
      <c r="L633" s="32" t="s">
        <v>30</v>
      </c>
      <c r="M633" s="45" t="s">
        <v>30</v>
      </c>
      <c r="N633" s="45" t="s">
        <v>30</v>
      </c>
      <c r="O633" s="45" t="s">
        <v>30</v>
      </c>
      <c r="P633" s="45" t="s">
        <v>30</v>
      </c>
      <c r="Q633" s="45" t="s">
        <v>31</v>
      </c>
      <c r="R633" s="32" t="s">
        <v>33</v>
      </c>
      <c r="S633" s="32" t="s">
        <v>33</v>
      </c>
      <c r="T633" s="45" t="s">
        <v>30</v>
      </c>
      <c r="U633" s="45" t="s">
        <v>31</v>
      </c>
      <c r="V633" s="45" t="s">
        <v>31</v>
      </c>
      <c r="W633" s="45" t="s">
        <v>31</v>
      </c>
      <c r="X633" s="45" t="s">
        <v>31</v>
      </c>
      <c r="Y633" s="32" t="s">
        <v>30</v>
      </c>
      <c r="Z633" s="32" t="s">
        <v>31</v>
      </c>
      <c r="AA633" s="32" t="s">
        <v>30</v>
      </c>
      <c r="AB633" s="32" t="s">
        <v>31</v>
      </c>
      <c r="AC633" s="32" t="s">
        <v>31</v>
      </c>
      <c r="AD633" s="45" t="s">
        <v>30</v>
      </c>
      <c r="AE633" s="45" t="s">
        <v>31</v>
      </c>
      <c r="AF633" s="46" t="s">
        <v>45</v>
      </c>
      <c r="AK633" s="32" t="s">
        <v>56</v>
      </c>
      <c r="AP633" s="24" t="str">
        <f t="shared" si="2"/>
        <v>0x7E214800</v>
      </c>
      <c r="AQ633" s="25"/>
      <c r="AR633" s="26" t="str">
        <f t="shared" si="6"/>
        <v>ARM64Op_uqxtn_Scalar                                            </v>
      </c>
      <c r="AS633" s="26" t="str">
        <f t="shared" si="7"/>
        <v>//		ARM64Op_uqxtn_Scalar,                                           	/* 0x7E214800	UQXTN     	writes to low half of the dest. register &amp; clears the up half */</v>
      </c>
      <c r="AT633" s="26" t="str">
        <f t="shared" si="8"/>
        <v>//		0x7E214800,	/* UQXTN     	ARM64Op_uqxtn_Scalar	writes to low half of the dest. register &amp; clears the up half */</v>
      </c>
    </row>
    <row r="634" ht="12.75" customHeight="1">
      <c r="A634" s="9" t="s">
        <v>1057</v>
      </c>
      <c r="B634" s="33" t="s">
        <v>106</v>
      </c>
      <c r="C634" s="16"/>
      <c r="D634" s="17"/>
      <c r="E634" s="28" t="s">
        <v>1058</v>
      </c>
      <c r="F634" s="18" t="str">
        <f t="shared" si="1"/>
        <v>Scalar</v>
      </c>
      <c r="G634" s="19"/>
      <c r="H634" s="30" t="s">
        <v>934</v>
      </c>
      <c r="I634" s="30" t="s">
        <v>1001</v>
      </c>
      <c r="J634" s="45" t="s">
        <v>31</v>
      </c>
      <c r="K634" s="45" t="s">
        <v>30</v>
      </c>
      <c r="L634" s="32" t="s">
        <v>30</v>
      </c>
      <c r="M634" s="45" t="s">
        <v>30</v>
      </c>
      <c r="N634" s="45" t="s">
        <v>30</v>
      </c>
      <c r="O634" s="45" t="s">
        <v>30</v>
      </c>
      <c r="P634" s="45" t="s">
        <v>30</v>
      </c>
      <c r="Q634" s="45" t="s">
        <v>31</v>
      </c>
      <c r="R634" s="32" t="s">
        <v>33</v>
      </c>
      <c r="S634" s="32" t="s">
        <v>33</v>
      </c>
      <c r="T634" s="45" t="s">
        <v>30</v>
      </c>
      <c r="U634" s="45" t="s">
        <v>31</v>
      </c>
      <c r="V634" s="45" t="s">
        <v>31</v>
      </c>
      <c r="W634" s="45" t="s">
        <v>31</v>
      </c>
      <c r="X634" s="45" t="s">
        <v>31</v>
      </c>
      <c r="Y634" s="32" t="s">
        <v>30</v>
      </c>
      <c r="Z634" s="32" t="s">
        <v>31</v>
      </c>
      <c r="AA634" s="32" t="s">
        <v>30</v>
      </c>
      <c r="AB634" s="32" t="s">
        <v>31</v>
      </c>
      <c r="AC634" s="32" t="s">
        <v>31</v>
      </c>
      <c r="AD634" s="45" t="s">
        <v>30</v>
      </c>
      <c r="AE634" s="45" t="s">
        <v>31</v>
      </c>
      <c r="AF634" s="46" t="s">
        <v>45</v>
      </c>
      <c r="AK634" s="32" t="s">
        <v>56</v>
      </c>
      <c r="AP634" s="24" t="str">
        <f t="shared" si="2"/>
        <v>0x7E214800</v>
      </c>
      <c r="AQ634" s="25"/>
      <c r="AR634" s="26" t="str">
        <f t="shared" si="6"/>
        <v>ARM64Op_uqxtn2_Scalar                                           </v>
      </c>
      <c r="AS634" s="26" t="str">
        <f t="shared" si="7"/>
        <v>//		ARM64Op_uqxtn2_Scalar,                                          	/* 0x7E214800	UQXTN2    	writes to high half of the dest. register &amp; don't touch low half */</v>
      </c>
      <c r="AT634" s="26" t="str">
        <f t="shared" si="8"/>
        <v>//		0x7E214800,	/* UQXTN2    	ARM64Op_uqxtn2_Scalar	writes to high half of the dest. register &amp; don't touch low half */</v>
      </c>
    </row>
    <row r="635" ht="12.75" customHeight="1">
      <c r="A635" s="15" t="s">
        <v>1059</v>
      </c>
      <c r="B635" s="33" t="s">
        <v>106</v>
      </c>
      <c r="C635" s="16"/>
      <c r="D635" s="17"/>
      <c r="E635" s="28" t="s">
        <v>1060</v>
      </c>
      <c r="F635" s="18" t="str">
        <f t="shared" si="1"/>
        <v>Scalar</v>
      </c>
      <c r="G635" s="19"/>
      <c r="H635" s="30" t="s">
        <v>934</v>
      </c>
      <c r="I635" s="30" t="s">
        <v>998</v>
      </c>
      <c r="J635" s="45" t="s">
        <v>31</v>
      </c>
      <c r="K635" s="45" t="s">
        <v>30</v>
      </c>
      <c r="L635" s="32" t="s">
        <v>30</v>
      </c>
      <c r="M635" s="45" t="s">
        <v>30</v>
      </c>
      <c r="N635" s="45" t="s">
        <v>30</v>
      </c>
      <c r="O635" s="45" t="s">
        <v>30</v>
      </c>
      <c r="P635" s="45" t="s">
        <v>30</v>
      </c>
      <c r="Q635" s="45" t="s">
        <v>31</v>
      </c>
      <c r="R635" s="32" t="s">
        <v>31</v>
      </c>
      <c r="S635" s="32" t="s">
        <v>854</v>
      </c>
      <c r="T635" s="45" t="s">
        <v>30</v>
      </c>
      <c r="U635" s="45" t="s">
        <v>31</v>
      </c>
      <c r="V635" s="45" t="s">
        <v>31</v>
      </c>
      <c r="W635" s="45" t="s">
        <v>31</v>
      </c>
      <c r="X635" s="45" t="s">
        <v>31</v>
      </c>
      <c r="Y635" s="32" t="s">
        <v>30</v>
      </c>
      <c r="Z635" s="32" t="s">
        <v>31</v>
      </c>
      <c r="AA635" s="32" t="s">
        <v>30</v>
      </c>
      <c r="AB635" s="32" t="s">
        <v>30</v>
      </c>
      <c r="AC635" s="32" t="s">
        <v>31</v>
      </c>
      <c r="AD635" s="45" t="s">
        <v>30</v>
      </c>
      <c r="AE635" s="45" t="s">
        <v>31</v>
      </c>
      <c r="AF635" s="46" t="s">
        <v>45</v>
      </c>
      <c r="AK635" s="32" t="s">
        <v>56</v>
      </c>
      <c r="AP635" s="24" t="str">
        <f t="shared" si="2"/>
        <v>0x7E216800</v>
      </c>
      <c r="AQ635" s="25"/>
      <c r="AR635" s="26" t="str">
        <f t="shared" si="6"/>
        <v>ARM64Op_fcvtxn_Scalar                                           </v>
      </c>
      <c r="AS635" s="26" t="str">
        <f t="shared" si="7"/>
        <v>//		ARM64Op_fcvtxn_Scalar,                                          	/* 0x7E216800	FCVTXN    	writes to low half of the dest. register &amp; clears the up half */</v>
      </c>
      <c r="AT635" s="26" t="str">
        <f t="shared" si="8"/>
        <v>//		0x7E216800,	/* FCVTXN    	ARM64Op_fcvtxn_Scalar	writes to low half of the dest. register &amp; clears the up half */</v>
      </c>
    </row>
    <row r="636" ht="12.75" customHeight="1">
      <c r="A636" s="15" t="s">
        <v>1061</v>
      </c>
      <c r="B636" s="33" t="s">
        <v>106</v>
      </c>
      <c r="C636" s="76"/>
      <c r="D636" s="76"/>
      <c r="E636" s="85" t="s">
        <v>1062</v>
      </c>
      <c r="F636" s="18" t="str">
        <f t="shared" si="1"/>
        <v>Scalar</v>
      </c>
      <c r="G636" s="86"/>
      <c r="H636" s="87" t="s">
        <v>934</v>
      </c>
      <c r="I636" s="88" t="s">
        <v>1001</v>
      </c>
      <c r="J636" s="52" t="s">
        <v>31</v>
      </c>
      <c r="K636" s="52" t="s">
        <v>30</v>
      </c>
      <c r="L636" s="81" t="s">
        <v>30</v>
      </c>
      <c r="M636" s="52" t="s">
        <v>30</v>
      </c>
      <c r="N636" s="52" t="s">
        <v>30</v>
      </c>
      <c r="O636" s="52" t="s">
        <v>30</v>
      </c>
      <c r="P636" s="52" t="s">
        <v>30</v>
      </c>
      <c r="Q636" s="52" t="s">
        <v>31</v>
      </c>
      <c r="R636" s="81" t="s">
        <v>31</v>
      </c>
      <c r="S636" s="81" t="s">
        <v>854</v>
      </c>
      <c r="T636" s="52" t="s">
        <v>30</v>
      </c>
      <c r="U636" s="52" t="s">
        <v>31</v>
      </c>
      <c r="V636" s="52" t="s">
        <v>31</v>
      </c>
      <c r="W636" s="52" t="s">
        <v>31</v>
      </c>
      <c r="X636" s="52" t="s">
        <v>31</v>
      </c>
      <c r="Y636" s="81" t="s">
        <v>30</v>
      </c>
      <c r="Z636" s="81" t="s">
        <v>31</v>
      </c>
      <c r="AA636" s="81" t="s">
        <v>30</v>
      </c>
      <c r="AB636" s="81" t="s">
        <v>30</v>
      </c>
      <c r="AC636" s="81" t="s">
        <v>31</v>
      </c>
      <c r="AD636" s="52" t="s">
        <v>30</v>
      </c>
      <c r="AE636" s="52" t="s">
        <v>31</v>
      </c>
      <c r="AF636" s="53" t="s">
        <v>45</v>
      </c>
      <c r="AK636" s="81" t="s">
        <v>56</v>
      </c>
      <c r="AP636" s="24" t="str">
        <f t="shared" si="2"/>
        <v>0x7E216800</v>
      </c>
      <c r="AQ636" s="25"/>
      <c r="AR636" s="26" t="str">
        <f t="shared" si="6"/>
        <v>ARM64Op_fcvtxn2_Scalar                                          </v>
      </c>
      <c r="AS636" s="26" t="str">
        <f t="shared" si="7"/>
        <v>//		ARM64Op_fcvtxn2_Scalar,                                         	/* 0x7E216800	FCVTXN2   	writes to high half of the dest. register &amp; don't touch low half */</v>
      </c>
      <c r="AT636" s="26" t="str">
        <f t="shared" si="8"/>
        <v>//		0x7E216800,	/* FCVTXN2   	ARM64Op_fcvtxn2_Scalar	writes to high half of the dest. register &amp; don't touch low half */</v>
      </c>
    </row>
    <row r="637" ht="12.75" customHeight="1">
      <c r="A637" s="9" t="s">
        <v>1063</v>
      </c>
      <c r="B637" s="33" t="s">
        <v>106</v>
      </c>
      <c r="C637" s="16"/>
      <c r="D637" s="17"/>
      <c r="E637" s="28" t="s">
        <v>850</v>
      </c>
      <c r="F637" s="18" t="str">
        <f t="shared" si="1"/>
        <v>vector_Scalar</v>
      </c>
      <c r="G637" s="18" t="s">
        <v>950</v>
      </c>
      <c r="H637" s="30" t="s">
        <v>934</v>
      </c>
      <c r="I637" s="30"/>
      <c r="J637" s="45" t="s">
        <v>31</v>
      </c>
      <c r="K637" s="45" t="s">
        <v>30</v>
      </c>
      <c r="L637" s="32" t="s">
        <v>30</v>
      </c>
      <c r="M637" s="45" t="s">
        <v>30</v>
      </c>
      <c r="N637" s="45" t="s">
        <v>30</v>
      </c>
      <c r="O637" s="45" t="s">
        <v>30</v>
      </c>
      <c r="P637" s="45" t="s">
        <v>30</v>
      </c>
      <c r="Q637" s="45" t="s">
        <v>31</v>
      </c>
      <c r="R637" s="32" t="s">
        <v>31</v>
      </c>
      <c r="S637" s="32" t="s">
        <v>854</v>
      </c>
      <c r="T637" s="45" t="s">
        <v>30</v>
      </c>
      <c r="U637" s="45" t="s">
        <v>31</v>
      </c>
      <c r="V637" s="45" t="s">
        <v>31</v>
      </c>
      <c r="W637" s="45" t="s">
        <v>31</v>
      </c>
      <c r="X637" s="45" t="s">
        <v>31</v>
      </c>
      <c r="Y637" s="32" t="s">
        <v>30</v>
      </c>
      <c r="Z637" s="32" t="s">
        <v>30</v>
      </c>
      <c r="AA637" s="32" t="s">
        <v>31</v>
      </c>
      <c r="AB637" s="32" t="s">
        <v>30</v>
      </c>
      <c r="AC637" s="32" t="s">
        <v>31</v>
      </c>
      <c r="AD637" s="45" t="s">
        <v>30</v>
      </c>
      <c r="AE637" s="45" t="s">
        <v>31</v>
      </c>
      <c r="AF637" s="46" t="s">
        <v>45</v>
      </c>
      <c r="AK637" s="32" t="s">
        <v>56</v>
      </c>
      <c r="AP637" s="24" t="str">
        <f t="shared" si="2"/>
        <v>0x7E21A800</v>
      </c>
      <c r="AQ637" s="25"/>
      <c r="AR637" s="26" t="str">
        <f t="shared" si="6"/>
        <v>ARM64Op_fcvtnu_vector_Scalar                                    </v>
      </c>
      <c r="AS637" s="26" t="str">
        <f t="shared" si="7"/>
        <v>//		ARM64Op_fcvtnu_vector_Scalar,                                   	/* 0x7E21A800	FCVTNU    	 */</v>
      </c>
      <c r="AT637" s="26" t="str">
        <f t="shared" si="8"/>
        <v>//		0x7E21A800,	/* FCVTNU    	ARM64Op_fcvtnu_vector_Scalar	 */</v>
      </c>
    </row>
    <row r="638" ht="12.75" customHeight="1">
      <c r="A638" s="9" t="s">
        <v>1064</v>
      </c>
      <c r="B638" s="33" t="s">
        <v>106</v>
      </c>
      <c r="C638" s="16"/>
      <c r="D638" s="17"/>
      <c r="E638" s="28" t="s">
        <v>869</v>
      </c>
      <c r="F638" s="18" t="str">
        <f t="shared" si="1"/>
        <v>vector_Scalar</v>
      </c>
      <c r="G638" s="18" t="s">
        <v>950</v>
      </c>
      <c r="H638" s="30" t="s">
        <v>934</v>
      </c>
      <c r="I638" s="30"/>
      <c r="J638" s="45" t="s">
        <v>31</v>
      </c>
      <c r="K638" s="45" t="s">
        <v>30</v>
      </c>
      <c r="L638" s="32" t="s">
        <v>30</v>
      </c>
      <c r="M638" s="45" t="s">
        <v>30</v>
      </c>
      <c r="N638" s="45" t="s">
        <v>30</v>
      </c>
      <c r="O638" s="45" t="s">
        <v>30</v>
      </c>
      <c r="P638" s="45" t="s">
        <v>30</v>
      </c>
      <c r="Q638" s="45" t="s">
        <v>31</v>
      </c>
      <c r="R638" s="32" t="s">
        <v>31</v>
      </c>
      <c r="S638" s="32" t="s">
        <v>854</v>
      </c>
      <c r="T638" s="45" t="s">
        <v>30</v>
      </c>
      <c r="U638" s="45" t="s">
        <v>31</v>
      </c>
      <c r="V638" s="45" t="s">
        <v>31</v>
      </c>
      <c r="W638" s="45" t="s">
        <v>31</v>
      </c>
      <c r="X638" s="45" t="s">
        <v>31</v>
      </c>
      <c r="Y638" s="32" t="s">
        <v>30</v>
      </c>
      <c r="Z638" s="32" t="s">
        <v>30</v>
      </c>
      <c r="AA638" s="32" t="s">
        <v>31</v>
      </c>
      <c r="AB638" s="32" t="s">
        <v>30</v>
      </c>
      <c r="AC638" s="32" t="s">
        <v>30</v>
      </c>
      <c r="AD638" s="45" t="s">
        <v>30</v>
      </c>
      <c r="AE638" s="45" t="s">
        <v>31</v>
      </c>
      <c r="AF638" s="46" t="s">
        <v>45</v>
      </c>
      <c r="AK638" s="32" t="s">
        <v>56</v>
      </c>
      <c r="AP638" s="24" t="str">
        <f t="shared" si="2"/>
        <v>0x7E21B800</v>
      </c>
      <c r="AQ638" s="25"/>
      <c r="AR638" s="26" t="str">
        <f t="shared" si="6"/>
        <v>ARM64Op_fcvtmu_vector_Scalar                                    </v>
      </c>
      <c r="AS638" s="26" t="str">
        <f t="shared" si="7"/>
        <v>//		ARM64Op_fcvtmu_vector_Scalar,                                   	/* 0x7E21B800	FCVTMU    	 */</v>
      </c>
      <c r="AT638" s="26" t="str">
        <f t="shared" si="8"/>
        <v>//		0x7E21B800,	/* FCVTMU    	ARM64Op_fcvtmu_vector_Scalar	 */</v>
      </c>
    </row>
    <row r="639" ht="12.75" customHeight="1">
      <c r="A639" s="15" t="s">
        <v>1065</v>
      </c>
      <c r="B639" s="33" t="s">
        <v>106</v>
      </c>
      <c r="C639" s="16"/>
      <c r="D639" s="17"/>
      <c r="E639" s="28" t="s">
        <v>858</v>
      </c>
      <c r="F639" s="18" t="str">
        <f t="shared" si="1"/>
        <v>vector_Scalar</v>
      </c>
      <c r="G639" s="18" t="s">
        <v>950</v>
      </c>
      <c r="H639" s="30" t="s">
        <v>934</v>
      </c>
      <c r="I639" s="30"/>
      <c r="J639" s="45" t="s">
        <v>31</v>
      </c>
      <c r="K639" s="45" t="s">
        <v>30</v>
      </c>
      <c r="L639" s="32" t="s">
        <v>30</v>
      </c>
      <c r="M639" s="45" t="s">
        <v>30</v>
      </c>
      <c r="N639" s="45" t="s">
        <v>30</v>
      </c>
      <c r="O639" s="45" t="s">
        <v>30</v>
      </c>
      <c r="P639" s="45" t="s">
        <v>30</v>
      </c>
      <c r="Q639" s="45" t="s">
        <v>31</v>
      </c>
      <c r="R639" s="32" t="s">
        <v>31</v>
      </c>
      <c r="S639" s="32" t="s">
        <v>854</v>
      </c>
      <c r="T639" s="45" t="s">
        <v>30</v>
      </c>
      <c r="U639" s="45" t="s">
        <v>31</v>
      </c>
      <c r="V639" s="45" t="s">
        <v>31</v>
      </c>
      <c r="W639" s="45" t="s">
        <v>31</v>
      </c>
      <c r="X639" s="45" t="s">
        <v>31</v>
      </c>
      <c r="Y639" s="32" t="s">
        <v>30</v>
      </c>
      <c r="Z639" s="32" t="s">
        <v>30</v>
      </c>
      <c r="AA639" s="32" t="s">
        <v>30</v>
      </c>
      <c r="AB639" s="32" t="s">
        <v>31</v>
      </c>
      <c r="AC639" s="32" t="s">
        <v>31</v>
      </c>
      <c r="AD639" s="45" t="s">
        <v>30</v>
      </c>
      <c r="AE639" s="45" t="s">
        <v>31</v>
      </c>
      <c r="AF639" s="46" t="s">
        <v>45</v>
      </c>
      <c r="AK639" s="32" t="s">
        <v>56</v>
      </c>
      <c r="AP639" s="24" t="str">
        <f t="shared" si="2"/>
        <v>0x7E21C800</v>
      </c>
      <c r="AQ639" s="25"/>
      <c r="AR639" s="26" t="str">
        <f t="shared" si="6"/>
        <v>ARM64Op_fcvtau_vector_Scalar                                    </v>
      </c>
      <c r="AS639" s="26" t="str">
        <f t="shared" si="7"/>
        <v>//		ARM64Op_fcvtau_vector_Scalar,                                   	/* 0x7E21C800	FCVTAU    	 */</v>
      </c>
      <c r="AT639" s="26" t="str">
        <f t="shared" si="8"/>
        <v>//		0x7E21C800,	/* FCVTAU    	ARM64Op_fcvtau_vector_Scalar	 */</v>
      </c>
    </row>
    <row r="640" ht="12.75" customHeight="1">
      <c r="A640" s="15" t="s">
        <v>1066</v>
      </c>
      <c r="B640" s="33" t="s">
        <v>106</v>
      </c>
      <c r="C640" s="16"/>
      <c r="D640" s="17"/>
      <c r="E640" s="28" t="s">
        <v>708</v>
      </c>
      <c r="F640" s="18" t="str">
        <f t="shared" si="1"/>
        <v>vector_integer_Scalar</v>
      </c>
      <c r="G640" s="18" t="s">
        <v>1031</v>
      </c>
      <c r="H640" s="30" t="s">
        <v>934</v>
      </c>
      <c r="I640" s="30"/>
      <c r="J640" s="45" t="s">
        <v>31</v>
      </c>
      <c r="K640" s="45" t="s">
        <v>30</v>
      </c>
      <c r="L640" s="32" t="s">
        <v>30</v>
      </c>
      <c r="M640" s="45" t="s">
        <v>30</v>
      </c>
      <c r="N640" s="45" t="s">
        <v>30</v>
      </c>
      <c r="O640" s="45" t="s">
        <v>30</v>
      </c>
      <c r="P640" s="45" t="s">
        <v>30</v>
      </c>
      <c r="Q640" s="45" t="s">
        <v>31</v>
      </c>
      <c r="R640" s="32" t="s">
        <v>31</v>
      </c>
      <c r="S640" s="32" t="s">
        <v>854</v>
      </c>
      <c r="T640" s="45" t="s">
        <v>30</v>
      </c>
      <c r="U640" s="45" t="s">
        <v>31</v>
      </c>
      <c r="V640" s="45" t="s">
        <v>31</v>
      </c>
      <c r="W640" s="45" t="s">
        <v>31</v>
      </c>
      <c r="X640" s="45" t="s">
        <v>31</v>
      </c>
      <c r="Y640" s="32" t="s">
        <v>30</v>
      </c>
      <c r="Z640" s="32" t="s">
        <v>30</v>
      </c>
      <c r="AA640" s="32" t="s">
        <v>30</v>
      </c>
      <c r="AB640" s="32" t="s">
        <v>31</v>
      </c>
      <c r="AC640" s="32" t="s">
        <v>30</v>
      </c>
      <c r="AD640" s="45" t="s">
        <v>30</v>
      </c>
      <c r="AE640" s="45" t="s">
        <v>31</v>
      </c>
      <c r="AF640" s="46" t="s">
        <v>45</v>
      </c>
      <c r="AK640" s="32" t="s">
        <v>56</v>
      </c>
      <c r="AP640" s="24" t="str">
        <f t="shared" si="2"/>
        <v>0x7E21D800</v>
      </c>
      <c r="AQ640" s="25"/>
      <c r="AR640" s="26" t="str">
        <f t="shared" si="6"/>
        <v>ARM64Op_ucvtf_vector_integer_Scalar                             </v>
      </c>
      <c r="AS640" s="26" t="str">
        <f t="shared" si="7"/>
        <v>//		ARM64Op_ucvtf_vector_integer_Scalar,                            	/* 0x7E21D800	UCVTF     	 */</v>
      </c>
      <c r="AT640" s="26" t="str">
        <f t="shared" si="8"/>
        <v>//		0x7E21D800,	/* UCVTF     	ARM64Op_ucvtf_vector_integer_Scalar	 */</v>
      </c>
    </row>
    <row r="641" ht="12.75" customHeight="1">
      <c r="A641" s="9" t="s">
        <v>1067</v>
      </c>
      <c r="B641" s="33" t="s">
        <v>106</v>
      </c>
      <c r="C641" s="16"/>
      <c r="D641" s="17"/>
      <c r="E641" s="28" t="s">
        <v>985</v>
      </c>
      <c r="F641" s="18" t="str">
        <f t="shared" si="1"/>
        <v>zero_Scalar</v>
      </c>
      <c r="G641" s="18" t="s">
        <v>1017</v>
      </c>
      <c r="H641" s="30" t="s">
        <v>934</v>
      </c>
      <c r="I641" s="30"/>
      <c r="J641" s="45" t="s">
        <v>31</v>
      </c>
      <c r="K641" s="45" t="s">
        <v>30</v>
      </c>
      <c r="L641" s="32" t="s">
        <v>30</v>
      </c>
      <c r="M641" s="45" t="s">
        <v>30</v>
      </c>
      <c r="N641" s="45" t="s">
        <v>30</v>
      </c>
      <c r="O641" s="45" t="s">
        <v>30</v>
      </c>
      <c r="P641" s="45" t="s">
        <v>30</v>
      </c>
      <c r="Q641" s="45" t="s">
        <v>31</v>
      </c>
      <c r="R641" s="32" t="s">
        <v>30</v>
      </c>
      <c r="S641" s="32" t="s">
        <v>854</v>
      </c>
      <c r="T641" s="45" t="s">
        <v>30</v>
      </c>
      <c r="U641" s="45" t="s">
        <v>31</v>
      </c>
      <c r="V641" s="45" t="s">
        <v>31</v>
      </c>
      <c r="W641" s="45" t="s">
        <v>31</v>
      </c>
      <c r="X641" s="45" t="s">
        <v>31</v>
      </c>
      <c r="Y641" s="32" t="s">
        <v>31</v>
      </c>
      <c r="Z641" s="32" t="s">
        <v>30</v>
      </c>
      <c r="AA641" s="32" t="s">
        <v>30</v>
      </c>
      <c r="AB641" s="32" t="s">
        <v>31</v>
      </c>
      <c r="AC641" s="32" t="s">
        <v>31</v>
      </c>
      <c r="AD641" s="45" t="s">
        <v>30</v>
      </c>
      <c r="AE641" s="45" t="s">
        <v>31</v>
      </c>
      <c r="AF641" s="46" t="s">
        <v>45</v>
      </c>
      <c r="AK641" s="32" t="s">
        <v>56</v>
      </c>
      <c r="AP641" s="24" t="str">
        <f t="shared" si="2"/>
        <v>0x7EA0C800</v>
      </c>
      <c r="AQ641" s="25"/>
      <c r="AR641" s="26" t="str">
        <f t="shared" si="6"/>
        <v>ARM64Op_fcmge_zero_Scalar                                       </v>
      </c>
      <c r="AS641" s="26" t="str">
        <f t="shared" si="7"/>
        <v>//		ARM64Op_fcmge_zero_Scalar,                                      	/* 0x7EA0C800	FCMGE     	 */</v>
      </c>
      <c r="AT641" s="26" t="str">
        <f t="shared" si="8"/>
        <v>//		0x7EA0C800,	/* FCMGE     	ARM64Op_fcmge_zero_Scalar	 */</v>
      </c>
    </row>
    <row r="642" ht="12.75" customHeight="1">
      <c r="A642" s="15" t="s">
        <v>1068</v>
      </c>
      <c r="B642" s="33" t="s">
        <v>106</v>
      </c>
      <c r="C642" s="16"/>
      <c r="D642" s="17"/>
      <c r="E642" s="28" t="s">
        <v>1069</v>
      </c>
      <c r="F642" s="18" t="str">
        <f t="shared" si="1"/>
        <v>zero_Scalar</v>
      </c>
      <c r="G642" s="18" t="s">
        <v>1017</v>
      </c>
      <c r="H642" s="30" t="s">
        <v>934</v>
      </c>
      <c r="I642" s="30"/>
      <c r="J642" s="45" t="s">
        <v>31</v>
      </c>
      <c r="K642" s="45" t="s">
        <v>30</v>
      </c>
      <c r="L642" s="32" t="s">
        <v>30</v>
      </c>
      <c r="M642" s="45" t="s">
        <v>30</v>
      </c>
      <c r="N642" s="45" t="s">
        <v>30</v>
      </c>
      <c r="O642" s="45" t="s">
        <v>30</v>
      </c>
      <c r="P642" s="45" t="s">
        <v>30</v>
      </c>
      <c r="Q642" s="45" t="s">
        <v>31</v>
      </c>
      <c r="R642" s="32" t="s">
        <v>30</v>
      </c>
      <c r="S642" s="32" t="s">
        <v>854</v>
      </c>
      <c r="T642" s="45" t="s">
        <v>30</v>
      </c>
      <c r="U642" s="45" t="s">
        <v>31</v>
      </c>
      <c r="V642" s="45" t="s">
        <v>31</v>
      </c>
      <c r="W642" s="45" t="s">
        <v>31</v>
      </c>
      <c r="X642" s="45" t="s">
        <v>31</v>
      </c>
      <c r="Y642" s="32" t="s">
        <v>31</v>
      </c>
      <c r="Z642" s="32" t="s">
        <v>30</v>
      </c>
      <c r="AA642" s="32" t="s">
        <v>30</v>
      </c>
      <c r="AB642" s="32" t="s">
        <v>31</v>
      </c>
      <c r="AC642" s="32" t="s">
        <v>30</v>
      </c>
      <c r="AD642" s="45" t="s">
        <v>30</v>
      </c>
      <c r="AE642" s="45" t="s">
        <v>31</v>
      </c>
      <c r="AF642" s="46" t="s">
        <v>45</v>
      </c>
      <c r="AK642" s="32" t="s">
        <v>56</v>
      </c>
      <c r="AP642" s="24" t="str">
        <f t="shared" si="2"/>
        <v>0x7EA0D800</v>
      </c>
      <c r="AQ642" s="25"/>
      <c r="AR642" s="26" t="str">
        <f t="shared" si="6"/>
        <v>ARM64Op_fcmle_zero_Scalar                                       </v>
      </c>
      <c r="AS642" s="26" t="str">
        <f t="shared" si="7"/>
        <v>//		ARM64Op_fcmle_zero_Scalar,                                      	/* 0x7EA0D800	FCMLE     	 */</v>
      </c>
      <c r="AT642" s="26" t="str">
        <f t="shared" si="8"/>
        <v>//		0x7EA0D800,	/* FCMLE     	ARM64Op_fcmle_zero_Scalar	 */</v>
      </c>
    </row>
    <row r="643" ht="12.75" customHeight="1">
      <c r="A643" s="15" t="s">
        <v>1070</v>
      </c>
      <c r="B643" s="33" t="s">
        <v>106</v>
      </c>
      <c r="C643" s="16"/>
      <c r="D643" s="17"/>
      <c r="E643" s="28" t="s">
        <v>865</v>
      </c>
      <c r="F643" s="18" t="str">
        <f t="shared" si="1"/>
        <v>vector_Scalar</v>
      </c>
      <c r="G643" s="18" t="s">
        <v>950</v>
      </c>
      <c r="H643" s="30" t="s">
        <v>934</v>
      </c>
      <c r="I643" s="30"/>
      <c r="J643" s="45" t="s">
        <v>31</v>
      </c>
      <c r="K643" s="45" t="s">
        <v>30</v>
      </c>
      <c r="L643" s="32" t="s">
        <v>30</v>
      </c>
      <c r="M643" s="45" t="s">
        <v>30</v>
      </c>
      <c r="N643" s="45" t="s">
        <v>30</v>
      </c>
      <c r="O643" s="45" t="s">
        <v>30</v>
      </c>
      <c r="P643" s="45" t="s">
        <v>30</v>
      </c>
      <c r="Q643" s="45" t="s">
        <v>31</v>
      </c>
      <c r="R643" s="32" t="s">
        <v>30</v>
      </c>
      <c r="S643" s="32" t="s">
        <v>854</v>
      </c>
      <c r="T643" s="45" t="s">
        <v>30</v>
      </c>
      <c r="U643" s="45" t="s">
        <v>31</v>
      </c>
      <c r="V643" s="45" t="s">
        <v>31</v>
      </c>
      <c r="W643" s="45" t="s">
        <v>31</v>
      </c>
      <c r="X643" s="45" t="s">
        <v>31</v>
      </c>
      <c r="Y643" s="32" t="s">
        <v>30</v>
      </c>
      <c r="Z643" s="32" t="s">
        <v>30</v>
      </c>
      <c r="AA643" s="32" t="s">
        <v>31</v>
      </c>
      <c r="AB643" s="32" t="s">
        <v>30</v>
      </c>
      <c r="AC643" s="32" t="s">
        <v>31</v>
      </c>
      <c r="AD643" s="45" t="s">
        <v>30</v>
      </c>
      <c r="AE643" s="45" t="s">
        <v>31</v>
      </c>
      <c r="AF643" s="46" t="s">
        <v>45</v>
      </c>
      <c r="AK643" s="32" t="s">
        <v>56</v>
      </c>
      <c r="AP643" s="24" t="str">
        <f t="shared" si="2"/>
        <v>0x7EA1A800</v>
      </c>
      <c r="AQ643" s="25"/>
      <c r="AR643" s="26" t="str">
        <f t="shared" si="6"/>
        <v>ARM64Op_fcvtpu_vector_Scalar                                    </v>
      </c>
      <c r="AS643" s="26" t="str">
        <f t="shared" si="7"/>
        <v>//		ARM64Op_fcvtpu_vector_Scalar,                                   	/* 0x7EA1A800	FCVTPU    	 */</v>
      </c>
      <c r="AT643" s="26" t="str">
        <f t="shared" si="8"/>
        <v>//		0x7EA1A800,	/* FCVTPU    	ARM64Op_fcvtpu_vector_Scalar	 */</v>
      </c>
    </row>
    <row r="644" ht="12.75" customHeight="1">
      <c r="A644" s="9" t="s">
        <v>1071</v>
      </c>
      <c r="B644" s="33" t="s">
        <v>106</v>
      </c>
      <c r="C644" s="16"/>
      <c r="D644" s="17"/>
      <c r="E644" s="28" t="s">
        <v>713</v>
      </c>
      <c r="F644" s="18" t="str">
        <f t="shared" si="1"/>
        <v>vector_integer_Scalar</v>
      </c>
      <c r="G644" s="18" t="s">
        <v>1031</v>
      </c>
      <c r="H644" s="30" t="s">
        <v>934</v>
      </c>
      <c r="I644" s="30"/>
      <c r="J644" s="45" t="s">
        <v>31</v>
      </c>
      <c r="K644" s="45" t="s">
        <v>30</v>
      </c>
      <c r="L644" s="32" t="s">
        <v>30</v>
      </c>
      <c r="M644" s="45" t="s">
        <v>30</v>
      </c>
      <c r="N644" s="45" t="s">
        <v>30</v>
      </c>
      <c r="O644" s="45" t="s">
        <v>30</v>
      </c>
      <c r="P644" s="45" t="s">
        <v>30</v>
      </c>
      <c r="Q644" s="45" t="s">
        <v>31</v>
      </c>
      <c r="R644" s="32" t="s">
        <v>30</v>
      </c>
      <c r="S644" s="32" t="s">
        <v>854</v>
      </c>
      <c r="T644" s="45" t="s">
        <v>30</v>
      </c>
      <c r="U644" s="45" t="s">
        <v>31</v>
      </c>
      <c r="V644" s="45" t="s">
        <v>31</v>
      </c>
      <c r="W644" s="45" t="s">
        <v>31</v>
      </c>
      <c r="X644" s="45" t="s">
        <v>31</v>
      </c>
      <c r="Y644" s="32" t="s">
        <v>30</v>
      </c>
      <c r="Z644" s="32" t="s">
        <v>30</v>
      </c>
      <c r="AA644" s="32" t="s">
        <v>31</v>
      </c>
      <c r="AB644" s="32" t="s">
        <v>30</v>
      </c>
      <c r="AC644" s="32" t="s">
        <v>30</v>
      </c>
      <c r="AD644" s="45" t="s">
        <v>30</v>
      </c>
      <c r="AE644" s="45" t="s">
        <v>31</v>
      </c>
      <c r="AF644" s="46" t="s">
        <v>45</v>
      </c>
      <c r="AK644" s="32" t="s">
        <v>56</v>
      </c>
      <c r="AP644" s="24" t="str">
        <f t="shared" si="2"/>
        <v>0x7EA1B800</v>
      </c>
      <c r="AQ644" s="25"/>
      <c r="AR644" s="26" t="str">
        <f t="shared" si="6"/>
        <v>ARM64Op_fcvtzu_vector_integer_Scalar                            </v>
      </c>
      <c r="AS644" s="26" t="str">
        <f t="shared" si="7"/>
        <v>//		ARM64Op_fcvtzu_vector_integer_Scalar,                           	/* 0x7EA1B800	FCVTZU    	 */</v>
      </c>
      <c r="AT644" s="26" t="str">
        <f t="shared" si="8"/>
        <v>//		0x7EA1B800,	/* FCVTZU    	ARM64Op_fcvtzu_vector_integer_Scalar	 */</v>
      </c>
    </row>
    <row r="645" ht="12.75" customHeight="1">
      <c r="A645" s="9" t="s">
        <v>1072</v>
      </c>
      <c r="B645" s="33" t="s">
        <v>106</v>
      </c>
      <c r="C645" s="16"/>
      <c r="D645" s="17"/>
      <c r="E645" s="28" t="s">
        <v>1073</v>
      </c>
      <c r="F645" s="18" t="str">
        <f t="shared" si="1"/>
        <v>Scalar</v>
      </c>
      <c r="G645" s="19"/>
      <c r="H645" s="30" t="s">
        <v>934</v>
      </c>
      <c r="I645" s="30"/>
      <c r="J645" s="45" t="s">
        <v>31</v>
      </c>
      <c r="K645" s="45" t="s">
        <v>30</v>
      </c>
      <c r="L645" s="32" t="s">
        <v>30</v>
      </c>
      <c r="M645" s="45" t="s">
        <v>30</v>
      </c>
      <c r="N645" s="45" t="s">
        <v>30</v>
      </c>
      <c r="O645" s="45" t="s">
        <v>30</v>
      </c>
      <c r="P645" s="45" t="s">
        <v>30</v>
      </c>
      <c r="Q645" s="45" t="s">
        <v>31</v>
      </c>
      <c r="R645" s="32" t="s">
        <v>30</v>
      </c>
      <c r="S645" s="32" t="s">
        <v>854</v>
      </c>
      <c r="T645" s="45" t="s">
        <v>30</v>
      </c>
      <c r="U645" s="45" t="s">
        <v>31</v>
      </c>
      <c r="V645" s="45" t="s">
        <v>31</v>
      </c>
      <c r="W645" s="45" t="s">
        <v>31</v>
      </c>
      <c r="X645" s="45" t="s">
        <v>31</v>
      </c>
      <c r="Y645" s="32" t="s">
        <v>30</v>
      </c>
      <c r="Z645" s="32" t="s">
        <v>30</v>
      </c>
      <c r="AA645" s="32" t="s">
        <v>30</v>
      </c>
      <c r="AB645" s="32" t="s">
        <v>31</v>
      </c>
      <c r="AC645" s="32" t="s">
        <v>30</v>
      </c>
      <c r="AD645" s="45" t="s">
        <v>30</v>
      </c>
      <c r="AE645" s="45" t="s">
        <v>31</v>
      </c>
      <c r="AF645" s="46" t="s">
        <v>45</v>
      </c>
      <c r="AK645" s="32" t="s">
        <v>56</v>
      </c>
      <c r="AP645" s="24" t="str">
        <f t="shared" si="2"/>
        <v>0x7EA1D800</v>
      </c>
      <c r="AQ645" s="25"/>
      <c r="AR645" s="26" t="str">
        <f t="shared" si="6"/>
        <v>ARM64Op_frsqrte_Scalar                                          </v>
      </c>
      <c r="AS645" s="26" t="str">
        <f t="shared" si="7"/>
        <v>//		ARM64Op_frsqrte_Scalar,                                         	/* 0x7EA1D800	FRSQRTE   	 */</v>
      </c>
      <c r="AT645" s="26" t="str">
        <f t="shared" si="8"/>
        <v>//		0x7EA1D800,	/* FRSQRTE   	ARM64Op_frsqrte_Scalar	 */</v>
      </c>
    </row>
    <row r="646" ht="12.75" customHeight="1">
      <c r="A646" s="15" t="s">
        <v>1074</v>
      </c>
      <c r="B646" s="33" t="s">
        <v>106</v>
      </c>
      <c r="C646" s="16"/>
      <c r="D646" s="17" t="s">
        <v>1075</v>
      </c>
      <c r="F646" s="18" t="str">
        <f t="shared" si="1"/>
        <v/>
      </c>
      <c r="G646" s="19"/>
      <c r="H646" s="20"/>
      <c r="I646" s="20"/>
      <c r="J646" s="22" t="s">
        <v>31</v>
      </c>
      <c r="K646" s="22" t="s">
        <v>30</v>
      </c>
      <c r="L646" s="38" t="s">
        <v>931</v>
      </c>
      <c r="M646" s="22" t="s">
        <v>30</v>
      </c>
      <c r="N646" s="39" t="s">
        <v>30</v>
      </c>
      <c r="O646" s="39" t="s">
        <v>30</v>
      </c>
      <c r="P646" s="39" t="s">
        <v>30</v>
      </c>
      <c r="Q646" s="22" t="s">
        <v>31</v>
      </c>
      <c r="R646" s="38" t="s">
        <v>65</v>
      </c>
      <c r="T646" s="22" t="s">
        <v>30</v>
      </c>
      <c r="U646" s="22" t="s">
        <v>30</v>
      </c>
      <c r="V646" s="22" t="s">
        <v>31</v>
      </c>
      <c r="W646" s="22" t="s">
        <v>31</v>
      </c>
      <c r="X646" s="22" t="s">
        <v>31</v>
      </c>
      <c r="Y646" s="38" t="s">
        <v>642</v>
      </c>
      <c r="AD646" s="22" t="s">
        <v>30</v>
      </c>
      <c r="AE646" s="22" t="s">
        <v>31</v>
      </c>
      <c r="AF646" s="40" t="s">
        <v>45</v>
      </c>
      <c r="AK646" s="38" t="s">
        <v>56</v>
      </c>
      <c r="AP646" s="24" t="str">
        <f t="shared" si="2"/>
        <v/>
      </c>
      <c r="AQ646" s="25"/>
      <c r="AR646" s="26" t="str">
        <f t="shared" si="6"/>
        <v/>
      </c>
      <c r="AS646" s="26" t="str">
        <f t="shared" si="7"/>
        <v>	/* AdvSIMD scalar pairwise */</v>
      </c>
      <c r="AT646" s="26" t="str">
        <f t="shared" si="8"/>
        <v>	/* AdvSIMD scalar pairwise */</v>
      </c>
    </row>
    <row r="647" ht="12.75" customHeight="1">
      <c r="A647" s="15" t="s">
        <v>1076</v>
      </c>
      <c r="B647" s="33" t="s">
        <v>106</v>
      </c>
      <c r="C647" s="16"/>
      <c r="D647" s="17"/>
      <c r="E647" s="28" t="s">
        <v>1077</v>
      </c>
      <c r="F647" s="18" t="str">
        <f t="shared" si="1"/>
        <v>scalar</v>
      </c>
      <c r="G647" s="18" t="s">
        <v>746</v>
      </c>
      <c r="H647" s="30"/>
      <c r="I647" s="30"/>
      <c r="J647" s="45" t="s">
        <v>31</v>
      </c>
      <c r="K647" s="45" t="s">
        <v>30</v>
      </c>
      <c r="L647" s="32" t="s">
        <v>31</v>
      </c>
      <c r="M647" s="45" t="s">
        <v>30</v>
      </c>
      <c r="N647" s="45" t="s">
        <v>30</v>
      </c>
      <c r="O647" s="45" t="s">
        <v>30</v>
      </c>
      <c r="P647" s="45" t="s">
        <v>30</v>
      </c>
      <c r="Q647" s="45" t="s">
        <v>31</v>
      </c>
      <c r="R647" s="32" t="s">
        <v>33</v>
      </c>
      <c r="S647" s="32" t="s">
        <v>33</v>
      </c>
      <c r="T647" s="45" t="s">
        <v>30</v>
      </c>
      <c r="U647" s="45" t="s">
        <v>30</v>
      </c>
      <c r="V647" s="45" t="s">
        <v>31</v>
      </c>
      <c r="W647" s="45" t="s">
        <v>31</v>
      </c>
      <c r="X647" s="45" t="s">
        <v>31</v>
      </c>
      <c r="Y647" s="32" t="s">
        <v>30</v>
      </c>
      <c r="Z647" s="32" t="s">
        <v>30</v>
      </c>
      <c r="AA647" s="32" t="s">
        <v>31</v>
      </c>
      <c r="AB647" s="32" t="s">
        <v>30</v>
      </c>
      <c r="AC647" s="32" t="s">
        <v>30</v>
      </c>
      <c r="AD647" s="45" t="s">
        <v>30</v>
      </c>
      <c r="AE647" s="45" t="s">
        <v>31</v>
      </c>
      <c r="AF647" s="46" t="s">
        <v>45</v>
      </c>
      <c r="AK647" s="32" t="s">
        <v>56</v>
      </c>
      <c r="AP647" s="24" t="str">
        <f t="shared" si="2"/>
        <v>0x5E31B800</v>
      </c>
      <c r="AQ647" s="25"/>
      <c r="AR647" s="26" t="str">
        <f t="shared" si="6"/>
        <v>ARM64Op_addp_scalar                                             </v>
      </c>
      <c r="AS647" s="26" t="str">
        <f t="shared" si="7"/>
        <v>//		ARM64Op_addp_scalar,                                            	/* 0x5E31B800	ADDP      	 */</v>
      </c>
      <c r="AT647" s="26" t="str">
        <f t="shared" si="8"/>
        <v>//		0x5E31B800,	/* ADDP      	ARM64Op_addp_scalar	 */</v>
      </c>
    </row>
    <row r="648" ht="12.75" customHeight="1">
      <c r="A648" s="9" t="s">
        <v>1078</v>
      </c>
      <c r="B648" s="33" t="s">
        <v>106</v>
      </c>
      <c r="C648" s="16"/>
      <c r="D648" s="17"/>
      <c r="E648" s="28" t="s">
        <v>1079</v>
      </c>
      <c r="F648" s="18" t="str">
        <f t="shared" si="1"/>
        <v>scalar</v>
      </c>
      <c r="G648" s="18" t="s">
        <v>746</v>
      </c>
      <c r="H648" s="30"/>
      <c r="I648" s="30"/>
      <c r="J648" s="45" t="s">
        <v>31</v>
      </c>
      <c r="K648" s="45" t="s">
        <v>30</v>
      </c>
      <c r="L648" s="32" t="s">
        <v>30</v>
      </c>
      <c r="M648" s="45" t="s">
        <v>30</v>
      </c>
      <c r="N648" s="45" t="s">
        <v>30</v>
      </c>
      <c r="O648" s="45" t="s">
        <v>30</v>
      </c>
      <c r="P648" s="45" t="s">
        <v>30</v>
      </c>
      <c r="Q648" s="45" t="s">
        <v>31</v>
      </c>
      <c r="R648" s="32" t="s">
        <v>31</v>
      </c>
      <c r="S648" s="32" t="s">
        <v>854</v>
      </c>
      <c r="T648" s="45" t="s">
        <v>30</v>
      </c>
      <c r="U648" s="45" t="s">
        <v>30</v>
      </c>
      <c r="V648" s="45" t="s">
        <v>31</v>
      </c>
      <c r="W648" s="45" t="s">
        <v>31</v>
      </c>
      <c r="X648" s="45" t="s">
        <v>31</v>
      </c>
      <c r="Y648" s="32" t="s">
        <v>31</v>
      </c>
      <c r="Z648" s="32" t="s">
        <v>30</v>
      </c>
      <c r="AA648" s="32" t="s">
        <v>30</v>
      </c>
      <c r="AB648" s="32" t="s">
        <v>31</v>
      </c>
      <c r="AC648" s="32" t="s">
        <v>31</v>
      </c>
      <c r="AD648" s="45" t="s">
        <v>30</v>
      </c>
      <c r="AE648" s="45" t="s">
        <v>31</v>
      </c>
      <c r="AF648" s="46" t="s">
        <v>45</v>
      </c>
      <c r="AK648" s="32" t="s">
        <v>56</v>
      </c>
      <c r="AP648" s="24" t="str">
        <f t="shared" si="2"/>
        <v>0x7E30C800</v>
      </c>
      <c r="AQ648" s="25"/>
      <c r="AR648" s="26" t="str">
        <f t="shared" si="6"/>
        <v>ARM64Op_fmaxnmp_scalar                                          </v>
      </c>
      <c r="AS648" s="26" t="str">
        <f t="shared" si="7"/>
        <v>//		ARM64Op_fmaxnmp_scalar,                                         	/* 0x7E30C800	FMAXNMP   	 */</v>
      </c>
      <c r="AT648" s="26" t="str">
        <f t="shared" si="8"/>
        <v>//		0x7E30C800,	/* FMAXNMP   	ARM64Op_fmaxnmp_scalar	 */</v>
      </c>
    </row>
    <row r="649" ht="12.75" customHeight="1">
      <c r="A649" s="15" t="s">
        <v>1080</v>
      </c>
      <c r="B649" s="33" t="s">
        <v>106</v>
      </c>
      <c r="C649" s="16"/>
      <c r="D649" s="17"/>
      <c r="E649" s="28" t="s">
        <v>1081</v>
      </c>
      <c r="F649" s="18" t="str">
        <f t="shared" si="1"/>
        <v>scalar</v>
      </c>
      <c r="G649" s="18" t="s">
        <v>746</v>
      </c>
      <c r="H649" s="30"/>
      <c r="I649" s="30"/>
      <c r="J649" s="45" t="s">
        <v>31</v>
      </c>
      <c r="K649" s="45" t="s">
        <v>30</v>
      </c>
      <c r="L649" s="32" t="s">
        <v>30</v>
      </c>
      <c r="M649" s="45" t="s">
        <v>30</v>
      </c>
      <c r="N649" s="45" t="s">
        <v>30</v>
      </c>
      <c r="O649" s="45" t="s">
        <v>30</v>
      </c>
      <c r="P649" s="45" t="s">
        <v>30</v>
      </c>
      <c r="Q649" s="45" t="s">
        <v>31</v>
      </c>
      <c r="R649" s="32" t="s">
        <v>31</v>
      </c>
      <c r="S649" s="32" t="s">
        <v>854</v>
      </c>
      <c r="T649" s="45" t="s">
        <v>30</v>
      </c>
      <c r="U649" s="45" t="s">
        <v>30</v>
      </c>
      <c r="V649" s="45" t="s">
        <v>31</v>
      </c>
      <c r="W649" s="45" t="s">
        <v>31</v>
      </c>
      <c r="X649" s="45" t="s">
        <v>31</v>
      </c>
      <c r="Y649" s="32" t="s">
        <v>31</v>
      </c>
      <c r="Z649" s="32" t="s">
        <v>30</v>
      </c>
      <c r="AA649" s="32" t="s">
        <v>30</v>
      </c>
      <c r="AB649" s="32" t="s">
        <v>31</v>
      </c>
      <c r="AC649" s="32" t="s">
        <v>30</v>
      </c>
      <c r="AD649" s="45" t="s">
        <v>30</v>
      </c>
      <c r="AE649" s="45" t="s">
        <v>31</v>
      </c>
      <c r="AF649" s="46" t="s">
        <v>45</v>
      </c>
      <c r="AK649" s="32" t="s">
        <v>56</v>
      </c>
      <c r="AP649" s="24" t="str">
        <f t="shared" si="2"/>
        <v>0x7E30D800</v>
      </c>
      <c r="AQ649" s="25"/>
      <c r="AR649" s="26" t="str">
        <f t="shared" si="6"/>
        <v>ARM64Op_faddp_scalar                                            </v>
      </c>
      <c r="AS649" s="26" t="str">
        <f t="shared" si="7"/>
        <v>//		ARM64Op_faddp_scalar,                                           	/* 0x7E30D800	FADDP     	 */</v>
      </c>
      <c r="AT649" s="26" t="str">
        <f t="shared" si="8"/>
        <v>//		0x7E30D800,	/* FADDP     	ARM64Op_faddp_scalar	 */</v>
      </c>
    </row>
    <row r="650" ht="12.75" customHeight="1">
      <c r="A650" s="15" t="s">
        <v>1082</v>
      </c>
      <c r="B650" s="33" t="s">
        <v>106</v>
      </c>
      <c r="C650" s="16"/>
      <c r="D650" s="17"/>
      <c r="E650" s="28" t="s">
        <v>1083</v>
      </c>
      <c r="F650" s="18" t="str">
        <f t="shared" si="1"/>
        <v>scalar</v>
      </c>
      <c r="G650" s="18" t="s">
        <v>746</v>
      </c>
      <c r="H650" s="30"/>
      <c r="I650" s="30"/>
      <c r="J650" s="45" t="s">
        <v>31</v>
      </c>
      <c r="K650" s="45" t="s">
        <v>30</v>
      </c>
      <c r="L650" s="32" t="s">
        <v>30</v>
      </c>
      <c r="M650" s="45" t="s">
        <v>30</v>
      </c>
      <c r="N650" s="45" t="s">
        <v>30</v>
      </c>
      <c r="O650" s="45" t="s">
        <v>30</v>
      </c>
      <c r="P650" s="45" t="s">
        <v>30</v>
      </c>
      <c r="Q650" s="45" t="s">
        <v>31</v>
      </c>
      <c r="R650" s="32" t="s">
        <v>31</v>
      </c>
      <c r="S650" s="32" t="s">
        <v>854</v>
      </c>
      <c r="T650" s="45" t="s">
        <v>30</v>
      </c>
      <c r="U650" s="45" t="s">
        <v>30</v>
      </c>
      <c r="V650" s="45" t="s">
        <v>31</v>
      </c>
      <c r="W650" s="45" t="s">
        <v>31</v>
      </c>
      <c r="X650" s="45" t="s">
        <v>31</v>
      </c>
      <c r="Y650" s="32" t="s">
        <v>31</v>
      </c>
      <c r="Z650" s="32" t="s">
        <v>30</v>
      </c>
      <c r="AA650" s="32" t="s">
        <v>30</v>
      </c>
      <c r="AB650" s="32" t="s">
        <v>30</v>
      </c>
      <c r="AC650" s="32" t="s">
        <v>30</v>
      </c>
      <c r="AD650" s="45" t="s">
        <v>30</v>
      </c>
      <c r="AE650" s="45" t="s">
        <v>31</v>
      </c>
      <c r="AF650" s="46" t="s">
        <v>45</v>
      </c>
      <c r="AK650" s="32" t="s">
        <v>56</v>
      </c>
      <c r="AP650" s="24" t="str">
        <f t="shared" si="2"/>
        <v>0x7E30F800</v>
      </c>
      <c r="AQ650" s="25"/>
      <c r="AR650" s="26" t="str">
        <f t="shared" si="6"/>
        <v>ARM64Op_fmaxp_scalar                                            </v>
      </c>
      <c r="AS650" s="26" t="str">
        <f t="shared" si="7"/>
        <v>//		ARM64Op_fmaxp_scalar,                                           	/* 0x7E30F800	FMAXP     	 */</v>
      </c>
      <c r="AT650" s="26" t="str">
        <f t="shared" si="8"/>
        <v>//		0x7E30F800,	/* FMAXP     	ARM64Op_fmaxp_scalar	 */</v>
      </c>
    </row>
    <row r="651" ht="12.75" customHeight="1">
      <c r="A651" s="9" t="s">
        <v>1084</v>
      </c>
      <c r="B651" s="33" t="s">
        <v>106</v>
      </c>
      <c r="C651" s="16"/>
      <c r="D651" s="17"/>
      <c r="E651" s="28" t="s">
        <v>1085</v>
      </c>
      <c r="F651" s="18" t="str">
        <f t="shared" si="1"/>
        <v>scalar</v>
      </c>
      <c r="G651" s="18" t="s">
        <v>746</v>
      </c>
      <c r="H651" s="30"/>
      <c r="I651" s="30"/>
      <c r="J651" s="45" t="s">
        <v>31</v>
      </c>
      <c r="K651" s="45" t="s">
        <v>30</v>
      </c>
      <c r="L651" s="32" t="s">
        <v>30</v>
      </c>
      <c r="M651" s="45" t="s">
        <v>30</v>
      </c>
      <c r="N651" s="45" t="s">
        <v>30</v>
      </c>
      <c r="O651" s="45" t="s">
        <v>30</v>
      </c>
      <c r="P651" s="45" t="s">
        <v>30</v>
      </c>
      <c r="Q651" s="45" t="s">
        <v>31</v>
      </c>
      <c r="R651" s="32" t="s">
        <v>30</v>
      </c>
      <c r="S651" s="32" t="s">
        <v>854</v>
      </c>
      <c r="T651" s="45" t="s">
        <v>30</v>
      </c>
      <c r="U651" s="45" t="s">
        <v>30</v>
      </c>
      <c r="V651" s="45" t="s">
        <v>31</v>
      </c>
      <c r="W651" s="45" t="s">
        <v>31</v>
      </c>
      <c r="X651" s="45" t="s">
        <v>31</v>
      </c>
      <c r="Y651" s="32" t="s">
        <v>31</v>
      </c>
      <c r="Z651" s="32" t="s">
        <v>30</v>
      </c>
      <c r="AA651" s="32" t="s">
        <v>30</v>
      </c>
      <c r="AB651" s="32" t="s">
        <v>31</v>
      </c>
      <c r="AC651" s="32" t="s">
        <v>31</v>
      </c>
      <c r="AD651" s="45" t="s">
        <v>30</v>
      </c>
      <c r="AE651" s="45" t="s">
        <v>31</v>
      </c>
      <c r="AF651" s="46" t="s">
        <v>45</v>
      </c>
      <c r="AK651" s="32" t="s">
        <v>56</v>
      </c>
      <c r="AP651" s="24" t="str">
        <f t="shared" si="2"/>
        <v>0x7EB0C800</v>
      </c>
      <c r="AQ651" s="25"/>
      <c r="AR651" s="26" t="str">
        <f t="shared" si="6"/>
        <v>ARM64Op_fminnmp_scalar                                          </v>
      </c>
      <c r="AS651" s="26" t="str">
        <f t="shared" si="7"/>
        <v>//		ARM64Op_fminnmp_scalar,                                         	/* 0x7EB0C800	FMINNMP   	 */</v>
      </c>
      <c r="AT651" s="26" t="str">
        <f t="shared" si="8"/>
        <v>//		0x7EB0C800,	/* FMINNMP   	ARM64Op_fminnmp_scalar	 */</v>
      </c>
    </row>
    <row r="652" ht="12.75" customHeight="1">
      <c r="A652" s="9" t="s">
        <v>1086</v>
      </c>
      <c r="B652" s="33" t="s">
        <v>106</v>
      </c>
      <c r="C652" s="16"/>
      <c r="D652" s="17"/>
      <c r="E652" s="28" t="s">
        <v>1087</v>
      </c>
      <c r="F652" s="18" t="str">
        <f t="shared" si="1"/>
        <v>scalar</v>
      </c>
      <c r="G652" s="18" t="s">
        <v>746</v>
      </c>
      <c r="H652" s="30"/>
      <c r="I652" s="30"/>
      <c r="J652" s="45" t="s">
        <v>31</v>
      </c>
      <c r="K652" s="45" t="s">
        <v>30</v>
      </c>
      <c r="L652" s="32" t="s">
        <v>30</v>
      </c>
      <c r="M652" s="45" t="s">
        <v>30</v>
      </c>
      <c r="N652" s="45" t="s">
        <v>30</v>
      </c>
      <c r="O652" s="45" t="s">
        <v>30</v>
      </c>
      <c r="P652" s="45" t="s">
        <v>30</v>
      </c>
      <c r="Q652" s="45" t="s">
        <v>31</v>
      </c>
      <c r="R652" s="32" t="s">
        <v>30</v>
      </c>
      <c r="S652" s="32" t="s">
        <v>854</v>
      </c>
      <c r="T652" s="45" t="s">
        <v>30</v>
      </c>
      <c r="U652" s="45" t="s">
        <v>30</v>
      </c>
      <c r="V652" s="45" t="s">
        <v>31</v>
      </c>
      <c r="W652" s="45" t="s">
        <v>31</v>
      </c>
      <c r="X652" s="45" t="s">
        <v>31</v>
      </c>
      <c r="Y652" s="32" t="s">
        <v>31</v>
      </c>
      <c r="Z652" s="32" t="s">
        <v>30</v>
      </c>
      <c r="AA652" s="32" t="s">
        <v>30</v>
      </c>
      <c r="AB652" s="32" t="s">
        <v>30</v>
      </c>
      <c r="AC652" s="32" t="s">
        <v>30</v>
      </c>
      <c r="AD652" s="45" t="s">
        <v>30</v>
      </c>
      <c r="AE652" s="45" t="s">
        <v>31</v>
      </c>
      <c r="AF652" s="46" t="s">
        <v>45</v>
      </c>
      <c r="AK652" s="32" t="s">
        <v>56</v>
      </c>
      <c r="AP652" s="24" t="str">
        <f t="shared" si="2"/>
        <v>0x7EB0F800</v>
      </c>
      <c r="AQ652" s="25"/>
      <c r="AR652" s="26" t="str">
        <f t="shared" si="6"/>
        <v>ARM64Op_fminp_scalar                                            </v>
      </c>
      <c r="AS652" s="26" t="str">
        <f t="shared" si="7"/>
        <v>//		ARM64Op_fminp_scalar,                                           	/* 0x7EB0F800	FMINP     	 */</v>
      </c>
      <c r="AT652" s="26" t="str">
        <f t="shared" si="8"/>
        <v>//		0x7EB0F800,	/* FMINP     	ARM64Op_fminp_scalar	 */</v>
      </c>
    </row>
    <row r="653" ht="12.75" customHeight="1">
      <c r="A653" s="15" t="s">
        <v>1088</v>
      </c>
      <c r="B653" s="33" t="s">
        <v>106</v>
      </c>
      <c r="C653" s="16"/>
      <c r="D653" s="17" t="s">
        <v>1089</v>
      </c>
      <c r="F653" s="18" t="str">
        <f t="shared" si="1"/>
        <v/>
      </c>
      <c r="G653" s="19"/>
      <c r="H653" s="20"/>
      <c r="I653" s="20"/>
      <c r="J653" s="22" t="s">
        <v>31</v>
      </c>
      <c r="K653" s="22" t="s">
        <v>30</v>
      </c>
      <c r="L653" s="38" t="s">
        <v>459</v>
      </c>
      <c r="M653" s="22" t="s">
        <v>30</v>
      </c>
      <c r="N653" s="39" t="s">
        <v>30</v>
      </c>
      <c r="O653" s="39" t="s">
        <v>30</v>
      </c>
      <c r="P653" s="39" t="s">
        <v>30</v>
      </c>
      <c r="Q653" s="22" t="s">
        <v>31</v>
      </c>
      <c r="R653" s="22" t="s">
        <v>31</v>
      </c>
      <c r="S653" s="22" t="s">
        <v>31</v>
      </c>
      <c r="T653" s="22" t="s">
        <v>31</v>
      </c>
      <c r="U653" s="38" t="s">
        <v>61</v>
      </c>
      <c r="Z653" s="22" t="s">
        <v>31</v>
      </c>
      <c r="AA653" s="38" t="s">
        <v>80</v>
      </c>
      <c r="AE653" s="22" t="s">
        <v>30</v>
      </c>
      <c r="AF653" s="40" t="s">
        <v>45</v>
      </c>
      <c r="AK653" s="38" t="s">
        <v>56</v>
      </c>
      <c r="AP653" s="24" t="str">
        <f t="shared" si="2"/>
        <v/>
      </c>
      <c r="AQ653" s="25"/>
      <c r="AR653" s="26" t="str">
        <f t="shared" si="6"/>
        <v/>
      </c>
      <c r="AS653" s="26" t="str">
        <f t="shared" si="7"/>
        <v>	/* AdvSIMD scalar copy */</v>
      </c>
      <c r="AT653" s="26" t="str">
        <f t="shared" si="8"/>
        <v>	/* AdvSIMD scalar copy */</v>
      </c>
    </row>
    <row r="654" ht="12.75" customHeight="1">
      <c r="A654" s="15" t="s">
        <v>1090</v>
      </c>
      <c r="B654" s="33" t="s">
        <v>106</v>
      </c>
      <c r="C654" s="16"/>
      <c r="D654" s="17"/>
      <c r="E654" s="28" t="s">
        <v>1091</v>
      </c>
      <c r="F654" s="18" t="str">
        <f t="shared" si="1"/>
        <v>element_Scalar</v>
      </c>
      <c r="G654" s="18" t="s">
        <v>1092</v>
      </c>
      <c r="H654" s="77" t="s">
        <v>934</v>
      </c>
      <c r="I654" s="77"/>
      <c r="J654" s="45" t="s">
        <v>31</v>
      </c>
      <c r="K654" s="45" t="s">
        <v>30</v>
      </c>
      <c r="L654" s="32" t="s">
        <v>31</v>
      </c>
      <c r="M654" s="45" t="s">
        <v>30</v>
      </c>
      <c r="N654" s="45" t="s">
        <v>30</v>
      </c>
      <c r="O654" s="45" t="s">
        <v>30</v>
      </c>
      <c r="P654" s="45" t="s">
        <v>30</v>
      </c>
      <c r="Q654" s="45" t="s">
        <v>31</v>
      </c>
      <c r="R654" s="45" t="s">
        <v>31</v>
      </c>
      <c r="S654" s="45" t="s">
        <v>31</v>
      </c>
      <c r="T654" s="45" t="s">
        <v>31</v>
      </c>
      <c r="U654" s="32" t="s">
        <v>33</v>
      </c>
      <c r="V654" s="32" t="s">
        <v>33</v>
      </c>
      <c r="W654" s="32" t="s">
        <v>33</v>
      </c>
      <c r="X654" s="32" t="s">
        <v>33</v>
      </c>
      <c r="Y654" s="32" t="s">
        <v>33</v>
      </c>
      <c r="Z654" s="45" t="s">
        <v>31</v>
      </c>
      <c r="AA654" s="32" t="s">
        <v>31</v>
      </c>
      <c r="AB654" s="32" t="s">
        <v>31</v>
      </c>
      <c r="AC654" s="32" t="s">
        <v>31</v>
      </c>
      <c r="AD654" s="32" t="s">
        <v>31</v>
      </c>
      <c r="AE654" s="45" t="s">
        <v>30</v>
      </c>
      <c r="AF654" s="46" t="s">
        <v>45</v>
      </c>
      <c r="AK654" s="32" t="s">
        <v>56</v>
      </c>
      <c r="AP654" s="24" t="str">
        <f t="shared" si="2"/>
        <v>0x5E000400</v>
      </c>
      <c r="AQ654" s="25"/>
      <c r="AR654" s="26" t="str">
        <f t="shared" si="6"/>
        <v>ARM64Op_dup_element_Scalar                                      </v>
      </c>
      <c r="AS654" s="26" t="str">
        <f t="shared" si="7"/>
        <v>//		ARM64Op_dup_element_Scalar,                                     	/* 0x5E000400	DUP       	 */</v>
      </c>
      <c r="AT654" s="26" t="str">
        <f t="shared" si="8"/>
        <v>//		0x5E000400,	/* DUP       	ARM64Op_dup_element_Scalar	 */</v>
      </c>
    </row>
    <row r="655" ht="12.75" customHeight="1">
      <c r="A655" s="9" t="s">
        <v>1093</v>
      </c>
      <c r="B655" s="33" t="s">
        <v>106</v>
      </c>
      <c r="C655" s="16"/>
      <c r="D655" s="17" t="s">
        <v>1094</v>
      </c>
      <c r="F655" s="18" t="str">
        <f t="shared" si="1"/>
        <v/>
      </c>
      <c r="G655" s="19"/>
      <c r="H655" s="20"/>
      <c r="I655" s="20"/>
      <c r="J655" s="22" t="s">
        <v>31</v>
      </c>
      <c r="K655" s="22" t="s">
        <v>30</v>
      </c>
      <c r="L655" s="38" t="s">
        <v>931</v>
      </c>
      <c r="M655" s="22" t="s">
        <v>30</v>
      </c>
      <c r="N655" s="39" t="s">
        <v>30</v>
      </c>
      <c r="O655" s="39" t="s">
        <v>30</v>
      </c>
      <c r="P655" s="39" t="s">
        <v>30</v>
      </c>
      <c r="Q655" s="22" t="s">
        <v>30</v>
      </c>
      <c r="R655" s="38" t="s">
        <v>65</v>
      </c>
      <c r="T655" s="38" t="s">
        <v>66</v>
      </c>
      <c r="U655" s="38" t="s">
        <v>67</v>
      </c>
      <c r="V655" s="60" t="s">
        <v>51</v>
      </c>
      <c r="Z655" s="60" t="s">
        <v>642</v>
      </c>
      <c r="AD655" s="38" t="s">
        <v>68</v>
      </c>
      <c r="AE655" s="22" t="s">
        <v>31</v>
      </c>
      <c r="AF655" s="40" t="s">
        <v>45</v>
      </c>
      <c r="AK655" s="38" t="s">
        <v>56</v>
      </c>
      <c r="AP655" s="24" t="str">
        <f t="shared" si="2"/>
        <v/>
      </c>
      <c r="AQ655" s="25"/>
      <c r="AR655" s="26" t="str">
        <f t="shared" si="6"/>
        <v/>
      </c>
      <c r="AS655" s="26" t="str">
        <f t="shared" si="7"/>
        <v>	/* AdvSIMD scalar x indexed element */</v>
      </c>
      <c r="AT655" s="26" t="str">
        <f t="shared" si="8"/>
        <v>	/* AdvSIMD scalar x indexed element */</v>
      </c>
    </row>
    <row r="656" ht="12.75" customHeight="1">
      <c r="A656" s="15" t="s">
        <v>1095</v>
      </c>
      <c r="B656" s="33" t="s">
        <v>106</v>
      </c>
      <c r="C656" s="16"/>
      <c r="D656" s="17"/>
      <c r="E656" s="28" t="s">
        <v>997</v>
      </c>
      <c r="F656" s="18" t="str">
        <f t="shared" si="1"/>
        <v>by_element_Scalar</v>
      </c>
      <c r="G656" s="18" t="s">
        <v>1096</v>
      </c>
      <c r="H656" s="30" t="s">
        <v>934</v>
      </c>
      <c r="I656" s="30"/>
      <c r="J656" s="45" t="s">
        <v>31</v>
      </c>
      <c r="K656" s="45" t="s">
        <v>30</v>
      </c>
      <c r="L656" s="32" t="s">
        <v>31</v>
      </c>
      <c r="M656" s="45" t="s">
        <v>30</v>
      </c>
      <c r="N656" s="45" t="s">
        <v>30</v>
      </c>
      <c r="O656" s="45" t="s">
        <v>30</v>
      </c>
      <c r="P656" s="45" t="s">
        <v>30</v>
      </c>
      <c r="Q656" s="45" t="s">
        <v>30</v>
      </c>
      <c r="R656" s="32" t="s">
        <v>33</v>
      </c>
      <c r="S656" s="32" t="s">
        <v>33</v>
      </c>
      <c r="T656" s="32" t="s">
        <v>66</v>
      </c>
      <c r="U656" s="32" t="s">
        <v>67</v>
      </c>
      <c r="V656" s="62" t="s">
        <v>51</v>
      </c>
      <c r="Z656" s="62" t="s">
        <v>31</v>
      </c>
      <c r="AA656" s="62" t="s">
        <v>31</v>
      </c>
      <c r="AB656" s="62" t="s">
        <v>30</v>
      </c>
      <c r="AC656" s="62" t="s">
        <v>30</v>
      </c>
      <c r="AD656" s="32" t="s">
        <v>68</v>
      </c>
      <c r="AE656" s="45" t="s">
        <v>31</v>
      </c>
      <c r="AF656" s="46" t="s">
        <v>45</v>
      </c>
      <c r="AK656" s="32" t="s">
        <v>56</v>
      </c>
      <c r="AP656" s="24" t="str">
        <f t="shared" si="2"/>
        <v>0x5F003000</v>
      </c>
      <c r="AQ656" s="25"/>
      <c r="AR656" s="26" t="str">
        <f t="shared" si="6"/>
        <v>ARM64Op_sqdmlal_by_element_Scalar                               </v>
      </c>
      <c r="AS656" s="26" t="str">
        <f t="shared" si="7"/>
        <v>//		ARM64Op_sqdmlal_by_element_Scalar,                              	/* 0x5F003000	SQDMLAL   	 */</v>
      </c>
      <c r="AT656" s="26" t="str">
        <f t="shared" si="8"/>
        <v>//		0x5F003000,	/* SQDMLAL   	ARM64Op_sqdmlal_by_element_Scalar	 */</v>
      </c>
    </row>
    <row r="657" ht="12.75" customHeight="1">
      <c r="A657" s="15" t="s">
        <v>1097</v>
      </c>
      <c r="B657" s="33" t="s">
        <v>106</v>
      </c>
      <c r="C657" s="16"/>
      <c r="D657" s="17"/>
      <c r="E657" s="28" t="s">
        <v>1000</v>
      </c>
      <c r="F657" s="18" t="str">
        <f t="shared" si="1"/>
        <v>by_element_Scalar</v>
      </c>
      <c r="G657" s="18" t="s">
        <v>1096</v>
      </c>
      <c r="H657" s="30" t="s">
        <v>934</v>
      </c>
      <c r="I657" s="30"/>
      <c r="J657" s="45" t="s">
        <v>31</v>
      </c>
      <c r="K657" s="45" t="s">
        <v>30</v>
      </c>
      <c r="L657" s="32" t="s">
        <v>31</v>
      </c>
      <c r="M657" s="45" t="s">
        <v>30</v>
      </c>
      <c r="N657" s="45" t="s">
        <v>30</v>
      </c>
      <c r="O657" s="45" t="s">
        <v>30</v>
      </c>
      <c r="P657" s="45" t="s">
        <v>30</v>
      </c>
      <c r="Q657" s="45" t="s">
        <v>30</v>
      </c>
      <c r="R657" s="32" t="s">
        <v>33</v>
      </c>
      <c r="S657" s="32" t="s">
        <v>33</v>
      </c>
      <c r="T657" s="32" t="s">
        <v>66</v>
      </c>
      <c r="U657" s="32" t="s">
        <v>67</v>
      </c>
      <c r="V657" s="62" t="s">
        <v>51</v>
      </c>
      <c r="Z657" s="62" t="s">
        <v>31</v>
      </c>
      <c r="AA657" s="62" t="s">
        <v>31</v>
      </c>
      <c r="AB657" s="62" t="s">
        <v>30</v>
      </c>
      <c r="AC657" s="62" t="s">
        <v>30</v>
      </c>
      <c r="AD657" s="32" t="s">
        <v>68</v>
      </c>
      <c r="AE657" s="45" t="s">
        <v>31</v>
      </c>
      <c r="AF657" s="46" t="s">
        <v>45</v>
      </c>
      <c r="AK657" s="32" t="s">
        <v>56</v>
      </c>
      <c r="AP657" s="24" t="str">
        <f t="shared" si="2"/>
        <v>0x5F003000</v>
      </c>
      <c r="AQ657" s="25"/>
      <c r="AR657" s="26" t="str">
        <f t="shared" si="6"/>
        <v>ARM64Op_sqdmlal2_by_element_Scalar                              </v>
      </c>
      <c r="AS657" s="26" t="str">
        <f t="shared" si="7"/>
        <v>//		ARM64Op_sqdmlal2_by_element_Scalar,                             	/* 0x5F003000	SQDMLAL2  	 */</v>
      </c>
      <c r="AT657" s="26" t="str">
        <f t="shared" si="8"/>
        <v>//		0x5F003000,	/* SQDMLAL2  	ARM64Op_sqdmlal2_by_element_Scalar	 */</v>
      </c>
    </row>
    <row r="658" ht="12.75" customHeight="1">
      <c r="A658" s="9" t="s">
        <v>1098</v>
      </c>
      <c r="B658" s="33" t="s">
        <v>106</v>
      </c>
      <c r="C658" s="16"/>
      <c r="D658" s="17"/>
      <c r="E658" s="28" t="s">
        <v>1003</v>
      </c>
      <c r="F658" s="18" t="str">
        <f t="shared" si="1"/>
        <v>by_element_Scalar</v>
      </c>
      <c r="G658" s="18" t="s">
        <v>1096</v>
      </c>
      <c r="H658" s="30" t="s">
        <v>934</v>
      </c>
      <c r="I658" s="30"/>
      <c r="J658" s="45" t="s">
        <v>31</v>
      </c>
      <c r="K658" s="45" t="s">
        <v>30</v>
      </c>
      <c r="L658" s="32" t="s">
        <v>31</v>
      </c>
      <c r="M658" s="45" t="s">
        <v>30</v>
      </c>
      <c r="N658" s="45" t="s">
        <v>30</v>
      </c>
      <c r="O658" s="45" t="s">
        <v>30</v>
      </c>
      <c r="P658" s="45" t="s">
        <v>30</v>
      </c>
      <c r="Q658" s="45" t="s">
        <v>30</v>
      </c>
      <c r="R658" s="32" t="s">
        <v>33</v>
      </c>
      <c r="S658" s="32" t="s">
        <v>33</v>
      </c>
      <c r="T658" s="32" t="s">
        <v>66</v>
      </c>
      <c r="U658" s="32" t="s">
        <v>67</v>
      </c>
      <c r="V658" s="62" t="s">
        <v>51</v>
      </c>
      <c r="Z658" s="62" t="s">
        <v>31</v>
      </c>
      <c r="AA658" s="62" t="s">
        <v>30</v>
      </c>
      <c r="AB658" s="62" t="s">
        <v>30</v>
      </c>
      <c r="AC658" s="62" t="s">
        <v>30</v>
      </c>
      <c r="AD658" s="32" t="s">
        <v>68</v>
      </c>
      <c r="AE658" s="45" t="s">
        <v>31</v>
      </c>
      <c r="AF658" s="46" t="s">
        <v>45</v>
      </c>
      <c r="AK658" s="32" t="s">
        <v>56</v>
      </c>
      <c r="AP658" s="24" t="str">
        <f t="shared" si="2"/>
        <v>0x5F007000</v>
      </c>
      <c r="AQ658" s="25"/>
      <c r="AR658" s="26" t="str">
        <f t="shared" si="6"/>
        <v>ARM64Op_sqdmlsl_by_element_Scalar                               </v>
      </c>
      <c r="AS658" s="26" t="str">
        <f t="shared" si="7"/>
        <v>//		ARM64Op_sqdmlsl_by_element_Scalar,                              	/* 0x5F007000	SQDMLSL   	 */</v>
      </c>
      <c r="AT658" s="26" t="str">
        <f t="shared" si="8"/>
        <v>//		0x5F007000,	/* SQDMLSL   	ARM64Op_sqdmlsl_by_element_Scalar	 */</v>
      </c>
    </row>
    <row r="659" ht="12.75" customHeight="1">
      <c r="A659" s="9" t="s">
        <v>1099</v>
      </c>
      <c r="B659" s="33" t="s">
        <v>106</v>
      </c>
      <c r="C659" s="16"/>
      <c r="D659" s="17"/>
      <c r="E659" s="28" t="s">
        <v>1005</v>
      </c>
      <c r="F659" s="18" t="str">
        <f t="shared" si="1"/>
        <v>by_element_Scalar</v>
      </c>
      <c r="G659" s="18" t="s">
        <v>1096</v>
      </c>
      <c r="H659" s="30" t="s">
        <v>934</v>
      </c>
      <c r="I659" s="30"/>
      <c r="J659" s="45" t="s">
        <v>31</v>
      </c>
      <c r="K659" s="45" t="s">
        <v>30</v>
      </c>
      <c r="L659" s="32" t="s">
        <v>31</v>
      </c>
      <c r="M659" s="45" t="s">
        <v>30</v>
      </c>
      <c r="N659" s="45" t="s">
        <v>30</v>
      </c>
      <c r="O659" s="45" t="s">
        <v>30</v>
      </c>
      <c r="P659" s="45" t="s">
        <v>30</v>
      </c>
      <c r="Q659" s="45" t="s">
        <v>30</v>
      </c>
      <c r="R659" s="32" t="s">
        <v>33</v>
      </c>
      <c r="S659" s="32" t="s">
        <v>33</v>
      </c>
      <c r="T659" s="32" t="s">
        <v>66</v>
      </c>
      <c r="U659" s="32" t="s">
        <v>67</v>
      </c>
      <c r="V659" s="62" t="s">
        <v>51</v>
      </c>
      <c r="Z659" s="62" t="s">
        <v>31</v>
      </c>
      <c r="AA659" s="62" t="s">
        <v>30</v>
      </c>
      <c r="AB659" s="62" t="s">
        <v>30</v>
      </c>
      <c r="AC659" s="62" t="s">
        <v>30</v>
      </c>
      <c r="AD659" s="32" t="s">
        <v>68</v>
      </c>
      <c r="AE659" s="45" t="s">
        <v>31</v>
      </c>
      <c r="AF659" s="46" t="s">
        <v>45</v>
      </c>
      <c r="AK659" s="32" t="s">
        <v>56</v>
      </c>
      <c r="AP659" s="24" t="str">
        <f t="shared" si="2"/>
        <v>0x5F007000</v>
      </c>
      <c r="AQ659" s="25"/>
      <c r="AR659" s="26" t="str">
        <f t="shared" si="6"/>
        <v>ARM64Op_sqdmlsl2_by_element_Scalar                              </v>
      </c>
      <c r="AS659" s="26" t="str">
        <f t="shared" si="7"/>
        <v>//		ARM64Op_sqdmlsl2_by_element_Scalar,                             	/* 0x5F007000	SQDMLSL2  	 */</v>
      </c>
      <c r="AT659" s="26" t="str">
        <f t="shared" si="8"/>
        <v>//		0x5F007000,	/* SQDMLSL2  	ARM64Op_sqdmlsl2_by_element_Scalar	 */</v>
      </c>
    </row>
    <row r="660" ht="12.75" customHeight="1">
      <c r="A660" s="15" t="s">
        <v>1100</v>
      </c>
      <c r="B660" s="33" t="s">
        <v>106</v>
      </c>
      <c r="C660" s="16"/>
      <c r="D660" s="17"/>
      <c r="E660" s="28" t="s">
        <v>1007</v>
      </c>
      <c r="F660" s="18" t="str">
        <f t="shared" si="1"/>
        <v>by_element_Scalar</v>
      </c>
      <c r="G660" s="18" t="s">
        <v>1096</v>
      </c>
      <c r="H660" s="30" t="s">
        <v>934</v>
      </c>
      <c r="I660" s="30"/>
      <c r="J660" s="45" t="s">
        <v>31</v>
      </c>
      <c r="K660" s="45" t="s">
        <v>30</v>
      </c>
      <c r="L660" s="32" t="s">
        <v>31</v>
      </c>
      <c r="M660" s="45" t="s">
        <v>30</v>
      </c>
      <c r="N660" s="45" t="s">
        <v>30</v>
      </c>
      <c r="O660" s="45" t="s">
        <v>30</v>
      </c>
      <c r="P660" s="45" t="s">
        <v>30</v>
      </c>
      <c r="Q660" s="45" t="s">
        <v>30</v>
      </c>
      <c r="R660" s="32" t="s">
        <v>33</v>
      </c>
      <c r="S660" s="32" t="s">
        <v>33</v>
      </c>
      <c r="T660" s="32" t="s">
        <v>66</v>
      </c>
      <c r="U660" s="32" t="s">
        <v>67</v>
      </c>
      <c r="V660" s="62" t="s">
        <v>51</v>
      </c>
      <c r="Z660" s="62" t="s">
        <v>30</v>
      </c>
      <c r="AA660" s="62" t="s">
        <v>31</v>
      </c>
      <c r="AB660" s="62" t="s">
        <v>30</v>
      </c>
      <c r="AC660" s="62" t="s">
        <v>30</v>
      </c>
      <c r="AD660" s="32" t="s">
        <v>68</v>
      </c>
      <c r="AE660" s="45" t="s">
        <v>31</v>
      </c>
      <c r="AF660" s="46" t="s">
        <v>45</v>
      </c>
      <c r="AK660" s="32" t="s">
        <v>56</v>
      </c>
      <c r="AP660" s="24" t="str">
        <f t="shared" si="2"/>
        <v>0x5F00B000</v>
      </c>
      <c r="AQ660" s="25"/>
      <c r="AR660" s="26" t="str">
        <f t="shared" si="6"/>
        <v>ARM64Op_sqdmull_by_element_Scalar                               </v>
      </c>
      <c r="AS660" s="26" t="str">
        <f t="shared" si="7"/>
        <v>//		ARM64Op_sqdmull_by_element_Scalar,                              	/* 0x5F00B000	SQDMULL   	 */</v>
      </c>
      <c r="AT660" s="26" t="str">
        <f t="shared" si="8"/>
        <v>//		0x5F00B000,	/* SQDMULL   	ARM64Op_sqdmull_by_element_Scalar	 */</v>
      </c>
    </row>
    <row r="661" ht="12.75" customHeight="1">
      <c r="A661" s="15" t="s">
        <v>1101</v>
      </c>
      <c r="B661" s="33" t="s">
        <v>106</v>
      </c>
      <c r="C661" s="16"/>
      <c r="D661" s="17"/>
      <c r="E661" s="28" t="s">
        <v>1009</v>
      </c>
      <c r="F661" s="18" t="str">
        <f t="shared" si="1"/>
        <v>by_element_Scalar</v>
      </c>
      <c r="G661" s="18" t="s">
        <v>1096</v>
      </c>
      <c r="H661" s="30" t="s">
        <v>934</v>
      </c>
      <c r="I661" s="30"/>
      <c r="J661" s="45" t="s">
        <v>31</v>
      </c>
      <c r="K661" s="45" t="s">
        <v>30</v>
      </c>
      <c r="L661" s="32" t="s">
        <v>31</v>
      </c>
      <c r="M661" s="45" t="s">
        <v>30</v>
      </c>
      <c r="N661" s="45" t="s">
        <v>30</v>
      </c>
      <c r="O661" s="45" t="s">
        <v>30</v>
      </c>
      <c r="P661" s="45" t="s">
        <v>30</v>
      </c>
      <c r="Q661" s="45" t="s">
        <v>30</v>
      </c>
      <c r="R661" s="32" t="s">
        <v>33</v>
      </c>
      <c r="S661" s="32" t="s">
        <v>33</v>
      </c>
      <c r="T661" s="32" t="s">
        <v>66</v>
      </c>
      <c r="U661" s="32" t="s">
        <v>67</v>
      </c>
      <c r="V661" s="62" t="s">
        <v>51</v>
      </c>
      <c r="Z661" s="62" t="s">
        <v>30</v>
      </c>
      <c r="AA661" s="62" t="s">
        <v>31</v>
      </c>
      <c r="AB661" s="62" t="s">
        <v>30</v>
      </c>
      <c r="AC661" s="62" t="s">
        <v>30</v>
      </c>
      <c r="AD661" s="32" t="s">
        <v>68</v>
      </c>
      <c r="AE661" s="45" t="s">
        <v>31</v>
      </c>
      <c r="AF661" s="46" t="s">
        <v>45</v>
      </c>
      <c r="AK661" s="32" t="s">
        <v>56</v>
      </c>
      <c r="AP661" s="24" t="str">
        <f t="shared" si="2"/>
        <v>0x5F00B000</v>
      </c>
      <c r="AQ661" s="25"/>
      <c r="AR661" s="26" t="str">
        <f t="shared" si="6"/>
        <v>ARM64Op_sqdmull2_by_element_Scalar                              </v>
      </c>
      <c r="AS661" s="26" t="str">
        <f t="shared" si="7"/>
        <v>//		ARM64Op_sqdmull2_by_element_Scalar,                             	/* 0x5F00B000	SQDMULL2  	 */</v>
      </c>
      <c r="AT661" s="26" t="str">
        <f t="shared" si="8"/>
        <v>//		0x5F00B000,	/* SQDMULL2  	ARM64Op_sqdmull2_by_element_Scalar	 */</v>
      </c>
    </row>
    <row r="662" ht="12.75" customHeight="1">
      <c r="A662" s="9" t="s">
        <v>1102</v>
      </c>
      <c r="B662" s="33" t="s">
        <v>106</v>
      </c>
      <c r="C662" s="16"/>
      <c r="D662" s="17"/>
      <c r="E662" s="28" t="s">
        <v>954</v>
      </c>
      <c r="F662" s="18" t="str">
        <f t="shared" si="1"/>
        <v>by_element_Scalar</v>
      </c>
      <c r="G662" s="18" t="s">
        <v>1096</v>
      </c>
      <c r="H662" s="30" t="s">
        <v>934</v>
      </c>
      <c r="I662" s="30"/>
      <c r="J662" s="45" t="s">
        <v>31</v>
      </c>
      <c r="K662" s="45" t="s">
        <v>30</v>
      </c>
      <c r="L662" s="32" t="s">
        <v>31</v>
      </c>
      <c r="M662" s="45" t="s">
        <v>30</v>
      </c>
      <c r="N662" s="45" t="s">
        <v>30</v>
      </c>
      <c r="O662" s="45" t="s">
        <v>30</v>
      </c>
      <c r="P662" s="45" t="s">
        <v>30</v>
      </c>
      <c r="Q662" s="45" t="s">
        <v>30</v>
      </c>
      <c r="R662" s="32" t="s">
        <v>33</v>
      </c>
      <c r="S662" s="32" t="s">
        <v>33</v>
      </c>
      <c r="T662" s="32" t="s">
        <v>66</v>
      </c>
      <c r="U662" s="32" t="s">
        <v>67</v>
      </c>
      <c r="V662" s="62" t="s">
        <v>51</v>
      </c>
      <c r="Z662" s="62" t="s">
        <v>30</v>
      </c>
      <c r="AA662" s="62" t="s">
        <v>30</v>
      </c>
      <c r="AB662" s="62" t="s">
        <v>31</v>
      </c>
      <c r="AC662" s="62" t="s">
        <v>31</v>
      </c>
      <c r="AD662" s="32" t="s">
        <v>68</v>
      </c>
      <c r="AE662" s="45" t="s">
        <v>31</v>
      </c>
      <c r="AF662" s="46" t="s">
        <v>45</v>
      </c>
      <c r="AK662" s="32" t="s">
        <v>56</v>
      </c>
      <c r="AP662" s="24" t="str">
        <f t="shared" si="2"/>
        <v>0x5F00C000</v>
      </c>
      <c r="AQ662" s="25"/>
      <c r="AR662" s="26" t="str">
        <f t="shared" si="6"/>
        <v>ARM64Op_sqdmulh_by_element_Scalar                               </v>
      </c>
      <c r="AS662" s="26" t="str">
        <f t="shared" si="7"/>
        <v>//		ARM64Op_sqdmulh_by_element_Scalar,                              	/* 0x5F00C000	SQDMULH   	 */</v>
      </c>
      <c r="AT662" s="26" t="str">
        <f t="shared" si="8"/>
        <v>//		0x5F00C000,	/* SQDMULH   	ARM64Op_sqdmulh_by_element_Scalar	 */</v>
      </c>
    </row>
    <row r="663" ht="12.75" customHeight="1">
      <c r="A663" s="15" t="s">
        <v>1103</v>
      </c>
      <c r="B663" s="33" t="s">
        <v>106</v>
      </c>
      <c r="C663" s="16"/>
      <c r="D663" s="17"/>
      <c r="E663" s="28" t="s">
        <v>983</v>
      </c>
      <c r="F663" s="18" t="str">
        <f t="shared" si="1"/>
        <v>by_element_Scalar</v>
      </c>
      <c r="G663" s="18" t="s">
        <v>1096</v>
      </c>
      <c r="H663" s="30" t="s">
        <v>934</v>
      </c>
      <c r="I663" s="30"/>
      <c r="J663" s="45" t="s">
        <v>31</v>
      </c>
      <c r="K663" s="45" t="s">
        <v>30</v>
      </c>
      <c r="L663" s="32" t="s">
        <v>31</v>
      </c>
      <c r="M663" s="45" t="s">
        <v>30</v>
      </c>
      <c r="N663" s="45" t="s">
        <v>30</v>
      </c>
      <c r="O663" s="45" t="s">
        <v>30</v>
      </c>
      <c r="P663" s="45" t="s">
        <v>30</v>
      </c>
      <c r="Q663" s="45" t="s">
        <v>30</v>
      </c>
      <c r="R663" s="32" t="s">
        <v>33</v>
      </c>
      <c r="S663" s="32" t="s">
        <v>33</v>
      </c>
      <c r="T663" s="32" t="s">
        <v>66</v>
      </c>
      <c r="U663" s="32" t="s">
        <v>67</v>
      </c>
      <c r="V663" s="62" t="s">
        <v>51</v>
      </c>
      <c r="Z663" s="62" t="s">
        <v>30</v>
      </c>
      <c r="AA663" s="62" t="s">
        <v>30</v>
      </c>
      <c r="AB663" s="62" t="s">
        <v>31</v>
      </c>
      <c r="AC663" s="62" t="s">
        <v>30</v>
      </c>
      <c r="AD663" s="32" t="s">
        <v>68</v>
      </c>
      <c r="AE663" s="45" t="s">
        <v>31</v>
      </c>
      <c r="AF663" s="46" t="s">
        <v>45</v>
      </c>
      <c r="AK663" s="32" t="s">
        <v>56</v>
      </c>
      <c r="AP663" s="24" t="str">
        <f t="shared" si="2"/>
        <v>0x5F00D000</v>
      </c>
      <c r="AQ663" s="25"/>
      <c r="AR663" s="26" t="str">
        <f t="shared" si="6"/>
        <v>ARM64Op_sqrdmulh_by_element_Scalar                              </v>
      </c>
      <c r="AS663" s="26" t="str">
        <f t="shared" si="7"/>
        <v>//		ARM64Op_sqrdmulh_by_element_Scalar,                             	/* 0x5F00D000	SQRDMULH  	 */</v>
      </c>
      <c r="AT663" s="26" t="str">
        <f t="shared" si="8"/>
        <v>//		0x5F00D000,	/* SQRDMULH  	ARM64Op_sqrdmulh_by_element_Scalar	 */</v>
      </c>
    </row>
    <row r="664" ht="12.75" customHeight="1">
      <c r="A664" s="15" t="s">
        <v>1104</v>
      </c>
      <c r="B664" s="33" t="s">
        <v>106</v>
      </c>
      <c r="C664" s="90"/>
      <c r="D664" s="91"/>
      <c r="E664" s="28" t="s">
        <v>1105</v>
      </c>
      <c r="F664" s="18" t="str">
        <f t="shared" si="1"/>
        <v>by_element_Scalar</v>
      </c>
      <c r="G664" s="18" t="s">
        <v>1096</v>
      </c>
      <c r="H664" s="30" t="s">
        <v>934</v>
      </c>
      <c r="I664" s="30"/>
      <c r="J664" s="45" t="s">
        <v>31</v>
      </c>
      <c r="K664" s="45" t="s">
        <v>30</v>
      </c>
      <c r="L664" s="32" t="s">
        <v>31</v>
      </c>
      <c r="M664" s="45" t="s">
        <v>30</v>
      </c>
      <c r="N664" s="45" t="s">
        <v>30</v>
      </c>
      <c r="O664" s="45" t="s">
        <v>30</v>
      </c>
      <c r="P664" s="45" t="s">
        <v>30</v>
      </c>
      <c r="Q664" s="45" t="s">
        <v>30</v>
      </c>
      <c r="R664" s="32" t="s">
        <v>30</v>
      </c>
      <c r="S664" s="32" t="s">
        <v>854</v>
      </c>
      <c r="T664" s="32" t="s">
        <v>66</v>
      </c>
      <c r="U664" s="32" t="s">
        <v>67</v>
      </c>
      <c r="V664" s="62" t="s">
        <v>51</v>
      </c>
      <c r="Z664" s="62" t="s">
        <v>31</v>
      </c>
      <c r="AA664" s="62" t="s">
        <v>31</v>
      </c>
      <c r="AB664" s="62" t="s">
        <v>31</v>
      </c>
      <c r="AC664" s="62" t="s">
        <v>30</v>
      </c>
      <c r="AD664" s="32" t="s">
        <v>68</v>
      </c>
      <c r="AE664" s="45" t="s">
        <v>31</v>
      </c>
      <c r="AF664" s="46" t="s">
        <v>45</v>
      </c>
      <c r="AK664" s="32" t="s">
        <v>56</v>
      </c>
      <c r="AP664" s="24" t="str">
        <f t="shared" si="2"/>
        <v>0x5F801000</v>
      </c>
      <c r="AQ664" s="25"/>
      <c r="AR664" s="26" t="str">
        <f t="shared" si="6"/>
        <v>ARM64Op_fmla_by_element_Scalar                                  </v>
      </c>
      <c r="AS664" s="26" t="str">
        <f t="shared" si="7"/>
        <v>//		ARM64Op_fmla_by_element_Scalar,                                 	/* 0x5F801000	FMLA      	 */</v>
      </c>
      <c r="AT664" s="26" t="str">
        <f t="shared" si="8"/>
        <v>//		0x5F801000,	/* FMLA      	ARM64Op_fmla_by_element_Scalar	 */</v>
      </c>
    </row>
    <row r="665" ht="12.75" customHeight="1">
      <c r="A665" s="9" t="s">
        <v>1106</v>
      </c>
      <c r="B665" s="33" t="s">
        <v>106</v>
      </c>
      <c r="C665" s="16"/>
      <c r="D665" s="17"/>
      <c r="E665" s="28" t="s">
        <v>1107</v>
      </c>
      <c r="F665" s="18" t="str">
        <f t="shared" si="1"/>
        <v>by_element_Scalar</v>
      </c>
      <c r="G665" s="18" t="s">
        <v>1096</v>
      </c>
      <c r="H665" s="30" t="s">
        <v>934</v>
      </c>
      <c r="I665" s="30"/>
      <c r="J665" s="45" t="s">
        <v>31</v>
      </c>
      <c r="K665" s="45" t="s">
        <v>30</v>
      </c>
      <c r="L665" s="32" t="s">
        <v>31</v>
      </c>
      <c r="M665" s="45" t="s">
        <v>30</v>
      </c>
      <c r="N665" s="45" t="s">
        <v>30</v>
      </c>
      <c r="O665" s="45" t="s">
        <v>30</v>
      </c>
      <c r="P665" s="45" t="s">
        <v>30</v>
      </c>
      <c r="Q665" s="45" t="s">
        <v>30</v>
      </c>
      <c r="R665" s="32" t="s">
        <v>30</v>
      </c>
      <c r="S665" s="32" t="s">
        <v>854</v>
      </c>
      <c r="T665" s="32" t="s">
        <v>66</v>
      </c>
      <c r="U665" s="32" t="s">
        <v>67</v>
      </c>
      <c r="V665" s="62" t="s">
        <v>51</v>
      </c>
      <c r="Z665" s="62" t="s">
        <v>31</v>
      </c>
      <c r="AA665" s="62" t="s">
        <v>30</v>
      </c>
      <c r="AB665" s="62" t="s">
        <v>31</v>
      </c>
      <c r="AC665" s="62" t="s">
        <v>30</v>
      </c>
      <c r="AD665" s="32" t="s">
        <v>68</v>
      </c>
      <c r="AE665" s="45" t="s">
        <v>31</v>
      </c>
      <c r="AF665" s="46" t="s">
        <v>45</v>
      </c>
      <c r="AK665" s="32" t="s">
        <v>56</v>
      </c>
      <c r="AP665" s="24" t="str">
        <f t="shared" si="2"/>
        <v>0x5F805000</v>
      </c>
      <c r="AQ665" s="25"/>
      <c r="AR665" s="26" t="str">
        <f t="shared" si="6"/>
        <v>ARM64Op_fmls_by_element_Scalar                                  </v>
      </c>
      <c r="AS665" s="26" t="str">
        <f t="shared" si="7"/>
        <v>//		ARM64Op_fmls_by_element_Scalar,                                 	/* 0x5F805000	FMLS      	 */</v>
      </c>
      <c r="AT665" s="26" t="str">
        <f t="shared" si="8"/>
        <v>//		0x5F805000,	/* FMLS      	ARM64Op_fmls_by_element_Scalar	 */</v>
      </c>
    </row>
    <row r="666" ht="12.75" customHeight="1">
      <c r="A666" s="9" t="s">
        <v>1108</v>
      </c>
      <c r="B666" s="33" t="s">
        <v>106</v>
      </c>
      <c r="C666" s="16"/>
      <c r="D666" s="17"/>
      <c r="E666" s="28" t="s">
        <v>745</v>
      </c>
      <c r="F666" s="18" t="str">
        <f t="shared" si="1"/>
        <v>by_element_Scalar</v>
      </c>
      <c r="G666" s="18" t="s">
        <v>1096</v>
      </c>
      <c r="H666" s="30" t="s">
        <v>934</v>
      </c>
      <c r="I666" s="30"/>
      <c r="J666" s="45" t="s">
        <v>31</v>
      </c>
      <c r="K666" s="45" t="s">
        <v>30</v>
      </c>
      <c r="L666" s="32" t="s">
        <v>31</v>
      </c>
      <c r="M666" s="45" t="s">
        <v>30</v>
      </c>
      <c r="N666" s="45" t="s">
        <v>30</v>
      </c>
      <c r="O666" s="45" t="s">
        <v>30</v>
      </c>
      <c r="P666" s="45" t="s">
        <v>30</v>
      </c>
      <c r="Q666" s="45" t="s">
        <v>30</v>
      </c>
      <c r="R666" s="32" t="s">
        <v>30</v>
      </c>
      <c r="S666" s="32" t="s">
        <v>854</v>
      </c>
      <c r="T666" s="32" t="s">
        <v>66</v>
      </c>
      <c r="U666" s="32" t="s">
        <v>67</v>
      </c>
      <c r="V666" s="62" t="s">
        <v>51</v>
      </c>
      <c r="Z666" s="62" t="s">
        <v>30</v>
      </c>
      <c r="AA666" s="62" t="s">
        <v>31</v>
      </c>
      <c r="AB666" s="62" t="s">
        <v>31</v>
      </c>
      <c r="AC666" s="62" t="s">
        <v>30</v>
      </c>
      <c r="AD666" s="32" t="s">
        <v>68</v>
      </c>
      <c r="AE666" s="45" t="s">
        <v>31</v>
      </c>
      <c r="AF666" s="46" t="s">
        <v>45</v>
      </c>
      <c r="AK666" s="32" t="s">
        <v>56</v>
      </c>
      <c r="AP666" s="24" t="str">
        <f t="shared" si="2"/>
        <v>0x5F809000</v>
      </c>
      <c r="AQ666" s="25"/>
      <c r="AR666" s="26" t="str">
        <f t="shared" si="6"/>
        <v>ARM64Op_fmul_by_element_Scalar                                  </v>
      </c>
      <c r="AS666" s="26" t="str">
        <f t="shared" si="7"/>
        <v>//		ARM64Op_fmul_by_element_Scalar,                                 	/* 0x5F809000	FMUL      	 */</v>
      </c>
      <c r="AT666" s="26" t="str">
        <f t="shared" si="8"/>
        <v>//		0x5F809000,	/* FMUL      	ARM64Op_fmul_by_element_Scalar	 */</v>
      </c>
    </row>
    <row r="667" ht="12.75" customHeight="1">
      <c r="A667" s="15" t="s">
        <v>1109</v>
      </c>
      <c r="B667" s="33" t="s">
        <v>106</v>
      </c>
      <c r="C667" s="16"/>
      <c r="D667" s="17"/>
      <c r="E667" s="28" t="s">
        <v>956</v>
      </c>
      <c r="F667" s="18" t="str">
        <f t="shared" si="1"/>
        <v>by_element_Scalar</v>
      </c>
      <c r="G667" s="18" t="s">
        <v>1096</v>
      </c>
      <c r="H667" s="30" t="s">
        <v>934</v>
      </c>
      <c r="I667" s="30"/>
      <c r="J667" s="45" t="s">
        <v>31</v>
      </c>
      <c r="K667" s="45" t="s">
        <v>30</v>
      </c>
      <c r="L667" s="32" t="s">
        <v>30</v>
      </c>
      <c r="M667" s="45" t="s">
        <v>30</v>
      </c>
      <c r="N667" s="45" t="s">
        <v>30</v>
      </c>
      <c r="O667" s="45" t="s">
        <v>30</v>
      </c>
      <c r="P667" s="45" t="s">
        <v>30</v>
      </c>
      <c r="Q667" s="45" t="s">
        <v>30</v>
      </c>
      <c r="R667" s="32" t="s">
        <v>30</v>
      </c>
      <c r="S667" s="32" t="s">
        <v>854</v>
      </c>
      <c r="T667" s="32" t="s">
        <v>66</v>
      </c>
      <c r="U667" s="32" t="s">
        <v>67</v>
      </c>
      <c r="V667" s="62" t="s">
        <v>51</v>
      </c>
      <c r="Z667" s="62" t="s">
        <v>30</v>
      </c>
      <c r="AA667" s="62" t="s">
        <v>31</v>
      </c>
      <c r="AB667" s="62" t="s">
        <v>31</v>
      </c>
      <c r="AC667" s="62" t="s">
        <v>30</v>
      </c>
      <c r="AD667" s="32" t="s">
        <v>68</v>
      </c>
      <c r="AE667" s="45" t="s">
        <v>31</v>
      </c>
      <c r="AF667" s="46" t="s">
        <v>45</v>
      </c>
      <c r="AK667" s="32" t="s">
        <v>56</v>
      </c>
      <c r="AP667" s="24" t="str">
        <f t="shared" si="2"/>
        <v>0x7F809000</v>
      </c>
      <c r="AQ667" s="25"/>
      <c r="AR667" s="26" t="str">
        <f t="shared" si="6"/>
        <v>ARM64Op_fmulx_by_element_Scalar                                 </v>
      </c>
      <c r="AS667" s="26" t="str">
        <f t="shared" si="7"/>
        <v>//		ARM64Op_fmulx_by_element_Scalar,                                	/* 0x7F809000	FMULX     	 */</v>
      </c>
      <c r="AT667" s="26" t="str">
        <f t="shared" si="8"/>
        <v>//		0x7F809000,	/* FMULX     	ARM64Op_fmulx_by_element_Scalar	 */</v>
      </c>
    </row>
    <row r="668" ht="12.75" customHeight="1">
      <c r="A668" s="15" t="s">
        <v>1110</v>
      </c>
      <c r="B668" s="33" t="s">
        <v>106</v>
      </c>
      <c r="C668" s="16"/>
      <c r="D668" s="17" t="s">
        <v>1111</v>
      </c>
      <c r="F668" s="18" t="str">
        <f t="shared" si="1"/>
        <v/>
      </c>
      <c r="G668" s="19"/>
      <c r="H668" s="20"/>
      <c r="I668" s="20"/>
      <c r="J668" s="22" t="s">
        <v>31</v>
      </c>
      <c r="K668" s="22" t="s">
        <v>30</v>
      </c>
      <c r="L668" s="38" t="s">
        <v>931</v>
      </c>
      <c r="M668" s="22" t="s">
        <v>30</v>
      </c>
      <c r="N668" s="39" t="s">
        <v>30</v>
      </c>
      <c r="O668" s="39" t="s">
        <v>30</v>
      </c>
      <c r="P668" s="39" t="s">
        <v>30</v>
      </c>
      <c r="Q668" s="22" t="s">
        <v>30</v>
      </c>
      <c r="R668" s="22" t="s">
        <v>31</v>
      </c>
      <c r="S668" s="38" t="s">
        <v>69</v>
      </c>
      <c r="W668" s="38" t="s">
        <v>70</v>
      </c>
      <c r="Z668" s="38" t="s">
        <v>642</v>
      </c>
      <c r="AE668" s="22" t="s">
        <v>30</v>
      </c>
      <c r="AF668" s="40" t="s">
        <v>45</v>
      </c>
      <c r="AK668" s="38" t="s">
        <v>56</v>
      </c>
      <c r="AP668" s="24" t="str">
        <f t="shared" si="2"/>
        <v/>
      </c>
      <c r="AQ668" s="25"/>
      <c r="AR668" s="26" t="str">
        <f t="shared" si="6"/>
        <v/>
      </c>
      <c r="AS668" s="26" t="str">
        <f t="shared" si="7"/>
        <v>	/* AdvSIMD scalar shift by immediate */</v>
      </c>
      <c r="AT668" s="26" t="str">
        <f t="shared" si="8"/>
        <v>	/* AdvSIMD scalar shift by immediate */</v>
      </c>
    </row>
    <row r="669" ht="12.75" customHeight="1">
      <c r="A669" s="9" t="s">
        <v>1112</v>
      </c>
      <c r="B669" s="33" t="s">
        <v>106</v>
      </c>
      <c r="C669" s="16"/>
      <c r="D669" s="17"/>
      <c r="E669" s="28" t="s">
        <v>1113</v>
      </c>
      <c r="F669" s="18" t="str">
        <f t="shared" si="1"/>
        <v>Scalar</v>
      </c>
      <c r="G669" s="19"/>
      <c r="H669" s="30" t="s">
        <v>934</v>
      </c>
      <c r="I669" s="30" t="s">
        <v>1114</v>
      </c>
      <c r="J669" s="45" t="s">
        <v>31</v>
      </c>
      <c r="K669" s="45" t="s">
        <v>30</v>
      </c>
      <c r="L669" s="32" t="s">
        <v>31</v>
      </c>
      <c r="M669" s="45" t="s">
        <v>30</v>
      </c>
      <c r="N669" s="45" t="s">
        <v>30</v>
      </c>
      <c r="O669" s="45" t="s">
        <v>30</v>
      </c>
      <c r="P669" s="45" t="s">
        <v>30</v>
      </c>
      <c r="Q669" s="45" t="s">
        <v>30</v>
      </c>
      <c r="R669" s="45" t="s">
        <v>31</v>
      </c>
      <c r="S669" s="32" t="s">
        <v>69</v>
      </c>
      <c r="W669" s="32" t="s">
        <v>70</v>
      </c>
      <c r="Z669" s="32" t="s">
        <v>31</v>
      </c>
      <c r="AA669" s="32" t="s">
        <v>31</v>
      </c>
      <c r="AB669" s="32" t="s">
        <v>31</v>
      </c>
      <c r="AC669" s="32" t="s">
        <v>31</v>
      </c>
      <c r="AD669" s="32" t="s">
        <v>31</v>
      </c>
      <c r="AE669" s="45" t="s">
        <v>30</v>
      </c>
      <c r="AF669" s="46" t="s">
        <v>45</v>
      </c>
      <c r="AK669" s="32" t="s">
        <v>56</v>
      </c>
      <c r="AP669" s="24" t="str">
        <f t="shared" si="2"/>
        <v>0x5F000400</v>
      </c>
      <c r="AQ669" s="25"/>
      <c r="AR669" s="26" t="str">
        <f t="shared" si="6"/>
        <v>ARM64Op_sshr_Scalar                                             </v>
      </c>
      <c r="AS669" s="26" t="str">
        <f t="shared" si="7"/>
        <v>//		ARM64Op_sshr_Scalar,                                            	/* 0x5F000400	SSHR      	immh != 0000 */</v>
      </c>
      <c r="AT669" s="26" t="str">
        <f t="shared" si="8"/>
        <v>//		0x5F000400,	/* SSHR      	ARM64Op_sshr_Scalar	immh != 0000 */</v>
      </c>
    </row>
    <row r="670" ht="12.75" customHeight="1">
      <c r="A670" s="15" t="s">
        <v>1115</v>
      </c>
      <c r="B670" s="33" t="s">
        <v>106</v>
      </c>
      <c r="C670" s="16"/>
      <c r="D670" s="17"/>
      <c r="E670" s="28" t="s">
        <v>1116</v>
      </c>
      <c r="F670" s="18" t="str">
        <f t="shared" si="1"/>
        <v>Scalar</v>
      </c>
      <c r="G670" s="19"/>
      <c r="H670" s="30" t="s">
        <v>934</v>
      </c>
      <c r="I670" s="30" t="s">
        <v>1114</v>
      </c>
      <c r="J670" s="45" t="s">
        <v>31</v>
      </c>
      <c r="K670" s="45" t="s">
        <v>30</v>
      </c>
      <c r="L670" s="32" t="s">
        <v>31</v>
      </c>
      <c r="M670" s="45" t="s">
        <v>30</v>
      </c>
      <c r="N670" s="45" t="s">
        <v>30</v>
      </c>
      <c r="O670" s="45" t="s">
        <v>30</v>
      </c>
      <c r="P670" s="45" t="s">
        <v>30</v>
      </c>
      <c r="Q670" s="45" t="s">
        <v>30</v>
      </c>
      <c r="R670" s="45" t="s">
        <v>31</v>
      </c>
      <c r="S670" s="32" t="s">
        <v>69</v>
      </c>
      <c r="W670" s="32" t="s">
        <v>70</v>
      </c>
      <c r="Z670" s="32" t="s">
        <v>31</v>
      </c>
      <c r="AA670" s="32" t="s">
        <v>31</v>
      </c>
      <c r="AB670" s="32" t="s">
        <v>31</v>
      </c>
      <c r="AC670" s="32" t="s">
        <v>30</v>
      </c>
      <c r="AD670" s="32" t="s">
        <v>31</v>
      </c>
      <c r="AE670" s="45" t="s">
        <v>30</v>
      </c>
      <c r="AF670" s="46" t="s">
        <v>45</v>
      </c>
      <c r="AK670" s="32" t="s">
        <v>56</v>
      </c>
      <c r="AP670" s="24" t="str">
        <f t="shared" si="2"/>
        <v>0x5F001400</v>
      </c>
      <c r="AQ670" s="25"/>
      <c r="AR670" s="26" t="str">
        <f t="shared" si="6"/>
        <v>ARM64Op_ssra_Scalar                                             </v>
      </c>
      <c r="AS670" s="26" t="str">
        <f t="shared" si="7"/>
        <v>//		ARM64Op_ssra_Scalar,                                            	/* 0x5F001400	SSRA      	immh != 0000 */</v>
      </c>
      <c r="AT670" s="26" t="str">
        <f t="shared" si="8"/>
        <v>//		0x5F001400,	/* SSRA      	ARM64Op_ssra_Scalar	immh != 0000 */</v>
      </c>
    </row>
    <row r="671" ht="12.75" customHeight="1">
      <c r="A671" s="15" t="s">
        <v>1117</v>
      </c>
      <c r="B671" s="33" t="s">
        <v>106</v>
      </c>
      <c r="C671" s="16"/>
      <c r="D671" s="17"/>
      <c r="E671" s="28" t="s">
        <v>1118</v>
      </c>
      <c r="F671" s="18" t="str">
        <f t="shared" si="1"/>
        <v>Scalar</v>
      </c>
      <c r="G671" s="19"/>
      <c r="H671" s="30" t="s">
        <v>934</v>
      </c>
      <c r="I671" s="30" t="s">
        <v>1114</v>
      </c>
      <c r="J671" s="45" t="s">
        <v>31</v>
      </c>
      <c r="K671" s="45" t="s">
        <v>30</v>
      </c>
      <c r="L671" s="32" t="s">
        <v>31</v>
      </c>
      <c r="M671" s="45" t="s">
        <v>30</v>
      </c>
      <c r="N671" s="45" t="s">
        <v>30</v>
      </c>
      <c r="O671" s="45" t="s">
        <v>30</v>
      </c>
      <c r="P671" s="45" t="s">
        <v>30</v>
      </c>
      <c r="Q671" s="45" t="s">
        <v>30</v>
      </c>
      <c r="R671" s="45" t="s">
        <v>31</v>
      </c>
      <c r="S671" s="32" t="s">
        <v>69</v>
      </c>
      <c r="W671" s="32" t="s">
        <v>70</v>
      </c>
      <c r="Z671" s="32" t="s">
        <v>31</v>
      </c>
      <c r="AA671" s="32" t="s">
        <v>31</v>
      </c>
      <c r="AB671" s="32" t="s">
        <v>30</v>
      </c>
      <c r="AC671" s="32" t="s">
        <v>31</v>
      </c>
      <c r="AD671" s="32" t="s">
        <v>31</v>
      </c>
      <c r="AE671" s="45" t="s">
        <v>30</v>
      </c>
      <c r="AF671" s="46" t="s">
        <v>45</v>
      </c>
      <c r="AK671" s="32" t="s">
        <v>56</v>
      </c>
      <c r="AP671" s="24" t="str">
        <f t="shared" si="2"/>
        <v>0x5F002400</v>
      </c>
      <c r="AQ671" s="25"/>
      <c r="AR671" s="26" t="str">
        <f t="shared" si="6"/>
        <v>ARM64Op_srshr_Scalar                                            </v>
      </c>
      <c r="AS671" s="26" t="str">
        <f t="shared" si="7"/>
        <v>//		ARM64Op_srshr_Scalar,                                           	/* 0x5F002400	SRSHR     	immh != 0000 */</v>
      </c>
      <c r="AT671" s="26" t="str">
        <f t="shared" si="8"/>
        <v>//		0x5F002400,	/* SRSHR     	ARM64Op_srshr_Scalar	immh != 0000 */</v>
      </c>
    </row>
    <row r="672" ht="12.75" customHeight="1">
      <c r="A672" s="9" t="s">
        <v>1119</v>
      </c>
      <c r="B672" s="33" t="s">
        <v>106</v>
      </c>
      <c r="C672" s="16"/>
      <c r="D672" s="17"/>
      <c r="E672" s="28" t="s">
        <v>1120</v>
      </c>
      <c r="F672" s="18" t="str">
        <f t="shared" si="1"/>
        <v>Scalar</v>
      </c>
      <c r="G672" s="19"/>
      <c r="H672" s="30" t="s">
        <v>934</v>
      </c>
      <c r="I672" s="30" t="s">
        <v>1114</v>
      </c>
      <c r="J672" s="45" t="s">
        <v>31</v>
      </c>
      <c r="K672" s="45" t="s">
        <v>30</v>
      </c>
      <c r="L672" s="32" t="s">
        <v>31</v>
      </c>
      <c r="M672" s="45" t="s">
        <v>30</v>
      </c>
      <c r="N672" s="45" t="s">
        <v>30</v>
      </c>
      <c r="O672" s="45" t="s">
        <v>30</v>
      </c>
      <c r="P672" s="45" t="s">
        <v>30</v>
      </c>
      <c r="Q672" s="45" t="s">
        <v>30</v>
      </c>
      <c r="R672" s="45" t="s">
        <v>31</v>
      </c>
      <c r="S672" s="32" t="s">
        <v>69</v>
      </c>
      <c r="W672" s="32" t="s">
        <v>70</v>
      </c>
      <c r="Z672" s="32" t="s">
        <v>31</v>
      </c>
      <c r="AA672" s="32" t="s">
        <v>31</v>
      </c>
      <c r="AB672" s="32" t="s">
        <v>30</v>
      </c>
      <c r="AC672" s="32" t="s">
        <v>30</v>
      </c>
      <c r="AD672" s="32" t="s">
        <v>31</v>
      </c>
      <c r="AE672" s="45" t="s">
        <v>30</v>
      </c>
      <c r="AF672" s="46" t="s">
        <v>45</v>
      </c>
      <c r="AK672" s="32" t="s">
        <v>56</v>
      </c>
      <c r="AP672" s="24" t="str">
        <f t="shared" si="2"/>
        <v>0x5F003400</v>
      </c>
      <c r="AQ672" s="25"/>
      <c r="AR672" s="26" t="str">
        <f t="shared" si="6"/>
        <v>ARM64Op_srsra_Scalar                                            </v>
      </c>
      <c r="AS672" s="26" t="str">
        <f t="shared" si="7"/>
        <v>//		ARM64Op_srsra_Scalar,                                           	/* 0x5F003400	SRSRA     	immh != 0000 */</v>
      </c>
      <c r="AT672" s="26" t="str">
        <f t="shared" si="8"/>
        <v>//		0x5F003400,	/* SRSRA     	ARM64Op_srsra_Scalar	immh != 0000 */</v>
      </c>
    </row>
    <row r="673" ht="12.75" customHeight="1">
      <c r="A673" s="9" t="s">
        <v>1121</v>
      </c>
      <c r="B673" s="33" t="s">
        <v>106</v>
      </c>
      <c r="C673" s="16"/>
      <c r="D673" s="17"/>
      <c r="E673" s="28" t="s">
        <v>1122</v>
      </c>
      <c r="F673" s="18" t="str">
        <f t="shared" si="1"/>
        <v>Scalar</v>
      </c>
      <c r="G673" s="19"/>
      <c r="H673" s="30" t="s">
        <v>934</v>
      </c>
      <c r="I673" s="30" t="s">
        <v>1114</v>
      </c>
      <c r="J673" s="45" t="s">
        <v>31</v>
      </c>
      <c r="K673" s="45" t="s">
        <v>30</v>
      </c>
      <c r="L673" s="32" t="s">
        <v>31</v>
      </c>
      <c r="M673" s="45" t="s">
        <v>30</v>
      </c>
      <c r="N673" s="45" t="s">
        <v>30</v>
      </c>
      <c r="O673" s="45" t="s">
        <v>30</v>
      </c>
      <c r="P673" s="45" t="s">
        <v>30</v>
      </c>
      <c r="Q673" s="45" t="s">
        <v>30</v>
      </c>
      <c r="R673" s="45" t="s">
        <v>31</v>
      </c>
      <c r="S673" s="32" t="s">
        <v>69</v>
      </c>
      <c r="W673" s="32" t="s">
        <v>70</v>
      </c>
      <c r="Z673" s="32" t="s">
        <v>31</v>
      </c>
      <c r="AA673" s="32" t="s">
        <v>30</v>
      </c>
      <c r="AB673" s="32" t="s">
        <v>31</v>
      </c>
      <c r="AC673" s="32" t="s">
        <v>30</v>
      </c>
      <c r="AD673" s="32" t="s">
        <v>31</v>
      </c>
      <c r="AE673" s="45" t="s">
        <v>30</v>
      </c>
      <c r="AF673" s="46" t="s">
        <v>45</v>
      </c>
      <c r="AK673" s="32" t="s">
        <v>56</v>
      </c>
      <c r="AP673" s="24" t="str">
        <f t="shared" si="2"/>
        <v>0x5F005400</v>
      </c>
      <c r="AQ673" s="25"/>
      <c r="AR673" s="26" t="str">
        <f t="shared" si="6"/>
        <v>ARM64Op_shl_Scalar                                              </v>
      </c>
      <c r="AS673" s="26" t="str">
        <f t="shared" si="7"/>
        <v>//		ARM64Op_shl_Scalar,                                             	/* 0x5F005400	SHL       	immh != 0000 */</v>
      </c>
      <c r="AT673" s="26" t="str">
        <f t="shared" si="8"/>
        <v>//		0x5F005400,	/* SHL       	ARM64Op_shl_Scalar	immh != 0000 */</v>
      </c>
    </row>
    <row r="674" ht="12.75" customHeight="1">
      <c r="A674" s="15" t="s">
        <v>1123</v>
      </c>
      <c r="B674" s="33" t="s">
        <v>106</v>
      </c>
      <c r="C674" s="16"/>
      <c r="D674" s="17"/>
      <c r="E674" s="28" t="s">
        <v>944</v>
      </c>
      <c r="F674" s="18" t="str">
        <f t="shared" si="1"/>
        <v>immediate_Scalar</v>
      </c>
      <c r="G674" s="18" t="s">
        <v>1124</v>
      </c>
      <c r="H674" s="30" t="s">
        <v>934</v>
      </c>
      <c r="I674" s="30" t="s">
        <v>1114</v>
      </c>
      <c r="J674" s="45" t="s">
        <v>31</v>
      </c>
      <c r="K674" s="45" t="s">
        <v>30</v>
      </c>
      <c r="L674" s="32" t="s">
        <v>31</v>
      </c>
      <c r="M674" s="45" t="s">
        <v>30</v>
      </c>
      <c r="N674" s="45" t="s">
        <v>30</v>
      </c>
      <c r="O674" s="45" t="s">
        <v>30</v>
      </c>
      <c r="P674" s="45" t="s">
        <v>30</v>
      </c>
      <c r="Q674" s="45" t="s">
        <v>30</v>
      </c>
      <c r="R674" s="45" t="s">
        <v>31</v>
      </c>
      <c r="S674" s="32" t="s">
        <v>69</v>
      </c>
      <c r="W674" s="32" t="s">
        <v>70</v>
      </c>
      <c r="Z674" s="32" t="s">
        <v>31</v>
      </c>
      <c r="AA674" s="32" t="s">
        <v>30</v>
      </c>
      <c r="AB674" s="32" t="s">
        <v>30</v>
      </c>
      <c r="AC674" s="32" t="s">
        <v>30</v>
      </c>
      <c r="AD674" s="32" t="s">
        <v>31</v>
      </c>
      <c r="AE674" s="45" t="s">
        <v>30</v>
      </c>
      <c r="AF674" s="46" t="s">
        <v>45</v>
      </c>
      <c r="AK674" s="32" t="s">
        <v>56</v>
      </c>
      <c r="AP674" s="24" t="str">
        <f t="shared" si="2"/>
        <v>0x5F007400</v>
      </c>
      <c r="AQ674" s="25"/>
      <c r="AR674" s="26" t="str">
        <f t="shared" si="6"/>
        <v>ARM64Op_sqshl_immediate_Scalar                                  </v>
      </c>
      <c r="AS674" s="26" t="str">
        <f t="shared" si="7"/>
        <v>//		ARM64Op_sqshl_immediate_Scalar,                                 	/* 0x5F007400	SQSHL     	immh != 0000 */</v>
      </c>
      <c r="AT674" s="26" t="str">
        <f t="shared" si="8"/>
        <v>//		0x5F007400,	/* SQSHL     	ARM64Op_sqshl_immediate_Scalar	immh != 0000 */</v>
      </c>
    </row>
    <row r="675" ht="12.75" customHeight="1">
      <c r="A675" s="15" t="s">
        <v>1125</v>
      </c>
      <c r="B675" s="33" t="s">
        <v>106</v>
      </c>
      <c r="C675" s="16"/>
      <c r="D675" s="17"/>
      <c r="E675" s="28" t="s">
        <v>1126</v>
      </c>
      <c r="F675" s="18" t="str">
        <f t="shared" si="1"/>
        <v>Scalar</v>
      </c>
      <c r="G675" s="19"/>
      <c r="H675" s="30" t="s">
        <v>934</v>
      </c>
      <c r="I675" s="30" t="s">
        <v>1114</v>
      </c>
      <c r="J675" s="45" t="s">
        <v>31</v>
      </c>
      <c r="K675" s="45" t="s">
        <v>30</v>
      </c>
      <c r="L675" s="32" t="s">
        <v>31</v>
      </c>
      <c r="M675" s="45" t="s">
        <v>30</v>
      </c>
      <c r="N675" s="45" t="s">
        <v>30</v>
      </c>
      <c r="O675" s="45" t="s">
        <v>30</v>
      </c>
      <c r="P675" s="45" t="s">
        <v>30</v>
      </c>
      <c r="Q675" s="45" t="s">
        <v>30</v>
      </c>
      <c r="R675" s="45" t="s">
        <v>31</v>
      </c>
      <c r="S675" s="32" t="s">
        <v>69</v>
      </c>
      <c r="W675" s="32" t="s">
        <v>70</v>
      </c>
      <c r="Z675" s="32" t="s">
        <v>30</v>
      </c>
      <c r="AA675" s="32" t="s">
        <v>31</v>
      </c>
      <c r="AB675" s="32" t="s">
        <v>31</v>
      </c>
      <c r="AC675" s="32" t="s">
        <v>30</v>
      </c>
      <c r="AD675" s="32" t="s">
        <v>31</v>
      </c>
      <c r="AE675" s="45" t="s">
        <v>30</v>
      </c>
      <c r="AF675" s="46" t="s">
        <v>45</v>
      </c>
      <c r="AK675" s="32" t="s">
        <v>56</v>
      </c>
      <c r="AP675" s="24" t="str">
        <f t="shared" si="2"/>
        <v>0x5F009400</v>
      </c>
      <c r="AQ675" s="25"/>
      <c r="AR675" s="26" t="str">
        <f t="shared" si="6"/>
        <v>ARM64Op_sqshrn_Scalar                                           </v>
      </c>
      <c r="AS675" s="26" t="str">
        <f t="shared" si="7"/>
        <v>//		ARM64Op_sqshrn_Scalar,                                          	/* 0x5F009400	SQSHRN    	immh != 0000 */</v>
      </c>
      <c r="AT675" s="26" t="str">
        <f t="shared" si="8"/>
        <v>//		0x5F009400,	/* SQSHRN    	ARM64Op_sqshrn_Scalar	immh != 0000 */</v>
      </c>
    </row>
    <row r="676" ht="12.75" customHeight="1">
      <c r="A676" s="9" t="s">
        <v>1127</v>
      </c>
      <c r="B676" s="33" t="s">
        <v>106</v>
      </c>
      <c r="C676" s="16"/>
      <c r="D676" s="17"/>
      <c r="E676" s="28" t="s">
        <v>1128</v>
      </c>
      <c r="F676" s="18" t="str">
        <f t="shared" si="1"/>
        <v>Scalar</v>
      </c>
      <c r="G676" s="19"/>
      <c r="H676" s="30" t="s">
        <v>934</v>
      </c>
      <c r="I676" s="30" t="s">
        <v>1114</v>
      </c>
      <c r="J676" s="45" t="s">
        <v>31</v>
      </c>
      <c r="K676" s="45" t="s">
        <v>30</v>
      </c>
      <c r="L676" s="32" t="s">
        <v>31</v>
      </c>
      <c r="M676" s="45" t="s">
        <v>30</v>
      </c>
      <c r="N676" s="45" t="s">
        <v>30</v>
      </c>
      <c r="O676" s="45" t="s">
        <v>30</v>
      </c>
      <c r="P676" s="45" t="s">
        <v>30</v>
      </c>
      <c r="Q676" s="45" t="s">
        <v>30</v>
      </c>
      <c r="R676" s="45" t="s">
        <v>31</v>
      </c>
      <c r="S676" s="32" t="s">
        <v>69</v>
      </c>
      <c r="W676" s="32" t="s">
        <v>70</v>
      </c>
      <c r="Z676" s="32" t="s">
        <v>30</v>
      </c>
      <c r="AA676" s="32" t="s">
        <v>31</v>
      </c>
      <c r="AB676" s="32" t="s">
        <v>31</v>
      </c>
      <c r="AC676" s="32" t="s">
        <v>30</v>
      </c>
      <c r="AD676" s="32" t="s">
        <v>31</v>
      </c>
      <c r="AE676" s="45" t="s">
        <v>30</v>
      </c>
      <c r="AF676" s="46" t="s">
        <v>45</v>
      </c>
      <c r="AK676" s="32" t="s">
        <v>56</v>
      </c>
      <c r="AP676" s="24" t="str">
        <f t="shared" si="2"/>
        <v>0x5F009400</v>
      </c>
      <c r="AQ676" s="25"/>
      <c r="AR676" s="26" t="str">
        <f t="shared" si="6"/>
        <v>ARM64Op_sqshrn2_Scalar                                          </v>
      </c>
      <c r="AS676" s="26" t="str">
        <f t="shared" si="7"/>
        <v>//		ARM64Op_sqshrn2_Scalar,                                         	/* 0x5F009400	SQSHRN2   	immh != 0000 */</v>
      </c>
      <c r="AT676" s="26" t="str">
        <f t="shared" si="8"/>
        <v>//		0x5F009400,	/* SQSHRN2   	ARM64Op_sqshrn2_Scalar	immh != 0000 */</v>
      </c>
    </row>
    <row r="677" ht="12.75" customHeight="1">
      <c r="A677" s="15" t="s">
        <v>1129</v>
      </c>
      <c r="B677" s="33" t="s">
        <v>106</v>
      </c>
      <c r="C677" s="16"/>
      <c r="D677" s="17"/>
      <c r="E677" s="28" t="s">
        <v>1130</v>
      </c>
      <c r="F677" s="18" t="str">
        <f t="shared" si="1"/>
        <v>Scalar</v>
      </c>
      <c r="G677" s="19"/>
      <c r="H677" s="30" t="s">
        <v>934</v>
      </c>
      <c r="I677" s="30" t="s">
        <v>1114</v>
      </c>
      <c r="J677" s="45" t="s">
        <v>31</v>
      </c>
      <c r="K677" s="45" t="s">
        <v>30</v>
      </c>
      <c r="L677" s="32" t="s">
        <v>31</v>
      </c>
      <c r="M677" s="45" t="s">
        <v>30</v>
      </c>
      <c r="N677" s="45" t="s">
        <v>30</v>
      </c>
      <c r="O677" s="45" t="s">
        <v>30</v>
      </c>
      <c r="P677" s="45" t="s">
        <v>30</v>
      </c>
      <c r="Q677" s="45" t="s">
        <v>30</v>
      </c>
      <c r="R677" s="45" t="s">
        <v>31</v>
      </c>
      <c r="S677" s="32" t="s">
        <v>69</v>
      </c>
      <c r="W677" s="32" t="s">
        <v>70</v>
      </c>
      <c r="Z677" s="32" t="s">
        <v>30</v>
      </c>
      <c r="AA677" s="32" t="s">
        <v>31</v>
      </c>
      <c r="AB677" s="32" t="s">
        <v>31</v>
      </c>
      <c r="AC677" s="32" t="s">
        <v>30</v>
      </c>
      <c r="AD677" s="32" t="s">
        <v>30</v>
      </c>
      <c r="AE677" s="45" t="s">
        <v>30</v>
      </c>
      <c r="AF677" s="46" t="s">
        <v>45</v>
      </c>
      <c r="AK677" s="32" t="s">
        <v>56</v>
      </c>
      <c r="AP677" s="24" t="str">
        <f t="shared" si="2"/>
        <v>0x5F009C00</v>
      </c>
      <c r="AQ677" s="25"/>
      <c r="AR677" s="26" t="str">
        <f t="shared" si="6"/>
        <v>ARM64Op_sqrshrn_Scalar                                          </v>
      </c>
      <c r="AS677" s="26" t="str">
        <f t="shared" si="7"/>
        <v>//		ARM64Op_sqrshrn_Scalar,                                         	/* 0x5F009C00	SQRSHRN   	immh != 0000 */</v>
      </c>
      <c r="AT677" s="26" t="str">
        <f t="shared" si="8"/>
        <v>//		0x5F009C00,	/* SQRSHRN   	ARM64Op_sqrshrn_Scalar	immh != 0000 */</v>
      </c>
    </row>
    <row r="678" ht="12.75" customHeight="1">
      <c r="A678" s="15" t="s">
        <v>1131</v>
      </c>
      <c r="B678" s="33" t="s">
        <v>106</v>
      </c>
      <c r="C678" s="16"/>
      <c r="D678" s="17"/>
      <c r="E678" s="28" t="s">
        <v>1132</v>
      </c>
      <c r="F678" s="18" t="str">
        <f t="shared" si="1"/>
        <v>Scalar</v>
      </c>
      <c r="G678" s="19"/>
      <c r="H678" s="30" t="s">
        <v>934</v>
      </c>
      <c r="I678" s="30" t="s">
        <v>1114</v>
      </c>
      <c r="J678" s="45" t="s">
        <v>31</v>
      </c>
      <c r="K678" s="45" t="s">
        <v>30</v>
      </c>
      <c r="L678" s="32" t="s">
        <v>31</v>
      </c>
      <c r="M678" s="45" t="s">
        <v>30</v>
      </c>
      <c r="N678" s="45" t="s">
        <v>30</v>
      </c>
      <c r="O678" s="45" t="s">
        <v>30</v>
      </c>
      <c r="P678" s="45" t="s">
        <v>30</v>
      </c>
      <c r="Q678" s="45" t="s">
        <v>30</v>
      </c>
      <c r="R678" s="45" t="s">
        <v>31</v>
      </c>
      <c r="S678" s="32" t="s">
        <v>69</v>
      </c>
      <c r="W678" s="32" t="s">
        <v>70</v>
      </c>
      <c r="Z678" s="32" t="s">
        <v>30</v>
      </c>
      <c r="AA678" s="32" t="s">
        <v>31</v>
      </c>
      <c r="AB678" s="32" t="s">
        <v>31</v>
      </c>
      <c r="AC678" s="32" t="s">
        <v>30</v>
      </c>
      <c r="AD678" s="32" t="s">
        <v>30</v>
      </c>
      <c r="AE678" s="45" t="s">
        <v>30</v>
      </c>
      <c r="AF678" s="46" t="s">
        <v>45</v>
      </c>
      <c r="AK678" s="32" t="s">
        <v>56</v>
      </c>
      <c r="AP678" s="24" t="str">
        <f t="shared" si="2"/>
        <v>0x5F009C00</v>
      </c>
      <c r="AQ678" s="25"/>
      <c r="AR678" s="26" t="str">
        <f t="shared" si="6"/>
        <v>ARM64Op_sqrshrn2_Scalar                                         </v>
      </c>
      <c r="AS678" s="26" t="str">
        <f t="shared" si="7"/>
        <v>//		ARM64Op_sqrshrn2_Scalar,                                        	/* 0x5F009C00	SQRSHRN2  	immh != 0000 */</v>
      </c>
      <c r="AT678" s="26" t="str">
        <f t="shared" si="8"/>
        <v>//		0x5F009C00,	/* SQRSHRN2  	ARM64Op_sqrshrn2_Scalar	immh != 0000 */</v>
      </c>
    </row>
    <row r="679" ht="12.75" customHeight="1">
      <c r="A679" s="9" t="s">
        <v>1133</v>
      </c>
      <c r="B679" s="33" t="s">
        <v>106</v>
      </c>
      <c r="C679" s="16"/>
      <c r="D679" s="17"/>
      <c r="E679" s="28" t="s">
        <v>704</v>
      </c>
      <c r="F679" s="18" t="str">
        <f t="shared" si="1"/>
        <v>vector_fixed_point_Scalar</v>
      </c>
      <c r="G679" s="18" t="s">
        <v>1134</v>
      </c>
      <c r="H679" s="30" t="s">
        <v>934</v>
      </c>
      <c r="I679" s="30" t="s">
        <v>1114</v>
      </c>
      <c r="J679" s="45" t="s">
        <v>31</v>
      </c>
      <c r="K679" s="45" t="s">
        <v>30</v>
      </c>
      <c r="L679" s="32" t="s">
        <v>31</v>
      </c>
      <c r="M679" s="45" t="s">
        <v>30</v>
      </c>
      <c r="N679" s="45" t="s">
        <v>30</v>
      </c>
      <c r="O679" s="45" t="s">
        <v>30</v>
      </c>
      <c r="P679" s="45" t="s">
        <v>30</v>
      </c>
      <c r="Q679" s="45" t="s">
        <v>30</v>
      </c>
      <c r="R679" s="45" t="s">
        <v>31</v>
      </c>
      <c r="S679" s="32" t="s">
        <v>69</v>
      </c>
      <c r="W679" s="32" t="s">
        <v>70</v>
      </c>
      <c r="Z679" s="32" t="s">
        <v>30</v>
      </c>
      <c r="AA679" s="32" t="s">
        <v>30</v>
      </c>
      <c r="AB679" s="32" t="s">
        <v>30</v>
      </c>
      <c r="AC679" s="32" t="s">
        <v>31</v>
      </c>
      <c r="AD679" s="32" t="s">
        <v>31</v>
      </c>
      <c r="AE679" s="45" t="s">
        <v>30</v>
      </c>
      <c r="AF679" s="46" t="s">
        <v>45</v>
      </c>
      <c r="AK679" s="32" t="s">
        <v>56</v>
      </c>
      <c r="AP679" s="24" t="str">
        <f t="shared" si="2"/>
        <v>0x5F00E400</v>
      </c>
      <c r="AQ679" s="25"/>
      <c r="AR679" s="26" t="str">
        <f t="shared" si="6"/>
        <v>ARM64Op_scvtf_vector_fixed_point_Scalar                         </v>
      </c>
      <c r="AS679" s="26" t="str">
        <f t="shared" si="7"/>
        <v>//		ARM64Op_scvtf_vector_fixed_point_Scalar,                        	/* 0x5F00E400	SCVTF     	immh != 0000 */</v>
      </c>
      <c r="AT679" s="26" t="str">
        <f t="shared" si="8"/>
        <v>//		0x5F00E400,	/* SCVTF     	ARM64Op_scvtf_vector_fixed_point_Scalar	immh != 0000 */</v>
      </c>
    </row>
    <row r="680" ht="12.75" customHeight="1">
      <c r="A680" s="9" t="s">
        <v>1135</v>
      </c>
      <c r="B680" s="33" t="s">
        <v>106</v>
      </c>
      <c r="C680" s="16"/>
      <c r="D680" s="17"/>
      <c r="E680" s="28" t="s">
        <v>710</v>
      </c>
      <c r="F680" s="18" t="str">
        <f t="shared" si="1"/>
        <v>vector_fixed_point_Scalar</v>
      </c>
      <c r="G680" s="18" t="s">
        <v>1134</v>
      </c>
      <c r="H680" s="30" t="s">
        <v>934</v>
      </c>
      <c r="I680" s="30" t="s">
        <v>1114</v>
      </c>
      <c r="J680" s="45" t="s">
        <v>31</v>
      </c>
      <c r="K680" s="45" t="s">
        <v>30</v>
      </c>
      <c r="L680" s="32" t="s">
        <v>31</v>
      </c>
      <c r="M680" s="45" t="s">
        <v>30</v>
      </c>
      <c r="N680" s="45" t="s">
        <v>30</v>
      </c>
      <c r="O680" s="45" t="s">
        <v>30</v>
      </c>
      <c r="P680" s="45" t="s">
        <v>30</v>
      </c>
      <c r="Q680" s="45" t="s">
        <v>30</v>
      </c>
      <c r="R680" s="45" t="s">
        <v>31</v>
      </c>
      <c r="S680" s="32" t="s">
        <v>69</v>
      </c>
      <c r="W680" s="32" t="s">
        <v>70</v>
      </c>
      <c r="Z680" s="32" t="s">
        <v>30</v>
      </c>
      <c r="AA680" s="32" t="s">
        <v>30</v>
      </c>
      <c r="AB680" s="32" t="s">
        <v>30</v>
      </c>
      <c r="AC680" s="32" t="s">
        <v>30</v>
      </c>
      <c r="AD680" s="32" t="s">
        <v>30</v>
      </c>
      <c r="AE680" s="45" t="s">
        <v>30</v>
      </c>
      <c r="AF680" s="46" t="s">
        <v>45</v>
      </c>
      <c r="AK680" s="32" t="s">
        <v>56</v>
      </c>
      <c r="AP680" s="24" t="str">
        <f t="shared" si="2"/>
        <v>0x5F00FC00</v>
      </c>
      <c r="AQ680" s="25"/>
      <c r="AR680" s="26" t="str">
        <f t="shared" si="6"/>
        <v>ARM64Op_fcvtzs_vector_fixed_point_Scalar                        </v>
      </c>
      <c r="AS680" s="26" t="str">
        <f t="shared" si="7"/>
        <v>//		ARM64Op_fcvtzs_vector_fixed_point_Scalar,                       	/* 0x5F00FC00	FCVTZS    	immh != 0000 */</v>
      </c>
      <c r="AT680" s="26" t="str">
        <f t="shared" si="8"/>
        <v>//		0x5F00FC00,	/* FCVTZS    	ARM64Op_fcvtzs_vector_fixed_point_Scalar	immh != 0000 */</v>
      </c>
    </row>
    <row r="681" ht="12.75" customHeight="1">
      <c r="A681" s="15" t="s">
        <v>1136</v>
      </c>
      <c r="B681" s="33" t="s">
        <v>106</v>
      </c>
      <c r="C681" s="16"/>
      <c r="D681" s="17"/>
      <c r="E681" s="28" t="s">
        <v>1137</v>
      </c>
      <c r="F681" s="18" t="str">
        <f t="shared" si="1"/>
        <v>Scalar</v>
      </c>
      <c r="G681" s="19"/>
      <c r="H681" s="30" t="s">
        <v>934</v>
      </c>
      <c r="I681" s="30" t="s">
        <v>1114</v>
      </c>
      <c r="J681" s="45" t="s">
        <v>31</v>
      </c>
      <c r="K681" s="45" t="s">
        <v>30</v>
      </c>
      <c r="L681" s="32" t="s">
        <v>30</v>
      </c>
      <c r="M681" s="45" t="s">
        <v>30</v>
      </c>
      <c r="N681" s="45" t="s">
        <v>30</v>
      </c>
      <c r="O681" s="45" t="s">
        <v>30</v>
      </c>
      <c r="P681" s="45" t="s">
        <v>30</v>
      </c>
      <c r="Q681" s="45" t="s">
        <v>30</v>
      </c>
      <c r="R681" s="45" t="s">
        <v>31</v>
      </c>
      <c r="S681" s="32" t="s">
        <v>69</v>
      </c>
      <c r="W681" s="32" t="s">
        <v>70</v>
      </c>
      <c r="Z681" s="32" t="s">
        <v>31</v>
      </c>
      <c r="AA681" s="32" t="s">
        <v>31</v>
      </c>
      <c r="AB681" s="32" t="s">
        <v>31</v>
      </c>
      <c r="AC681" s="32" t="s">
        <v>31</v>
      </c>
      <c r="AD681" s="32" t="s">
        <v>31</v>
      </c>
      <c r="AE681" s="45" t="s">
        <v>30</v>
      </c>
      <c r="AF681" s="46" t="s">
        <v>45</v>
      </c>
      <c r="AK681" s="32" t="s">
        <v>56</v>
      </c>
      <c r="AP681" s="24" t="str">
        <f t="shared" si="2"/>
        <v>0x7F000400</v>
      </c>
      <c r="AQ681" s="25"/>
      <c r="AR681" s="26" t="str">
        <f t="shared" si="6"/>
        <v>ARM64Op_ushr_Scalar                                             </v>
      </c>
      <c r="AS681" s="26" t="str">
        <f t="shared" si="7"/>
        <v>//		ARM64Op_ushr_Scalar,                                            	/* 0x7F000400	USHR      	immh != 0000 */</v>
      </c>
      <c r="AT681" s="26" t="str">
        <f t="shared" si="8"/>
        <v>//		0x7F000400,	/* USHR      	ARM64Op_ushr_Scalar	immh != 0000 */</v>
      </c>
    </row>
    <row r="682" ht="12.75" customHeight="1">
      <c r="A682" s="15" t="s">
        <v>1138</v>
      </c>
      <c r="B682" s="33" t="s">
        <v>106</v>
      </c>
      <c r="C682" s="16"/>
      <c r="D682" s="17"/>
      <c r="E682" s="28" t="s">
        <v>1139</v>
      </c>
      <c r="F682" s="18" t="str">
        <f t="shared" si="1"/>
        <v>Scalar</v>
      </c>
      <c r="G682" s="19"/>
      <c r="H682" s="30" t="s">
        <v>934</v>
      </c>
      <c r="I682" s="30" t="s">
        <v>1114</v>
      </c>
      <c r="J682" s="45" t="s">
        <v>31</v>
      </c>
      <c r="K682" s="45" t="s">
        <v>30</v>
      </c>
      <c r="L682" s="32" t="s">
        <v>30</v>
      </c>
      <c r="M682" s="45" t="s">
        <v>30</v>
      </c>
      <c r="N682" s="45" t="s">
        <v>30</v>
      </c>
      <c r="O682" s="45" t="s">
        <v>30</v>
      </c>
      <c r="P682" s="45" t="s">
        <v>30</v>
      </c>
      <c r="Q682" s="45" t="s">
        <v>30</v>
      </c>
      <c r="R682" s="45" t="s">
        <v>31</v>
      </c>
      <c r="S682" s="32" t="s">
        <v>69</v>
      </c>
      <c r="W682" s="32" t="s">
        <v>70</v>
      </c>
      <c r="Z682" s="32" t="s">
        <v>31</v>
      </c>
      <c r="AA682" s="32" t="s">
        <v>31</v>
      </c>
      <c r="AB682" s="32" t="s">
        <v>31</v>
      </c>
      <c r="AC682" s="32" t="s">
        <v>30</v>
      </c>
      <c r="AD682" s="32" t="s">
        <v>31</v>
      </c>
      <c r="AE682" s="45" t="s">
        <v>30</v>
      </c>
      <c r="AF682" s="46" t="s">
        <v>45</v>
      </c>
      <c r="AK682" s="32" t="s">
        <v>56</v>
      </c>
      <c r="AP682" s="24" t="str">
        <f t="shared" si="2"/>
        <v>0x7F001400</v>
      </c>
      <c r="AQ682" s="25"/>
      <c r="AR682" s="26" t="str">
        <f t="shared" si="6"/>
        <v>ARM64Op_usra_Scalar                                             </v>
      </c>
      <c r="AS682" s="26" t="str">
        <f t="shared" si="7"/>
        <v>//		ARM64Op_usra_Scalar,                                            	/* 0x7F001400	USRA      	immh != 0000 */</v>
      </c>
      <c r="AT682" s="26" t="str">
        <f t="shared" si="8"/>
        <v>//		0x7F001400,	/* USRA      	ARM64Op_usra_Scalar	immh != 0000 */</v>
      </c>
    </row>
    <row r="683" ht="12.75" customHeight="1">
      <c r="A683" s="9" t="s">
        <v>1140</v>
      </c>
      <c r="B683" s="33" t="s">
        <v>106</v>
      </c>
      <c r="C683" s="16"/>
      <c r="D683" s="17"/>
      <c r="E683" s="28" t="s">
        <v>1141</v>
      </c>
      <c r="F683" s="18" t="str">
        <f t="shared" si="1"/>
        <v>Scalar</v>
      </c>
      <c r="G683" s="19"/>
      <c r="H683" s="30" t="s">
        <v>934</v>
      </c>
      <c r="I683" s="30" t="s">
        <v>1114</v>
      </c>
      <c r="J683" s="45" t="s">
        <v>31</v>
      </c>
      <c r="K683" s="45" t="s">
        <v>30</v>
      </c>
      <c r="L683" s="32" t="s">
        <v>30</v>
      </c>
      <c r="M683" s="45" t="s">
        <v>30</v>
      </c>
      <c r="N683" s="45" t="s">
        <v>30</v>
      </c>
      <c r="O683" s="45" t="s">
        <v>30</v>
      </c>
      <c r="P683" s="45" t="s">
        <v>30</v>
      </c>
      <c r="Q683" s="45" t="s">
        <v>30</v>
      </c>
      <c r="R683" s="45" t="s">
        <v>31</v>
      </c>
      <c r="S683" s="32" t="s">
        <v>69</v>
      </c>
      <c r="W683" s="32" t="s">
        <v>70</v>
      </c>
      <c r="Z683" s="32" t="s">
        <v>31</v>
      </c>
      <c r="AA683" s="32" t="s">
        <v>31</v>
      </c>
      <c r="AB683" s="32" t="s">
        <v>30</v>
      </c>
      <c r="AC683" s="32" t="s">
        <v>31</v>
      </c>
      <c r="AD683" s="32" t="s">
        <v>31</v>
      </c>
      <c r="AE683" s="45" t="s">
        <v>30</v>
      </c>
      <c r="AF683" s="46" t="s">
        <v>45</v>
      </c>
      <c r="AK683" s="32" t="s">
        <v>56</v>
      </c>
      <c r="AP683" s="24" t="str">
        <f t="shared" si="2"/>
        <v>0x7F002400</v>
      </c>
      <c r="AQ683" s="25"/>
      <c r="AR683" s="26" t="str">
        <f t="shared" si="6"/>
        <v>ARM64Op_urshr_Scalar                                            </v>
      </c>
      <c r="AS683" s="26" t="str">
        <f t="shared" si="7"/>
        <v>//		ARM64Op_urshr_Scalar,                                           	/* 0x7F002400	URSHR     	immh != 0000 */</v>
      </c>
      <c r="AT683" s="26" t="str">
        <f t="shared" si="8"/>
        <v>//		0x7F002400,	/* URSHR     	ARM64Op_urshr_Scalar	immh != 0000 */</v>
      </c>
    </row>
    <row r="684" ht="12.75" customHeight="1">
      <c r="A684" s="15" t="s">
        <v>1142</v>
      </c>
      <c r="B684" s="33" t="s">
        <v>106</v>
      </c>
      <c r="C684" s="16"/>
      <c r="D684" s="17"/>
      <c r="E684" s="28" t="s">
        <v>1143</v>
      </c>
      <c r="F684" s="18" t="str">
        <f t="shared" si="1"/>
        <v>Scalar</v>
      </c>
      <c r="G684" s="19"/>
      <c r="H684" s="30" t="s">
        <v>934</v>
      </c>
      <c r="I684" s="30" t="s">
        <v>1114</v>
      </c>
      <c r="J684" s="45" t="s">
        <v>31</v>
      </c>
      <c r="K684" s="45" t="s">
        <v>30</v>
      </c>
      <c r="L684" s="32" t="s">
        <v>30</v>
      </c>
      <c r="M684" s="45" t="s">
        <v>30</v>
      </c>
      <c r="N684" s="45" t="s">
        <v>30</v>
      </c>
      <c r="O684" s="45" t="s">
        <v>30</v>
      </c>
      <c r="P684" s="45" t="s">
        <v>30</v>
      </c>
      <c r="Q684" s="45" t="s">
        <v>30</v>
      </c>
      <c r="R684" s="45" t="s">
        <v>31</v>
      </c>
      <c r="S684" s="32" t="s">
        <v>69</v>
      </c>
      <c r="W684" s="32" t="s">
        <v>70</v>
      </c>
      <c r="Z684" s="32" t="s">
        <v>31</v>
      </c>
      <c r="AA684" s="32" t="s">
        <v>31</v>
      </c>
      <c r="AB684" s="32" t="s">
        <v>30</v>
      </c>
      <c r="AC684" s="32" t="s">
        <v>30</v>
      </c>
      <c r="AD684" s="32" t="s">
        <v>31</v>
      </c>
      <c r="AE684" s="45" t="s">
        <v>30</v>
      </c>
      <c r="AF684" s="46" t="s">
        <v>45</v>
      </c>
      <c r="AK684" s="32" t="s">
        <v>56</v>
      </c>
      <c r="AP684" s="24" t="str">
        <f t="shared" si="2"/>
        <v>0x7F003400</v>
      </c>
      <c r="AQ684" s="25"/>
      <c r="AR684" s="26" t="str">
        <f t="shared" si="6"/>
        <v>ARM64Op_ursra_Scalar                                            </v>
      </c>
      <c r="AS684" s="26" t="str">
        <f t="shared" si="7"/>
        <v>//		ARM64Op_ursra_Scalar,                                           	/* 0x7F003400	URSRA     	immh != 0000 */</v>
      </c>
      <c r="AT684" s="26" t="str">
        <f t="shared" si="8"/>
        <v>//		0x7F003400,	/* URSRA     	ARM64Op_ursra_Scalar	immh != 0000 */</v>
      </c>
    </row>
    <row r="685" ht="12.75" customHeight="1">
      <c r="A685" s="15" t="s">
        <v>1144</v>
      </c>
      <c r="B685" s="33" t="s">
        <v>106</v>
      </c>
      <c r="C685" s="16"/>
      <c r="D685" s="17"/>
      <c r="E685" s="28" t="s">
        <v>1145</v>
      </c>
      <c r="F685" s="18" t="str">
        <f t="shared" si="1"/>
        <v>Scalar</v>
      </c>
      <c r="G685" s="19"/>
      <c r="H685" s="30" t="s">
        <v>934</v>
      </c>
      <c r="I685" s="30" t="s">
        <v>1114</v>
      </c>
      <c r="J685" s="45" t="s">
        <v>31</v>
      </c>
      <c r="K685" s="45" t="s">
        <v>30</v>
      </c>
      <c r="L685" s="32" t="s">
        <v>30</v>
      </c>
      <c r="M685" s="45" t="s">
        <v>30</v>
      </c>
      <c r="N685" s="45" t="s">
        <v>30</v>
      </c>
      <c r="O685" s="45" t="s">
        <v>30</v>
      </c>
      <c r="P685" s="45" t="s">
        <v>30</v>
      </c>
      <c r="Q685" s="45" t="s">
        <v>30</v>
      </c>
      <c r="R685" s="45" t="s">
        <v>31</v>
      </c>
      <c r="S685" s="32" t="s">
        <v>69</v>
      </c>
      <c r="W685" s="32" t="s">
        <v>70</v>
      </c>
      <c r="Z685" s="32" t="s">
        <v>31</v>
      </c>
      <c r="AA685" s="32" t="s">
        <v>30</v>
      </c>
      <c r="AB685" s="32" t="s">
        <v>31</v>
      </c>
      <c r="AC685" s="32" t="s">
        <v>31</v>
      </c>
      <c r="AD685" s="32" t="s">
        <v>31</v>
      </c>
      <c r="AE685" s="45" t="s">
        <v>30</v>
      </c>
      <c r="AF685" s="46" t="s">
        <v>45</v>
      </c>
      <c r="AK685" s="32" t="s">
        <v>56</v>
      </c>
      <c r="AP685" s="24" t="str">
        <f t="shared" si="2"/>
        <v>0x7F004400</v>
      </c>
      <c r="AQ685" s="25"/>
      <c r="AR685" s="26" t="str">
        <f t="shared" si="6"/>
        <v>ARM64Op_sri_Scalar                                              </v>
      </c>
      <c r="AS685" s="26" t="str">
        <f t="shared" si="7"/>
        <v>//		ARM64Op_sri_Scalar,                                             	/* 0x7F004400	SRI       	immh != 0000 */</v>
      </c>
      <c r="AT685" s="26" t="str">
        <f t="shared" si="8"/>
        <v>//		0x7F004400,	/* SRI       	ARM64Op_sri_Scalar	immh != 0000 */</v>
      </c>
    </row>
    <row r="686" ht="12.75" customHeight="1">
      <c r="A686" s="9" t="s">
        <v>1146</v>
      </c>
      <c r="B686" s="33" t="s">
        <v>106</v>
      </c>
      <c r="C686" s="16"/>
      <c r="D686" s="17"/>
      <c r="E686" s="28" t="s">
        <v>1147</v>
      </c>
      <c r="F686" s="18" t="str">
        <f t="shared" si="1"/>
        <v>Scalar</v>
      </c>
      <c r="G686" s="19"/>
      <c r="H686" s="30" t="s">
        <v>934</v>
      </c>
      <c r="I686" s="30" t="s">
        <v>1114</v>
      </c>
      <c r="J686" s="45" t="s">
        <v>31</v>
      </c>
      <c r="K686" s="45" t="s">
        <v>30</v>
      </c>
      <c r="L686" s="32" t="s">
        <v>30</v>
      </c>
      <c r="M686" s="45" t="s">
        <v>30</v>
      </c>
      <c r="N686" s="45" t="s">
        <v>30</v>
      </c>
      <c r="O686" s="45" t="s">
        <v>30</v>
      </c>
      <c r="P686" s="45" t="s">
        <v>30</v>
      </c>
      <c r="Q686" s="45" t="s">
        <v>30</v>
      </c>
      <c r="R686" s="45" t="s">
        <v>31</v>
      </c>
      <c r="S686" s="32" t="s">
        <v>69</v>
      </c>
      <c r="W686" s="32" t="s">
        <v>70</v>
      </c>
      <c r="Z686" s="32" t="s">
        <v>31</v>
      </c>
      <c r="AA686" s="32" t="s">
        <v>30</v>
      </c>
      <c r="AB686" s="32" t="s">
        <v>31</v>
      </c>
      <c r="AC686" s="32" t="s">
        <v>30</v>
      </c>
      <c r="AD686" s="32" t="s">
        <v>31</v>
      </c>
      <c r="AE686" s="45" t="s">
        <v>30</v>
      </c>
      <c r="AF686" s="46" t="s">
        <v>45</v>
      </c>
      <c r="AK686" s="32" t="s">
        <v>56</v>
      </c>
      <c r="AP686" s="24" t="str">
        <f t="shared" si="2"/>
        <v>0x7F005400</v>
      </c>
      <c r="AQ686" s="25"/>
      <c r="AR686" s="26" t="str">
        <f t="shared" si="6"/>
        <v>ARM64Op_sli_Scalar                                              </v>
      </c>
      <c r="AS686" s="26" t="str">
        <f t="shared" si="7"/>
        <v>//		ARM64Op_sli_Scalar,                                             	/* 0x7F005400	SLI       	immh != 0000 */</v>
      </c>
      <c r="AT686" s="26" t="str">
        <f t="shared" si="8"/>
        <v>//		0x7F005400,	/* SLI       	ARM64Op_sli_Scalar	immh != 0000 */</v>
      </c>
    </row>
    <row r="687" ht="12.75" customHeight="1">
      <c r="A687" s="9" t="s">
        <v>1148</v>
      </c>
      <c r="B687" s="33" t="s">
        <v>106</v>
      </c>
      <c r="C687" s="16"/>
      <c r="D687" s="17"/>
      <c r="E687" s="28" t="s">
        <v>1149</v>
      </c>
      <c r="F687" s="18" t="str">
        <f t="shared" si="1"/>
        <v>Scalar</v>
      </c>
      <c r="G687" s="19"/>
      <c r="H687" s="30" t="s">
        <v>934</v>
      </c>
      <c r="I687" s="30" t="s">
        <v>1114</v>
      </c>
      <c r="J687" s="45" t="s">
        <v>31</v>
      </c>
      <c r="K687" s="45" t="s">
        <v>30</v>
      </c>
      <c r="L687" s="32" t="s">
        <v>30</v>
      </c>
      <c r="M687" s="45" t="s">
        <v>30</v>
      </c>
      <c r="N687" s="45" t="s">
        <v>30</v>
      </c>
      <c r="O687" s="45" t="s">
        <v>30</v>
      </c>
      <c r="P687" s="45" t="s">
        <v>30</v>
      </c>
      <c r="Q687" s="45" t="s">
        <v>30</v>
      </c>
      <c r="R687" s="45" t="s">
        <v>31</v>
      </c>
      <c r="S687" s="32" t="s">
        <v>69</v>
      </c>
      <c r="W687" s="32" t="s">
        <v>70</v>
      </c>
      <c r="Z687" s="32" t="s">
        <v>31</v>
      </c>
      <c r="AA687" s="32" t="s">
        <v>30</v>
      </c>
      <c r="AB687" s="32" t="s">
        <v>30</v>
      </c>
      <c r="AC687" s="32" t="s">
        <v>31</v>
      </c>
      <c r="AD687" s="32" t="s">
        <v>31</v>
      </c>
      <c r="AE687" s="45" t="s">
        <v>30</v>
      </c>
      <c r="AF687" s="46" t="s">
        <v>45</v>
      </c>
      <c r="AK687" s="32" t="s">
        <v>56</v>
      </c>
      <c r="AP687" s="24" t="str">
        <f t="shared" si="2"/>
        <v>0x7F006400</v>
      </c>
      <c r="AQ687" s="25"/>
      <c r="AR687" s="26" t="str">
        <f t="shared" si="6"/>
        <v>ARM64Op_sqshlu_Scalar                                           </v>
      </c>
      <c r="AS687" s="26" t="str">
        <f t="shared" si="7"/>
        <v>//		ARM64Op_sqshlu_Scalar,                                          	/* 0x7F006400	SQSHLU    	immh != 0000 */</v>
      </c>
      <c r="AT687" s="26" t="str">
        <f t="shared" si="8"/>
        <v>//		0x7F006400,	/* SQSHLU    	ARM64Op_sqshlu_Scalar	immh != 0000 */</v>
      </c>
    </row>
    <row r="688" ht="12.75" customHeight="1">
      <c r="A688" s="15" t="s">
        <v>1150</v>
      </c>
      <c r="B688" s="33" t="s">
        <v>106</v>
      </c>
      <c r="C688" s="16"/>
      <c r="D688" s="17"/>
      <c r="E688" s="28" t="s">
        <v>974</v>
      </c>
      <c r="F688" s="18" t="str">
        <f t="shared" si="1"/>
        <v>immediate_Scalar</v>
      </c>
      <c r="G688" s="18" t="s">
        <v>1124</v>
      </c>
      <c r="H688" s="30" t="s">
        <v>934</v>
      </c>
      <c r="I688" s="30" t="s">
        <v>1114</v>
      </c>
      <c r="J688" s="45" t="s">
        <v>31</v>
      </c>
      <c r="K688" s="45" t="s">
        <v>30</v>
      </c>
      <c r="L688" s="32" t="s">
        <v>30</v>
      </c>
      <c r="M688" s="45" t="s">
        <v>30</v>
      </c>
      <c r="N688" s="45" t="s">
        <v>30</v>
      </c>
      <c r="O688" s="45" t="s">
        <v>30</v>
      </c>
      <c r="P688" s="45" t="s">
        <v>30</v>
      </c>
      <c r="Q688" s="45" t="s">
        <v>30</v>
      </c>
      <c r="R688" s="45" t="s">
        <v>31</v>
      </c>
      <c r="S688" s="32" t="s">
        <v>69</v>
      </c>
      <c r="W688" s="32" t="s">
        <v>70</v>
      </c>
      <c r="Z688" s="32" t="s">
        <v>31</v>
      </c>
      <c r="AA688" s="32" t="s">
        <v>30</v>
      </c>
      <c r="AB688" s="32" t="s">
        <v>30</v>
      </c>
      <c r="AC688" s="32" t="s">
        <v>30</v>
      </c>
      <c r="AD688" s="32" t="s">
        <v>31</v>
      </c>
      <c r="AE688" s="45" t="s">
        <v>30</v>
      </c>
      <c r="AF688" s="46" t="s">
        <v>45</v>
      </c>
      <c r="AK688" s="32" t="s">
        <v>56</v>
      </c>
      <c r="AP688" s="24" t="str">
        <f t="shared" si="2"/>
        <v>0x7F007400</v>
      </c>
      <c r="AQ688" s="25"/>
      <c r="AR688" s="26" t="str">
        <f t="shared" si="6"/>
        <v>ARM64Op_uqshl_immediate_Scalar                                  </v>
      </c>
      <c r="AS688" s="26" t="str">
        <f t="shared" si="7"/>
        <v>//		ARM64Op_uqshl_immediate_Scalar,                                 	/* 0x7F007400	UQSHL     	immh != 0000 */</v>
      </c>
      <c r="AT688" s="26" t="str">
        <f t="shared" si="8"/>
        <v>//		0x7F007400,	/* UQSHL     	ARM64Op_uqshl_immediate_Scalar	immh != 0000 */</v>
      </c>
    </row>
    <row r="689" ht="12.75" customHeight="1">
      <c r="A689" s="15" t="s">
        <v>1151</v>
      </c>
      <c r="B689" s="33" t="s">
        <v>106</v>
      </c>
      <c r="C689" s="16"/>
      <c r="D689" s="17"/>
      <c r="E689" s="28" t="s">
        <v>1152</v>
      </c>
      <c r="F689" s="18" t="str">
        <f t="shared" si="1"/>
        <v>Scalar</v>
      </c>
      <c r="G689" s="19"/>
      <c r="H689" s="30" t="s">
        <v>934</v>
      </c>
      <c r="I689" s="30" t="s">
        <v>1114</v>
      </c>
      <c r="J689" s="45" t="s">
        <v>31</v>
      </c>
      <c r="K689" s="45" t="s">
        <v>30</v>
      </c>
      <c r="L689" s="32" t="s">
        <v>30</v>
      </c>
      <c r="M689" s="45" t="s">
        <v>30</v>
      </c>
      <c r="N689" s="45" t="s">
        <v>30</v>
      </c>
      <c r="O689" s="45" t="s">
        <v>30</v>
      </c>
      <c r="P689" s="45" t="s">
        <v>30</v>
      </c>
      <c r="Q689" s="45" t="s">
        <v>30</v>
      </c>
      <c r="R689" s="45" t="s">
        <v>31</v>
      </c>
      <c r="S689" s="32" t="s">
        <v>69</v>
      </c>
      <c r="W689" s="32" t="s">
        <v>70</v>
      </c>
      <c r="Z689" s="32" t="s">
        <v>30</v>
      </c>
      <c r="AA689" s="32" t="s">
        <v>31</v>
      </c>
      <c r="AB689" s="32" t="s">
        <v>31</v>
      </c>
      <c r="AC689" s="32" t="s">
        <v>31</v>
      </c>
      <c r="AD689" s="32" t="s">
        <v>31</v>
      </c>
      <c r="AE689" s="45" t="s">
        <v>30</v>
      </c>
      <c r="AF689" s="46" t="s">
        <v>45</v>
      </c>
      <c r="AK689" s="32" t="s">
        <v>56</v>
      </c>
      <c r="AP689" s="24" t="str">
        <f t="shared" si="2"/>
        <v>0x7F008400</v>
      </c>
      <c r="AQ689" s="25"/>
      <c r="AR689" s="26" t="str">
        <f t="shared" si="6"/>
        <v>ARM64Op_sqshrun_Scalar                                          </v>
      </c>
      <c r="AS689" s="26" t="str">
        <f t="shared" si="7"/>
        <v>//		ARM64Op_sqshrun_Scalar,                                         	/* 0x7F008400	SQSHRUN   	immh != 0000 */</v>
      </c>
      <c r="AT689" s="26" t="str">
        <f t="shared" si="8"/>
        <v>//		0x7F008400,	/* SQSHRUN   	ARM64Op_sqshrun_Scalar	immh != 0000 */</v>
      </c>
    </row>
    <row r="690" ht="12.75" customHeight="1">
      <c r="A690" s="9" t="s">
        <v>1153</v>
      </c>
      <c r="B690" s="33" t="s">
        <v>106</v>
      </c>
      <c r="C690" s="16"/>
      <c r="D690" s="17"/>
      <c r="E690" s="28" t="s">
        <v>1154</v>
      </c>
      <c r="F690" s="18" t="str">
        <f t="shared" si="1"/>
        <v>Scalar</v>
      </c>
      <c r="G690" s="19"/>
      <c r="H690" s="30" t="s">
        <v>934</v>
      </c>
      <c r="I690" s="30" t="s">
        <v>1114</v>
      </c>
      <c r="J690" s="45" t="s">
        <v>31</v>
      </c>
      <c r="K690" s="45" t="s">
        <v>30</v>
      </c>
      <c r="L690" s="32" t="s">
        <v>30</v>
      </c>
      <c r="M690" s="45" t="s">
        <v>30</v>
      </c>
      <c r="N690" s="45" t="s">
        <v>30</v>
      </c>
      <c r="O690" s="45" t="s">
        <v>30</v>
      </c>
      <c r="P690" s="45" t="s">
        <v>30</v>
      </c>
      <c r="Q690" s="45" t="s">
        <v>30</v>
      </c>
      <c r="R690" s="45" t="s">
        <v>31</v>
      </c>
      <c r="S690" s="32" t="s">
        <v>69</v>
      </c>
      <c r="W690" s="32" t="s">
        <v>70</v>
      </c>
      <c r="Z690" s="32" t="s">
        <v>30</v>
      </c>
      <c r="AA690" s="32" t="s">
        <v>31</v>
      </c>
      <c r="AB690" s="32" t="s">
        <v>31</v>
      </c>
      <c r="AC690" s="32" t="s">
        <v>31</v>
      </c>
      <c r="AD690" s="32" t="s">
        <v>31</v>
      </c>
      <c r="AE690" s="45" t="s">
        <v>30</v>
      </c>
      <c r="AF690" s="46" t="s">
        <v>45</v>
      </c>
      <c r="AK690" s="32" t="s">
        <v>56</v>
      </c>
      <c r="AP690" s="24" t="str">
        <f t="shared" si="2"/>
        <v>0x7F008400</v>
      </c>
      <c r="AQ690" s="25"/>
      <c r="AR690" s="26" t="str">
        <f t="shared" si="6"/>
        <v>ARM64Op_sqshrun2_Scalar                                         </v>
      </c>
      <c r="AS690" s="26" t="str">
        <f t="shared" si="7"/>
        <v>//		ARM64Op_sqshrun2_Scalar,                                        	/* 0x7F008400	SQSHRUN2  	immh != 0000 */</v>
      </c>
      <c r="AT690" s="26" t="str">
        <f t="shared" si="8"/>
        <v>//		0x7F008400,	/* SQSHRUN2  	ARM64Op_sqshrun2_Scalar	immh != 0000 */</v>
      </c>
    </row>
    <row r="691" ht="12.75" customHeight="1">
      <c r="A691" s="15" t="s">
        <v>1155</v>
      </c>
      <c r="B691" s="33" t="s">
        <v>106</v>
      </c>
      <c r="C691" s="16"/>
      <c r="D691" s="17"/>
      <c r="E691" s="28" t="s">
        <v>1156</v>
      </c>
      <c r="F691" s="18" t="str">
        <f t="shared" si="1"/>
        <v>Scalar</v>
      </c>
      <c r="G691" s="19"/>
      <c r="H691" s="30" t="s">
        <v>934</v>
      </c>
      <c r="I691" s="30" t="s">
        <v>1114</v>
      </c>
      <c r="J691" s="45" t="s">
        <v>31</v>
      </c>
      <c r="K691" s="45" t="s">
        <v>30</v>
      </c>
      <c r="L691" s="32" t="s">
        <v>30</v>
      </c>
      <c r="M691" s="45" t="s">
        <v>30</v>
      </c>
      <c r="N691" s="45" t="s">
        <v>30</v>
      </c>
      <c r="O691" s="45" t="s">
        <v>30</v>
      </c>
      <c r="P691" s="45" t="s">
        <v>30</v>
      </c>
      <c r="Q691" s="45" t="s">
        <v>30</v>
      </c>
      <c r="R691" s="45" t="s">
        <v>31</v>
      </c>
      <c r="S691" s="32" t="s">
        <v>69</v>
      </c>
      <c r="W691" s="32" t="s">
        <v>70</v>
      </c>
      <c r="Z691" s="32" t="s">
        <v>30</v>
      </c>
      <c r="AA691" s="32" t="s">
        <v>31</v>
      </c>
      <c r="AB691" s="32" t="s">
        <v>31</v>
      </c>
      <c r="AC691" s="32" t="s">
        <v>31</v>
      </c>
      <c r="AD691" s="32" t="s">
        <v>30</v>
      </c>
      <c r="AE691" s="45" t="s">
        <v>30</v>
      </c>
      <c r="AF691" s="46" t="s">
        <v>45</v>
      </c>
      <c r="AK691" s="32" t="s">
        <v>56</v>
      </c>
      <c r="AP691" s="24" t="str">
        <f t="shared" si="2"/>
        <v>0x7F008C00</v>
      </c>
      <c r="AQ691" s="25"/>
      <c r="AR691" s="26" t="str">
        <f t="shared" si="6"/>
        <v>ARM64Op_sqrshrun_Scalar                                         </v>
      </c>
      <c r="AS691" s="26" t="str">
        <f t="shared" si="7"/>
        <v>//		ARM64Op_sqrshrun_Scalar,                                        	/* 0x7F008C00	SQRSHRUN  	immh != 0000 */</v>
      </c>
      <c r="AT691" s="26" t="str">
        <f t="shared" si="8"/>
        <v>//		0x7F008C00,	/* SQRSHRUN  	ARM64Op_sqrshrun_Scalar	immh != 0000 */</v>
      </c>
    </row>
    <row r="692" ht="12.75" customHeight="1">
      <c r="A692" s="15" t="s">
        <v>1157</v>
      </c>
      <c r="B692" s="33" t="s">
        <v>106</v>
      </c>
      <c r="C692" s="16"/>
      <c r="D692" s="17"/>
      <c r="E692" s="28" t="s">
        <v>1158</v>
      </c>
      <c r="F692" s="18" t="str">
        <f t="shared" si="1"/>
        <v>Scalar</v>
      </c>
      <c r="G692" s="19"/>
      <c r="H692" s="30" t="s">
        <v>934</v>
      </c>
      <c r="I692" s="30" t="s">
        <v>1114</v>
      </c>
      <c r="J692" s="45" t="s">
        <v>31</v>
      </c>
      <c r="K692" s="45" t="s">
        <v>30</v>
      </c>
      <c r="L692" s="32" t="s">
        <v>30</v>
      </c>
      <c r="M692" s="45" t="s">
        <v>30</v>
      </c>
      <c r="N692" s="45" t="s">
        <v>30</v>
      </c>
      <c r="O692" s="45" t="s">
        <v>30</v>
      </c>
      <c r="P692" s="45" t="s">
        <v>30</v>
      </c>
      <c r="Q692" s="45" t="s">
        <v>30</v>
      </c>
      <c r="R692" s="45" t="s">
        <v>31</v>
      </c>
      <c r="S692" s="32" t="s">
        <v>69</v>
      </c>
      <c r="W692" s="32" t="s">
        <v>70</v>
      </c>
      <c r="Z692" s="32" t="s">
        <v>30</v>
      </c>
      <c r="AA692" s="32" t="s">
        <v>31</v>
      </c>
      <c r="AB692" s="32" t="s">
        <v>31</v>
      </c>
      <c r="AC692" s="32" t="s">
        <v>31</v>
      </c>
      <c r="AD692" s="32" t="s">
        <v>30</v>
      </c>
      <c r="AE692" s="45" t="s">
        <v>30</v>
      </c>
      <c r="AF692" s="46" t="s">
        <v>45</v>
      </c>
      <c r="AK692" s="32" t="s">
        <v>56</v>
      </c>
      <c r="AP692" s="24" t="str">
        <f t="shared" si="2"/>
        <v>0x7F008C00</v>
      </c>
      <c r="AQ692" s="25"/>
      <c r="AR692" s="26" t="str">
        <f t="shared" si="6"/>
        <v>ARM64Op_sqrshrun2_Scalar                                        </v>
      </c>
      <c r="AS692" s="26" t="str">
        <f t="shared" si="7"/>
        <v>//		ARM64Op_sqrshrun2_Scalar,                                       	/* 0x7F008C00	SQRSHRUN2 	immh != 0000 */</v>
      </c>
      <c r="AT692" s="26" t="str">
        <f t="shared" si="8"/>
        <v>//		0x7F008C00,	/* SQRSHRUN2 	ARM64Op_sqrshrun2_Scalar	immh != 0000 */</v>
      </c>
    </row>
    <row r="693" ht="12.75" customHeight="1">
      <c r="A693" s="9" t="s">
        <v>1159</v>
      </c>
      <c r="B693" s="33" t="s">
        <v>106</v>
      </c>
      <c r="C693" s="16"/>
      <c r="D693" s="17"/>
      <c r="E693" s="28" t="s">
        <v>1160</v>
      </c>
      <c r="F693" s="18" t="str">
        <f t="shared" si="1"/>
        <v>Scalar</v>
      </c>
      <c r="G693" s="19"/>
      <c r="H693" s="30" t="s">
        <v>934</v>
      </c>
      <c r="I693" s="30" t="s">
        <v>1114</v>
      </c>
      <c r="J693" s="45" t="s">
        <v>31</v>
      </c>
      <c r="K693" s="45" t="s">
        <v>30</v>
      </c>
      <c r="L693" s="32" t="s">
        <v>30</v>
      </c>
      <c r="M693" s="45" t="s">
        <v>30</v>
      </c>
      <c r="N693" s="45" t="s">
        <v>30</v>
      </c>
      <c r="O693" s="45" t="s">
        <v>30</v>
      </c>
      <c r="P693" s="45" t="s">
        <v>30</v>
      </c>
      <c r="Q693" s="45" t="s">
        <v>30</v>
      </c>
      <c r="R693" s="45" t="s">
        <v>31</v>
      </c>
      <c r="S693" s="32" t="s">
        <v>69</v>
      </c>
      <c r="W693" s="32" t="s">
        <v>70</v>
      </c>
      <c r="Z693" s="32" t="s">
        <v>30</v>
      </c>
      <c r="AA693" s="32" t="s">
        <v>31</v>
      </c>
      <c r="AB693" s="32" t="s">
        <v>31</v>
      </c>
      <c r="AC693" s="32" t="s">
        <v>30</v>
      </c>
      <c r="AD693" s="32" t="s">
        <v>31</v>
      </c>
      <c r="AE693" s="45" t="s">
        <v>30</v>
      </c>
      <c r="AF693" s="46" t="s">
        <v>45</v>
      </c>
      <c r="AK693" s="32" t="s">
        <v>56</v>
      </c>
      <c r="AP693" s="24" t="str">
        <f t="shared" si="2"/>
        <v>0x7F009400</v>
      </c>
      <c r="AQ693" s="25"/>
      <c r="AR693" s="26" t="str">
        <f t="shared" si="6"/>
        <v>ARM64Op_uqshrn_Scalar                                           </v>
      </c>
      <c r="AS693" s="26" t="str">
        <f t="shared" si="7"/>
        <v>//		ARM64Op_uqshrn_Scalar,                                          	/* 0x7F009400	UQSHRN    	immh != 0000 */</v>
      </c>
      <c r="AT693" s="26" t="str">
        <f t="shared" si="8"/>
        <v>//		0x7F009400,	/* UQSHRN    	ARM64Op_uqshrn_Scalar	immh != 0000 */</v>
      </c>
    </row>
    <row r="694" ht="12.75" customHeight="1">
      <c r="A694" s="9" t="s">
        <v>1161</v>
      </c>
      <c r="B694" s="33" t="s">
        <v>106</v>
      </c>
      <c r="C694" s="16"/>
      <c r="D694" s="17"/>
      <c r="E694" s="28" t="s">
        <v>1162</v>
      </c>
      <c r="F694" s="18" t="str">
        <f t="shared" si="1"/>
        <v>Scalar</v>
      </c>
      <c r="G694" s="19"/>
      <c r="H694" s="30" t="s">
        <v>934</v>
      </c>
      <c r="I694" s="30" t="s">
        <v>1114</v>
      </c>
      <c r="J694" s="45" t="s">
        <v>31</v>
      </c>
      <c r="K694" s="45" t="s">
        <v>30</v>
      </c>
      <c r="L694" s="32" t="s">
        <v>30</v>
      </c>
      <c r="M694" s="45" t="s">
        <v>30</v>
      </c>
      <c r="N694" s="45" t="s">
        <v>30</v>
      </c>
      <c r="O694" s="45" t="s">
        <v>30</v>
      </c>
      <c r="P694" s="45" t="s">
        <v>30</v>
      </c>
      <c r="Q694" s="45" t="s">
        <v>30</v>
      </c>
      <c r="R694" s="45" t="s">
        <v>31</v>
      </c>
      <c r="S694" s="32" t="s">
        <v>69</v>
      </c>
      <c r="W694" s="32" t="s">
        <v>70</v>
      </c>
      <c r="Z694" s="32" t="s">
        <v>30</v>
      </c>
      <c r="AA694" s="32" t="s">
        <v>31</v>
      </c>
      <c r="AB694" s="32" t="s">
        <v>31</v>
      </c>
      <c r="AC694" s="32" t="s">
        <v>30</v>
      </c>
      <c r="AD694" s="32" t="s">
        <v>30</v>
      </c>
      <c r="AE694" s="45" t="s">
        <v>30</v>
      </c>
      <c r="AF694" s="46" t="s">
        <v>45</v>
      </c>
      <c r="AK694" s="32" t="s">
        <v>56</v>
      </c>
      <c r="AP694" s="24" t="str">
        <f t="shared" si="2"/>
        <v>0x7F009C00</v>
      </c>
      <c r="AQ694" s="25"/>
      <c r="AR694" s="26" t="str">
        <f t="shared" si="6"/>
        <v>ARM64Op_uqrshrn_Scalar                                          </v>
      </c>
      <c r="AS694" s="26" t="str">
        <f t="shared" si="7"/>
        <v>//		ARM64Op_uqrshrn_Scalar,                                         	/* 0x7F009C00	UQRSHRN   	immh != 0000 */</v>
      </c>
      <c r="AT694" s="26" t="str">
        <f t="shared" si="8"/>
        <v>//		0x7F009C00,	/* UQRSHRN   	ARM64Op_uqrshrn_Scalar	immh != 0000 */</v>
      </c>
    </row>
    <row r="695" ht="12.75" customHeight="1">
      <c r="A695" s="15" t="s">
        <v>1163</v>
      </c>
      <c r="B695" s="33" t="s">
        <v>106</v>
      </c>
      <c r="C695" s="16"/>
      <c r="D695" s="17"/>
      <c r="E695" s="28" t="s">
        <v>1164</v>
      </c>
      <c r="F695" s="18" t="str">
        <f t="shared" si="1"/>
        <v>Scalar</v>
      </c>
      <c r="G695" s="19"/>
      <c r="H695" s="30" t="s">
        <v>934</v>
      </c>
      <c r="I695" s="30" t="s">
        <v>1114</v>
      </c>
      <c r="J695" s="45" t="s">
        <v>31</v>
      </c>
      <c r="K695" s="45" t="s">
        <v>30</v>
      </c>
      <c r="L695" s="32" t="s">
        <v>30</v>
      </c>
      <c r="M695" s="45" t="s">
        <v>30</v>
      </c>
      <c r="N695" s="45" t="s">
        <v>30</v>
      </c>
      <c r="O695" s="45" t="s">
        <v>30</v>
      </c>
      <c r="P695" s="45" t="s">
        <v>30</v>
      </c>
      <c r="Q695" s="45" t="s">
        <v>30</v>
      </c>
      <c r="R695" s="45" t="s">
        <v>31</v>
      </c>
      <c r="S695" s="32" t="s">
        <v>69</v>
      </c>
      <c r="W695" s="32" t="s">
        <v>70</v>
      </c>
      <c r="Z695" s="32" t="s">
        <v>30</v>
      </c>
      <c r="AA695" s="32" t="s">
        <v>31</v>
      </c>
      <c r="AB695" s="32" t="s">
        <v>31</v>
      </c>
      <c r="AC695" s="32" t="s">
        <v>30</v>
      </c>
      <c r="AD695" s="32" t="s">
        <v>30</v>
      </c>
      <c r="AE695" s="45" t="s">
        <v>30</v>
      </c>
      <c r="AF695" s="46" t="s">
        <v>45</v>
      </c>
      <c r="AK695" s="32" t="s">
        <v>56</v>
      </c>
      <c r="AP695" s="24" t="str">
        <f t="shared" si="2"/>
        <v>0x7F009C00</v>
      </c>
      <c r="AQ695" s="25"/>
      <c r="AR695" s="26" t="str">
        <f t="shared" si="6"/>
        <v>ARM64Op_uqrshrn2_Scalar                                         </v>
      </c>
      <c r="AS695" s="26" t="str">
        <f t="shared" si="7"/>
        <v>//		ARM64Op_uqrshrn2_Scalar,                                        	/* 0x7F009C00	UQRSHRN2  	immh != 0000 */</v>
      </c>
      <c r="AT695" s="26" t="str">
        <f t="shared" si="8"/>
        <v>//		0x7F009C00,	/* UQRSHRN2  	ARM64Op_uqrshrn2_Scalar	immh != 0000 */</v>
      </c>
    </row>
    <row r="696" ht="12.75" customHeight="1">
      <c r="A696" s="15" t="s">
        <v>1165</v>
      </c>
      <c r="B696" s="33" t="s">
        <v>106</v>
      </c>
      <c r="C696" s="16"/>
      <c r="D696" s="17"/>
      <c r="E696" s="28" t="s">
        <v>708</v>
      </c>
      <c r="F696" s="18" t="str">
        <f t="shared" si="1"/>
        <v>vector_fixed_point_Scalar</v>
      </c>
      <c r="G696" s="18" t="s">
        <v>1134</v>
      </c>
      <c r="H696" s="30" t="s">
        <v>934</v>
      </c>
      <c r="I696" s="30" t="s">
        <v>1114</v>
      </c>
      <c r="J696" s="45" t="s">
        <v>31</v>
      </c>
      <c r="K696" s="45" t="s">
        <v>30</v>
      </c>
      <c r="L696" s="32" t="s">
        <v>30</v>
      </c>
      <c r="M696" s="45" t="s">
        <v>30</v>
      </c>
      <c r="N696" s="45" t="s">
        <v>30</v>
      </c>
      <c r="O696" s="45" t="s">
        <v>30</v>
      </c>
      <c r="P696" s="45" t="s">
        <v>30</v>
      </c>
      <c r="Q696" s="45" t="s">
        <v>30</v>
      </c>
      <c r="R696" s="45" t="s">
        <v>31</v>
      </c>
      <c r="S696" s="32" t="s">
        <v>69</v>
      </c>
      <c r="W696" s="32" t="s">
        <v>70</v>
      </c>
      <c r="Z696" s="32" t="s">
        <v>30</v>
      </c>
      <c r="AA696" s="32" t="s">
        <v>30</v>
      </c>
      <c r="AB696" s="32" t="s">
        <v>30</v>
      </c>
      <c r="AC696" s="32" t="s">
        <v>31</v>
      </c>
      <c r="AD696" s="32" t="s">
        <v>31</v>
      </c>
      <c r="AE696" s="45" t="s">
        <v>30</v>
      </c>
      <c r="AF696" s="46" t="s">
        <v>45</v>
      </c>
      <c r="AK696" s="32" t="s">
        <v>56</v>
      </c>
      <c r="AP696" s="24" t="str">
        <f t="shared" si="2"/>
        <v>0x7F00E400</v>
      </c>
      <c r="AQ696" s="25"/>
      <c r="AR696" s="26" t="str">
        <f t="shared" si="6"/>
        <v>ARM64Op_ucvtf_vector_fixed_point_Scalar                         </v>
      </c>
      <c r="AS696" s="26" t="str">
        <f t="shared" si="7"/>
        <v>//		ARM64Op_ucvtf_vector_fixed_point_Scalar,                        	/* 0x7F00E400	UCVTF     	immh != 0000 */</v>
      </c>
      <c r="AT696" s="26" t="str">
        <f t="shared" si="8"/>
        <v>//		0x7F00E400,	/* UCVTF     	ARM64Op_ucvtf_vector_fixed_point_Scalar	immh != 0000 */</v>
      </c>
    </row>
    <row r="697" ht="12.75" customHeight="1">
      <c r="A697" s="9" t="s">
        <v>1166</v>
      </c>
      <c r="B697" s="33" t="s">
        <v>106</v>
      </c>
      <c r="C697" s="16"/>
      <c r="D697" s="17"/>
      <c r="E697" s="28" t="s">
        <v>713</v>
      </c>
      <c r="F697" s="18" t="str">
        <f t="shared" si="1"/>
        <v>vector_fixed_point_Scalar</v>
      </c>
      <c r="G697" s="18" t="s">
        <v>1134</v>
      </c>
      <c r="H697" s="30" t="s">
        <v>934</v>
      </c>
      <c r="I697" s="30" t="s">
        <v>1114</v>
      </c>
      <c r="J697" s="45" t="s">
        <v>31</v>
      </c>
      <c r="K697" s="45" t="s">
        <v>30</v>
      </c>
      <c r="L697" s="32" t="s">
        <v>30</v>
      </c>
      <c r="M697" s="45" t="s">
        <v>30</v>
      </c>
      <c r="N697" s="45" t="s">
        <v>30</v>
      </c>
      <c r="O697" s="45" t="s">
        <v>30</v>
      </c>
      <c r="P697" s="45" t="s">
        <v>30</v>
      </c>
      <c r="Q697" s="45" t="s">
        <v>30</v>
      </c>
      <c r="R697" s="45" t="s">
        <v>31</v>
      </c>
      <c r="S697" s="32" t="s">
        <v>69</v>
      </c>
      <c r="W697" s="32" t="s">
        <v>70</v>
      </c>
      <c r="Z697" s="32" t="s">
        <v>30</v>
      </c>
      <c r="AA697" s="32" t="s">
        <v>30</v>
      </c>
      <c r="AB697" s="32" t="s">
        <v>30</v>
      </c>
      <c r="AC697" s="32" t="s">
        <v>30</v>
      </c>
      <c r="AD697" s="32" t="s">
        <v>30</v>
      </c>
      <c r="AE697" s="45" t="s">
        <v>30</v>
      </c>
      <c r="AF697" s="46" t="s">
        <v>45</v>
      </c>
      <c r="AK697" s="32" t="s">
        <v>56</v>
      </c>
      <c r="AP697" s="24" t="str">
        <f t="shared" si="2"/>
        <v>0x7F00FC00</v>
      </c>
      <c r="AQ697" s="25"/>
      <c r="AR697" s="26" t="str">
        <f t="shared" si="6"/>
        <v>ARM64Op_fcvtzu_vector_fixed_point_Scalar                        </v>
      </c>
      <c r="AS697" s="26" t="str">
        <f t="shared" si="7"/>
        <v>//		ARM64Op_fcvtzu_vector_fixed_point_Scalar,                       	/* 0x7F00FC00	FCVTZU    	immh != 0000 */</v>
      </c>
      <c r="AT697" s="26" t="str">
        <f t="shared" si="8"/>
        <v>//		0x7F00FC00,	/* FCVTZU    	ARM64Op_fcvtzu_vector_fixed_point_Scalar	immh != 0000 */</v>
      </c>
    </row>
    <row r="698" ht="12.75" customHeight="1">
      <c r="A698" s="15" t="s">
        <v>1167</v>
      </c>
      <c r="B698" s="33" t="s">
        <v>106</v>
      </c>
      <c r="C698" s="16"/>
      <c r="D698" s="17" t="s">
        <v>1168</v>
      </c>
      <c r="F698" s="18" t="str">
        <f t="shared" si="1"/>
        <v/>
      </c>
      <c r="G698" s="19"/>
      <c r="H698" s="20"/>
      <c r="I698" s="20"/>
      <c r="J698" s="22" t="s">
        <v>31</v>
      </c>
      <c r="K698" s="22" t="s">
        <v>30</v>
      </c>
      <c r="L698" s="22" t="s">
        <v>31</v>
      </c>
      <c r="M698" s="22" t="s">
        <v>30</v>
      </c>
      <c r="N698" s="39" t="s">
        <v>30</v>
      </c>
      <c r="O698" s="39" t="s">
        <v>30</v>
      </c>
      <c r="P698" s="39" t="s">
        <v>30</v>
      </c>
      <c r="Q698" s="22" t="s">
        <v>31</v>
      </c>
      <c r="R698" s="38" t="s">
        <v>65</v>
      </c>
      <c r="T698" s="22" t="s">
        <v>31</v>
      </c>
      <c r="U698" s="60" t="s">
        <v>51</v>
      </c>
      <c r="Z698" s="22" t="s">
        <v>31</v>
      </c>
      <c r="AA698" s="38" t="s">
        <v>642</v>
      </c>
      <c r="AD698" s="22" t="s">
        <v>31</v>
      </c>
      <c r="AE698" s="22" t="s">
        <v>31</v>
      </c>
      <c r="AF698" s="40" t="s">
        <v>45</v>
      </c>
      <c r="AK698" s="38" t="s">
        <v>56</v>
      </c>
      <c r="AP698" s="24" t="str">
        <f t="shared" si="2"/>
        <v/>
      </c>
      <c r="AQ698" s="25"/>
      <c r="AR698" s="26" t="str">
        <f t="shared" si="6"/>
        <v/>
      </c>
      <c r="AS698" s="26" t="str">
        <f t="shared" si="7"/>
        <v>	/* Crypto three-reg SHA */</v>
      </c>
      <c r="AT698" s="26" t="str">
        <f t="shared" si="8"/>
        <v>	/* Crypto three-reg SHA */</v>
      </c>
    </row>
    <row r="699" ht="12.75" customHeight="1">
      <c r="A699" s="15" t="s">
        <v>1169</v>
      </c>
      <c r="B699" s="33" t="s">
        <v>106</v>
      </c>
      <c r="C699" s="16"/>
      <c r="D699" s="17"/>
      <c r="E699" s="28" t="s">
        <v>1170</v>
      </c>
      <c r="F699" s="18" t="str">
        <f t="shared" si="1"/>
        <v/>
      </c>
      <c r="G699" s="19"/>
      <c r="H699" s="30"/>
      <c r="I699" s="30"/>
      <c r="J699" s="45" t="s">
        <v>31</v>
      </c>
      <c r="K699" s="45" t="s">
        <v>30</v>
      </c>
      <c r="L699" s="45" t="s">
        <v>31</v>
      </c>
      <c r="M699" s="45" t="s">
        <v>30</v>
      </c>
      <c r="N699" s="45" t="s">
        <v>30</v>
      </c>
      <c r="O699" s="45" t="s">
        <v>30</v>
      </c>
      <c r="P699" s="45" t="s">
        <v>30</v>
      </c>
      <c r="Q699" s="45" t="s">
        <v>31</v>
      </c>
      <c r="R699" s="32" t="s">
        <v>31</v>
      </c>
      <c r="S699" s="32" t="s">
        <v>31</v>
      </c>
      <c r="T699" s="45" t="s">
        <v>31</v>
      </c>
      <c r="U699" s="62" t="s">
        <v>51</v>
      </c>
      <c r="Z699" s="45" t="s">
        <v>31</v>
      </c>
      <c r="AA699" s="32" t="s">
        <v>31</v>
      </c>
      <c r="AB699" s="32" t="s">
        <v>31</v>
      </c>
      <c r="AC699" s="32" t="s">
        <v>31</v>
      </c>
      <c r="AD699" s="45" t="s">
        <v>31</v>
      </c>
      <c r="AE699" s="45" t="s">
        <v>31</v>
      </c>
      <c r="AF699" s="46" t="s">
        <v>45</v>
      </c>
      <c r="AK699" s="32" t="s">
        <v>56</v>
      </c>
      <c r="AP699" s="24" t="str">
        <f t="shared" si="2"/>
        <v>0x5E000000</v>
      </c>
      <c r="AQ699" s="25"/>
      <c r="AR699" s="26" t="str">
        <f t="shared" si="6"/>
        <v>ARM64Op_sha1c                                                   </v>
      </c>
      <c r="AS699" s="26" t="str">
        <f t="shared" si="7"/>
        <v>//		ARM64Op_sha1c,                                                  	/* 0x5E000000	SHA1C     	 */</v>
      </c>
      <c r="AT699" s="26" t="str">
        <f t="shared" si="8"/>
        <v>//		0x5E000000,	/* SHA1C     	ARM64Op_sha1c	 */</v>
      </c>
    </row>
    <row r="700" ht="12.75" customHeight="1">
      <c r="A700" s="9" t="s">
        <v>1171</v>
      </c>
      <c r="B700" s="33" t="s">
        <v>106</v>
      </c>
      <c r="C700" s="16"/>
      <c r="D700" s="17"/>
      <c r="E700" s="28" t="s">
        <v>1172</v>
      </c>
      <c r="F700" s="18" t="str">
        <f t="shared" si="1"/>
        <v/>
      </c>
      <c r="G700" s="19"/>
      <c r="H700" s="30"/>
      <c r="I700" s="30"/>
      <c r="J700" s="45" t="s">
        <v>31</v>
      </c>
      <c r="K700" s="45" t="s">
        <v>30</v>
      </c>
      <c r="L700" s="45" t="s">
        <v>31</v>
      </c>
      <c r="M700" s="45" t="s">
        <v>30</v>
      </c>
      <c r="N700" s="45" t="s">
        <v>30</v>
      </c>
      <c r="O700" s="45" t="s">
        <v>30</v>
      </c>
      <c r="P700" s="45" t="s">
        <v>30</v>
      </c>
      <c r="Q700" s="45" t="s">
        <v>31</v>
      </c>
      <c r="R700" s="32" t="s">
        <v>31</v>
      </c>
      <c r="S700" s="32" t="s">
        <v>31</v>
      </c>
      <c r="T700" s="45" t="s">
        <v>31</v>
      </c>
      <c r="U700" s="62" t="s">
        <v>51</v>
      </c>
      <c r="Z700" s="45" t="s">
        <v>31</v>
      </c>
      <c r="AA700" s="32" t="s">
        <v>31</v>
      </c>
      <c r="AB700" s="32" t="s">
        <v>31</v>
      </c>
      <c r="AC700" s="32" t="s">
        <v>30</v>
      </c>
      <c r="AD700" s="45" t="s">
        <v>31</v>
      </c>
      <c r="AE700" s="45" t="s">
        <v>31</v>
      </c>
      <c r="AF700" s="46" t="s">
        <v>45</v>
      </c>
      <c r="AK700" s="32" t="s">
        <v>56</v>
      </c>
      <c r="AP700" s="24" t="str">
        <f t="shared" si="2"/>
        <v>0x5E001000</v>
      </c>
      <c r="AQ700" s="25"/>
      <c r="AR700" s="26" t="str">
        <f t="shared" si="6"/>
        <v>ARM64Op_sha1p                                                   </v>
      </c>
      <c r="AS700" s="26" t="str">
        <f t="shared" si="7"/>
        <v>//		ARM64Op_sha1p,                                                  	/* 0x5E001000	SHA1P     	 */</v>
      </c>
      <c r="AT700" s="26" t="str">
        <f t="shared" si="8"/>
        <v>//		0x5E001000,	/* SHA1P     	ARM64Op_sha1p	 */</v>
      </c>
    </row>
    <row r="701" ht="12.75" customHeight="1">
      <c r="A701" s="9" t="s">
        <v>1173</v>
      </c>
      <c r="B701" s="33" t="s">
        <v>106</v>
      </c>
      <c r="C701" s="16"/>
      <c r="D701" s="17"/>
      <c r="E701" s="28" t="s">
        <v>1174</v>
      </c>
      <c r="F701" s="18" t="str">
        <f t="shared" si="1"/>
        <v/>
      </c>
      <c r="G701" s="19"/>
      <c r="H701" s="30"/>
      <c r="I701" s="30"/>
      <c r="J701" s="45" t="s">
        <v>31</v>
      </c>
      <c r="K701" s="45" t="s">
        <v>30</v>
      </c>
      <c r="L701" s="45" t="s">
        <v>31</v>
      </c>
      <c r="M701" s="45" t="s">
        <v>30</v>
      </c>
      <c r="N701" s="45" t="s">
        <v>30</v>
      </c>
      <c r="O701" s="45" t="s">
        <v>30</v>
      </c>
      <c r="P701" s="45" t="s">
        <v>30</v>
      </c>
      <c r="Q701" s="45" t="s">
        <v>31</v>
      </c>
      <c r="R701" s="32" t="s">
        <v>31</v>
      </c>
      <c r="S701" s="32" t="s">
        <v>31</v>
      </c>
      <c r="T701" s="45" t="s">
        <v>31</v>
      </c>
      <c r="U701" s="62" t="s">
        <v>51</v>
      </c>
      <c r="Z701" s="45" t="s">
        <v>31</v>
      </c>
      <c r="AA701" s="32" t="s">
        <v>31</v>
      </c>
      <c r="AB701" s="32" t="s">
        <v>30</v>
      </c>
      <c r="AC701" s="32" t="s">
        <v>31</v>
      </c>
      <c r="AD701" s="45" t="s">
        <v>31</v>
      </c>
      <c r="AE701" s="45" t="s">
        <v>31</v>
      </c>
      <c r="AF701" s="46" t="s">
        <v>45</v>
      </c>
      <c r="AK701" s="32" t="s">
        <v>56</v>
      </c>
      <c r="AP701" s="24" t="str">
        <f t="shared" si="2"/>
        <v>0x5E002000</v>
      </c>
      <c r="AQ701" s="25"/>
      <c r="AR701" s="26" t="str">
        <f t="shared" si="6"/>
        <v>ARM64Op_sha1m                                                   </v>
      </c>
      <c r="AS701" s="26" t="str">
        <f t="shared" si="7"/>
        <v>//		ARM64Op_sha1m,                                                  	/* 0x5E002000	SHA1M     	 */</v>
      </c>
      <c r="AT701" s="26" t="str">
        <f t="shared" si="8"/>
        <v>//		0x5E002000,	/* SHA1M     	ARM64Op_sha1m	 */</v>
      </c>
    </row>
    <row r="702" ht="12.75" customHeight="1">
      <c r="A702" s="15" t="s">
        <v>1175</v>
      </c>
      <c r="B702" s="33" t="s">
        <v>106</v>
      </c>
      <c r="C702" s="16"/>
      <c r="D702" s="17"/>
      <c r="E702" s="28" t="s">
        <v>1176</v>
      </c>
      <c r="F702" s="18" t="str">
        <f t="shared" si="1"/>
        <v/>
      </c>
      <c r="G702" s="19"/>
      <c r="H702" s="30"/>
      <c r="I702" s="30"/>
      <c r="J702" s="45" t="s">
        <v>31</v>
      </c>
      <c r="K702" s="45" t="s">
        <v>30</v>
      </c>
      <c r="L702" s="45" t="s">
        <v>31</v>
      </c>
      <c r="M702" s="45" t="s">
        <v>30</v>
      </c>
      <c r="N702" s="45" t="s">
        <v>30</v>
      </c>
      <c r="O702" s="45" t="s">
        <v>30</v>
      </c>
      <c r="P702" s="45" t="s">
        <v>30</v>
      </c>
      <c r="Q702" s="45" t="s">
        <v>31</v>
      </c>
      <c r="R702" s="32" t="s">
        <v>31</v>
      </c>
      <c r="S702" s="32" t="s">
        <v>31</v>
      </c>
      <c r="T702" s="45" t="s">
        <v>31</v>
      </c>
      <c r="U702" s="62" t="s">
        <v>51</v>
      </c>
      <c r="Z702" s="45" t="s">
        <v>31</v>
      </c>
      <c r="AA702" s="32" t="s">
        <v>31</v>
      </c>
      <c r="AB702" s="32" t="s">
        <v>30</v>
      </c>
      <c r="AC702" s="32" t="s">
        <v>30</v>
      </c>
      <c r="AD702" s="45" t="s">
        <v>31</v>
      </c>
      <c r="AE702" s="45" t="s">
        <v>31</v>
      </c>
      <c r="AF702" s="46" t="s">
        <v>45</v>
      </c>
      <c r="AK702" s="32" t="s">
        <v>56</v>
      </c>
      <c r="AP702" s="24" t="str">
        <f t="shared" si="2"/>
        <v>0x5E003000</v>
      </c>
      <c r="AQ702" s="25"/>
      <c r="AR702" s="26" t="str">
        <f t="shared" si="6"/>
        <v>ARM64Op_sha1su0                                                 </v>
      </c>
      <c r="AS702" s="26" t="str">
        <f t="shared" si="7"/>
        <v>//		ARM64Op_sha1su0,                                                	/* 0x5E003000	SHA1SU0   	 */</v>
      </c>
      <c r="AT702" s="26" t="str">
        <f t="shared" si="8"/>
        <v>//		0x5E003000,	/* SHA1SU0   	ARM64Op_sha1su0	 */</v>
      </c>
    </row>
    <row r="703" ht="12.75" customHeight="1">
      <c r="A703" s="15" t="s">
        <v>1177</v>
      </c>
      <c r="B703" s="33" t="s">
        <v>106</v>
      </c>
      <c r="C703" s="16"/>
      <c r="D703" s="17"/>
      <c r="E703" s="28" t="s">
        <v>1178</v>
      </c>
      <c r="F703" s="18" t="str">
        <f t="shared" si="1"/>
        <v/>
      </c>
      <c r="G703" s="19"/>
      <c r="H703" s="30"/>
      <c r="I703" s="30"/>
      <c r="J703" s="45" t="s">
        <v>31</v>
      </c>
      <c r="K703" s="45" t="s">
        <v>30</v>
      </c>
      <c r="L703" s="45" t="s">
        <v>31</v>
      </c>
      <c r="M703" s="45" t="s">
        <v>30</v>
      </c>
      <c r="N703" s="45" t="s">
        <v>30</v>
      </c>
      <c r="O703" s="45" t="s">
        <v>30</v>
      </c>
      <c r="P703" s="45" t="s">
        <v>30</v>
      </c>
      <c r="Q703" s="45" t="s">
        <v>31</v>
      </c>
      <c r="R703" s="32" t="s">
        <v>31</v>
      </c>
      <c r="S703" s="32" t="s">
        <v>31</v>
      </c>
      <c r="T703" s="45" t="s">
        <v>31</v>
      </c>
      <c r="U703" s="62" t="s">
        <v>51</v>
      </c>
      <c r="Z703" s="45" t="s">
        <v>31</v>
      </c>
      <c r="AA703" s="32" t="s">
        <v>30</v>
      </c>
      <c r="AB703" s="32" t="s">
        <v>31</v>
      </c>
      <c r="AC703" s="32" t="s">
        <v>31</v>
      </c>
      <c r="AD703" s="45" t="s">
        <v>31</v>
      </c>
      <c r="AE703" s="45" t="s">
        <v>31</v>
      </c>
      <c r="AF703" s="46" t="s">
        <v>45</v>
      </c>
      <c r="AK703" s="32" t="s">
        <v>56</v>
      </c>
      <c r="AP703" s="24" t="str">
        <f t="shared" si="2"/>
        <v>0x5E004000</v>
      </c>
      <c r="AQ703" s="25"/>
      <c r="AR703" s="26" t="str">
        <f t="shared" si="6"/>
        <v>ARM64Op_sha256h                                                 </v>
      </c>
      <c r="AS703" s="26" t="str">
        <f t="shared" si="7"/>
        <v>//		ARM64Op_sha256h,                                                	/* 0x5E004000	SHA256H   	 */</v>
      </c>
      <c r="AT703" s="26" t="str">
        <f t="shared" si="8"/>
        <v>//		0x5E004000,	/* SHA256H   	ARM64Op_sha256h	 */</v>
      </c>
    </row>
    <row r="704" ht="12.75" customHeight="1">
      <c r="A704" s="9" t="s">
        <v>1179</v>
      </c>
      <c r="B704" s="33" t="s">
        <v>106</v>
      </c>
      <c r="C704" s="16"/>
      <c r="D704" s="17"/>
      <c r="E704" s="28" t="s">
        <v>1180</v>
      </c>
      <c r="F704" s="18" t="str">
        <f t="shared" si="1"/>
        <v/>
      </c>
      <c r="G704" s="19"/>
      <c r="H704" s="30"/>
      <c r="I704" s="30"/>
      <c r="J704" s="45" t="s">
        <v>31</v>
      </c>
      <c r="K704" s="45" t="s">
        <v>30</v>
      </c>
      <c r="L704" s="45" t="s">
        <v>31</v>
      </c>
      <c r="M704" s="45" t="s">
        <v>30</v>
      </c>
      <c r="N704" s="45" t="s">
        <v>30</v>
      </c>
      <c r="O704" s="45" t="s">
        <v>30</v>
      </c>
      <c r="P704" s="45" t="s">
        <v>30</v>
      </c>
      <c r="Q704" s="45" t="s">
        <v>31</v>
      </c>
      <c r="R704" s="32" t="s">
        <v>31</v>
      </c>
      <c r="S704" s="32" t="s">
        <v>31</v>
      </c>
      <c r="T704" s="45" t="s">
        <v>31</v>
      </c>
      <c r="U704" s="62" t="s">
        <v>51</v>
      </c>
      <c r="Z704" s="45" t="s">
        <v>31</v>
      </c>
      <c r="AA704" s="32" t="s">
        <v>30</v>
      </c>
      <c r="AB704" s="32" t="s">
        <v>31</v>
      </c>
      <c r="AC704" s="32" t="s">
        <v>30</v>
      </c>
      <c r="AD704" s="45" t="s">
        <v>31</v>
      </c>
      <c r="AE704" s="45" t="s">
        <v>31</v>
      </c>
      <c r="AF704" s="46" t="s">
        <v>45</v>
      </c>
      <c r="AK704" s="32" t="s">
        <v>56</v>
      </c>
      <c r="AP704" s="24" t="str">
        <f t="shared" si="2"/>
        <v>0x5E005000</v>
      </c>
      <c r="AQ704" s="25"/>
      <c r="AR704" s="26" t="str">
        <f t="shared" si="6"/>
        <v>ARM64Op_sha256h2                                                </v>
      </c>
      <c r="AS704" s="26" t="str">
        <f t="shared" si="7"/>
        <v>//		ARM64Op_sha256h2,                                               	/* 0x5E005000	SHA256H2  	 */</v>
      </c>
      <c r="AT704" s="26" t="str">
        <f t="shared" si="8"/>
        <v>//		0x5E005000,	/* SHA256H2  	ARM64Op_sha256h2	 */</v>
      </c>
    </row>
    <row r="705" ht="12.75" customHeight="1">
      <c r="A705" s="15" t="s">
        <v>1181</v>
      </c>
      <c r="B705" s="33" t="s">
        <v>106</v>
      </c>
      <c r="C705" s="16"/>
      <c r="D705" s="17"/>
      <c r="E705" s="28" t="s">
        <v>1182</v>
      </c>
      <c r="F705" s="18" t="str">
        <f t="shared" si="1"/>
        <v/>
      </c>
      <c r="G705" s="19"/>
      <c r="H705" s="30"/>
      <c r="I705" s="30"/>
      <c r="J705" s="45" t="s">
        <v>31</v>
      </c>
      <c r="K705" s="45" t="s">
        <v>30</v>
      </c>
      <c r="L705" s="45" t="s">
        <v>31</v>
      </c>
      <c r="M705" s="45" t="s">
        <v>30</v>
      </c>
      <c r="N705" s="45" t="s">
        <v>30</v>
      </c>
      <c r="O705" s="45" t="s">
        <v>30</v>
      </c>
      <c r="P705" s="45" t="s">
        <v>30</v>
      </c>
      <c r="Q705" s="45" t="s">
        <v>31</v>
      </c>
      <c r="R705" s="32" t="s">
        <v>31</v>
      </c>
      <c r="S705" s="32" t="s">
        <v>31</v>
      </c>
      <c r="T705" s="45" t="s">
        <v>31</v>
      </c>
      <c r="U705" s="62" t="s">
        <v>51</v>
      </c>
      <c r="Z705" s="45" t="s">
        <v>31</v>
      </c>
      <c r="AA705" s="32" t="s">
        <v>30</v>
      </c>
      <c r="AB705" s="32" t="s">
        <v>30</v>
      </c>
      <c r="AC705" s="32" t="s">
        <v>31</v>
      </c>
      <c r="AD705" s="45" t="s">
        <v>31</v>
      </c>
      <c r="AE705" s="45" t="s">
        <v>31</v>
      </c>
      <c r="AF705" s="46" t="s">
        <v>45</v>
      </c>
      <c r="AK705" s="32" t="s">
        <v>56</v>
      </c>
      <c r="AP705" s="24" t="str">
        <f t="shared" si="2"/>
        <v>0x5E006000</v>
      </c>
      <c r="AQ705" s="25"/>
      <c r="AR705" s="26" t="str">
        <f t="shared" si="6"/>
        <v>ARM64Op_sha256su1                                               </v>
      </c>
      <c r="AS705" s="26" t="str">
        <f t="shared" si="7"/>
        <v>//		ARM64Op_sha256su1,                                              	/* 0x5E006000	SHA256SU1 	 */</v>
      </c>
      <c r="AT705" s="26" t="str">
        <f t="shared" si="8"/>
        <v>//		0x5E006000,	/* SHA256SU1 	ARM64Op_sha256su1	 */</v>
      </c>
    </row>
    <row r="706" ht="12.75" customHeight="1">
      <c r="A706" s="15" t="s">
        <v>1183</v>
      </c>
      <c r="B706" s="33" t="s">
        <v>106</v>
      </c>
      <c r="C706" s="16"/>
      <c r="D706" s="17" t="s">
        <v>1184</v>
      </c>
      <c r="F706" s="18" t="str">
        <f t="shared" si="1"/>
        <v/>
      </c>
      <c r="G706" s="19"/>
      <c r="H706" s="20"/>
      <c r="I706" s="20"/>
      <c r="J706" s="22" t="s">
        <v>31</v>
      </c>
      <c r="K706" s="22" t="s">
        <v>30</v>
      </c>
      <c r="L706" s="22" t="s">
        <v>31</v>
      </c>
      <c r="M706" s="22" t="s">
        <v>30</v>
      </c>
      <c r="N706" s="39" t="s">
        <v>30</v>
      </c>
      <c r="O706" s="39" t="s">
        <v>30</v>
      </c>
      <c r="P706" s="39" t="s">
        <v>30</v>
      </c>
      <c r="Q706" s="22" t="s">
        <v>31</v>
      </c>
      <c r="R706" s="38" t="s">
        <v>65</v>
      </c>
      <c r="T706" s="22" t="s">
        <v>30</v>
      </c>
      <c r="U706" s="22" t="s">
        <v>31</v>
      </c>
      <c r="V706" s="22" t="s">
        <v>30</v>
      </c>
      <c r="W706" s="22" t="s">
        <v>31</v>
      </c>
      <c r="X706" s="22" t="s">
        <v>31</v>
      </c>
      <c r="Y706" s="38" t="s">
        <v>642</v>
      </c>
      <c r="AD706" s="22" t="s">
        <v>30</v>
      </c>
      <c r="AE706" s="22" t="s">
        <v>31</v>
      </c>
      <c r="AF706" s="40" t="s">
        <v>45</v>
      </c>
      <c r="AK706" s="38" t="s">
        <v>56</v>
      </c>
      <c r="AP706" s="24" t="str">
        <f t="shared" si="2"/>
        <v/>
      </c>
      <c r="AQ706" s="25"/>
      <c r="AR706" s="26" t="str">
        <f t="shared" si="6"/>
        <v/>
      </c>
      <c r="AS706" s="26" t="str">
        <f t="shared" si="7"/>
        <v>	/* Crypto two-reg SHA */</v>
      </c>
      <c r="AT706" s="26" t="str">
        <f t="shared" si="8"/>
        <v>	/* Crypto two-reg SHA */</v>
      </c>
    </row>
    <row r="707" ht="12.75" customHeight="1">
      <c r="A707" s="9" t="s">
        <v>1185</v>
      </c>
      <c r="B707" s="33" t="s">
        <v>106</v>
      </c>
      <c r="C707" s="16"/>
      <c r="D707" s="17"/>
      <c r="E707" s="28" t="s">
        <v>1186</v>
      </c>
      <c r="F707" s="18" t="str">
        <f t="shared" si="1"/>
        <v/>
      </c>
      <c r="G707" s="19"/>
      <c r="H707" s="30"/>
      <c r="I707" s="30"/>
      <c r="J707" s="45" t="s">
        <v>31</v>
      </c>
      <c r="K707" s="45" t="s">
        <v>30</v>
      </c>
      <c r="L707" s="45" t="s">
        <v>31</v>
      </c>
      <c r="M707" s="45" t="s">
        <v>30</v>
      </c>
      <c r="N707" s="45" t="s">
        <v>30</v>
      </c>
      <c r="O707" s="45" t="s">
        <v>30</v>
      </c>
      <c r="P707" s="45" t="s">
        <v>30</v>
      </c>
      <c r="Q707" s="45" t="s">
        <v>31</v>
      </c>
      <c r="R707" s="32" t="s">
        <v>31</v>
      </c>
      <c r="S707" s="32" t="s">
        <v>31</v>
      </c>
      <c r="T707" s="45" t="s">
        <v>30</v>
      </c>
      <c r="U707" s="45" t="s">
        <v>31</v>
      </c>
      <c r="V707" s="45" t="s">
        <v>30</v>
      </c>
      <c r="W707" s="45" t="s">
        <v>31</v>
      </c>
      <c r="X707" s="45" t="s">
        <v>31</v>
      </c>
      <c r="Y707" s="32" t="s">
        <v>31</v>
      </c>
      <c r="Z707" s="32" t="s">
        <v>31</v>
      </c>
      <c r="AA707" s="32" t="s">
        <v>31</v>
      </c>
      <c r="AB707" s="32" t="s">
        <v>31</v>
      </c>
      <c r="AC707" s="32" t="s">
        <v>31</v>
      </c>
      <c r="AD707" s="45" t="s">
        <v>30</v>
      </c>
      <c r="AE707" s="45" t="s">
        <v>31</v>
      </c>
      <c r="AF707" s="46" t="s">
        <v>45</v>
      </c>
      <c r="AK707" s="32" t="s">
        <v>56</v>
      </c>
      <c r="AP707" s="24" t="str">
        <f t="shared" si="2"/>
        <v>0x5E280800</v>
      </c>
      <c r="AQ707" s="25"/>
      <c r="AR707" s="26" t="str">
        <f t="shared" si="6"/>
        <v>ARM64Op_sha1h                                                   </v>
      </c>
      <c r="AS707" s="26" t="str">
        <f t="shared" si="7"/>
        <v>//		ARM64Op_sha1h,                                                  	/* 0x5E280800	SHA1H     	 */</v>
      </c>
      <c r="AT707" s="26" t="str">
        <f t="shared" si="8"/>
        <v>//		0x5E280800,	/* SHA1H     	ARM64Op_sha1h	 */</v>
      </c>
    </row>
    <row r="708" ht="12.75" customHeight="1">
      <c r="A708" s="9" t="s">
        <v>1187</v>
      </c>
      <c r="B708" s="33" t="s">
        <v>106</v>
      </c>
      <c r="C708" s="16"/>
      <c r="D708" s="17"/>
      <c r="E708" s="28" t="s">
        <v>1188</v>
      </c>
      <c r="F708" s="18" t="str">
        <f t="shared" si="1"/>
        <v/>
      </c>
      <c r="G708" s="19"/>
      <c r="H708" s="30"/>
      <c r="I708" s="30"/>
      <c r="J708" s="45" t="s">
        <v>31</v>
      </c>
      <c r="K708" s="45" t="s">
        <v>30</v>
      </c>
      <c r="L708" s="45" t="s">
        <v>31</v>
      </c>
      <c r="M708" s="45" t="s">
        <v>30</v>
      </c>
      <c r="N708" s="45" t="s">
        <v>30</v>
      </c>
      <c r="O708" s="45" t="s">
        <v>30</v>
      </c>
      <c r="P708" s="45" t="s">
        <v>30</v>
      </c>
      <c r="Q708" s="45" t="s">
        <v>31</v>
      </c>
      <c r="R708" s="32" t="s">
        <v>31</v>
      </c>
      <c r="S708" s="32" t="s">
        <v>31</v>
      </c>
      <c r="T708" s="45" t="s">
        <v>30</v>
      </c>
      <c r="U708" s="45" t="s">
        <v>31</v>
      </c>
      <c r="V708" s="45" t="s">
        <v>30</v>
      </c>
      <c r="W708" s="45" t="s">
        <v>31</v>
      </c>
      <c r="X708" s="45" t="s">
        <v>31</v>
      </c>
      <c r="Y708" s="32" t="s">
        <v>31</v>
      </c>
      <c r="Z708" s="32" t="s">
        <v>31</v>
      </c>
      <c r="AA708" s="32" t="s">
        <v>31</v>
      </c>
      <c r="AB708" s="32" t="s">
        <v>31</v>
      </c>
      <c r="AC708" s="32" t="s">
        <v>30</v>
      </c>
      <c r="AD708" s="45" t="s">
        <v>30</v>
      </c>
      <c r="AE708" s="45" t="s">
        <v>31</v>
      </c>
      <c r="AF708" s="46" t="s">
        <v>45</v>
      </c>
      <c r="AK708" s="32" t="s">
        <v>56</v>
      </c>
      <c r="AP708" s="24" t="str">
        <f t="shared" si="2"/>
        <v>0x5E281800</v>
      </c>
      <c r="AQ708" s="25"/>
      <c r="AR708" s="26" t="str">
        <f t="shared" si="6"/>
        <v>ARM64Op_sha1su1                                                 </v>
      </c>
      <c r="AS708" s="26" t="str">
        <f t="shared" si="7"/>
        <v>//		ARM64Op_sha1su1,                                                	/* 0x5E281800	SHA1SU1   	 */</v>
      </c>
      <c r="AT708" s="26" t="str">
        <f t="shared" si="8"/>
        <v>//		0x5E281800,	/* SHA1SU1   	ARM64Op_sha1su1	 */</v>
      </c>
    </row>
    <row r="709" ht="12.75" customHeight="1">
      <c r="A709" s="15" t="s">
        <v>1189</v>
      </c>
      <c r="B709" s="33" t="s">
        <v>106</v>
      </c>
      <c r="C709" s="16"/>
      <c r="D709" s="17"/>
      <c r="E709" s="28" t="s">
        <v>1190</v>
      </c>
      <c r="F709" s="18" t="str">
        <f t="shared" si="1"/>
        <v/>
      </c>
      <c r="G709" s="19"/>
      <c r="H709" s="30"/>
      <c r="I709" s="30"/>
      <c r="J709" s="45" t="s">
        <v>31</v>
      </c>
      <c r="K709" s="45" t="s">
        <v>30</v>
      </c>
      <c r="L709" s="45" t="s">
        <v>31</v>
      </c>
      <c r="M709" s="45" t="s">
        <v>30</v>
      </c>
      <c r="N709" s="45" t="s">
        <v>30</v>
      </c>
      <c r="O709" s="45" t="s">
        <v>30</v>
      </c>
      <c r="P709" s="45" t="s">
        <v>30</v>
      </c>
      <c r="Q709" s="45" t="s">
        <v>31</v>
      </c>
      <c r="R709" s="32" t="s">
        <v>31</v>
      </c>
      <c r="S709" s="32" t="s">
        <v>31</v>
      </c>
      <c r="T709" s="45" t="s">
        <v>30</v>
      </c>
      <c r="U709" s="45" t="s">
        <v>31</v>
      </c>
      <c r="V709" s="45" t="s">
        <v>30</v>
      </c>
      <c r="W709" s="45" t="s">
        <v>31</v>
      </c>
      <c r="X709" s="45" t="s">
        <v>31</v>
      </c>
      <c r="Y709" s="32" t="s">
        <v>31</v>
      </c>
      <c r="Z709" s="32" t="s">
        <v>31</v>
      </c>
      <c r="AA709" s="32" t="s">
        <v>31</v>
      </c>
      <c r="AB709" s="32" t="s">
        <v>30</v>
      </c>
      <c r="AC709" s="32" t="s">
        <v>31</v>
      </c>
      <c r="AD709" s="45" t="s">
        <v>30</v>
      </c>
      <c r="AE709" s="45" t="s">
        <v>31</v>
      </c>
      <c r="AF709" s="46" t="s">
        <v>45</v>
      </c>
      <c r="AK709" s="32" t="s">
        <v>56</v>
      </c>
      <c r="AP709" s="24" t="str">
        <f t="shared" si="2"/>
        <v>0x5E282800</v>
      </c>
      <c r="AQ709" s="25"/>
      <c r="AR709" s="26" t="str">
        <f t="shared" si="6"/>
        <v>ARM64Op_sha256su0                                               </v>
      </c>
      <c r="AS709" s="26" t="str">
        <f t="shared" si="7"/>
        <v>//		ARM64Op_sha256su0,                                              	/* 0x5E282800	SHA256SU0 	 */</v>
      </c>
      <c r="AT709" s="26" t="str">
        <f t="shared" si="8"/>
        <v>//		0x5E282800,	/* SHA256SU0 	ARM64Op_sha256su0	 */</v>
      </c>
    </row>
    <row r="710" ht="12.75" customHeight="1">
      <c r="A710" s="15" t="s">
        <v>1191</v>
      </c>
      <c r="B710" s="33" t="s">
        <v>106</v>
      </c>
      <c r="C710" s="16"/>
      <c r="D710" s="17" t="s">
        <v>1192</v>
      </c>
      <c r="F710" s="18" t="str">
        <f t="shared" si="1"/>
        <v/>
      </c>
      <c r="G710" s="19"/>
      <c r="H710" s="20"/>
      <c r="I710" s="20"/>
      <c r="J710" s="22" t="s">
        <v>31</v>
      </c>
      <c r="K710" s="22" t="s">
        <v>30</v>
      </c>
      <c r="L710" s="22" t="s">
        <v>31</v>
      </c>
      <c r="M710" s="22" t="s">
        <v>31</v>
      </c>
      <c r="N710" s="39" t="s">
        <v>30</v>
      </c>
      <c r="O710" s="39" t="s">
        <v>30</v>
      </c>
      <c r="P710" s="39" t="s">
        <v>30</v>
      </c>
      <c r="Q710" s="22" t="s">
        <v>31</v>
      </c>
      <c r="R710" s="38" t="s">
        <v>65</v>
      </c>
      <c r="T710" s="22" t="s">
        <v>30</v>
      </c>
      <c r="U710" s="22" t="s">
        <v>31</v>
      </c>
      <c r="V710" s="22" t="s">
        <v>30</v>
      </c>
      <c r="W710" s="22" t="s">
        <v>31</v>
      </c>
      <c r="X710" s="22" t="s">
        <v>31</v>
      </c>
      <c r="Y710" s="38" t="s">
        <v>642</v>
      </c>
      <c r="AD710" s="22" t="s">
        <v>30</v>
      </c>
      <c r="AE710" s="22" t="s">
        <v>31</v>
      </c>
      <c r="AF710" s="40" t="s">
        <v>45</v>
      </c>
      <c r="AK710" s="38" t="s">
        <v>56</v>
      </c>
      <c r="AP710" s="24" t="str">
        <f t="shared" si="2"/>
        <v/>
      </c>
      <c r="AQ710" s="25"/>
      <c r="AR710" s="26" t="str">
        <f t="shared" si="6"/>
        <v/>
      </c>
      <c r="AS710" s="26" t="str">
        <f t="shared" si="7"/>
        <v>	/* Crypto AES */</v>
      </c>
      <c r="AT710" s="26" t="str">
        <f t="shared" si="8"/>
        <v>	/* Crypto AES */</v>
      </c>
    </row>
    <row r="711" ht="12.75" customHeight="1">
      <c r="A711" s="9" t="s">
        <v>1193</v>
      </c>
      <c r="B711" s="33" t="s">
        <v>106</v>
      </c>
      <c r="C711" s="16"/>
      <c r="D711" s="17"/>
      <c r="E711" s="28" t="s">
        <v>1194</v>
      </c>
      <c r="F711" s="18" t="str">
        <f t="shared" si="1"/>
        <v/>
      </c>
      <c r="G711" s="19"/>
      <c r="H711" s="30"/>
      <c r="I711" s="30"/>
      <c r="J711" s="45" t="s">
        <v>31</v>
      </c>
      <c r="K711" s="45" t="s">
        <v>30</v>
      </c>
      <c r="L711" s="45" t="s">
        <v>31</v>
      </c>
      <c r="M711" s="45" t="s">
        <v>31</v>
      </c>
      <c r="N711" s="45" t="s">
        <v>30</v>
      </c>
      <c r="O711" s="45" t="s">
        <v>30</v>
      </c>
      <c r="P711" s="45" t="s">
        <v>30</v>
      </c>
      <c r="Q711" s="45" t="s">
        <v>31</v>
      </c>
      <c r="R711" s="32" t="s">
        <v>31</v>
      </c>
      <c r="S711" s="32" t="s">
        <v>31</v>
      </c>
      <c r="T711" s="45" t="s">
        <v>30</v>
      </c>
      <c r="U711" s="45" t="s">
        <v>31</v>
      </c>
      <c r="V711" s="45" t="s">
        <v>30</v>
      </c>
      <c r="W711" s="45" t="s">
        <v>31</v>
      </c>
      <c r="X711" s="45" t="s">
        <v>31</v>
      </c>
      <c r="Y711" s="32" t="s">
        <v>31</v>
      </c>
      <c r="Z711" s="32" t="s">
        <v>31</v>
      </c>
      <c r="AA711" s="32" t="s">
        <v>30</v>
      </c>
      <c r="AB711" s="32" t="s">
        <v>31</v>
      </c>
      <c r="AC711" s="32" t="s">
        <v>31</v>
      </c>
      <c r="AD711" s="45" t="s">
        <v>30</v>
      </c>
      <c r="AE711" s="45" t="s">
        <v>31</v>
      </c>
      <c r="AF711" s="46" t="s">
        <v>45</v>
      </c>
      <c r="AK711" s="32" t="s">
        <v>56</v>
      </c>
      <c r="AP711" s="24" t="str">
        <f t="shared" si="2"/>
        <v>0x4E284800</v>
      </c>
      <c r="AQ711" s="25"/>
      <c r="AR711" s="26" t="str">
        <f t="shared" si="6"/>
        <v>ARM64Op_aese                                                    </v>
      </c>
      <c r="AS711" s="26" t="str">
        <f t="shared" si="7"/>
        <v>//		ARM64Op_aese,                                                   	/* 0x4E284800	AESE      	 */</v>
      </c>
      <c r="AT711" s="26" t="str">
        <f t="shared" si="8"/>
        <v>//		0x4E284800,	/* AESE      	ARM64Op_aese	 */</v>
      </c>
    </row>
    <row r="712" ht="12.75" customHeight="1">
      <c r="A712" s="15" t="s">
        <v>1195</v>
      </c>
      <c r="B712" s="33" t="s">
        <v>106</v>
      </c>
      <c r="C712" s="16"/>
      <c r="D712" s="17"/>
      <c r="E712" s="28" t="s">
        <v>1196</v>
      </c>
      <c r="F712" s="18" t="str">
        <f t="shared" si="1"/>
        <v/>
      </c>
      <c r="G712" s="19"/>
      <c r="H712" s="30"/>
      <c r="I712" s="30"/>
      <c r="J712" s="45" t="s">
        <v>31</v>
      </c>
      <c r="K712" s="45" t="s">
        <v>30</v>
      </c>
      <c r="L712" s="45" t="s">
        <v>31</v>
      </c>
      <c r="M712" s="45" t="s">
        <v>31</v>
      </c>
      <c r="N712" s="45" t="s">
        <v>30</v>
      </c>
      <c r="O712" s="45" t="s">
        <v>30</v>
      </c>
      <c r="P712" s="45" t="s">
        <v>30</v>
      </c>
      <c r="Q712" s="45" t="s">
        <v>31</v>
      </c>
      <c r="R712" s="32" t="s">
        <v>31</v>
      </c>
      <c r="S712" s="32" t="s">
        <v>31</v>
      </c>
      <c r="T712" s="45" t="s">
        <v>30</v>
      </c>
      <c r="U712" s="45" t="s">
        <v>31</v>
      </c>
      <c r="V712" s="45" t="s">
        <v>30</v>
      </c>
      <c r="W712" s="45" t="s">
        <v>31</v>
      </c>
      <c r="X712" s="45" t="s">
        <v>31</v>
      </c>
      <c r="Y712" s="32" t="s">
        <v>31</v>
      </c>
      <c r="Z712" s="32" t="s">
        <v>31</v>
      </c>
      <c r="AA712" s="32" t="s">
        <v>30</v>
      </c>
      <c r="AB712" s="32" t="s">
        <v>31</v>
      </c>
      <c r="AC712" s="32" t="s">
        <v>30</v>
      </c>
      <c r="AD712" s="45" t="s">
        <v>30</v>
      </c>
      <c r="AE712" s="45" t="s">
        <v>31</v>
      </c>
      <c r="AF712" s="46" t="s">
        <v>45</v>
      </c>
      <c r="AK712" s="32" t="s">
        <v>56</v>
      </c>
      <c r="AP712" s="24" t="str">
        <f t="shared" si="2"/>
        <v>0x4E285800</v>
      </c>
      <c r="AQ712" s="25"/>
      <c r="AR712" s="26" t="str">
        <f t="shared" si="6"/>
        <v>ARM64Op_aesd                                                    </v>
      </c>
      <c r="AS712" s="26" t="str">
        <f t="shared" si="7"/>
        <v>//		ARM64Op_aesd,                                                   	/* 0x4E285800	AESD      	 */</v>
      </c>
      <c r="AT712" s="26" t="str">
        <f t="shared" si="8"/>
        <v>//		0x4E285800,	/* AESD      	ARM64Op_aesd	 */</v>
      </c>
    </row>
    <row r="713" ht="12.75" customHeight="1">
      <c r="A713" s="15" t="s">
        <v>1197</v>
      </c>
      <c r="B713" s="33" t="s">
        <v>106</v>
      </c>
      <c r="C713" s="16"/>
      <c r="D713" s="17"/>
      <c r="E713" s="28" t="s">
        <v>1198</v>
      </c>
      <c r="F713" s="18" t="str">
        <f t="shared" si="1"/>
        <v/>
      </c>
      <c r="G713" s="19"/>
      <c r="H713" s="30"/>
      <c r="I713" s="30"/>
      <c r="J713" s="45" t="s">
        <v>31</v>
      </c>
      <c r="K713" s="45" t="s">
        <v>30</v>
      </c>
      <c r="L713" s="45" t="s">
        <v>31</v>
      </c>
      <c r="M713" s="45" t="s">
        <v>31</v>
      </c>
      <c r="N713" s="45" t="s">
        <v>30</v>
      </c>
      <c r="O713" s="45" t="s">
        <v>30</v>
      </c>
      <c r="P713" s="45" t="s">
        <v>30</v>
      </c>
      <c r="Q713" s="45" t="s">
        <v>31</v>
      </c>
      <c r="R713" s="32" t="s">
        <v>31</v>
      </c>
      <c r="S713" s="32" t="s">
        <v>31</v>
      </c>
      <c r="T713" s="45" t="s">
        <v>30</v>
      </c>
      <c r="U713" s="45" t="s">
        <v>31</v>
      </c>
      <c r="V713" s="45" t="s">
        <v>30</v>
      </c>
      <c r="W713" s="45" t="s">
        <v>31</v>
      </c>
      <c r="X713" s="45" t="s">
        <v>31</v>
      </c>
      <c r="Y713" s="32" t="s">
        <v>31</v>
      </c>
      <c r="Z713" s="32" t="s">
        <v>31</v>
      </c>
      <c r="AA713" s="32" t="s">
        <v>30</v>
      </c>
      <c r="AB713" s="32" t="s">
        <v>30</v>
      </c>
      <c r="AC713" s="32" t="s">
        <v>31</v>
      </c>
      <c r="AD713" s="45" t="s">
        <v>30</v>
      </c>
      <c r="AE713" s="45" t="s">
        <v>31</v>
      </c>
      <c r="AF713" s="46" t="s">
        <v>45</v>
      </c>
      <c r="AK713" s="32" t="s">
        <v>56</v>
      </c>
      <c r="AP713" s="24" t="str">
        <f t="shared" si="2"/>
        <v>0x4E286800</v>
      </c>
      <c r="AQ713" s="25"/>
      <c r="AR713" s="26" t="str">
        <f t="shared" si="6"/>
        <v>ARM64Op_aesmc                                                   </v>
      </c>
      <c r="AS713" s="26" t="str">
        <f t="shared" si="7"/>
        <v>//		ARM64Op_aesmc,                                                  	/* 0x4E286800	AESMC     	 */</v>
      </c>
      <c r="AT713" s="26" t="str">
        <f t="shared" si="8"/>
        <v>//		0x4E286800,	/* AESMC     	ARM64Op_aesmc	 */</v>
      </c>
    </row>
    <row r="714" ht="12.75" customHeight="1">
      <c r="A714" s="9" t="s">
        <v>1199</v>
      </c>
      <c r="B714" s="33" t="s">
        <v>106</v>
      </c>
      <c r="C714" s="16"/>
      <c r="D714" s="17"/>
      <c r="E714" s="28" t="s">
        <v>1200</v>
      </c>
      <c r="F714" s="18" t="str">
        <f t="shared" si="1"/>
        <v/>
      </c>
      <c r="G714" s="19"/>
      <c r="H714" s="30"/>
      <c r="I714" s="30"/>
      <c r="J714" s="45" t="s">
        <v>31</v>
      </c>
      <c r="K714" s="45" t="s">
        <v>30</v>
      </c>
      <c r="L714" s="45" t="s">
        <v>31</v>
      </c>
      <c r="M714" s="45" t="s">
        <v>31</v>
      </c>
      <c r="N714" s="45" t="s">
        <v>30</v>
      </c>
      <c r="O714" s="45" t="s">
        <v>30</v>
      </c>
      <c r="P714" s="45" t="s">
        <v>30</v>
      </c>
      <c r="Q714" s="45" t="s">
        <v>31</v>
      </c>
      <c r="R714" s="32" t="s">
        <v>31</v>
      </c>
      <c r="S714" s="32" t="s">
        <v>31</v>
      </c>
      <c r="T714" s="45" t="s">
        <v>30</v>
      </c>
      <c r="U714" s="45" t="s">
        <v>31</v>
      </c>
      <c r="V714" s="45" t="s">
        <v>30</v>
      </c>
      <c r="W714" s="45" t="s">
        <v>31</v>
      </c>
      <c r="X714" s="45" t="s">
        <v>31</v>
      </c>
      <c r="Y714" s="32" t="s">
        <v>31</v>
      </c>
      <c r="Z714" s="32" t="s">
        <v>31</v>
      </c>
      <c r="AA714" s="32" t="s">
        <v>30</v>
      </c>
      <c r="AB714" s="32" t="s">
        <v>30</v>
      </c>
      <c r="AC714" s="32" t="s">
        <v>30</v>
      </c>
      <c r="AD714" s="45" t="s">
        <v>30</v>
      </c>
      <c r="AE714" s="45" t="s">
        <v>31</v>
      </c>
      <c r="AF714" s="46" t="s">
        <v>45</v>
      </c>
      <c r="AK714" s="32" t="s">
        <v>56</v>
      </c>
      <c r="AP714" s="24" t="str">
        <f t="shared" si="2"/>
        <v>0x4E287800</v>
      </c>
      <c r="AQ714" s="25"/>
      <c r="AR714" s="26" t="str">
        <f t="shared" si="6"/>
        <v>ARM64Op_aesimc                                                  </v>
      </c>
      <c r="AS714" s="26" t="str">
        <f t="shared" si="7"/>
        <v>//		ARM64Op_aesimc,                                                 	/* 0x4E287800	AESIMC    	 */</v>
      </c>
      <c r="AT714" s="26" t="str">
        <f t="shared" si="8"/>
        <v>//		0x4E287800,	/* AESIMC    	ARM64Op_aesimc	 */</v>
      </c>
    </row>
    <row r="715" ht="12.75" customHeight="1">
      <c r="A715" s="9" t="s">
        <v>1201</v>
      </c>
      <c r="B715" s="33" t="s">
        <v>106</v>
      </c>
      <c r="C715" s="16"/>
      <c r="D715" s="17" t="s">
        <v>1202</v>
      </c>
      <c r="F715" s="18" t="str">
        <f t="shared" si="1"/>
        <v/>
      </c>
      <c r="G715" s="19"/>
      <c r="H715" s="20"/>
      <c r="I715" s="20"/>
      <c r="J715" s="22" t="s">
        <v>31</v>
      </c>
      <c r="K715" s="38" t="s">
        <v>71</v>
      </c>
      <c r="L715" s="38" t="s">
        <v>931</v>
      </c>
      <c r="M715" s="22" t="s">
        <v>31</v>
      </c>
      <c r="N715" s="39" t="s">
        <v>30</v>
      </c>
      <c r="O715" s="39" t="s">
        <v>30</v>
      </c>
      <c r="P715" s="39" t="s">
        <v>30</v>
      </c>
      <c r="Q715" s="22" t="s">
        <v>31</v>
      </c>
      <c r="R715" s="38" t="s">
        <v>65</v>
      </c>
      <c r="T715" s="22" t="s">
        <v>30</v>
      </c>
      <c r="U715" s="60" t="s">
        <v>51</v>
      </c>
      <c r="Z715" s="38" t="s">
        <v>642</v>
      </c>
      <c r="AE715" s="22" t="s">
        <v>30</v>
      </c>
      <c r="AF715" s="40" t="s">
        <v>45</v>
      </c>
      <c r="AK715" s="38" t="s">
        <v>56</v>
      </c>
      <c r="AP715" s="24" t="str">
        <f t="shared" si="2"/>
        <v/>
      </c>
      <c r="AQ715" s="25"/>
      <c r="AR715" s="26" t="str">
        <f t="shared" si="6"/>
        <v/>
      </c>
      <c r="AS715" s="26" t="str">
        <f t="shared" si="7"/>
        <v>	/* AdvSIMD three same */</v>
      </c>
      <c r="AT715" s="26" t="str">
        <f t="shared" si="8"/>
        <v>	/* AdvSIMD three same */</v>
      </c>
    </row>
    <row r="716" ht="12.75" customHeight="1">
      <c r="A716" s="15" t="s">
        <v>1203</v>
      </c>
      <c r="B716" s="33" t="s">
        <v>106</v>
      </c>
      <c r="C716" s="16"/>
      <c r="D716" s="17"/>
      <c r="E716" s="28" t="s">
        <v>1204</v>
      </c>
      <c r="F716" s="18" t="str">
        <f t="shared" si="1"/>
        <v/>
      </c>
      <c r="G716" s="19"/>
      <c r="H716" s="30"/>
      <c r="I716" s="30"/>
      <c r="J716" s="45" t="s">
        <v>31</v>
      </c>
      <c r="K716" s="32" t="s">
        <v>71</v>
      </c>
      <c r="L716" s="32" t="s">
        <v>31</v>
      </c>
      <c r="M716" s="45" t="s">
        <v>31</v>
      </c>
      <c r="N716" s="45" t="s">
        <v>30</v>
      </c>
      <c r="O716" s="45" t="s">
        <v>30</v>
      </c>
      <c r="P716" s="45" t="s">
        <v>30</v>
      </c>
      <c r="Q716" s="45" t="s">
        <v>31</v>
      </c>
      <c r="R716" s="32" t="s">
        <v>33</v>
      </c>
      <c r="S716" s="32" t="s">
        <v>33</v>
      </c>
      <c r="T716" s="45" t="s">
        <v>30</v>
      </c>
      <c r="U716" s="62" t="s">
        <v>51</v>
      </c>
      <c r="Z716" s="32" t="s">
        <v>31</v>
      </c>
      <c r="AA716" s="32" t="s">
        <v>31</v>
      </c>
      <c r="AB716" s="32" t="s">
        <v>31</v>
      </c>
      <c r="AC716" s="32" t="s">
        <v>31</v>
      </c>
      <c r="AD716" s="32" t="s">
        <v>31</v>
      </c>
      <c r="AE716" s="45" t="s">
        <v>30</v>
      </c>
      <c r="AF716" s="46" t="s">
        <v>45</v>
      </c>
      <c r="AK716" s="32" t="s">
        <v>56</v>
      </c>
      <c r="AP716" s="24" t="str">
        <f t="shared" si="2"/>
        <v>0x0E200400</v>
      </c>
      <c r="AQ716" s="25"/>
      <c r="AR716" s="26" t="str">
        <f t="shared" si="6"/>
        <v>ARM64Op_shadd                                                   </v>
      </c>
      <c r="AS716" s="26" t="str">
        <f t="shared" si="7"/>
        <v>//		ARM64Op_shadd,                                                  	/* 0x0E200400	SHADD     	 */</v>
      </c>
      <c r="AT716" s="26" t="str">
        <f t="shared" si="8"/>
        <v>//		0x0E200400,	/* SHADD     	ARM64Op_shadd	 */</v>
      </c>
    </row>
    <row r="717" ht="12.75" customHeight="1">
      <c r="A717" s="15" t="s">
        <v>1205</v>
      </c>
      <c r="B717" s="33" t="s">
        <v>106</v>
      </c>
      <c r="C717" s="16"/>
      <c r="D717" s="17"/>
      <c r="E717" s="28" t="s">
        <v>933</v>
      </c>
      <c r="F717" s="18" t="str">
        <f t="shared" si="1"/>
        <v>Vector</v>
      </c>
      <c r="G717" s="19"/>
      <c r="H717" s="30" t="s">
        <v>1206</v>
      </c>
      <c r="I717" s="30"/>
      <c r="J717" s="45" t="s">
        <v>31</v>
      </c>
      <c r="K717" s="32" t="s">
        <v>71</v>
      </c>
      <c r="L717" s="32" t="s">
        <v>31</v>
      </c>
      <c r="M717" s="45" t="s">
        <v>31</v>
      </c>
      <c r="N717" s="45" t="s">
        <v>30</v>
      </c>
      <c r="O717" s="45" t="s">
        <v>30</v>
      </c>
      <c r="P717" s="45" t="s">
        <v>30</v>
      </c>
      <c r="Q717" s="45" t="s">
        <v>31</v>
      </c>
      <c r="R717" s="32" t="s">
        <v>33</v>
      </c>
      <c r="S717" s="32" t="s">
        <v>33</v>
      </c>
      <c r="T717" s="45" t="s">
        <v>30</v>
      </c>
      <c r="U717" s="62" t="s">
        <v>51</v>
      </c>
      <c r="Z717" s="32" t="s">
        <v>31</v>
      </c>
      <c r="AA717" s="32" t="s">
        <v>31</v>
      </c>
      <c r="AB717" s="32" t="s">
        <v>31</v>
      </c>
      <c r="AC717" s="32" t="s">
        <v>31</v>
      </c>
      <c r="AD717" s="32" t="s">
        <v>30</v>
      </c>
      <c r="AE717" s="45" t="s">
        <v>30</v>
      </c>
      <c r="AF717" s="46" t="s">
        <v>45</v>
      </c>
      <c r="AK717" s="32" t="s">
        <v>56</v>
      </c>
      <c r="AP717" s="24" t="str">
        <f t="shared" si="2"/>
        <v>0x0E200C00</v>
      </c>
      <c r="AQ717" s="25"/>
      <c r="AR717" s="26" t="str">
        <f t="shared" si="6"/>
        <v>ARM64Op_sqadd_Vector                                            </v>
      </c>
      <c r="AS717" s="26" t="str">
        <f t="shared" si="7"/>
        <v>//		ARM64Op_sqadd_Vector,                                           	/* 0x0E200C00	SQADD     	 */</v>
      </c>
      <c r="AT717" s="26" t="str">
        <f t="shared" si="8"/>
        <v>//		0x0E200C00,	/* SQADD     	ARM64Op_sqadd_Vector	 */</v>
      </c>
    </row>
    <row r="718" ht="12.75" customHeight="1">
      <c r="A718" s="9" t="s">
        <v>1207</v>
      </c>
      <c r="B718" s="33" t="s">
        <v>106</v>
      </c>
      <c r="C718" s="16"/>
      <c r="D718" s="17"/>
      <c r="E718" s="28" t="s">
        <v>1208</v>
      </c>
      <c r="F718" s="18" t="str">
        <f t="shared" si="1"/>
        <v/>
      </c>
      <c r="G718" s="19"/>
      <c r="H718" s="30"/>
      <c r="I718" s="30"/>
      <c r="J718" s="45" t="s">
        <v>31</v>
      </c>
      <c r="K718" s="32" t="s">
        <v>71</v>
      </c>
      <c r="L718" s="32" t="s">
        <v>31</v>
      </c>
      <c r="M718" s="45" t="s">
        <v>31</v>
      </c>
      <c r="N718" s="45" t="s">
        <v>30</v>
      </c>
      <c r="O718" s="45" t="s">
        <v>30</v>
      </c>
      <c r="P718" s="45" t="s">
        <v>30</v>
      </c>
      <c r="Q718" s="45" t="s">
        <v>31</v>
      </c>
      <c r="R718" s="32" t="s">
        <v>33</v>
      </c>
      <c r="S718" s="32" t="s">
        <v>33</v>
      </c>
      <c r="T718" s="45" t="s">
        <v>30</v>
      </c>
      <c r="U718" s="62" t="s">
        <v>51</v>
      </c>
      <c r="Z718" s="32" t="s">
        <v>31</v>
      </c>
      <c r="AA718" s="32" t="s">
        <v>31</v>
      </c>
      <c r="AB718" s="32" t="s">
        <v>31</v>
      </c>
      <c r="AC718" s="32" t="s">
        <v>30</v>
      </c>
      <c r="AD718" s="32" t="s">
        <v>31</v>
      </c>
      <c r="AE718" s="45" t="s">
        <v>30</v>
      </c>
      <c r="AF718" s="46" t="s">
        <v>45</v>
      </c>
      <c r="AK718" s="32" t="s">
        <v>56</v>
      </c>
      <c r="AP718" s="24" t="str">
        <f t="shared" si="2"/>
        <v>0x0E201400</v>
      </c>
      <c r="AQ718" s="25"/>
      <c r="AR718" s="26" t="str">
        <f t="shared" si="6"/>
        <v>ARM64Op_srhadd                                                  </v>
      </c>
      <c r="AS718" s="26" t="str">
        <f t="shared" si="7"/>
        <v>//		ARM64Op_srhadd,                                                 	/* 0x0E201400	SRHADD    	 */</v>
      </c>
      <c r="AT718" s="26" t="str">
        <f t="shared" si="8"/>
        <v>//		0x0E201400,	/* SRHADD    	ARM64Op_srhadd	 */</v>
      </c>
    </row>
    <row r="719" ht="12.75" customHeight="1">
      <c r="A719" s="15" t="s">
        <v>1209</v>
      </c>
      <c r="B719" s="33" t="s">
        <v>106</v>
      </c>
      <c r="C719" s="16"/>
      <c r="D719" s="17"/>
      <c r="E719" s="28" t="s">
        <v>1210</v>
      </c>
      <c r="F719" s="18" t="str">
        <f t="shared" si="1"/>
        <v/>
      </c>
      <c r="G719" s="19"/>
      <c r="H719" s="30"/>
      <c r="I719" s="30"/>
      <c r="J719" s="45" t="s">
        <v>31</v>
      </c>
      <c r="K719" s="32" t="s">
        <v>71</v>
      </c>
      <c r="L719" s="32" t="s">
        <v>31</v>
      </c>
      <c r="M719" s="45" t="s">
        <v>31</v>
      </c>
      <c r="N719" s="45" t="s">
        <v>30</v>
      </c>
      <c r="O719" s="45" t="s">
        <v>30</v>
      </c>
      <c r="P719" s="45" t="s">
        <v>30</v>
      </c>
      <c r="Q719" s="45" t="s">
        <v>31</v>
      </c>
      <c r="R719" s="32" t="s">
        <v>33</v>
      </c>
      <c r="S719" s="32" t="s">
        <v>33</v>
      </c>
      <c r="T719" s="45" t="s">
        <v>30</v>
      </c>
      <c r="U719" s="62" t="s">
        <v>51</v>
      </c>
      <c r="Z719" s="32" t="s">
        <v>31</v>
      </c>
      <c r="AA719" s="32" t="s">
        <v>31</v>
      </c>
      <c r="AB719" s="32" t="s">
        <v>30</v>
      </c>
      <c r="AC719" s="32" t="s">
        <v>31</v>
      </c>
      <c r="AD719" s="32" t="s">
        <v>31</v>
      </c>
      <c r="AE719" s="45" t="s">
        <v>30</v>
      </c>
      <c r="AF719" s="46" t="s">
        <v>45</v>
      </c>
      <c r="AK719" s="32" t="s">
        <v>56</v>
      </c>
      <c r="AP719" s="24" t="str">
        <f t="shared" si="2"/>
        <v>0x0E202400</v>
      </c>
      <c r="AQ719" s="25"/>
      <c r="AR719" s="26" t="str">
        <f t="shared" si="6"/>
        <v>ARM64Op_shsub                                                   </v>
      </c>
      <c r="AS719" s="26" t="str">
        <f t="shared" si="7"/>
        <v>//		ARM64Op_shsub,                                                  	/* 0x0E202400	SHSUB     	 */</v>
      </c>
      <c r="AT719" s="26" t="str">
        <f t="shared" si="8"/>
        <v>//		0x0E202400,	/* SHSUB     	ARM64Op_shsub	 */</v>
      </c>
    </row>
    <row r="720" ht="12.75" customHeight="1">
      <c r="A720" s="15" t="s">
        <v>1211</v>
      </c>
      <c r="B720" s="33" t="s">
        <v>106</v>
      </c>
      <c r="C720" s="16"/>
      <c r="D720" s="17"/>
      <c r="E720" s="28" t="s">
        <v>936</v>
      </c>
      <c r="F720" s="18" t="str">
        <f t="shared" si="1"/>
        <v>Vector</v>
      </c>
      <c r="G720" s="19"/>
      <c r="H720" s="30" t="s">
        <v>1206</v>
      </c>
      <c r="I720" s="30"/>
      <c r="J720" s="45" t="s">
        <v>31</v>
      </c>
      <c r="K720" s="32" t="s">
        <v>71</v>
      </c>
      <c r="L720" s="32" t="s">
        <v>31</v>
      </c>
      <c r="M720" s="45" t="s">
        <v>31</v>
      </c>
      <c r="N720" s="45" t="s">
        <v>30</v>
      </c>
      <c r="O720" s="45" t="s">
        <v>30</v>
      </c>
      <c r="P720" s="45" t="s">
        <v>30</v>
      </c>
      <c r="Q720" s="45" t="s">
        <v>31</v>
      </c>
      <c r="R720" s="32" t="s">
        <v>33</v>
      </c>
      <c r="S720" s="32" t="s">
        <v>33</v>
      </c>
      <c r="T720" s="45" t="s">
        <v>30</v>
      </c>
      <c r="U720" s="62" t="s">
        <v>51</v>
      </c>
      <c r="Z720" s="32" t="s">
        <v>31</v>
      </c>
      <c r="AA720" s="32" t="s">
        <v>31</v>
      </c>
      <c r="AB720" s="32" t="s">
        <v>30</v>
      </c>
      <c r="AC720" s="32" t="s">
        <v>31</v>
      </c>
      <c r="AD720" s="32" t="s">
        <v>30</v>
      </c>
      <c r="AE720" s="45" t="s">
        <v>30</v>
      </c>
      <c r="AF720" s="46" t="s">
        <v>45</v>
      </c>
      <c r="AK720" s="32" t="s">
        <v>56</v>
      </c>
      <c r="AP720" s="24" t="str">
        <f t="shared" si="2"/>
        <v>0x0E202C00</v>
      </c>
      <c r="AQ720" s="25"/>
      <c r="AR720" s="26" t="str">
        <f t="shared" si="6"/>
        <v>ARM64Op_sqsub_Vector                                            </v>
      </c>
      <c r="AS720" s="26" t="str">
        <f t="shared" si="7"/>
        <v>//		ARM64Op_sqsub_Vector,                                           	/* 0x0E202C00	SQSUB     	 */</v>
      </c>
      <c r="AT720" s="26" t="str">
        <f t="shared" si="8"/>
        <v>//		0x0E202C00,	/* SQSUB     	ARM64Op_sqsub_Vector	 */</v>
      </c>
    </row>
    <row r="721" ht="12.75" customHeight="1">
      <c r="A721" s="9" t="s">
        <v>1212</v>
      </c>
      <c r="B721" s="33" t="s">
        <v>106</v>
      </c>
      <c r="C721" s="16"/>
      <c r="D721" s="17"/>
      <c r="E721" s="28" t="s">
        <v>938</v>
      </c>
      <c r="F721" s="18" t="str">
        <f t="shared" si="1"/>
        <v>register_Vector</v>
      </c>
      <c r="G721" s="18" t="s">
        <v>800</v>
      </c>
      <c r="H721" s="30" t="s">
        <v>1206</v>
      </c>
      <c r="I721" s="30"/>
      <c r="J721" s="45" t="s">
        <v>31</v>
      </c>
      <c r="K721" s="32" t="s">
        <v>71</v>
      </c>
      <c r="L721" s="32" t="s">
        <v>31</v>
      </c>
      <c r="M721" s="45" t="s">
        <v>31</v>
      </c>
      <c r="N721" s="45" t="s">
        <v>30</v>
      </c>
      <c r="O721" s="45" t="s">
        <v>30</v>
      </c>
      <c r="P721" s="45" t="s">
        <v>30</v>
      </c>
      <c r="Q721" s="45" t="s">
        <v>31</v>
      </c>
      <c r="R721" s="32" t="s">
        <v>33</v>
      </c>
      <c r="S721" s="32" t="s">
        <v>33</v>
      </c>
      <c r="T721" s="45" t="s">
        <v>30</v>
      </c>
      <c r="U721" s="62" t="s">
        <v>51</v>
      </c>
      <c r="Z721" s="32" t="s">
        <v>31</v>
      </c>
      <c r="AA721" s="32" t="s">
        <v>31</v>
      </c>
      <c r="AB721" s="32" t="s">
        <v>30</v>
      </c>
      <c r="AC721" s="32" t="s">
        <v>30</v>
      </c>
      <c r="AD721" s="32" t="s">
        <v>31</v>
      </c>
      <c r="AE721" s="45" t="s">
        <v>30</v>
      </c>
      <c r="AF721" s="46" t="s">
        <v>45</v>
      </c>
      <c r="AK721" s="32" t="s">
        <v>56</v>
      </c>
      <c r="AP721" s="24" t="str">
        <f t="shared" si="2"/>
        <v>0x0E203400</v>
      </c>
      <c r="AQ721" s="25"/>
      <c r="AR721" s="26" t="str">
        <f t="shared" si="6"/>
        <v>ARM64Op_cmgt_register_Vector                                    </v>
      </c>
      <c r="AS721" s="26" t="str">
        <f t="shared" si="7"/>
        <v>//		ARM64Op_cmgt_register_Vector,                                   	/* 0x0E203400	CMGT      	 */</v>
      </c>
      <c r="AT721" s="26" t="str">
        <f t="shared" si="8"/>
        <v>//		0x0E203400,	/* CMGT      	ARM64Op_cmgt_register_Vector	 */</v>
      </c>
    </row>
    <row r="722" ht="12.75" customHeight="1">
      <c r="A722" s="9" t="s">
        <v>1213</v>
      </c>
      <c r="B722" s="33" t="s">
        <v>106</v>
      </c>
      <c r="C722" s="16"/>
      <c r="D722" s="17"/>
      <c r="E722" s="28" t="s">
        <v>940</v>
      </c>
      <c r="F722" s="18" t="str">
        <f t="shared" si="1"/>
        <v>register_Vector</v>
      </c>
      <c r="G722" s="18" t="s">
        <v>800</v>
      </c>
      <c r="H722" s="30" t="s">
        <v>1206</v>
      </c>
      <c r="I722" s="30"/>
      <c r="J722" s="45" t="s">
        <v>31</v>
      </c>
      <c r="K722" s="32" t="s">
        <v>71</v>
      </c>
      <c r="L722" s="32" t="s">
        <v>31</v>
      </c>
      <c r="M722" s="45" t="s">
        <v>31</v>
      </c>
      <c r="N722" s="45" t="s">
        <v>30</v>
      </c>
      <c r="O722" s="45" t="s">
        <v>30</v>
      </c>
      <c r="P722" s="45" t="s">
        <v>30</v>
      </c>
      <c r="Q722" s="45" t="s">
        <v>31</v>
      </c>
      <c r="R722" s="32" t="s">
        <v>33</v>
      </c>
      <c r="S722" s="32" t="s">
        <v>33</v>
      </c>
      <c r="T722" s="45" t="s">
        <v>30</v>
      </c>
      <c r="U722" s="62" t="s">
        <v>51</v>
      </c>
      <c r="Z722" s="32" t="s">
        <v>31</v>
      </c>
      <c r="AA722" s="32" t="s">
        <v>31</v>
      </c>
      <c r="AB722" s="32" t="s">
        <v>30</v>
      </c>
      <c r="AC722" s="32" t="s">
        <v>30</v>
      </c>
      <c r="AD722" s="32" t="s">
        <v>30</v>
      </c>
      <c r="AE722" s="45" t="s">
        <v>30</v>
      </c>
      <c r="AF722" s="46" t="s">
        <v>45</v>
      </c>
      <c r="AK722" s="32" t="s">
        <v>56</v>
      </c>
      <c r="AP722" s="24" t="str">
        <f t="shared" si="2"/>
        <v>0x0E203C00</v>
      </c>
      <c r="AQ722" s="25"/>
      <c r="AR722" s="26" t="str">
        <f t="shared" si="6"/>
        <v>ARM64Op_cmge_register_Vector                                    </v>
      </c>
      <c r="AS722" s="26" t="str">
        <f t="shared" si="7"/>
        <v>//		ARM64Op_cmge_register_Vector,                                   	/* 0x0E203C00	CMGE      	 */</v>
      </c>
      <c r="AT722" s="26" t="str">
        <f t="shared" si="8"/>
        <v>//		0x0E203C00,	/* CMGE      	ARM64Op_cmge_register_Vector	 */</v>
      </c>
    </row>
    <row r="723" ht="12.75" customHeight="1">
      <c r="A723" s="15" t="s">
        <v>1214</v>
      </c>
      <c r="B723" s="33" t="s">
        <v>106</v>
      </c>
      <c r="C723" s="16"/>
      <c r="D723" s="17"/>
      <c r="E723" s="28" t="s">
        <v>1215</v>
      </c>
      <c r="F723" s="18" t="str">
        <f t="shared" si="1"/>
        <v/>
      </c>
      <c r="G723" s="19"/>
      <c r="H723" s="30"/>
      <c r="I723" s="30"/>
      <c r="J723" s="45" t="s">
        <v>31</v>
      </c>
      <c r="K723" s="32" t="s">
        <v>71</v>
      </c>
      <c r="L723" s="32" t="s">
        <v>31</v>
      </c>
      <c r="M723" s="45" t="s">
        <v>31</v>
      </c>
      <c r="N723" s="45" t="s">
        <v>30</v>
      </c>
      <c r="O723" s="45" t="s">
        <v>30</v>
      </c>
      <c r="P723" s="45" t="s">
        <v>30</v>
      </c>
      <c r="Q723" s="45" t="s">
        <v>31</v>
      </c>
      <c r="R723" s="32" t="s">
        <v>33</v>
      </c>
      <c r="S723" s="32" t="s">
        <v>33</v>
      </c>
      <c r="T723" s="45" t="s">
        <v>30</v>
      </c>
      <c r="U723" s="62" t="s">
        <v>51</v>
      </c>
      <c r="Z723" s="32" t="s">
        <v>31</v>
      </c>
      <c r="AA723" s="32" t="s">
        <v>30</v>
      </c>
      <c r="AB723" s="32" t="s">
        <v>31</v>
      </c>
      <c r="AC723" s="32" t="s">
        <v>31</v>
      </c>
      <c r="AD723" s="32" t="s">
        <v>31</v>
      </c>
      <c r="AE723" s="45" t="s">
        <v>30</v>
      </c>
      <c r="AF723" s="46" t="s">
        <v>45</v>
      </c>
      <c r="AK723" s="32" t="s">
        <v>56</v>
      </c>
      <c r="AP723" s="24" t="str">
        <f t="shared" si="2"/>
        <v>0x0E204400</v>
      </c>
      <c r="AQ723" s="25"/>
      <c r="AR723" s="26" t="str">
        <f t="shared" si="6"/>
        <v>ARM64Op_sshl vector                                             </v>
      </c>
      <c r="AS723" s="26" t="str">
        <f t="shared" si="7"/>
        <v>//		ARM64Op_sshl vector,                                            	/* 0x0E204400	SSHL Vecto	 */</v>
      </c>
      <c r="AT723" s="26" t="str">
        <f t="shared" si="8"/>
        <v>//		0x0E204400,	/* SSHL Vecto	ARM64Op_sshl vector	 */</v>
      </c>
    </row>
    <row r="724" ht="12.75" customHeight="1">
      <c r="A724" s="15" t="s">
        <v>1216</v>
      </c>
      <c r="B724" s="33" t="s">
        <v>106</v>
      </c>
      <c r="C724" s="16"/>
      <c r="D724" s="17"/>
      <c r="E724" s="28" t="s">
        <v>944</v>
      </c>
      <c r="F724" s="18" t="str">
        <f t="shared" si="1"/>
        <v>register_Vector</v>
      </c>
      <c r="G724" s="18" t="s">
        <v>800</v>
      </c>
      <c r="H724" s="30" t="s">
        <v>1206</v>
      </c>
      <c r="I724" s="30"/>
      <c r="J724" s="45" t="s">
        <v>31</v>
      </c>
      <c r="K724" s="32" t="s">
        <v>71</v>
      </c>
      <c r="L724" s="32" t="s">
        <v>31</v>
      </c>
      <c r="M724" s="45" t="s">
        <v>31</v>
      </c>
      <c r="N724" s="45" t="s">
        <v>30</v>
      </c>
      <c r="O724" s="45" t="s">
        <v>30</v>
      </c>
      <c r="P724" s="45" t="s">
        <v>30</v>
      </c>
      <c r="Q724" s="45" t="s">
        <v>31</v>
      </c>
      <c r="R724" s="32" t="s">
        <v>33</v>
      </c>
      <c r="S724" s="32" t="s">
        <v>33</v>
      </c>
      <c r="T724" s="45" t="s">
        <v>30</v>
      </c>
      <c r="U724" s="62" t="s">
        <v>51</v>
      </c>
      <c r="Z724" s="32" t="s">
        <v>31</v>
      </c>
      <c r="AA724" s="32" t="s">
        <v>30</v>
      </c>
      <c r="AB724" s="32" t="s">
        <v>31</v>
      </c>
      <c r="AC724" s="32" t="s">
        <v>31</v>
      </c>
      <c r="AD724" s="32" t="s">
        <v>30</v>
      </c>
      <c r="AE724" s="45" t="s">
        <v>30</v>
      </c>
      <c r="AF724" s="46" t="s">
        <v>45</v>
      </c>
      <c r="AK724" s="32" t="s">
        <v>56</v>
      </c>
      <c r="AP724" s="24" t="str">
        <f t="shared" si="2"/>
        <v>0x0E204C00</v>
      </c>
      <c r="AQ724" s="25"/>
      <c r="AR724" s="26" t="str">
        <f t="shared" si="6"/>
        <v>ARM64Op_sqshl_register_Vector                                   </v>
      </c>
      <c r="AS724" s="26" t="str">
        <f t="shared" si="7"/>
        <v>//		ARM64Op_sqshl_register_Vector,                                  	/* 0x0E204C00	SQSHL     	 */</v>
      </c>
      <c r="AT724" s="26" t="str">
        <f t="shared" si="8"/>
        <v>//		0x0E204C00,	/* SQSHL     	ARM64Op_sqshl_register_Vector	 */</v>
      </c>
    </row>
    <row r="725" ht="12.75" customHeight="1">
      <c r="A725" s="9" t="s">
        <v>1217</v>
      </c>
      <c r="B725" s="33" t="s">
        <v>106</v>
      </c>
      <c r="C725" s="16"/>
      <c r="D725" s="17"/>
      <c r="E725" s="28" t="s">
        <v>946</v>
      </c>
      <c r="F725" s="18" t="str">
        <f t="shared" si="1"/>
        <v>Vector</v>
      </c>
      <c r="G725" s="19"/>
      <c r="H725" s="30" t="s">
        <v>1206</v>
      </c>
      <c r="I725" s="30"/>
      <c r="J725" s="45" t="s">
        <v>31</v>
      </c>
      <c r="K725" s="32" t="s">
        <v>71</v>
      </c>
      <c r="L725" s="32" t="s">
        <v>31</v>
      </c>
      <c r="M725" s="45" t="s">
        <v>31</v>
      </c>
      <c r="N725" s="45" t="s">
        <v>30</v>
      </c>
      <c r="O725" s="45" t="s">
        <v>30</v>
      </c>
      <c r="P725" s="45" t="s">
        <v>30</v>
      </c>
      <c r="Q725" s="45" t="s">
        <v>31</v>
      </c>
      <c r="R725" s="32" t="s">
        <v>33</v>
      </c>
      <c r="S725" s="32" t="s">
        <v>33</v>
      </c>
      <c r="T725" s="45" t="s">
        <v>30</v>
      </c>
      <c r="U725" s="62" t="s">
        <v>51</v>
      </c>
      <c r="Z725" s="32" t="s">
        <v>31</v>
      </c>
      <c r="AA725" s="32" t="s">
        <v>30</v>
      </c>
      <c r="AB725" s="32" t="s">
        <v>31</v>
      </c>
      <c r="AC725" s="32" t="s">
        <v>30</v>
      </c>
      <c r="AD725" s="32" t="s">
        <v>31</v>
      </c>
      <c r="AE725" s="45" t="s">
        <v>30</v>
      </c>
      <c r="AF725" s="46" t="s">
        <v>45</v>
      </c>
      <c r="AK725" s="32" t="s">
        <v>56</v>
      </c>
      <c r="AP725" s="24" t="str">
        <f t="shared" si="2"/>
        <v>0x0E205400</v>
      </c>
      <c r="AQ725" s="25"/>
      <c r="AR725" s="26" t="str">
        <f t="shared" si="6"/>
        <v>ARM64Op_srshl_Vector                                            </v>
      </c>
      <c r="AS725" s="26" t="str">
        <f t="shared" si="7"/>
        <v>//		ARM64Op_srshl_Vector,                                           	/* 0x0E205400	SRSHL     	 */</v>
      </c>
      <c r="AT725" s="26" t="str">
        <f t="shared" si="8"/>
        <v>//		0x0E205400,	/* SRSHL     	ARM64Op_srshl_Vector	 */</v>
      </c>
    </row>
    <row r="726" ht="12.75" customHeight="1">
      <c r="A726" s="15" t="s">
        <v>1218</v>
      </c>
      <c r="B726" s="33" t="s">
        <v>106</v>
      </c>
      <c r="C726" s="16"/>
      <c r="D726" s="17"/>
      <c r="E726" s="28" t="s">
        <v>948</v>
      </c>
      <c r="F726" s="18" t="str">
        <f t="shared" si="1"/>
        <v>Vector</v>
      </c>
      <c r="G726" s="19"/>
      <c r="H726" s="30" t="s">
        <v>1206</v>
      </c>
      <c r="I726" s="30"/>
      <c r="J726" s="45" t="s">
        <v>31</v>
      </c>
      <c r="K726" s="32" t="s">
        <v>71</v>
      </c>
      <c r="L726" s="32" t="s">
        <v>31</v>
      </c>
      <c r="M726" s="45" t="s">
        <v>31</v>
      </c>
      <c r="N726" s="45" t="s">
        <v>30</v>
      </c>
      <c r="O726" s="45" t="s">
        <v>30</v>
      </c>
      <c r="P726" s="45" t="s">
        <v>30</v>
      </c>
      <c r="Q726" s="45" t="s">
        <v>31</v>
      </c>
      <c r="R726" s="32" t="s">
        <v>33</v>
      </c>
      <c r="S726" s="32" t="s">
        <v>33</v>
      </c>
      <c r="T726" s="45" t="s">
        <v>30</v>
      </c>
      <c r="U726" s="62" t="s">
        <v>51</v>
      </c>
      <c r="Z726" s="32" t="s">
        <v>31</v>
      </c>
      <c r="AA726" s="32" t="s">
        <v>30</v>
      </c>
      <c r="AB726" s="32" t="s">
        <v>31</v>
      </c>
      <c r="AC726" s="32" t="s">
        <v>30</v>
      </c>
      <c r="AD726" s="32" t="s">
        <v>30</v>
      </c>
      <c r="AE726" s="45" t="s">
        <v>30</v>
      </c>
      <c r="AF726" s="46" t="s">
        <v>45</v>
      </c>
      <c r="AK726" s="32" t="s">
        <v>56</v>
      </c>
      <c r="AP726" s="24" t="str">
        <f t="shared" si="2"/>
        <v>0x0E205C00</v>
      </c>
      <c r="AQ726" s="25"/>
      <c r="AR726" s="26" t="str">
        <f t="shared" si="6"/>
        <v>ARM64Op_sqrshl_Vector                                           </v>
      </c>
      <c r="AS726" s="26" t="str">
        <f t="shared" si="7"/>
        <v>//		ARM64Op_sqrshl_Vector,                                          	/* 0x0E205C00	SQRSHL    	 */</v>
      </c>
      <c r="AT726" s="26" t="str">
        <f t="shared" si="8"/>
        <v>//		0x0E205C00,	/* SQRSHL    	ARM64Op_sqrshl_Vector	 */</v>
      </c>
    </row>
    <row r="727" ht="12.75" customHeight="1">
      <c r="A727" s="15" t="s">
        <v>1219</v>
      </c>
      <c r="B727" s="33" t="s">
        <v>106</v>
      </c>
      <c r="C727" s="16"/>
      <c r="D727" s="17"/>
      <c r="E727" s="28" t="s">
        <v>1220</v>
      </c>
      <c r="F727" s="18" t="str">
        <f t="shared" si="1"/>
        <v/>
      </c>
      <c r="G727" s="19"/>
      <c r="H727" s="30"/>
      <c r="I727" s="30"/>
      <c r="J727" s="45" t="s">
        <v>31</v>
      </c>
      <c r="K727" s="32" t="s">
        <v>71</v>
      </c>
      <c r="L727" s="32" t="s">
        <v>31</v>
      </c>
      <c r="M727" s="45" t="s">
        <v>31</v>
      </c>
      <c r="N727" s="45" t="s">
        <v>30</v>
      </c>
      <c r="O727" s="45" t="s">
        <v>30</v>
      </c>
      <c r="P727" s="45" t="s">
        <v>30</v>
      </c>
      <c r="Q727" s="45" t="s">
        <v>31</v>
      </c>
      <c r="R727" s="32" t="s">
        <v>33</v>
      </c>
      <c r="S727" s="32" t="s">
        <v>33</v>
      </c>
      <c r="T727" s="45" t="s">
        <v>30</v>
      </c>
      <c r="U727" s="62" t="s">
        <v>51</v>
      </c>
      <c r="Z727" s="32" t="s">
        <v>31</v>
      </c>
      <c r="AA727" s="32" t="s">
        <v>30</v>
      </c>
      <c r="AB727" s="32" t="s">
        <v>30</v>
      </c>
      <c r="AC727" s="32" t="s">
        <v>31</v>
      </c>
      <c r="AD727" s="32" t="s">
        <v>31</v>
      </c>
      <c r="AE727" s="45" t="s">
        <v>30</v>
      </c>
      <c r="AF727" s="46" t="s">
        <v>45</v>
      </c>
      <c r="AK727" s="32" t="s">
        <v>56</v>
      </c>
      <c r="AP727" s="24" t="str">
        <f t="shared" si="2"/>
        <v>0x0E206400</v>
      </c>
      <c r="AQ727" s="25"/>
      <c r="AR727" s="26" t="str">
        <f t="shared" si="6"/>
        <v>ARM64Op_smax                                                    </v>
      </c>
      <c r="AS727" s="26" t="str">
        <f t="shared" si="7"/>
        <v>//		ARM64Op_smax,                                                   	/* 0x0E206400	SMAX      	 */</v>
      </c>
      <c r="AT727" s="26" t="str">
        <f t="shared" si="8"/>
        <v>//		0x0E206400,	/* SMAX      	ARM64Op_smax	 */</v>
      </c>
    </row>
    <row r="728" ht="12.75" customHeight="1">
      <c r="A728" s="9" t="s">
        <v>1221</v>
      </c>
      <c r="B728" s="33" t="s">
        <v>106</v>
      </c>
      <c r="C728" s="16"/>
      <c r="D728" s="17"/>
      <c r="E728" s="28" t="s">
        <v>1222</v>
      </c>
      <c r="F728" s="18" t="str">
        <f t="shared" si="1"/>
        <v/>
      </c>
      <c r="G728" s="19"/>
      <c r="H728" s="30"/>
      <c r="I728" s="30"/>
      <c r="J728" s="45" t="s">
        <v>31</v>
      </c>
      <c r="K728" s="32" t="s">
        <v>71</v>
      </c>
      <c r="L728" s="32" t="s">
        <v>31</v>
      </c>
      <c r="M728" s="45" t="s">
        <v>31</v>
      </c>
      <c r="N728" s="45" t="s">
        <v>30</v>
      </c>
      <c r="O728" s="45" t="s">
        <v>30</v>
      </c>
      <c r="P728" s="45" t="s">
        <v>30</v>
      </c>
      <c r="Q728" s="45" t="s">
        <v>31</v>
      </c>
      <c r="R728" s="32" t="s">
        <v>33</v>
      </c>
      <c r="S728" s="32" t="s">
        <v>33</v>
      </c>
      <c r="T728" s="45" t="s">
        <v>30</v>
      </c>
      <c r="U728" s="62" t="s">
        <v>51</v>
      </c>
      <c r="Z728" s="32" t="s">
        <v>31</v>
      </c>
      <c r="AA728" s="32" t="s">
        <v>30</v>
      </c>
      <c r="AB728" s="32" t="s">
        <v>30</v>
      </c>
      <c r="AC728" s="32" t="s">
        <v>31</v>
      </c>
      <c r="AD728" s="32" t="s">
        <v>30</v>
      </c>
      <c r="AE728" s="45" t="s">
        <v>30</v>
      </c>
      <c r="AF728" s="46" t="s">
        <v>45</v>
      </c>
      <c r="AK728" s="32" t="s">
        <v>56</v>
      </c>
      <c r="AP728" s="24" t="str">
        <f t="shared" si="2"/>
        <v>0x0E206C00</v>
      </c>
      <c r="AQ728" s="25"/>
      <c r="AR728" s="26" t="str">
        <f t="shared" si="6"/>
        <v>ARM64Op_smin                                                    </v>
      </c>
      <c r="AS728" s="26" t="str">
        <f t="shared" si="7"/>
        <v>//		ARM64Op_smin,                                                   	/* 0x0E206C00	SMIN      	 */</v>
      </c>
      <c r="AT728" s="26" t="str">
        <f t="shared" si="8"/>
        <v>//		0x0E206C00,	/* SMIN      	ARM64Op_smin	 */</v>
      </c>
    </row>
    <row r="729" ht="12.75" customHeight="1">
      <c r="A729" s="9" t="s">
        <v>1223</v>
      </c>
      <c r="B729" s="33" t="s">
        <v>106</v>
      </c>
      <c r="C729" s="16"/>
      <c r="D729" s="17"/>
      <c r="E729" s="28" t="s">
        <v>1224</v>
      </c>
      <c r="F729" s="18" t="str">
        <f t="shared" si="1"/>
        <v/>
      </c>
      <c r="G729" s="19"/>
      <c r="H729" s="30"/>
      <c r="I729" s="30"/>
      <c r="J729" s="45" t="s">
        <v>31</v>
      </c>
      <c r="K729" s="32" t="s">
        <v>71</v>
      </c>
      <c r="L729" s="32" t="s">
        <v>31</v>
      </c>
      <c r="M729" s="45" t="s">
        <v>31</v>
      </c>
      <c r="N729" s="45" t="s">
        <v>30</v>
      </c>
      <c r="O729" s="45" t="s">
        <v>30</v>
      </c>
      <c r="P729" s="45" t="s">
        <v>30</v>
      </c>
      <c r="Q729" s="45" t="s">
        <v>31</v>
      </c>
      <c r="R729" s="32" t="s">
        <v>33</v>
      </c>
      <c r="S729" s="32" t="s">
        <v>33</v>
      </c>
      <c r="T729" s="45" t="s">
        <v>30</v>
      </c>
      <c r="U729" s="62" t="s">
        <v>51</v>
      </c>
      <c r="Z729" s="32" t="s">
        <v>31</v>
      </c>
      <c r="AA729" s="32" t="s">
        <v>30</v>
      </c>
      <c r="AB729" s="32" t="s">
        <v>30</v>
      </c>
      <c r="AC729" s="32" t="s">
        <v>30</v>
      </c>
      <c r="AD729" s="32" t="s">
        <v>31</v>
      </c>
      <c r="AE729" s="45" t="s">
        <v>30</v>
      </c>
      <c r="AF729" s="46" t="s">
        <v>45</v>
      </c>
      <c r="AK729" s="32" t="s">
        <v>56</v>
      </c>
      <c r="AP729" s="24" t="str">
        <f t="shared" si="2"/>
        <v>0x0E207400</v>
      </c>
      <c r="AQ729" s="25"/>
      <c r="AR729" s="26" t="str">
        <f t="shared" si="6"/>
        <v>ARM64Op_sabd                                                    </v>
      </c>
      <c r="AS729" s="26" t="str">
        <f t="shared" si="7"/>
        <v>//		ARM64Op_sabd,                                                   	/* 0x0E207400	SABD      	 */</v>
      </c>
      <c r="AT729" s="26" t="str">
        <f t="shared" si="8"/>
        <v>//		0x0E207400,	/* SABD      	ARM64Op_sabd	 */</v>
      </c>
    </row>
    <row r="730" ht="12.75" customHeight="1">
      <c r="A730" s="15" t="s">
        <v>1225</v>
      </c>
      <c r="B730" s="33" t="s">
        <v>106</v>
      </c>
      <c r="C730" s="16"/>
      <c r="D730" s="17"/>
      <c r="E730" s="28" t="s">
        <v>1226</v>
      </c>
      <c r="F730" s="18" t="str">
        <f t="shared" si="1"/>
        <v/>
      </c>
      <c r="G730" s="19"/>
      <c r="H730" s="30"/>
      <c r="I730" s="30"/>
      <c r="J730" s="45" t="s">
        <v>31</v>
      </c>
      <c r="K730" s="32" t="s">
        <v>71</v>
      </c>
      <c r="L730" s="32" t="s">
        <v>31</v>
      </c>
      <c r="M730" s="45" t="s">
        <v>31</v>
      </c>
      <c r="N730" s="45" t="s">
        <v>30</v>
      </c>
      <c r="O730" s="45" t="s">
        <v>30</v>
      </c>
      <c r="P730" s="45" t="s">
        <v>30</v>
      </c>
      <c r="Q730" s="45" t="s">
        <v>31</v>
      </c>
      <c r="R730" s="32" t="s">
        <v>33</v>
      </c>
      <c r="S730" s="32" t="s">
        <v>33</v>
      </c>
      <c r="T730" s="45" t="s">
        <v>30</v>
      </c>
      <c r="U730" s="62" t="s">
        <v>51</v>
      </c>
      <c r="Z730" s="32" t="s">
        <v>31</v>
      </c>
      <c r="AA730" s="32" t="s">
        <v>30</v>
      </c>
      <c r="AB730" s="32" t="s">
        <v>30</v>
      </c>
      <c r="AC730" s="32" t="s">
        <v>30</v>
      </c>
      <c r="AD730" s="32" t="s">
        <v>30</v>
      </c>
      <c r="AE730" s="45" t="s">
        <v>30</v>
      </c>
      <c r="AF730" s="46" t="s">
        <v>45</v>
      </c>
      <c r="AK730" s="32" t="s">
        <v>56</v>
      </c>
      <c r="AP730" s="24" t="str">
        <f t="shared" si="2"/>
        <v>0x0E207C00</v>
      </c>
      <c r="AQ730" s="25"/>
      <c r="AR730" s="26" t="str">
        <f t="shared" si="6"/>
        <v>ARM64Op_saba                                                    </v>
      </c>
      <c r="AS730" s="26" t="str">
        <f t="shared" si="7"/>
        <v>//		ARM64Op_saba,                                                   	/* 0x0E207C00	SABA      	 */</v>
      </c>
      <c r="AT730" s="26" t="str">
        <f t="shared" si="8"/>
        <v>//		0x0E207C00,	/* SABA      	ARM64Op_saba	 */</v>
      </c>
    </row>
    <row r="731" ht="12.75" customHeight="1">
      <c r="A731" s="15" t="s">
        <v>1227</v>
      </c>
      <c r="B731" s="33" t="s">
        <v>106</v>
      </c>
      <c r="C731" s="16"/>
      <c r="D731" s="17"/>
      <c r="E731" s="28" t="s">
        <v>468</v>
      </c>
      <c r="F731" s="18" t="str">
        <f t="shared" si="1"/>
        <v>vector_Vector</v>
      </c>
      <c r="G731" s="18" t="s">
        <v>950</v>
      </c>
      <c r="H731" s="30" t="s">
        <v>1206</v>
      </c>
      <c r="I731" s="30"/>
      <c r="J731" s="45" t="s">
        <v>31</v>
      </c>
      <c r="K731" s="32" t="s">
        <v>71</v>
      </c>
      <c r="L731" s="32" t="s">
        <v>31</v>
      </c>
      <c r="M731" s="45" t="s">
        <v>31</v>
      </c>
      <c r="N731" s="45" t="s">
        <v>30</v>
      </c>
      <c r="O731" s="45" t="s">
        <v>30</v>
      </c>
      <c r="P731" s="45" t="s">
        <v>30</v>
      </c>
      <c r="Q731" s="45" t="s">
        <v>31</v>
      </c>
      <c r="R731" s="32" t="s">
        <v>33</v>
      </c>
      <c r="S731" s="32" t="s">
        <v>33</v>
      </c>
      <c r="T731" s="45" t="s">
        <v>30</v>
      </c>
      <c r="U731" s="62" t="s">
        <v>51</v>
      </c>
      <c r="Z731" s="32" t="s">
        <v>30</v>
      </c>
      <c r="AA731" s="32" t="s">
        <v>31</v>
      </c>
      <c r="AB731" s="32" t="s">
        <v>31</v>
      </c>
      <c r="AC731" s="32" t="s">
        <v>31</v>
      </c>
      <c r="AD731" s="32" t="s">
        <v>31</v>
      </c>
      <c r="AE731" s="45" t="s">
        <v>30</v>
      </c>
      <c r="AF731" s="46" t="s">
        <v>45</v>
      </c>
      <c r="AK731" s="32" t="s">
        <v>56</v>
      </c>
      <c r="AP731" s="24" t="str">
        <f t="shared" si="2"/>
        <v>0x0E208400</v>
      </c>
      <c r="AQ731" s="25"/>
      <c r="AR731" s="26" t="str">
        <f t="shared" si="6"/>
        <v>ARM64Op_add_vector_Vector                                       </v>
      </c>
      <c r="AS731" s="26" t="str">
        <f t="shared" si="7"/>
        <v>//		ARM64Op_add_vector_Vector,                                      	/* 0x0E208400	ADD       	 */</v>
      </c>
      <c r="AT731" s="26" t="str">
        <f t="shared" si="8"/>
        <v>//		0x0E208400,	/* ADD       	ARM64Op_add_vector_Vector	 */</v>
      </c>
    </row>
    <row r="732" ht="12.75" customHeight="1">
      <c r="A732" s="9" t="s">
        <v>1228</v>
      </c>
      <c r="B732" s="33" t="s">
        <v>106</v>
      </c>
      <c r="C732" s="16"/>
      <c r="D732" s="17"/>
      <c r="E732" s="28" t="s">
        <v>952</v>
      </c>
      <c r="F732" s="18" t="str">
        <f t="shared" si="1"/>
        <v>Vector</v>
      </c>
      <c r="G732" s="19"/>
      <c r="H732" s="30" t="s">
        <v>1206</v>
      </c>
      <c r="I732" s="30"/>
      <c r="J732" s="45" t="s">
        <v>31</v>
      </c>
      <c r="K732" s="32" t="s">
        <v>71</v>
      </c>
      <c r="L732" s="32" t="s">
        <v>31</v>
      </c>
      <c r="M732" s="45" t="s">
        <v>31</v>
      </c>
      <c r="N732" s="45" t="s">
        <v>30</v>
      </c>
      <c r="O732" s="45" t="s">
        <v>30</v>
      </c>
      <c r="P732" s="45" t="s">
        <v>30</v>
      </c>
      <c r="Q732" s="45" t="s">
        <v>31</v>
      </c>
      <c r="R732" s="32" t="s">
        <v>33</v>
      </c>
      <c r="S732" s="32" t="s">
        <v>33</v>
      </c>
      <c r="T732" s="45" t="s">
        <v>30</v>
      </c>
      <c r="U732" s="62" t="s">
        <v>51</v>
      </c>
      <c r="Z732" s="32" t="s">
        <v>30</v>
      </c>
      <c r="AA732" s="32" t="s">
        <v>31</v>
      </c>
      <c r="AB732" s="32" t="s">
        <v>31</v>
      </c>
      <c r="AC732" s="32" t="s">
        <v>31</v>
      </c>
      <c r="AD732" s="32" t="s">
        <v>30</v>
      </c>
      <c r="AE732" s="45" t="s">
        <v>30</v>
      </c>
      <c r="AF732" s="46" t="s">
        <v>45</v>
      </c>
      <c r="AK732" s="32" t="s">
        <v>56</v>
      </c>
      <c r="AP732" s="24" t="str">
        <f t="shared" si="2"/>
        <v>0x0E208C00</v>
      </c>
      <c r="AQ732" s="25"/>
      <c r="AR732" s="26" t="str">
        <f t="shared" si="6"/>
        <v>ARM64Op_cmtst_Vector                                            </v>
      </c>
      <c r="AS732" s="26" t="str">
        <f t="shared" si="7"/>
        <v>//		ARM64Op_cmtst_Vector,                                           	/* 0x0E208C00	CMTST     	 */</v>
      </c>
      <c r="AT732" s="26" t="str">
        <f t="shared" si="8"/>
        <v>//		0x0E208C00,	/* CMTST     	ARM64Op_cmtst_Vector	 */</v>
      </c>
    </row>
    <row r="733" ht="12.75" customHeight="1">
      <c r="A733" s="15" t="s">
        <v>1229</v>
      </c>
      <c r="B733" s="33" t="s">
        <v>106</v>
      </c>
      <c r="C733" s="16"/>
      <c r="D733" s="17"/>
      <c r="E733" s="28" t="s">
        <v>1230</v>
      </c>
      <c r="F733" s="18" t="str">
        <f t="shared" si="1"/>
        <v>vector</v>
      </c>
      <c r="G733" s="18" t="s">
        <v>950</v>
      </c>
      <c r="H733" s="30"/>
      <c r="I733" s="30"/>
      <c r="J733" s="45" t="s">
        <v>31</v>
      </c>
      <c r="K733" s="32" t="s">
        <v>71</v>
      </c>
      <c r="L733" s="32" t="s">
        <v>31</v>
      </c>
      <c r="M733" s="45" t="s">
        <v>31</v>
      </c>
      <c r="N733" s="45" t="s">
        <v>30</v>
      </c>
      <c r="O733" s="45" t="s">
        <v>30</v>
      </c>
      <c r="P733" s="45" t="s">
        <v>30</v>
      </c>
      <c r="Q733" s="45" t="s">
        <v>31</v>
      </c>
      <c r="R733" s="32" t="s">
        <v>33</v>
      </c>
      <c r="S733" s="32" t="s">
        <v>33</v>
      </c>
      <c r="T733" s="45" t="s">
        <v>30</v>
      </c>
      <c r="U733" s="62" t="s">
        <v>51</v>
      </c>
      <c r="Z733" s="32" t="s">
        <v>30</v>
      </c>
      <c r="AA733" s="32" t="s">
        <v>31</v>
      </c>
      <c r="AB733" s="32" t="s">
        <v>31</v>
      </c>
      <c r="AC733" s="32" t="s">
        <v>30</v>
      </c>
      <c r="AD733" s="32" t="s">
        <v>31</v>
      </c>
      <c r="AE733" s="45" t="s">
        <v>30</v>
      </c>
      <c r="AF733" s="46" t="s">
        <v>45</v>
      </c>
      <c r="AK733" s="32" t="s">
        <v>56</v>
      </c>
      <c r="AP733" s="24" t="str">
        <f t="shared" si="2"/>
        <v>0x0E209400</v>
      </c>
      <c r="AQ733" s="25"/>
      <c r="AR733" s="26" t="str">
        <f t="shared" si="6"/>
        <v>ARM64Op_mla_vector                                              </v>
      </c>
      <c r="AS733" s="26" t="str">
        <f t="shared" si="7"/>
        <v>//		ARM64Op_mla_vector,                                             	/* 0x0E209400	MLA       	 */</v>
      </c>
      <c r="AT733" s="26" t="str">
        <f t="shared" si="8"/>
        <v>//		0x0E209400,	/* MLA       	ARM64Op_mla_vector	 */</v>
      </c>
    </row>
    <row r="734" ht="12.75" customHeight="1">
      <c r="A734" s="15" t="s">
        <v>1231</v>
      </c>
      <c r="B734" s="33" t="s">
        <v>106</v>
      </c>
      <c r="C734" s="16"/>
      <c r="D734" s="17"/>
      <c r="E734" s="28" t="s">
        <v>1232</v>
      </c>
      <c r="F734" s="18" t="str">
        <f t="shared" si="1"/>
        <v>vector</v>
      </c>
      <c r="G734" s="18" t="s">
        <v>950</v>
      </c>
      <c r="H734" s="30"/>
      <c r="I734" s="30"/>
      <c r="J734" s="45" t="s">
        <v>31</v>
      </c>
      <c r="K734" s="32" t="s">
        <v>71</v>
      </c>
      <c r="L734" s="32" t="s">
        <v>31</v>
      </c>
      <c r="M734" s="45" t="s">
        <v>31</v>
      </c>
      <c r="N734" s="45" t="s">
        <v>30</v>
      </c>
      <c r="O734" s="45" t="s">
        <v>30</v>
      </c>
      <c r="P734" s="45" t="s">
        <v>30</v>
      </c>
      <c r="Q734" s="45" t="s">
        <v>31</v>
      </c>
      <c r="R734" s="32" t="s">
        <v>33</v>
      </c>
      <c r="S734" s="32" t="s">
        <v>33</v>
      </c>
      <c r="T734" s="45" t="s">
        <v>30</v>
      </c>
      <c r="U734" s="62" t="s">
        <v>51</v>
      </c>
      <c r="Z734" s="32" t="s">
        <v>30</v>
      </c>
      <c r="AA734" s="32" t="s">
        <v>31</v>
      </c>
      <c r="AB734" s="32" t="s">
        <v>31</v>
      </c>
      <c r="AC734" s="32" t="s">
        <v>30</v>
      </c>
      <c r="AD734" s="32" t="s">
        <v>30</v>
      </c>
      <c r="AE734" s="45" t="s">
        <v>30</v>
      </c>
      <c r="AF734" s="46" t="s">
        <v>45</v>
      </c>
      <c r="AK734" s="32" t="s">
        <v>56</v>
      </c>
      <c r="AP734" s="24" t="str">
        <f t="shared" si="2"/>
        <v>0x0E209C00</v>
      </c>
      <c r="AQ734" s="25"/>
      <c r="AR734" s="26" t="str">
        <f t="shared" si="6"/>
        <v>ARM64Op_mul_vector                                              </v>
      </c>
      <c r="AS734" s="26" t="str">
        <f t="shared" si="7"/>
        <v>//		ARM64Op_mul_vector,                                             	/* 0x0E209C00	MUL       	 */</v>
      </c>
      <c r="AT734" s="26" t="str">
        <f t="shared" si="8"/>
        <v>//		0x0E209C00,	/* MUL       	ARM64Op_mul_vector	 */</v>
      </c>
    </row>
    <row r="735" ht="12.75" customHeight="1">
      <c r="A735" s="9" t="s">
        <v>1233</v>
      </c>
      <c r="B735" s="33" t="s">
        <v>106</v>
      </c>
      <c r="C735" s="16"/>
      <c r="D735" s="17"/>
      <c r="E735" s="28" t="s">
        <v>1234</v>
      </c>
      <c r="F735" s="18" t="str">
        <f t="shared" si="1"/>
        <v/>
      </c>
      <c r="G735" s="19"/>
      <c r="H735" s="30"/>
      <c r="I735" s="30"/>
      <c r="J735" s="45" t="s">
        <v>31</v>
      </c>
      <c r="K735" s="32" t="s">
        <v>71</v>
      </c>
      <c r="L735" s="32" t="s">
        <v>31</v>
      </c>
      <c r="M735" s="45" t="s">
        <v>31</v>
      </c>
      <c r="N735" s="45" t="s">
        <v>30</v>
      </c>
      <c r="O735" s="45" t="s">
        <v>30</v>
      </c>
      <c r="P735" s="45" t="s">
        <v>30</v>
      </c>
      <c r="Q735" s="45" t="s">
        <v>31</v>
      </c>
      <c r="R735" s="32" t="s">
        <v>33</v>
      </c>
      <c r="S735" s="32" t="s">
        <v>33</v>
      </c>
      <c r="T735" s="45" t="s">
        <v>30</v>
      </c>
      <c r="U735" s="62" t="s">
        <v>51</v>
      </c>
      <c r="Z735" s="32" t="s">
        <v>30</v>
      </c>
      <c r="AA735" s="32" t="s">
        <v>31</v>
      </c>
      <c r="AB735" s="32" t="s">
        <v>30</v>
      </c>
      <c r="AC735" s="32" t="s">
        <v>31</v>
      </c>
      <c r="AD735" s="32" t="s">
        <v>31</v>
      </c>
      <c r="AE735" s="45" t="s">
        <v>30</v>
      </c>
      <c r="AF735" s="46" t="s">
        <v>45</v>
      </c>
      <c r="AK735" s="32" t="s">
        <v>56</v>
      </c>
      <c r="AP735" s="24" t="str">
        <f t="shared" si="2"/>
        <v>0x0E20A400</v>
      </c>
      <c r="AQ735" s="25"/>
      <c r="AR735" s="26" t="str">
        <f t="shared" si="6"/>
        <v>ARM64Op_smaxp                                                   </v>
      </c>
      <c r="AS735" s="26" t="str">
        <f t="shared" si="7"/>
        <v>//		ARM64Op_smaxp,                                                  	/* 0x0E20A400	SMAXP     	 */</v>
      </c>
      <c r="AT735" s="26" t="str">
        <f t="shared" si="8"/>
        <v>//		0x0E20A400,	/* SMAXP     	ARM64Op_smaxp	 */</v>
      </c>
    </row>
    <row r="736" ht="12.75" customHeight="1">
      <c r="A736" s="9" t="s">
        <v>1235</v>
      </c>
      <c r="B736" s="33" t="s">
        <v>106</v>
      </c>
      <c r="C736" s="16"/>
      <c r="D736" s="17"/>
      <c r="E736" s="28" t="s">
        <v>1236</v>
      </c>
      <c r="F736" s="18" t="str">
        <f t="shared" si="1"/>
        <v/>
      </c>
      <c r="G736" s="19"/>
      <c r="H736" s="30"/>
      <c r="I736" s="30"/>
      <c r="J736" s="45" t="s">
        <v>31</v>
      </c>
      <c r="K736" s="32" t="s">
        <v>71</v>
      </c>
      <c r="L736" s="32" t="s">
        <v>31</v>
      </c>
      <c r="M736" s="45" t="s">
        <v>31</v>
      </c>
      <c r="N736" s="45" t="s">
        <v>30</v>
      </c>
      <c r="O736" s="45" t="s">
        <v>30</v>
      </c>
      <c r="P736" s="45" t="s">
        <v>30</v>
      </c>
      <c r="Q736" s="45" t="s">
        <v>31</v>
      </c>
      <c r="R736" s="32" t="s">
        <v>33</v>
      </c>
      <c r="S736" s="32" t="s">
        <v>33</v>
      </c>
      <c r="T736" s="45" t="s">
        <v>30</v>
      </c>
      <c r="U736" s="62" t="s">
        <v>51</v>
      </c>
      <c r="Z736" s="32" t="s">
        <v>30</v>
      </c>
      <c r="AA736" s="32" t="s">
        <v>31</v>
      </c>
      <c r="AB736" s="32" t="s">
        <v>30</v>
      </c>
      <c r="AC736" s="32" t="s">
        <v>31</v>
      </c>
      <c r="AD736" s="32" t="s">
        <v>30</v>
      </c>
      <c r="AE736" s="45" t="s">
        <v>30</v>
      </c>
      <c r="AF736" s="46" t="s">
        <v>45</v>
      </c>
      <c r="AK736" s="32" t="s">
        <v>56</v>
      </c>
      <c r="AP736" s="24" t="str">
        <f t="shared" si="2"/>
        <v>0x0E20AC00</v>
      </c>
      <c r="AQ736" s="25"/>
      <c r="AR736" s="26" t="str">
        <f t="shared" si="6"/>
        <v>ARM64Op_sminp                                                   </v>
      </c>
      <c r="AS736" s="26" t="str">
        <f t="shared" si="7"/>
        <v>//		ARM64Op_sminp,                                                  	/* 0x0E20AC00	SMINP     	 */</v>
      </c>
      <c r="AT736" s="26" t="str">
        <f t="shared" si="8"/>
        <v>//		0x0E20AC00,	/* SMINP     	ARM64Op_sminp	 */</v>
      </c>
    </row>
    <row r="737" ht="12.75" customHeight="1">
      <c r="A737" s="15" t="s">
        <v>1237</v>
      </c>
      <c r="B737" s="33" t="s">
        <v>106</v>
      </c>
      <c r="C737" s="16"/>
      <c r="D737" s="17"/>
      <c r="E737" s="28" t="s">
        <v>954</v>
      </c>
      <c r="F737" s="18" t="str">
        <f t="shared" si="1"/>
        <v>vector_Vector</v>
      </c>
      <c r="G737" s="18" t="s">
        <v>950</v>
      </c>
      <c r="H737" s="30" t="s">
        <v>1206</v>
      </c>
      <c r="I737" s="30"/>
      <c r="J737" s="45" t="s">
        <v>31</v>
      </c>
      <c r="K737" s="32" t="s">
        <v>71</v>
      </c>
      <c r="L737" s="32" t="s">
        <v>31</v>
      </c>
      <c r="M737" s="45" t="s">
        <v>31</v>
      </c>
      <c r="N737" s="45" t="s">
        <v>30</v>
      </c>
      <c r="O737" s="45" t="s">
        <v>30</v>
      </c>
      <c r="P737" s="45" t="s">
        <v>30</v>
      </c>
      <c r="Q737" s="45" t="s">
        <v>31</v>
      </c>
      <c r="R737" s="32" t="s">
        <v>33</v>
      </c>
      <c r="S737" s="32" t="s">
        <v>33</v>
      </c>
      <c r="T737" s="45" t="s">
        <v>30</v>
      </c>
      <c r="U737" s="62" t="s">
        <v>51</v>
      </c>
      <c r="Z737" s="32" t="s">
        <v>30</v>
      </c>
      <c r="AA737" s="32" t="s">
        <v>31</v>
      </c>
      <c r="AB737" s="32" t="s">
        <v>30</v>
      </c>
      <c r="AC737" s="32" t="s">
        <v>30</v>
      </c>
      <c r="AD737" s="32" t="s">
        <v>31</v>
      </c>
      <c r="AE737" s="45" t="s">
        <v>30</v>
      </c>
      <c r="AF737" s="46" t="s">
        <v>45</v>
      </c>
      <c r="AK737" s="32" t="s">
        <v>56</v>
      </c>
      <c r="AP737" s="24" t="str">
        <f t="shared" si="2"/>
        <v>0x0E20B400</v>
      </c>
      <c r="AQ737" s="25"/>
      <c r="AR737" s="26" t="str">
        <f t="shared" si="6"/>
        <v>ARM64Op_sqdmulh_vector_Vector                                   </v>
      </c>
      <c r="AS737" s="26" t="str">
        <f t="shared" si="7"/>
        <v>//		ARM64Op_sqdmulh_vector_Vector,                                  	/* 0x0E20B400	SQDMULH   	 */</v>
      </c>
      <c r="AT737" s="26" t="str">
        <f t="shared" si="8"/>
        <v>//		0x0E20B400,	/* SQDMULH   	ARM64Op_sqdmulh_vector_Vector	 */</v>
      </c>
    </row>
    <row r="738" ht="12.75" customHeight="1">
      <c r="A738" s="15" t="s">
        <v>1238</v>
      </c>
      <c r="B738" s="33" t="s">
        <v>106</v>
      </c>
      <c r="C738" s="16"/>
      <c r="D738" s="17"/>
      <c r="E738" s="28" t="s">
        <v>1077</v>
      </c>
      <c r="F738" s="18" t="str">
        <f t="shared" si="1"/>
        <v>vector</v>
      </c>
      <c r="G738" s="18" t="s">
        <v>950</v>
      </c>
      <c r="H738" s="30"/>
      <c r="I738" s="30"/>
      <c r="J738" s="45" t="s">
        <v>31</v>
      </c>
      <c r="K738" s="32" t="s">
        <v>71</v>
      </c>
      <c r="L738" s="32" t="s">
        <v>31</v>
      </c>
      <c r="M738" s="45" t="s">
        <v>31</v>
      </c>
      <c r="N738" s="45" t="s">
        <v>30</v>
      </c>
      <c r="O738" s="45" t="s">
        <v>30</v>
      </c>
      <c r="P738" s="45" t="s">
        <v>30</v>
      </c>
      <c r="Q738" s="45" t="s">
        <v>31</v>
      </c>
      <c r="R738" s="32" t="s">
        <v>33</v>
      </c>
      <c r="S738" s="32" t="s">
        <v>33</v>
      </c>
      <c r="T738" s="45" t="s">
        <v>30</v>
      </c>
      <c r="U738" s="62" t="s">
        <v>51</v>
      </c>
      <c r="Z738" s="32" t="s">
        <v>30</v>
      </c>
      <c r="AA738" s="32" t="s">
        <v>31</v>
      </c>
      <c r="AB738" s="32" t="s">
        <v>30</v>
      </c>
      <c r="AC738" s="32" t="s">
        <v>30</v>
      </c>
      <c r="AD738" s="32" t="s">
        <v>30</v>
      </c>
      <c r="AE738" s="45" t="s">
        <v>30</v>
      </c>
      <c r="AF738" s="46" t="s">
        <v>45</v>
      </c>
      <c r="AK738" s="32" t="s">
        <v>56</v>
      </c>
      <c r="AP738" s="24" t="str">
        <f t="shared" si="2"/>
        <v>0x0E20BC00</v>
      </c>
      <c r="AQ738" s="25"/>
      <c r="AR738" s="26" t="str">
        <f t="shared" si="6"/>
        <v>ARM64Op_addp_vector                                             </v>
      </c>
      <c r="AS738" s="26" t="str">
        <f t="shared" si="7"/>
        <v>//		ARM64Op_addp_vector,                                            	/* 0x0E20BC00	ADDP      	 */</v>
      </c>
      <c r="AT738" s="26" t="str">
        <f t="shared" si="8"/>
        <v>//		0x0E20BC00,	/* ADDP      	ARM64Op_addp_vector	 */</v>
      </c>
    </row>
    <row r="739" ht="12.75" customHeight="1">
      <c r="A739" s="9" t="s">
        <v>1239</v>
      </c>
      <c r="B739" s="33" t="s">
        <v>106</v>
      </c>
      <c r="C739" s="16"/>
      <c r="D739" s="17"/>
      <c r="E739" s="28" t="s">
        <v>758</v>
      </c>
      <c r="F739" s="18" t="str">
        <f t="shared" si="1"/>
        <v>vector</v>
      </c>
      <c r="G739" s="18" t="s">
        <v>950</v>
      </c>
      <c r="H739" s="30"/>
      <c r="I739" s="30"/>
      <c r="J739" s="45" t="s">
        <v>31</v>
      </c>
      <c r="K739" s="32" t="s">
        <v>71</v>
      </c>
      <c r="L739" s="32" t="s">
        <v>31</v>
      </c>
      <c r="M739" s="45" t="s">
        <v>31</v>
      </c>
      <c r="N739" s="45" t="s">
        <v>30</v>
      </c>
      <c r="O739" s="45" t="s">
        <v>30</v>
      </c>
      <c r="P739" s="45" t="s">
        <v>30</v>
      </c>
      <c r="Q739" s="45" t="s">
        <v>31</v>
      </c>
      <c r="R739" s="32" t="s">
        <v>31</v>
      </c>
      <c r="S739" s="32" t="s">
        <v>854</v>
      </c>
      <c r="T739" s="45" t="s">
        <v>30</v>
      </c>
      <c r="U739" s="62" t="s">
        <v>51</v>
      </c>
      <c r="Z739" s="32" t="s">
        <v>30</v>
      </c>
      <c r="AA739" s="32" t="s">
        <v>30</v>
      </c>
      <c r="AB739" s="32" t="s">
        <v>31</v>
      </c>
      <c r="AC739" s="32" t="s">
        <v>31</v>
      </c>
      <c r="AD739" s="32" t="s">
        <v>31</v>
      </c>
      <c r="AE739" s="45" t="s">
        <v>30</v>
      </c>
      <c r="AF739" s="46" t="s">
        <v>45</v>
      </c>
      <c r="AK739" s="32" t="s">
        <v>56</v>
      </c>
      <c r="AP739" s="24" t="str">
        <f t="shared" si="2"/>
        <v>0x0E20C400</v>
      </c>
      <c r="AQ739" s="25"/>
      <c r="AR739" s="26" t="str">
        <f t="shared" si="6"/>
        <v>ARM64Op_fmaxnm_vector                                           </v>
      </c>
      <c r="AS739" s="26" t="str">
        <f t="shared" si="7"/>
        <v>//		ARM64Op_fmaxnm_vector,                                          	/* 0x0E20C400	FMAXNM    	 */</v>
      </c>
      <c r="AT739" s="26" t="str">
        <f t="shared" si="8"/>
        <v>//		0x0E20C400,	/* FMAXNM    	ARM64Op_fmaxnm_vector	 */</v>
      </c>
    </row>
    <row r="740" ht="12.75" customHeight="1">
      <c r="A740" s="15" t="s">
        <v>1240</v>
      </c>
      <c r="B740" s="33" t="s">
        <v>106</v>
      </c>
      <c r="C740" s="16"/>
      <c r="D740" s="17"/>
      <c r="E740" s="28" t="s">
        <v>1105</v>
      </c>
      <c r="F740" s="18" t="str">
        <f t="shared" si="1"/>
        <v>vector</v>
      </c>
      <c r="G740" s="18" t="s">
        <v>950</v>
      </c>
      <c r="H740" s="30"/>
      <c r="I740" s="30"/>
      <c r="J740" s="45" t="s">
        <v>31</v>
      </c>
      <c r="K740" s="32" t="s">
        <v>71</v>
      </c>
      <c r="L740" s="32" t="s">
        <v>31</v>
      </c>
      <c r="M740" s="45" t="s">
        <v>31</v>
      </c>
      <c r="N740" s="45" t="s">
        <v>30</v>
      </c>
      <c r="O740" s="45" t="s">
        <v>30</v>
      </c>
      <c r="P740" s="45" t="s">
        <v>30</v>
      </c>
      <c r="Q740" s="45" t="s">
        <v>31</v>
      </c>
      <c r="R740" s="32" t="s">
        <v>31</v>
      </c>
      <c r="S740" s="32" t="s">
        <v>854</v>
      </c>
      <c r="T740" s="45" t="s">
        <v>30</v>
      </c>
      <c r="U740" s="62" t="s">
        <v>51</v>
      </c>
      <c r="Z740" s="32" t="s">
        <v>30</v>
      </c>
      <c r="AA740" s="32" t="s">
        <v>30</v>
      </c>
      <c r="AB740" s="32" t="s">
        <v>31</v>
      </c>
      <c r="AC740" s="32" t="s">
        <v>31</v>
      </c>
      <c r="AD740" s="32" t="s">
        <v>30</v>
      </c>
      <c r="AE740" s="45" t="s">
        <v>30</v>
      </c>
      <c r="AF740" s="46" t="s">
        <v>45</v>
      </c>
      <c r="AK740" s="32" t="s">
        <v>56</v>
      </c>
      <c r="AP740" s="24" t="str">
        <f t="shared" si="2"/>
        <v>0x0E20CC00</v>
      </c>
      <c r="AQ740" s="25"/>
      <c r="AR740" s="26" t="str">
        <f t="shared" si="6"/>
        <v>ARM64Op_fmla_vector                                             </v>
      </c>
      <c r="AS740" s="26" t="str">
        <f t="shared" si="7"/>
        <v>//		ARM64Op_fmla_vector,                                            	/* 0x0E20CC00	FMLA      	 */</v>
      </c>
      <c r="AT740" s="26" t="str">
        <f t="shared" si="8"/>
        <v>//		0x0E20CC00,	/* FMLA      	ARM64Op_fmla_vector	 */</v>
      </c>
    </row>
    <row r="741" ht="12.75" customHeight="1">
      <c r="A741" s="15" t="s">
        <v>1241</v>
      </c>
      <c r="B741" s="33" t="s">
        <v>106</v>
      </c>
      <c r="C741" s="16"/>
      <c r="D741" s="17"/>
      <c r="E741" s="28" t="s">
        <v>750</v>
      </c>
      <c r="F741" s="18" t="str">
        <f t="shared" si="1"/>
        <v>vector</v>
      </c>
      <c r="G741" s="18" t="s">
        <v>950</v>
      </c>
      <c r="H741" s="30"/>
      <c r="I741" s="30"/>
      <c r="J741" s="45" t="s">
        <v>31</v>
      </c>
      <c r="K741" s="32" t="s">
        <v>71</v>
      </c>
      <c r="L741" s="32" t="s">
        <v>31</v>
      </c>
      <c r="M741" s="45" t="s">
        <v>31</v>
      </c>
      <c r="N741" s="45" t="s">
        <v>30</v>
      </c>
      <c r="O741" s="45" t="s">
        <v>30</v>
      </c>
      <c r="P741" s="45" t="s">
        <v>30</v>
      </c>
      <c r="Q741" s="45" t="s">
        <v>31</v>
      </c>
      <c r="R741" s="32" t="s">
        <v>31</v>
      </c>
      <c r="S741" s="32" t="s">
        <v>854</v>
      </c>
      <c r="T741" s="45" t="s">
        <v>30</v>
      </c>
      <c r="U741" s="62" t="s">
        <v>51</v>
      </c>
      <c r="Z741" s="32" t="s">
        <v>30</v>
      </c>
      <c r="AA741" s="32" t="s">
        <v>30</v>
      </c>
      <c r="AB741" s="32" t="s">
        <v>31</v>
      </c>
      <c r="AC741" s="32" t="s">
        <v>30</v>
      </c>
      <c r="AD741" s="32" t="s">
        <v>31</v>
      </c>
      <c r="AE741" s="45" t="s">
        <v>30</v>
      </c>
      <c r="AF741" s="46" t="s">
        <v>45</v>
      </c>
      <c r="AK741" s="32" t="s">
        <v>56</v>
      </c>
      <c r="AP741" s="24" t="str">
        <f t="shared" si="2"/>
        <v>0x0E20D400</v>
      </c>
      <c r="AQ741" s="25"/>
      <c r="AR741" s="26" t="str">
        <f t="shared" si="6"/>
        <v>ARM64Op_fadd_vector                                             </v>
      </c>
      <c r="AS741" s="26" t="str">
        <f t="shared" si="7"/>
        <v>//		ARM64Op_fadd_vector,                                            	/* 0x0E20D400	FADD      	 */</v>
      </c>
      <c r="AT741" s="26" t="str">
        <f t="shared" si="8"/>
        <v>//		0x0E20D400,	/* FADD      	ARM64Op_fadd_vector	 */</v>
      </c>
    </row>
    <row r="742" ht="12.75" customHeight="1">
      <c r="A742" s="9" t="s">
        <v>1242</v>
      </c>
      <c r="B742" s="33" t="s">
        <v>106</v>
      </c>
      <c r="C742" s="16"/>
      <c r="D742" s="17"/>
      <c r="E742" s="28" t="s">
        <v>956</v>
      </c>
      <c r="F742" s="18" t="str">
        <f t="shared" si="1"/>
        <v>Vector</v>
      </c>
      <c r="G742" s="19"/>
      <c r="H742" s="30" t="s">
        <v>1206</v>
      </c>
      <c r="I742" s="30"/>
      <c r="J742" s="45" t="s">
        <v>31</v>
      </c>
      <c r="K742" s="32" t="s">
        <v>71</v>
      </c>
      <c r="L742" s="32" t="s">
        <v>31</v>
      </c>
      <c r="M742" s="45" t="s">
        <v>31</v>
      </c>
      <c r="N742" s="45" t="s">
        <v>30</v>
      </c>
      <c r="O742" s="45" t="s">
        <v>30</v>
      </c>
      <c r="P742" s="45" t="s">
        <v>30</v>
      </c>
      <c r="Q742" s="45" t="s">
        <v>31</v>
      </c>
      <c r="R742" s="32" t="s">
        <v>31</v>
      </c>
      <c r="S742" s="32" t="s">
        <v>854</v>
      </c>
      <c r="T742" s="45" t="s">
        <v>30</v>
      </c>
      <c r="U742" s="62" t="s">
        <v>51</v>
      </c>
      <c r="Z742" s="32" t="s">
        <v>30</v>
      </c>
      <c r="AA742" s="32" t="s">
        <v>30</v>
      </c>
      <c r="AB742" s="32" t="s">
        <v>31</v>
      </c>
      <c r="AC742" s="32" t="s">
        <v>30</v>
      </c>
      <c r="AD742" s="32" t="s">
        <v>30</v>
      </c>
      <c r="AE742" s="45" t="s">
        <v>30</v>
      </c>
      <c r="AF742" s="46" t="s">
        <v>45</v>
      </c>
      <c r="AK742" s="32" t="s">
        <v>56</v>
      </c>
      <c r="AP742" s="24" t="str">
        <f t="shared" si="2"/>
        <v>0x0E20DC00</v>
      </c>
      <c r="AQ742" s="25"/>
      <c r="AR742" s="26" t="str">
        <f t="shared" si="6"/>
        <v>ARM64Op_fmulx_Vector                                            </v>
      </c>
      <c r="AS742" s="26" t="str">
        <f t="shared" si="7"/>
        <v>//		ARM64Op_fmulx_Vector,                                           	/* 0x0E20DC00	FMULX     	 */</v>
      </c>
      <c r="AT742" s="26" t="str">
        <f t="shared" si="8"/>
        <v>//		0x0E20DC00,	/* FMULX     	ARM64Op_fmulx_Vector	 */</v>
      </c>
    </row>
    <row r="743" ht="12.75" customHeight="1">
      <c r="A743" s="9" t="s">
        <v>1243</v>
      </c>
      <c r="B743" s="33" t="s">
        <v>106</v>
      </c>
      <c r="C743" s="16"/>
      <c r="D743" s="17"/>
      <c r="E743" s="28" t="s">
        <v>958</v>
      </c>
      <c r="F743" s="18" t="str">
        <f t="shared" si="1"/>
        <v>register_Vector</v>
      </c>
      <c r="G743" s="18" t="s">
        <v>800</v>
      </c>
      <c r="H743" s="30" t="s">
        <v>1206</v>
      </c>
      <c r="I743" s="30"/>
      <c r="J743" s="45" t="s">
        <v>31</v>
      </c>
      <c r="K743" s="32" t="s">
        <v>71</v>
      </c>
      <c r="L743" s="32" t="s">
        <v>31</v>
      </c>
      <c r="M743" s="45" t="s">
        <v>31</v>
      </c>
      <c r="N743" s="45" t="s">
        <v>30</v>
      </c>
      <c r="O743" s="45" t="s">
        <v>30</v>
      </c>
      <c r="P743" s="45" t="s">
        <v>30</v>
      </c>
      <c r="Q743" s="45" t="s">
        <v>31</v>
      </c>
      <c r="R743" s="32" t="s">
        <v>31</v>
      </c>
      <c r="S743" s="32" t="s">
        <v>854</v>
      </c>
      <c r="T743" s="45" t="s">
        <v>30</v>
      </c>
      <c r="U743" s="62" t="s">
        <v>51</v>
      </c>
      <c r="Z743" s="32" t="s">
        <v>30</v>
      </c>
      <c r="AA743" s="32" t="s">
        <v>30</v>
      </c>
      <c r="AB743" s="32" t="s">
        <v>30</v>
      </c>
      <c r="AC743" s="32" t="s">
        <v>31</v>
      </c>
      <c r="AD743" s="32" t="s">
        <v>31</v>
      </c>
      <c r="AE743" s="45" t="s">
        <v>30</v>
      </c>
      <c r="AF743" s="46" t="s">
        <v>45</v>
      </c>
      <c r="AK743" s="32" t="s">
        <v>56</v>
      </c>
      <c r="AP743" s="24" t="str">
        <f t="shared" si="2"/>
        <v>0x0E20E400</v>
      </c>
      <c r="AQ743" s="25"/>
      <c r="AR743" s="26" t="str">
        <f t="shared" si="6"/>
        <v>ARM64Op_fcmeq_register_Vector                                   </v>
      </c>
      <c r="AS743" s="26" t="str">
        <f t="shared" si="7"/>
        <v>//		ARM64Op_fcmeq_register_Vector,                                  	/* 0x0E20E400	FCMEQ     	 */</v>
      </c>
      <c r="AT743" s="26" t="str">
        <f t="shared" si="8"/>
        <v>//		0x0E20E400,	/* FCMEQ     	ARM64Op_fcmeq_register_Vector	 */</v>
      </c>
    </row>
    <row r="744" ht="12.75" customHeight="1">
      <c r="A744" s="15" t="s">
        <v>1244</v>
      </c>
      <c r="B744" s="33" t="s">
        <v>106</v>
      </c>
      <c r="C744" s="16"/>
      <c r="D744" s="17"/>
      <c r="E744" s="28" t="s">
        <v>754</v>
      </c>
      <c r="F744" s="18" t="str">
        <f t="shared" si="1"/>
        <v>vector</v>
      </c>
      <c r="G744" s="18" t="s">
        <v>950</v>
      </c>
      <c r="H744" s="30"/>
      <c r="I744" s="30"/>
      <c r="J744" s="45" t="s">
        <v>31</v>
      </c>
      <c r="K744" s="32" t="s">
        <v>71</v>
      </c>
      <c r="L744" s="32" t="s">
        <v>31</v>
      </c>
      <c r="M744" s="45" t="s">
        <v>31</v>
      </c>
      <c r="N744" s="45" t="s">
        <v>30</v>
      </c>
      <c r="O744" s="45" t="s">
        <v>30</v>
      </c>
      <c r="P744" s="45" t="s">
        <v>30</v>
      </c>
      <c r="Q744" s="45" t="s">
        <v>31</v>
      </c>
      <c r="R744" s="32" t="s">
        <v>31</v>
      </c>
      <c r="S744" s="32" t="s">
        <v>854</v>
      </c>
      <c r="T744" s="45" t="s">
        <v>30</v>
      </c>
      <c r="U744" s="62" t="s">
        <v>51</v>
      </c>
      <c r="Z744" s="32" t="s">
        <v>30</v>
      </c>
      <c r="AA744" s="32" t="s">
        <v>30</v>
      </c>
      <c r="AB744" s="32" t="s">
        <v>30</v>
      </c>
      <c r="AC744" s="32" t="s">
        <v>30</v>
      </c>
      <c r="AD744" s="32" t="s">
        <v>31</v>
      </c>
      <c r="AE744" s="45" t="s">
        <v>30</v>
      </c>
      <c r="AF744" s="46" t="s">
        <v>45</v>
      </c>
      <c r="AK744" s="32" t="s">
        <v>56</v>
      </c>
      <c r="AP744" s="24" t="str">
        <f t="shared" si="2"/>
        <v>0x0E20F400</v>
      </c>
      <c r="AQ744" s="25"/>
      <c r="AR744" s="26" t="str">
        <f t="shared" si="6"/>
        <v>ARM64Op_fmax_vector                                             </v>
      </c>
      <c r="AS744" s="26" t="str">
        <f t="shared" si="7"/>
        <v>//		ARM64Op_fmax_vector,                                            	/* 0x0E20F400	FMAX      	 */</v>
      </c>
      <c r="AT744" s="26" t="str">
        <f t="shared" si="8"/>
        <v>//		0x0E20F400,	/* FMAX      	ARM64Op_fmax_vector	 */</v>
      </c>
    </row>
    <row r="745" ht="12.75" customHeight="1">
      <c r="A745" s="15" t="s">
        <v>1245</v>
      </c>
      <c r="B745" s="33" t="s">
        <v>106</v>
      </c>
      <c r="C745" s="16"/>
      <c r="D745" s="17"/>
      <c r="E745" s="28" t="s">
        <v>960</v>
      </c>
      <c r="F745" s="18" t="str">
        <f t="shared" si="1"/>
        <v>Vector</v>
      </c>
      <c r="G745" s="19"/>
      <c r="H745" s="30" t="s">
        <v>1206</v>
      </c>
      <c r="I745" s="30"/>
      <c r="J745" s="45" t="s">
        <v>31</v>
      </c>
      <c r="K745" s="32" t="s">
        <v>71</v>
      </c>
      <c r="L745" s="32" t="s">
        <v>31</v>
      </c>
      <c r="M745" s="45" t="s">
        <v>31</v>
      </c>
      <c r="N745" s="45" t="s">
        <v>30</v>
      </c>
      <c r="O745" s="45" t="s">
        <v>30</v>
      </c>
      <c r="P745" s="45" t="s">
        <v>30</v>
      </c>
      <c r="Q745" s="45" t="s">
        <v>31</v>
      </c>
      <c r="R745" s="32" t="s">
        <v>31</v>
      </c>
      <c r="S745" s="32" t="s">
        <v>854</v>
      </c>
      <c r="T745" s="45" t="s">
        <v>30</v>
      </c>
      <c r="U745" s="62" t="s">
        <v>51</v>
      </c>
      <c r="Z745" s="32" t="s">
        <v>30</v>
      </c>
      <c r="AA745" s="32" t="s">
        <v>30</v>
      </c>
      <c r="AB745" s="32" t="s">
        <v>30</v>
      </c>
      <c r="AC745" s="32" t="s">
        <v>30</v>
      </c>
      <c r="AD745" s="32" t="s">
        <v>30</v>
      </c>
      <c r="AE745" s="45" t="s">
        <v>30</v>
      </c>
      <c r="AF745" s="46" t="s">
        <v>45</v>
      </c>
      <c r="AK745" s="32" t="s">
        <v>56</v>
      </c>
      <c r="AP745" s="24" t="str">
        <f t="shared" si="2"/>
        <v>0x0E20FC00</v>
      </c>
      <c r="AQ745" s="25"/>
      <c r="AR745" s="26" t="str">
        <f t="shared" si="6"/>
        <v>ARM64Op_frecps_Vector                                           </v>
      </c>
      <c r="AS745" s="26" t="str">
        <f t="shared" si="7"/>
        <v>//		ARM64Op_frecps_Vector,                                          	/* 0x0E20FC00	FRECPS    	 */</v>
      </c>
      <c r="AT745" s="26" t="str">
        <f t="shared" si="8"/>
        <v>//		0x0E20FC00,	/* FRECPS    	ARM64Op_frecps_Vector	 */</v>
      </c>
    </row>
    <row r="746" ht="12.75" customHeight="1">
      <c r="A746" s="9" t="s">
        <v>1246</v>
      </c>
      <c r="B746" s="33" t="s">
        <v>106</v>
      </c>
      <c r="C746" s="16"/>
      <c r="D746" s="17"/>
      <c r="E746" s="28" t="s">
        <v>483</v>
      </c>
      <c r="F746" s="18" t="str">
        <f t="shared" si="1"/>
        <v>vector</v>
      </c>
      <c r="G746" s="18" t="s">
        <v>950</v>
      </c>
      <c r="H746" s="30"/>
      <c r="I746" s="30"/>
      <c r="J746" s="45" t="s">
        <v>31</v>
      </c>
      <c r="K746" s="32" t="s">
        <v>71</v>
      </c>
      <c r="L746" s="32" t="s">
        <v>31</v>
      </c>
      <c r="M746" s="45" t="s">
        <v>31</v>
      </c>
      <c r="N746" s="45" t="s">
        <v>30</v>
      </c>
      <c r="O746" s="45" t="s">
        <v>30</v>
      </c>
      <c r="P746" s="45" t="s">
        <v>30</v>
      </c>
      <c r="Q746" s="45" t="s">
        <v>31</v>
      </c>
      <c r="R746" s="32" t="s">
        <v>31</v>
      </c>
      <c r="S746" s="32" t="s">
        <v>31</v>
      </c>
      <c r="T746" s="45" t="s">
        <v>30</v>
      </c>
      <c r="U746" s="62" t="s">
        <v>51</v>
      </c>
      <c r="Z746" s="32" t="s">
        <v>31</v>
      </c>
      <c r="AA746" s="32" t="s">
        <v>31</v>
      </c>
      <c r="AB746" s="32" t="s">
        <v>31</v>
      </c>
      <c r="AC746" s="32" t="s">
        <v>30</v>
      </c>
      <c r="AD746" s="32" t="s">
        <v>30</v>
      </c>
      <c r="AE746" s="45" t="s">
        <v>30</v>
      </c>
      <c r="AF746" s="46" t="s">
        <v>45</v>
      </c>
      <c r="AK746" s="32" t="s">
        <v>56</v>
      </c>
      <c r="AP746" s="24" t="str">
        <f t="shared" si="2"/>
        <v>0x0E201C00</v>
      </c>
      <c r="AQ746" s="25"/>
      <c r="AR746" s="26" t="str">
        <f t="shared" si="6"/>
        <v>ARM64Op_and_vector                                              </v>
      </c>
      <c r="AS746" s="26" t="str">
        <f t="shared" si="7"/>
        <v>//		ARM64Op_and_vector,                                             	/* 0x0E201C00	AND       	 */</v>
      </c>
      <c r="AT746" s="26" t="str">
        <f t="shared" si="8"/>
        <v>//		0x0E201C00,	/* AND       	ARM64Op_and_vector	 */</v>
      </c>
    </row>
    <row r="747" ht="12.75" customHeight="1">
      <c r="A747" s="15" t="s">
        <v>1247</v>
      </c>
      <c r="B747" s="33" t="s">
        <v>106</v>
      </c>
      <c r="C747" s="16"/>
      <c r="D747" s="17"/>
      <c r="E747" s="28" t="s">
        <v>531</v>
      </c>
      <c r="F747" s="18" t="str">
        <f t="shared" si="1"/>
        <v>vector_register</v>
      </c>
      <c r="G747" s="18" t="s">
        <v>1248</v>
      </c>
      <c r="H747" s="30"/>
      <c r="I747" s="30"/>
      <c r="J747" s="45" t="s">
        <v>31</v>
      </c>
      <c r="K747" s="32" t="s">
        <v>71</v>
      </c>
      <c r="L747" s="32" t="s">
        <v>31</v>
      </c>
      <c r="M747" s="45" t="s">
        <v>31</v>
      </c>
      <c r="N747" s="45" t="s">
        <v>30</v>
      </c>
      <c r="O747" s="45" t="s">
        <v>30</v>
      </c>
      <c r="P747" s="45" t="s">
        <v>30</v>
      </c>
      <c r="Q747" s="45" t="s">
        <v>31</v>
      </c>
      <c r="R747" s="32" t="s">
        <v>31</v>
      </c>
      <c r="S747" s="32" t="s">
        <v>30</v>
      </c>
      <c r="T747" s="45" t="s">
        <v>30</v>
      </c>
      <c r="U747" s="62" t="s">
        <v>51</v>
      </c>
      <c r="Z747" s="32" t="s">
        <v>31</v>
      </c>
      <c r="AA747" s="32" t="s">
        <v>31</v>
      </c>
      <c r="AB747" s="32" t="s">
        <v>31</v>
      </c>
      <c r="AC747" s="32" t="s">
        <v>30</v>
      </c>
      <c r="AD747" s="32" t="s">
        <v>30</v>
      </c>
      <c r="AE747" s="45" t="s">
        <v>30</v>
      </c>
      <c r="AF747" s="46" t="s">
        <v>45</v>
      </c>
      <c r="AK747" s="32" t="s">
        <v>56</v>
      </c>
      <c r="AP747" s="24" t="str">
        <f t="shared" si="2"/>
        <v>0x0E601C00</v>
      </c>
      <c r="AQ747" s="25"/>
      <c r="AR747" s="26" t="str">
        <f t="shared" si="6"/>
        <v>ARM64Op_bic_vector_register                                     </v>
      </c>
      <c r="AS747" s="26" t="str">
        <f t="shared" si="7"/>
        <v>//		ARM64Op_bic_vector_register,                                    	/* 0x0E601C00	BIC       	 */</v>
      </c>
      <c r="AT747" s="26" t="str">
        <f t="shared" si="8"/>
        <v>//		0x0E601C00,	/* BIC       	ARM64Op_bic_vector_register	 */</v>
      </c>
    </row>
    <row r="748" ht="12.75" customHeight="1">
      <c r="A748" s="15" t="s">
        <v>1249</v>
      </c>
      <c r="B748" s="33" t="s">
        <v>106</v>
      </c>
      <c r="C748" s="16"/>
      <c r="D748" s="17"/>
      <c r="E748" s="28" t="s">
        <v>760</v>
      </c>
      <c r="F748" s="18" t="str">
        <f t="shared" si="1"/>
        <v>vector</v>
      </c>
      <c r="G748" s="18" t="s">
        <v>950</v>
      </c>
      <c r="H748" s="30"/>
      <c r="I748" s="30"/>
      <c r="J748" s="45" t="s">
        <v>31</v>
      </c>
      <c r="K748" s="32" t="s">
        <v>71</v>
      </c>
      <c r="L748" s="32" t="s">
        <v>31</v>
      </c>
      <c r="M748" s="45" t="s">
        <v>31</v>
      </c>
      <c r="N748" s="45" t="s">
        <v>30</v>
      </c>
      <c r="O748" s="45" t="s">
        <v>30</v>
      </c>
      <c r="P748" s="45" t="s">
        <v>30</v>
      </c>
      <c r="Q748" s="45" t="s">
        <v>31</v>
      </c>
      <c r="R748" s="32" t="s">
        <v>30</v>
      </c>
      <c r="S748" s="32" t="s">
        <v>854</v>
      </c>
      <c r="T748" s="45" t="s">
        <v>30</v>
      </c>
      <c r="U748" s="62" t="s">
        <v>51</v>
      </c>
      <c r="Z748" s="32" t="s">
        <v>30</v>
      </c>
      <c r="AA748" s="32" t="s">
        <v>30</v>
      </c>
      <c r="AB748" s="32" t="s">
        <v>31</v>
      </c>
      <c r="AC748" s="32" t="s">
        <v>31</v>
      </c>
      <c r="AD748" s="32" t="s">
        <v>31</v>
      </c>
      <c r="AE748" s="45" t="s">
        <v>30</v>
      </c>
      <c r="AF748" s="46" t="s">
        <v>45</v>
      </c>
      <c r="AK748" s="32" t="s">
        <v>56</v>
      </c>
      <c r="AP748" s="24" t="str">
        <f t="shared" si="2"/>
        <v>0x0EA0C400</v>
      </c>
      <c r="AQ748" s="25"/>
      <c r="AR748" s="26" t="str">
        <f t="shared" si="6"/>
        <v>ARM64Op_fminnm_vector                                           </v>
      </c>
      <c r="AS748" s="26" t="str">
        <f t="shared" si="7"/>
        <v>//		ARM64Op_fminnm_vector,                                          	/* 0x0EA0C400	FMINNM    	 */</v>
      </c>
      <c r="AT748" s="26" t="str">
        <f t="shared" si="8"/>
        <v>//		0x0EA0C400,	/* FMINNM    	ARM64Op_fminnm_vector	 */</v>
      </c>
    </row>
    <row r="749" ht="12.75" customHeight="1">
      <c r="A749" s="9" t="s">
        <v>1250</v>
      </c>
      <c r="B749" s="33" t="s">
        <v>106</v>
      </c>
      <c r="C749" s="16"/>
      <c r="D749" s="17"/>
      <c r="E749" s="28" t="s">
        <v>1107</v>
      </c>
      <c r="F749" s="18" t="str">
        <f t="shared" si="1"/>
        <v>vector</v>
      </c>
      <c r="G749" s="18" t="s">
        <v>950</v>
      </c>
      <c r="H749" s="30"/>
      <c r="I749" s="30"/>
      <c r="J749" s="45" t="s">
        <v>31</v>
      </c>
      <c r="K749" s="32" t="s">
        <v>71</v>
      </c>
      <c r="L749" s="32" t="s">
        <v>31</v>
      </c>
      <c r="M749" s="45" t="s">
        <v>31</v>
      </c>
      <c r="N749" s="45" t="s">
        <v>30</v>
      </c>
      <c r="O749" s="45" t="s">
        <v>30</v>
      </c>
      <c r="P749" s="45" t="s">
        <v>30</v>
      </c>
      <c r="Q749" s="45" t="s">
        <v>31</v>
      </c>
      <c r="R749" s="32" t="s">
        <v>30</v>
      </c>
      <c r="S749" s="32" t="s">
        <v>854</v>
      </c>
      <c r="T749" s="45" t="s">
        <v>30</v>
      </c>
      <c r="U749" s="62" t="s">
        <v>51</v>
      </c>
      <c r="Z749" s="32" t="s">
        <v>30</v>
      </c>
      <c r="AA749" s="32" t="s">
        <v>30</v>
      </c>
      <c r="AB749" s="32" t="s">
        <v>31</v>
      </c>
      <c r="AC749" s="32" t="s">
        <v>31</v>
      </c>
      <c r="AD749" s="32" t="s">
        <v>30</v>
      </c>
      <c r="AE749" s="45" t="s">
        <v>30</v>
      </c>
      <c r="AF749" s="46" t="s">
        <v>45</v>
      </c>
      <c r="AK749" s="32" t="s">
        <v>56</v>
      </c>
      <c r="AP749" s="24" t="str">
        <f t="shared" si="2"/>
        <v>0x0EA0CC00</v>
      </c>
      <c r="AQ749" s="25"/>
      <c r="AR749" s="26" t="str">
        <f t="shared" si="6"/>
        <v>ARM64Op_fmls_vector                                             </v>
      </c>
      <c r="AS749" s="26" t="str">
        <f t="shared" si="7"/>
        <v>//		ARM64Op_fmls_vector,                                            	/* 0x0EA0CC00	FMLS      	 */</v>
      </c>
      <c r="AT749" s="26" t="str">
        <f t="shared" si="8"/>
        <v>//		0x0EA0CC00,	/* FMLS      	ARM64Op_fmls_vector	 */</v>
      </c>
    </row>
    <row r="750" ht="12.75" customHeight="1">
      <c r="A750" s="9" t="s">
        <v>1251</v>
      </c>
      <c r="B750" s="33" t="s">
        <v>106</v>
      </c>
      <c r="C750" s="16"/>
      <c r="D750" s="17"/>
      <c r="E750" s="28" t="s">
        <v>752</v>
      </c>
      <c r="F750" s="18" t="str">
        <f t="shared" si="1"/>
        <v>vector</v>
      </c>
      <c r="G750" s="18" t="s">
        <v>950</v>
      </c>
      <c r="H750" s="30"/>
      <c r="I750" s="30"/>
      <c r="J750" s="45" t="s">
        <v>31</v>
      </c>
      <c r="K750" s="32" t="s">
        <v>71</v>
      </c>
      <c r="L750" s="32" t="s">
        <v>31</v>
      </c>
      <c r="M750" s="45" t="s">
        <v>31</v>
      </c>
      <c r="N750" s="45" t="s">
        <v>30</v>
      </c>
      <c r="O750" s="45" t="s">
        <v>30</v>
      </c>
      <c r="P750" s="45" t="s">
        <v>30</v>
      </c>
      <c r="Q750" s="45" t="s">
        <v>31</v>
      </c>
      <c r="R750" s="32" t="s">
        <v>30</v>
      </c>
      <c r="S750" s="32" t="s">
        <v>854</v>
      </c>
      <c r="T750" s="45" t="s">
        <v>30</v>
      </c>
      <c r="U750" s="62" t="s">
        <v>51</v>
      </c>
      <c r="Z750" s="32" t="s">
        <v>30</v>
      </c>
      <c r="AA750" s="32" t="s">
        <v>30</v>
      </c>
      <c r="AB750" s="32" t="s">
        <v>31</v>
      </c>
      <c r="AC750" s="32" t="s">
        <v>30</v>
      </c>
      <c r="AD750" s="32" t="s">
        <v>31</v>
      </c>
      <c r="AE750" s="45" t="s">
        <v>30</v>
      </c>
      <c r="AF750" s="46" t="s">
        <v>45</v>
      </c>
      <c r="AK750" s="32" t="s">
        <v>56</v>
      </c>
      <c r="AP750" s="24" t="str">
        <f t="shared" si="2"/>
        <v>0x0EA0D400</v>
      </c>
      <c r="AQ750" s="25"/>
      <c r="AR750" s="26" t="str">
        <f t="shared" si="6"/>
        <v>ARM64Op_fsub_vector                                             </v>
      </c>
      <c r="AS750" s="26" t="str">
        <f t="shared" si="7"/>
        <v>//		ARM64Op_fsub_vector,                                            	/* 0x0EA0D400	FSUB      	 */</v>
      </c>
      <c r="AT750" s="26" t="str">
        <f t="shared" si="8"/>
        <v>//		0x0EA0D400,	/* FSUB      	ARM64Op_fsub_vector	 */</v>
      </c>
    </row>
    <row r="751" ht="12.75" customHeight="1">
      <c r="A751" s="15" t="s">
        <v>1252</v>
      </c>
      <c r="B751" s="33" t="s">
        <v>106</v>
      </c>
      <c r="C751" s="16"/>
      <c r="D751" s="17"/>
      <c r="E751" s="28" t="s">
        <v>756</v>
      </c>
      <c r="F751" s="18" t="str">
        <f t="shared" si="1"/>
        <v>vector</v>
      </c>
      <c r="G751" s="18" t="s">
        <v>950</v>
      </c>
      <c r="H751" s="30"/>
      <c r="I751" s="30"/>
      <c r="J751" s="45" t="s">
        <v>31</v>
      </c>
      <c r="K751" s="32" t="s">
        <v>71</v>
      </c>
      <c r="L751" s="32" t="s">
        <v>31</v>
      </c>
      <c r="M751" s="45" t="s">
        <v>31</v>
      </c>
      <c r="N751" s="45" t="s">
        <v>30</v>
      </c>
      <c r="O751" s="45" t="s">
        <v>30</v>
      </c>
      <c r="P751" s="45" t="s">
        <v>30</v>
      </c>
      <c r="Q751" s="45" t="s">
        <v>31</v>
      </c>
      <c r="R751" s="32" t="s">
        <v>30</v>
      </c>
      <c r="S751" s="32" t="s">
        <v>854</v>
      </c>
      <c r="T751" s="45" t="s">
        <v>30</v>
      </c>
      <c r="U751" s="62" t="s">
        <v>51</v>
      </c>
      <c r="Z751" s="32" t="s">
        <v>30</v>
      </c>
      <c r="AA751" s="32" t="s">
        <v>30</v>
      </c>
      <c r="AB751" s="32" t="s">
        <v>30</v>
      </c>
      <c r="AC751" s="32" t="s">
        <v>30</v>
      </c>
      <c r="AD751" s="32" t="s">
        <v>31</v>
      </c>
      <c r="AE751" s="45" t="s">
        <v>30</v>
      </c>
      <c r="AF751" s="46" t="s">
        <v>45</v>
      </c>
      <c r="AK751" s="32" t="s">
        <v>56</v>
      </c>
      <c r="AP751" s="24" t="str">
        <f t="shared" si="2"/>
        <v>0x0EA0F400</v>
      </c>
      <c r="AQ751" s="25"/>
      <c r="AR751" s="26" t="str">
        <f t="shared" si="6"/>
        <v>ARM64Op_fmin_vector                                             </v>
      </c>
      <c r="AS751" s="26" t="str">
        <f t="shared" si="7"/>
        <v>//		ARM64Op_fmin_vector,                                            	/* 0x0EA0F400	FMIN      	 */</v>
      </c>
      <c r="AT751" s="26" t="str">
        <f t="shared" si="8"/>
        <v>//		0x0EA0F400,	/* FMIN      	ARM64Op_fmin_vector	 */</v>
      </c>
    </row>
    <row r="752" ht="12.75" customHeight="1">
      <c r="A752" s="15" t="s">
        <v>1253</v>
      </c>
      <c r="B752" s="33" t="s">
        <v>106</v>
      </c>
      <c r="C752" s="16"/>
      <c r="D752" s="17"/>
      <c r="E752" s="28" t="s">
        <v>962</v>
      </c>
      <c r="F752" s="18" t="str">
        <f t="shared" si="1"/>
        <v>Vector</v>
      </c>
      <c r="G752" s="19"/>
      <c r="H752" s="30" t="s">
        <v>1206</v>
      </c>
      <c r="I752" s="30"/>
      <c r="J752" s="45" t="s">
        <v>31</v>
      </c>
      <c r="K752" s="32" t="s">
        <v>71</v>
      </c>
      <c r="L752" s="32" t="s">
        <v>31</v>
      </c>
      <c r="M752" s="45" t="s">
        <v>31</v>
      </c>
      <c r="N752" s="45" t="s">
        <v>30</v>
      </c>
      <c r="O752" s="45" t="s">
        <v>30</v>
      </c>
      <c r="P752" s="45" t="s">
        <v>30</v>
      </c>
      <c r="Q752" s="45" t="s">
        <v>31</v>
      </c>
      <c r="R752" s="32" t="s">
        <v>30</v>
      </c>
      <c r="S752" s="32" t="s">
        <v>854</v>
      </c>
      <c r="T752" s="45" t="s">
        <v>30</v>
      </c>
      <c r="U752" s="62" t="s">
        <v>51</v>
      </c>
      <c r="Z752" s="32" t="s">
        <v>30</v>
      </c>
      <c r="AA752" s="32" t="s">
        <v>30</v>
      </c>
      <c r="AB752" s="32" t="s">
        <v>30</v>
      </c>
      <c r="AC752" s="32" t="s">
        <v>30</v>
      </c>
      <c r="AD752" s="32" t="s">
        <v>30</v>
      </c>
      <c r="AE752" s="45" t="s">
        <v>30</v>
      </c>
      <c r="AF752" s="46" t="s">
        <v>45</v>
      </c>
      <c r="AK752" s="32" t="s">
        <v>56</v>
      </c>
      <c r="AP752" s="24" t="str">
        <f t="shared" si="2"/>
        <v>0x0EA0FC00</v>
      </c>
      <c r="AQ752" s="25"/>
      <c r="AR752" s="26" t="str">
        <f t="shared" si="6"/>
        <v>ARM64Op_frsqrts_Vector                                          </v>
      </c>
      <c r="AS752" s="26" t="str">
        <f t="shared" si="7"/>
        <v>//		ARM64Op_frsqrts_Vector,                                         	/* 0x0EA0FC00	FRSQRTS   	 */</v>
      </c>
      <c r="AT752" s="26" t="str">
        <f t="shared" si="8"/>
        <v>//		0x0EA0FC00,	/* FRSQRTS   	ARM64Op_frsqrts_Vector	 */</v>
      </c>
    </row>
    <row r="753" ht="12.75" customHeight="1">
      <c r="A753" s="9" t="s">
        <v>1254</v>
      </c>
      <c r="B753" s="33" t="s">
        <v>106</v>
      </c>
      <c r="C753" s="16"/>
      <c r="D753" s="17"/>
      <c r="E753" s="28" t="s">
        <v>485</v>
      </c>
      <c r="F753" s="18" t="str">
        <f t="shared" si="1"/>
        <v>vector_register</v>
      </c>
      <c r="G753" s="18" t="s">
        <v>1248</v>
      </c>
      <c r="H753" s="30"/>
      <c r="I753" s="30"/>
      <c r="J753" s="45" t="s">
        <v>31</v>
      </c>
      <c r="K753" s="32" t="s">
        <v>71</v>
      </c>
      <c r="L753" s="32" t="s">
        <v>31</v>
      </c>
      <c r="M753" s="45" t="s">
        <v>31</v>
      </c>
      <c r="N753" s="45" t="s">
        <v>30</v>
      </c>
      <c r="O753" s="45" t="s">
        <v>30</v>
      </c>
      <c r="P753" s="45" t="s">
        <v>30</v>
      </c>
      <c r="Q753" s="45" t="s">
        <v>31</v>
      </c>
      <c r="R753" s="32" t="s">
        <v>30</v>
      </c>
      <c r="S753" s="32" t="s">
        <v>31</v>
      </c>
      <c r="T753" s="45" t="s">
        <v>30</v>
      </c>
      <c r="U753" s="62" t="s">
        <v>51</v>
      </c>
      <c r="Z753" s="32" t="s">
        <v>31</v>
      </c>
      <c r="AA753" s="32" t="s">
        <v>31</v>
      </c>
      <c r="AB753" s="32" t="s">
        <v>31</v>
      </c>
      <c r="AC753" s="32" t="s">
        <v>30</v>
      </c>
      <c r="AD753" s="32" t="s">
        <v>30</v>
      </c>
      <c r="AE753" s="45" t="s">
        <v>30</v>
      </c>
      <c r="AF753" s="46" t="s">
        <v>45</v>
      </c>
      <c r="AK753" s="32" t="s">
        <v>56</v>
      </c>
      <c r="AP753" s="24" t="str">
        <f t="shared" si="2"/>
        <v>0x0EA01C00</v>
      </c>
      <c r="AQ753" s="25"/>
      <c r="AR753" s="26" t="str">
        <f t="shared" si="6"/>
        <v>ARM64Op_orr_vector_register                                     </v>
      </c>
      <c r="AS753" s="26" t="str">
        <f t="shared" si="7"/>
        <v>//		ARM64Op_orr_vector_register,                                    	/* 0x0EA01C00	ORR       	 */</v>
      </c>
      <c r="AT753" s="26" t="str">
        <f t="shared" si="8"/>
        <v>//		0x0EA01C00,	/* ORR       	ARM64Op_orr_vector_register	 */</v>
      </c>
    </row>
    <row r="754" ht="12.75" customHeight="1">
      <c r="A754" s="15" t="s">
        <v>1255</v>
      </c>
      <c r="B754" s="33" t="s">
        <v>106</v>
      </c>
      <c r="C754" s="16"/>
      <c r="D754" s="17"/>
      <c r="E754" s="28" t="s">
        <v>534</v>
      </c>
      <c r="F754" s="18" t="str">
        <f t="shared" si="1"/>
        <v>vector</v>
      </c>
      <c r="G754" s="18" t="s">
        <v>950</v>
      </c>
      <c r="H754" s="30"/>
      <c r="I754" s="30"/>
      <c r="J754" s="45" t="s">
        <v>31</v>
      </c>
      <c r="K754" s="32" t="s">
        <v>71</v>
      </c>
      <c r="L754" s="32" t="s">
        <v>31</v>
      </c>
      <c r="M754" s="45" t="s">
        <v>31</v>
      </c>
      <c r="N754" s="45" t="s">
        <v>30</v>
      </c>
      <c r="O754" s="45" t="s">
        <v>30</v>
      </c>
      <c r="P754" s="45" t="s">
        <v>30</v>
      </c>
      <c r="Q754" s="45" t="s">
        <v>31</v>
      </c>
      <c r="R754" s="32" t="s">
        <v>30</v>
      </c>
      <c r="S754" s="32" t="s">
        <v>30</v>
      </c>
      <c r="T754" s="45" t="s">
        <v>30</v>
      </c>
      <c r="U754" s="62" t="s">
        <v>51</v>
      </c>
      <c r="Z754" s="32" t="s">
        <v>31</v>
      </c>
      <c r="AA754" s="32" t="s">
        <v>31</v>
      </c>
      <c r="AB754" s="32" t="s">
        <v>31</v>
      </c>
      <c r="AC754" s="32" t="s">
        <v>30</v>
      </c>
      <c r="AD754" s="32" t="s">
        <v>30</v>
      </c>
      <c r="AE754" s="45" t="s">
        <v>30</v>
      </c>
      <c r="AF754" s="46" t="s">
        <v>45</v>
      </c>
      <c r="AK754" s="32" t="s">
        <v>56</v>
      </c>
      <c r="AP754" s="24" t="str">
        <f t="shared" si="2"/>
        <v>0x0EE01C00</v>
      </c>
      <c r="AQ754" s="25"/>
      <c r="AR754" s="26" t="str">
        <f t="shared" si="6"/>
        <v>ARM64Op_orn_vector                                              </v>
      </c>
      <c r="AS754" s="26" t="str">
        <f t="shared" si="7"/>
        <v>//		ARM64Op_orn_vector,                                             	/* 0x0EE01C00	ORN       	 */</v>
      </c>
      <c r="AT754" s="26" t="str">
        <f t="shared" si="8"/>
        <v>//		0x0EE01C00,	/* ORN       	ARM64Op_orn_vector	 */</v>
      </c>
    </row>
    <row r="755" ht="12.75" customHeight="1">
      <c r="A755" s="15" t="s">
        <v>1256</v>
      </c>
      <c r="B755" s="33" t="s">
        <v>106</v>
      </c>
      <c r="C755" s="16"/>
      <c r="D755" s="17"/>
      <c r="E755" s="28" t="s">
        <v>1257</v>
      </c>
      <c r="F755" s="18" t="str">
        <f t="shared" si="1"/>
        <v/>
      </c>
      <c r="G755" s="19"/>
      <c r="H755" s="30"/>
      <c r="I755" s="30"/>
      <c r="J755" s="45" t="s">
        <v>31</v>
      </c>
      <c r="K755" s="32" t="s">
        <v>71</v>
      </c>
      <c r="L755" s="32" t="s">
        <v>30</v>
      </c>
      <c r="M755" s="45" t="s">
        <v>31</v>
      </c>
      <c r="N755" s="45" t="s">
        <v>30</v>
      </c>
      <c r="O755" s="45" t="s">
        <v>30</v>
      </c>
      <c r="P755" s="45" t="s">
        <v>30</v>
      </c>
      <c r="Q755" s="45" t="s">
        <v>31</v>
      </c>
      <c r="R755" s="32" t="s">
        <v>33</v>
      </c>
      <c r="S755" s="32" t="s">
        <v>33</v>
      </c>
      <c r="T755" s="45" t="s">
        <v>30</v>
      </c>
      <c r="U755" s="62" t="s">
        <v>51</v>
      </c>
      <c r="Z755" s="32" t="s">
        <v>31</v>
      </c>
      <c r="AA755" s="32" t="s">
        <v>31</v>
      </c>
      <c r="AB755" s="32" t="s">
        <v>31</v>
      </c>
      <c r="AC755" s="32" t="s">
        <v>31</v>
      </c>
      <c r="AD755" s="32" t="s">
        <v>31</v>
      </c>
      <c r="AE755" s="45" t="s">
        <v>30</v>
      </c>
      <c r="AF755" s="46" t="s">
        <v>45</v>
      </c>
      <c r="AK755" s="32" t="s">
        <v>56</v>
      </c>
      <c r="AP755" s="24" t="str">
        <f t="shared" si="2"/>
        <v>0x2E200400</v>
      </c>
      <c r="AQ755" s="25"/>
      <c r="AR755" s="26" t="str">
        <f t="shared" si="6"/>
        <v>ARM64Op_uhadd                                                   </v>
      </c>
      <c r="AS755" s="26" t="str">
        <f t="shared" si="7"/>
        <v>//		ARM64Op_uhadd,                                                  	/* 0x2E200400	UHADD     	 */</v>
      </c>
      <c r="AT755" s="26" t="str">
        <f t="shared" si="8"/>
        <v>//		0x2E200400,	/* UHADD     	ARM64Op_uhadd	 */</v>
      </c>
    </row>
    <row r="756" ht="12.75" customHeight="1">
      <c r="A756" s="9" t="s">
        <v>1258</v>
      </c>
      <c r="B756" s="33" t="s">
        <v>106</v>
      </c>
      <c r="C756" s="16"/>
      <c r="D756" s="17"/>
      <c r="E756" s="28" t="s">
        <v>964</v>
      </c>
      <c r="F756" s="18" t="str">
        <f t="shared" si="1"/>
        <v>Vector</v>
      </c>
      <c r="G756" s="19"/>
      <c r="H756" s="30" t="s">
        <v>1206</v>
      </c>
      <c r="I756" s="30"/>
      <c r="J756" s="45" t="s">
        <v>31</v>
      </c>
      <c r="K756" s="32" t="s">
        <v>71</v>
      </c>
      <c r="L756" s="32" t="s">
        <v>30</v>
      </c>
      <c r="M756" s="45" t="s">
        <v>31</v>
      </c>
      <c r="N756" s="45" t="s">
        <v>30</v>
      </c>
      <c r="O756" s="45" t="s">
        <v>30</v>
      </c>
      <c r="P756" s="45" t="s">
        <v>30</v>
      </c>
      <c r="Q756" s="45" t="s">
        <v>31</v>
      </c>
      <c r="R756" s="32" t="s">
        <v>33</v>
      </c>
      <c r="S756" s="32" t="s">
        <v>33</v>
      </c>
      <c r="T756" s="45" t="s">
        <v>30</v>
      </c>
      <c r="U756" s="62" t="s">
        <v>51</v>
      </c>
      <c r="Z756" s="32" t="s">
        <v>31</v>
      </c>
      <c r="AA756" s="32" t="s">
        <v>31</v>
      </c>
      <c r="AB756" s="32" t="s">
        <v>31</v>
      </c>
      <c r="AC756" s="32" t="s">
        <v>31</v>
      </c>
      <c r="AD756" s="32" t="s">
        <v>30</v>
      </c>
      <c r="AE756" s="45" t="s">
        <v>30</v>
      </c>
      <c r="AF756" s="46" t="s">
        <v>45</v>
      </c>
      <c r="AK756" s="32" t="s">
        <v>56</v>
      </c>
      <c r="AP756" s="24" t="str">
        <f t="shared" si="2"/>
        <v>0x2E200C00</v>
      </c>
      <c r="AQ756" s="25"/>
      <c r="AR756" s="26" t="str">
        <f t="shared" si="6"/>
        <v>ARM64Op_uqadd_Vector                                            </v>
      </c>
      <c r="AS756" s="26" t="str">
        <f t="shared" si="7"/>
        <v>//		ARM64Op_uqadd_Vector,                                           	/* 0x2E200C00	UQADD     	 */</v>
      </c>
      <c r="AT756" s="26" t="str">
        <f t="shared" si="8"/>
        <v>//		0x2E200C00,	/* UQADD     	ARM64Op_uqadd_Vector	 */</v>
      </c>
    </row>
    <row r="757" ht="12.75" customHeight="1">
      <c r="A757" s="9" t="s">
        <v>1259</v>
      </c>
      <c r="B757" s="33" t="s">
        <v>106</v>
      </c>
      <c r="C757" s="16"/>
      <c r="D757" s="17"/>
      <c r="E757" s="28" t="s">
        <v>1260</v>
      </c>
      <c r="F757" s="18" t="str">
        <f t="shared" si="1"/>
        <v/>
      </c>
      <c r="G757" s="19"/>
      <c r="H757" s="30"/>
      <c r="I757" s="30"/>
      <c r="J757" s="45" t="s">
        <v>31</v>
      </c>
      <c r="K757" s="32" t="s">
        <v>71</v>
      </c>
      <c r="L757" s="32" t="s">
        <v>30</v>
      </c>
      <c r="M757" s="45" t="s">
        <v>31</v>
      </c>
      <c r="N757" s="45" t="s">
        <v>30</v>
      </c>
      <c r="O757" s="45" t="s">
        <v>30</v>
      </c>
      <c r="P757" s="45" t="s">
        <v>30</v>
      </c>
      <c r="Q757" s="45" t="s">
        <v>31</v>
      </c>
      <c r="R757" s="32" t="s">
        <v>33</v>
      </c>
      <c r="S757" s="32" t="s">
        <v>33</v>
      </c>
      <c r="T757" s="45" t="s">
        <v>30</v>
      </c>
      <c r="U757" s="62" t="s">
        <v>51</v>
      </c>
      <c r="Z757" s="32" t="s">
        <v>31</v>
      </c>
      <c r="AA757" s="32" t="s">
        <v>31</v>
      </c>
      <c r="AB757" s="32" t="s">
        <v>31</v>
      </c>
      <c r="AC757" s="32" t="s">
        <v>30</v>
      </c>
      <c r="AD757" s="32" t="s">
        <v>31</v>
      </c>
      <c r="AE757" s="45" t="s">
        <v>30</v>
      </c>
      <c r="AF757" s="46" t="s">
        <v>45</v>
      </c>
      <c r="AK757" s="32" t="s">
        <v>56</v>
      </c>
      <c r="AP757" s="24" t="str">
        <f t="shared" si="2"/>
        <v>0x2E201400</v>
      </c>
      <c r="AQ757" s="25"/>
      <c r="AR757" s="26" t="str">
        <f t="shared" si="6"/>
        <v>ARM64Op_urhadd                                                  </v>
      </c>
      <c r="AS757" s="26" t="str">
        <f t="shared" si="7"/>
        <v>//		ARM64Op_urhadd,                                                 	/* 0x2E201400	URHADD    	 */</v>
      </c>
      <c r="AT757" s="26" t="str">
        <f t="shared" si="8"/>
        <v>//		0x2E201400,	/* URHADD    	ARM64Op_urhadd	 */</v>
      </c>
    </row>
    <row r="758" ht="12.75" customHeight="1">
      <c r="A758" s="15" t="s">
        <v>1261</v>
      </c>
      <c r="B758" s="33" t="s">
        <v>106</v>
      </c>
      <c r="C758" s="16"/>
      <c r="D758" s="17"/>
      <c r="E758" s="28" t="s">
        <v>1262</v>
      </c>
      <c r="F758" s="18" t="str">
        <f t="shared" si="1"/>
        <v/>
      </c>
      <c r="G758" s="19"/>
      <c r="H758" s="30"/>
      <c r="I758" s="30"/>
      <c r="J758" s="45" t="s">
        <v>31</v>
      </c>
      <c r="K758" s="32" t="s">
        <v>71</v>
      </c>
      <c r="L758" s="32" t="s">
        <v>30</v>
      </c>
      <c r="M758" s="45" t="s">
        <v>31</v>
      </c>
      <c r="N758" s="45" t="s">
        <v>30</v>
      </c>
      <c r="O758" s="45" t="s">
        <v>30</v>
      </c>
      <c r="P758" s="45" t="s">
        <v>30</v>
      </c>
      <c r="Q758" s="45" t="s">
        <v>31</v>
      </c>
      <c r="R758" s="32" t="s">
        <v>33</v>
      </c>
      <c r="S758" s="32" t="s">
        <v>33</v>
      </c>
      <c r="T758" s="45" t="s">
        <v>30</v>
      </c>
      <c r="U758" s="62" t="s">
        <v>51</v>
      </c>
      <c r="Z758" s="32" t="s">
        <v>31</v>
      </c>
      <c r="AA758" s="32" t="s">
        <v>31</v>
      </c>
      <c r="AB758" s="32" t="s">
        <v>30</v>
      </c>
      <c r="AC758" s="32" t="s">
        <v>31</v>
      </c>
      <c r="AD758" s="32" t="s">
        <v>31</v>
      </c>
      <c r="AE758" s="45" t="s">
        <v>30</v>
      </c>
      <c r="AF758" s="46" t="s">
        <v>45</v>
      </c>
      <c r="AK758" s="32" t="s">
        <v>56</v>
      </c>
      <c r="AP758" s="24" t="str">
        <f t="shared" si="2"/>
        <v>0x2E202400</v>
      </c>
      <c r="AQ758" s="25"/>
      <c r="AR758" s="26" t="str">
        <f t="shared" si="6"/>
        <v>ARM64Op_uhsub                                                   </v>
      </c>
      <c r="AS758" s="26" t="str">
        <f t="shared" si="7"/>
        <v>//		ARM64Op_uhsub,                                                  	/* 0x2E202400	UHSUB     	 */</v>
      </c>
      <c r="AT758" s="26" t="str">
        <f t="shared" si="8"/>
        <v>//		0x2E202400,	/* UHSUB     	ARM64Op_uhsub	 */</v>
      </c>
    </row>
    <row r="759" ht="12.75" customHeight="1">
      <c r="A759" s="15" t="s">
        <v>1263</v>
      </c>
      <c r="B759" s="33" t="s">
        <v>106</v>
      </c>
      <c r="C759" s="16"/>
      <c r="D759" s="17"/>
      <c r="E759" s="28" t="s">
        <v>94</v>
      </c>
      <c r="F759" s="18" t="str">
        <f t="shared" si="1"/>
        <v>Vector</v>
      </c>
      <c r="G759" s="19"/>
      <c r="H759" s="30" t="s">
        <v>1206</v>
      </c>
      <c r="I759" s="30"/>
      <c r="J759" s="45" t="s">
        <v>31</v>
      </c>
      <c r="K759" s="32" t="s">
        <v>71</v>
      </c>
      <c r="L759" s="32" t="s">
        <v>30</v>
      </c>
      <c r="M759" s="45" t="s">
        <v>31</v>
      </c>
      <c r="N759" s="45" t="s">
        <v>30</v>
      </c>
      <c r="O759" s="45" t="s">
        <v>30</v>
      </c>
      <c r="P759" s="45" t="s">
        <v>30</v>
      </c>
      <c r="Q759" s="45" t="s">
        <v>31</v>
      </c>
      <c r="R759" s="32" t="s">
        <v>33</v>
      </c>
      <c r="S759" s="32" t="s">
        <v>33</v>
      </c>
      <c r="T759" s="45" t="s">
        <v>30</v>
      </c>
      <c r="U759" s="62" t="s">
        <v>51</v>
      </c>
      <c r="Z759" s="32" t="s">
        <v>31</v>
      </c>
      <c r="AA759" s="32" t="s">
        <v>31</v>
      </c>
      <c r="AB759" s="32" t="s">
        <v>30</v>
      </c>
      <c r="AC759" s="32" t="s">
        <v>31</v>
      </c>
      <c r="AD759" s="32" t="s">
        <v>30</v>
      </c>
      <c r="AE759" s="45" t="s">
        <v>30</v>
      </c>
      <c r="AF759" s="46" t="s">
        <v>45</v>
      </c>
      <c r="AK759" s="32" t="s">
        <v>56</v>
      </c>
      <c r="AP759" s="24" t="str">
        <f t="shared" si="2"/>
        <v>0x2E202C00</v>
      </c>
      <c r="AQ759" s="25"/>
      <c r="AR759" s="26" t="str">
        <f t="shared" si="6"/>
        <v>ARM64Op_ _Vector                                                </v>
      </c>
      <c r="AS759" s="26" t="str">
        <f t="shared" si="7"/>
        <v>//		ARM64Op_ _Vector,                                               	/* 0x2E202C00	          	 */</v>
      </c>
      <c r="AT759" s="26" t="str">
        <f t="shared" si="8"/>
        <v>//		0x2E202C00,	/*           	ARM64Op_ _Vector	 */</v>
      </c>
    </row>
    <row r="760" ht="12.75" customHeight="1">
      <c r="A760" s="9" t="s">
        <v>1264</v>
      </c>
      <c r="B760" s="33" t="s">
        <v>106</v>
      </c>
      <c r="C760" s="16"/>
      <c r="D760" s="17"/>
      <c r="E760" s="28" t="s">
        <v>968</v>
      </c>
      <c r="F760" s="18" t="str">
        <f t="shared" si="1"/>
        <v>register_Vector</v>
      </c>
      <c r="G760" s="18" t="s">
        <v>800</v>
      </c>
      <c r="H760" s="30" t="s">
        <v>1206</v>
      </c>
      <c r="I760" s="30"/>
      <c r="J760" s="45" t="s">
        <v>31</v>
      </c>
      <c r="K760" s="32" t="s">
        <v>71</v>
      </c>
      <c r="L760" s="32" t="s">
        <v>30</v>
      </c>
      <c r="M760" s="45" t="s">
        <v>31</v>
      </c>
      <c r="N760" s="45" t="s">
        <v>30</v>
      </c>
      <c r="O760" s="45" t="s">
        <v>30</v>
      </c>
      <c r="P760" s="45" t="s">
        <v>30</v>
      </c>
      <c r="Q760" s="45" t="s">
        <v>31</v>
      </c>
      <c r="R760" s="32" t="s">
        <v>33</v>
      </c>
      <c r="S760" s="32" t="s">
        <v>33</v>
      </c>
      <c r="T760" s="45" t="s">
        <v>30</v>
      </c>
      <c r="U760" s="62" t="s">
        <v>51</v>
      </c>
      <c r="Z760" s="32" t="s">
        <v>31</v>
      </c>
      <c r="AA760" s="32" t="s">
        <v>31</v>
      </c>
      <c r="AB760" s="32" t="s">
        <v>30</v>
      </c>
      <c r="AC760" s="32" t="s">
        <v>30</v>
      </c>
      <c r="AD760" s="32" t="s">
        <v>31</v>
      </c>
      <c r="AE760" s="45" t="s">
        <v>30</v>
      </c>
      <c r="AF760" s="46" t="s">
        <v>45</v>
      </c>
      <c r="AK760" s="32" t="s">
        <v>56</v>
      </c>
      <c r="AP760" s="24" t="str">
        <f t="shared" si="2"/>
        <v>0x2E203400</v>
      </c>
      <c r="AQ760" s="25"/>
      <c r="AR760" s="26" t="str">
        <f t="shared" si="6"/>
        <v>ARM64Op_cmhi_register_Vector                                    </v>
      </c>
      <c r="AS760" s="26" t="str">
        <f t="shared" si="7"/>
        <v>//		ARM64Op_cmhi_register_Vector,                                   	/* 0x2E203400	CMHI      	 */</v>
      </c>
      <c r="AT760" s="26" t="str">
        <f t="shared" si="8"/>
        <v>//		0x2E203400,	/* CMHI      	ARM64Op_cmhi_register_Vector	 */</v>
      </c>
    </row>
    <row r="761" ht="12.75" customHeight="1">
      <c r="A761" s="15" t="s">
        <v>1265</v>
      </c>
      <c r="B761" s="33" t="s">
        <v>106</v>
      </c>
      <c r="C761" s="16"/>
      <c r="D761" s="17"/>
      <c r="E761" s="28" t="s">
        <v>970</v>
      </c>
      <c r="F761" s="18" t="str">
        <f t="shared" si="1"/>
        <v>register_Vector</v>
      </c>
      <c r="G761" s="18" t="s">
        <v>800</v>
      </c>
      <c r="H761" s="30" t="s">
        <v>1206</v>
      </c>
      <c r="I761" s="30"/>
      <c r="J761" s="45" t="s">
        <v>31</v>
      </c>
      <c r="K761" s="32" t="s">
        <v>71</v>
      </c>
      <c r="L761" s="32" t="s">
        <v>30</v>
      </c>
      <c r="M761" s="45" t="s">
        <v>31</v>
      </c>
      <c r="N761" s="45" t="s">
        <v>30</v>
      </c>
      <c r="O761" s="45" t="s">
        <v>30</v>
      </c>
      <c r="P761" s="45" t="s">
        <v>30</v>
      </c>
      <c r="Q761" s="45" t="s">
        <v>31</v>
      </c>
      <c r="R761" s="32" t="s">
        <v>33</v>
      </c>
      <c r="S761" s="32" t="s">
        <v>33</v>
      </c>
      <c r="T761" s="45" t="s">
        <v>30</v>
      </c>
      <c r="U761" s="62" t="s">
        <v>51</v>
      </c>
      <c r="Z761" s="32" t="s">
        <v>31</v>
      </c>
      <c r="AA761" s="32" t="s">
        <v>31</v>
      </c>
      <c r="AB761" s="32" t="s">
        <v>30</v>
      </c>
      <c r="AC761" s="32" t="s">
        <v>30</v>
      </c>
      <c r="AD761" s="32" t="s">
        <v>30</v>
      </c>
      <c r="AE761" s="45" t="s">
        <v>30</v>
      </c>
      <c r="AF761" s="46" t="s">
        <v>45</v>
      </c>
      <c r="AK761" s="32" t="s">
        <v>56</v>
      </c>
      <c r="AP761" s="24" t="str">
        <f t="shared" si="2"/>
        <v>0x2E203C00</v>
      </c>
      <c r="AQ761" s="25"/>
      <c r="AR761" s="26" t="str">
        <f t="shared" si="6"/>
        <v>ARM64Op_cmhs_register_Vector                                    </v>
      </c>
      <c r="AS761" s="26" t="str">
        <f t="shared" si="7"/>
        <v>//		ARM64Op_cmhs_register_Vector,                                   	/* 0x2E203C00	CMHS      	 */</v>
      </c>
      <c r="AT761" s="26" t="str">
        <f t="shared" si="8"/>
        <v>//		0x2E203C00,	/* CMHS      	ARM64Op_cmhs_register_Vector	 */</v>
      </c>
    </row>
    <row r="762" ht="12.75" customHeight="1">
      <c r="A762" s="15" t="s">
        <v>1266</v>
      </c>
      <c r="B762" s="33" t="s">
        <v>106</v>
      </c>
      <c r="C762" s="16"/>
      <c r="D762" s="17"/>
      <c r="E762" s="28" t="s">
        <v>972</v>
      </c>
      <c r="F762" s="18" t="str">
        <f t="shared" si="1"/>
        <v>Vector</v>
      </c>
      <c r="G762" s="19"/>
      <c r="H762" s="30" t="s">
        <v>1206</v>
      </c>
      <c r="I762" s="30"/>
      <c r="J762" s="45" t="s">
        <v>31</v>
      </c>
      <c r="K762" s="32" t="s">
        <v>71</v>
      </c>
      <c r="L762" s="32" t="s">
        <v>30</v>
      </c>
      <c r="M762" s="45" t="s">
        <v>31</v>
      </c>
      <c r="N762" s="45" t="s">
        <v>30</v>
      </c>
      <c r="O762" s="45" t="s">
        <v>30</v>
      </c>
      <c r="P762" s="45" t="s">
        <v>30</v>
      </c>
      <c r="Q762" s="45" t="s">
        <v>31</v>
      </c>
      <c r="R762" s="32" t="s">
        <v>33</v>
      </c>
      <c r="S762" s="32" t="s">
        <v>33</v>
      </c>
      <c r="T762" s="45" t="s">
        <v>30</v>
      </c>
      <c r="U762" s="62" t="s">
        <v>51</v>
      </c>
      <c r="Z762" s="32" t="s">
        <v>31</v>
      </c>
      <c r="AA762" s="32" t="s">
        <v>30</v>
      </c>
      <c r="AB762" s="32" t="s">
        <v>31</v>
      </c>
      <c r="AC762" s="32" t="s">
        <v>31</v>
      </c>
      <c r="AD762" s="32" t="s">
        <v>31</v>
      </c>
      <c r="AE762" s="45" t="s">
        <v>30</v>
      </c>
      <c r="AF762" s="46" t="s">
        <v>45</v>
      </c>
      <c r="AK762" s="32" t="s">
        <v>56</v>
      </c>
      <c r="AP762" s="24" t="str">
        <f t="shared" si="2"/>
        <v>0x2E204400</v>
      </c>
      <c r="AQ762" s="25"/>
      <c r="AR762" s="26" t="str">
        <f t="shared" si="6"/>
        <v>ARM64Op_ushl_Vector                                             </v>
      </c>
      <c r="AS762" s="26" t="str">
        <f t="shared" si="7"/>
        <v>//		ARM64Op_ushl_Vector,                                            	/* 0x2E204400	USHL      	 */</v>
      </c>
      <c r="AT762" s="26" t="str">
        <f t="shared" si="8"/>
        <v>//		0x2E204400,	/* USHL      	ARM64Op_ushl_Vector	 */</v>
      </c>
    </row>
    <row r="763" ht="12.75" customHeight="1">
      <c r="A763" s="9" t="s">
        <v>1267</v>
      </c>
      <c r="B763" s="33" t="s">
        <v>106</v>
      </c>
      <c r="C763" s="16"/>
      <c r="D763" s="17"/>
      <c r="E763" s="28" t="s">
        <v>974</v>
      </c>
      <c r="F763" s="18" t="str">
        <f t="shared" si="1"/>
        <v>register_Vector</v>
      </c>
      <c r="G763" s="18" t="s">
        <v>800</v>
      </c>
      <c r="H763" s="30" t="s">
        <v>1206</v>
      </c>
      <c r="I763" s="30"/>
      <c r="J763" s="45" t="s">
        <v>31</v>
      </c>
      <c r="K763" s="32" t="s">
        <v>71</v>
      </c>
      <c r="L763" s="32" t="s">
        <v>30</v>
      </c>
      <c r="M763" s="45" t="s">
        <v>31</v>
      </c>
      <c r="N763" s="45" t="s">
        <v>30</v>
      </c>
      <c r="O763" s="45" t="s">
        <v>30</v>
      </c>
      <c r="P763" s="45" t="s">
        <v>30</v>
      </c>
      <c r="Q763" s="45" t="s">
        <v>31</v>
      </c>
      <c r="R763" s="32" t="s">
        <v>33</v>
      </c>
      <c r="S763" s="32" t="s">
        <v>33</v>
      </c>
      <c r="T763" s="45" t="s">
        <v>30</v>
      </c>
      <c r="U763" s="62" t="s">
        <v>51</v>
      </c>
      <c r="Z763" s="32" t="s">
        <v>31</v>
      </c>
      <c r="AA763" s="32" t="s">
        <v>30</v>
      </c>
      <c r="AB763" s="32" t="s">
        <v>31</v>
      </c>
      <c r="AC763" s="32" t="s">
        <v>31</v>
      </c>
      <c r="AD763" s="32" t="s">
        <v>30</v>
      </c>
      <c r="AE763" s="45" t="s">
        <v>30</v>
      </c>
      <c r="AF763" s="46" t="s">
        <v>45</v>
      </c>
      <c r="AK763" s="32" t="s">
        <v>56</v>
      </c>
      <c r="AP763" s="24" t="str">
        <f t="shared" si="2"/>
        <v>0x2E204C00</v>
      </c>
      <c r="AQ763" s="25"/>
      <c r="AR763" s="26" t="str">
        <f t="shared" si="6"/>
        <v>ARM64Op_uqshl_register_Vector                                   </v>
      </c>
      <c r="AS763" s="26" t="str">
        <f t="shared" si="7"/>
        <v>//		ARM64Op_uqshl_register_Vector,                                  	/* 0x2E204C00	UQSHL     	 */</v>
      </c>
      <c r="AT763" s="26" t="str">
        <f t="shared" si="8"/>
        <v>//		0x2E204C00,	/* UQSHL     	ARM64Op_uqshl_register_Vector	 */</v>
      </c>
    </row>
    <row r="764" ht="12.75" customHeight="1">
      <c r="A764" s="9" t="s">
        <v>1268</v>
      </c>
      <c r="B764" s="33" t="s">
        <v>106</v>
      </c>
      <c r="C764" s="16"/>
      <c r="D764" s="17"/>
      <c r="E764" s="28" t="s">
        <v>976</v>
      </c>
      <c r="F764" s="18" t="str">
        <f t="shared" si="1"/>
        <v>Vector</v>
      </c>
      <c r="G764" s="19"/>
      <c r="H764" s="30" t="s">
        <v>1206</v>
      </c>
      <c r="I764" s="30"/>
      <c r="J764" s="45" t="s">
        <v>31</v>
      </c>
      <c r="K764" s="32" t="s">
        <v>71</v>
      </c>
      <c r="L764" s="32" t="s">
        <v>30</v>
      </c>
      <c r="M764" s="45" t="s">
        <v>31</v>
      </c>
      <c r="N764" s="45" t="s">
        <v>30</v>
      </c>
      <c r="O764" s="45" t="s">
        <v>30</v>
      </c>
      <c r="P764" s="45" t="s">
        <v>30</v>
      </c>
      <c r="Q764" s="45" t="s">
        <v>31</v>
      </c>
      <c r="R764" s="32" t="s">
        <v>33</v>
      </c>
      <c r="S764" s="32" t="s">
        <v>33</v>
      </c>
      <c r="T764" s="45" t="s">
        <v>30</v>
      </c>
      <c r="U764" s="62" t="s">
        <v>51</v>
      </c>
      <c r="Z764" s="32" t="s">
        <v>31</v>
      </c>
      <c r="AA764" s="32" t="s">
        <v>30</v>
      </c>
      <c r="AB764" s="32" t="s">
        <v>31</v>
      </c>
      <c r="AC764" s="32" t="s">
        <v>30</v>
      </c>
      <c r="AD764" s="32" t="s">
        <v>31</v>
      </c>
      <c r="AE764" s="45" t="s">
        <v>30</v>
      </c>
      <c r="AF764" s="46" t="s">
        <v>45</v>
      </c>
      <c r="AK764" s="32" t="s">
        <v>56</v>
      </c>
      <c r="AP764" s="24" t="str">
        <f t="shared" si="2"/>
        <v>0x2E205400</v>
      </c>
      <c r="AQ764" s="25"/>
      <c r="AR764" s="26" t="str">
        <f t="shared" si="6"/>
        <v>ARM64Op_urshl_Vector                                            </v>
      </c>
      <c r="AS764" s="26" t="str">
        <f t="shared" si="7"/>
        <v>//		ARM64Op_urshl_Vector,                                           	/* 0x2E205400	URSHL     	 */</v>
      </c>
      <c r="AT764" s="26" t="str">
        <f t="shared" si="8"/>
        <v>//		0x2E205400,	/* URSHL     	ARM64Op_urshl_Vector	 */</v>
      </c>
    </row>
    <row r="765" ht="12.75" customHeight="1">
      <c r="A765" s="15" t="s">
        <v>1269</v>
      </c>
      <c r="B765" s="33" t="s">
        <v>106</v>
      </c>
      <c r="C765" s="16"/>
      <c r="D765" s="17"/>
      <c r="E765" s="28" t="s">
        <v>978</v>
      </c>
      <c r="F765" s="18" t="str">
        <f t="shared" si="1"/>
        <v>Vector</v>
      </c>
      <c r="G765" s="19"/>
      <c r="H765" s="30" t="s">
        <v>1206</v>
      </c>
      <c r="I765" s="30"/>
      <c r="J765" s="45" t="s">
        <v>31</v>
      </c>
      <c r="K765" s="32" t="s">
        <v>71</v>
      </c>
      <c r="L765" s="32" t="s">
        <v>30</v>
      </c>
      <c r="M765" s="45" t="s">
        <v>31</v>
      </c>
      <c r="N765" s="45" t="s">
        <v>30</v>
      </c>
      <c r="O765" s="45" t="s">
        <v>30</v>
      </c>
      <c r="P765" s="45" t="s">
        <v>30</v>
      </c>
      <c r="Q765" s="45" t="s">
        <v>31</v>
      </c>
      <c r="R765" s="32" t="s">
        <v>33</v>
      </c>
      <c r="S765" s="32" t="s">
        <v>33</v>
      </c>
      <c r="T765" s="45" t="s">
        <v>30</v>
      </c>
      <c r="U765" s="62" t="s">
        <v>51</v>
      </c>
      <c r="Z765" s="32" t="s">
        <v>31</v>
      </c>
      <c r="AA765" s="32" t="s">
        <v>30</v>
      </c>
      <c r="AB765" s="32" t="s">
        <v>31</v>
      </c>
      <c r="AC765" s="32" t="s">
        <v>30</v>
      </c>
      <c r="AD765" s="32" t="s">
        <v>30</v>
      </c>
      <c r="AE765" s="45" t="s">
        <v>30</v>
      </c>
      <c r="AF765" s="46" t="s">
        <v>45</v>
      </c>
      <c r="AK765" s="32" t="s">
        <v>56</v>
      </c>
      <c r="AP765" s="24" t="str">
        <f t="shared" si="2"/>
        <v>0x2E205C00</v>
      </c>
      <c r="AQ765" s="25"/>
      <c r="AR765" s="26" t="str">
        <f t="shared" si="6"/>
        <v>ARM64Op_uqrshl_Vector                                           </v>
      </c>
      <c r="AS765" s="26" t="str">
        <f t="shared" si="7"/>
        <v>//		ARM64Op_uqrshl_Vector,                                          	/* 0x2E205C00	UQRSHL    	 */</v>
      </c>
      <c r="AT765" s="26" t="str">
        <f t="shared" si="8"/>
        <v>//		0x2E205C00,	/* UQRSHL    	ARM64Op_uqrshl_Vector	 */</v>
      </c>
    </row>
    <row r="766" ht="12.75" customHeight="1">
      <c r="A766" s="15" t="s">
        <v>1270</v>
      </c>
      <c r="B766" s="33" t="s">
        <v>106</v>
      </c>
      <c r="C766" s="16"/>
      <c r="D766" s="17"/>
      <c r="E766" s="28" t="s">
        <v>1271</v>
      </c>
      <c r="F766" s="18" t="str">
        <f t="shared" si="1"/>
        <v/>
      </c>
      <c r="G766" s="19"/>
      <c r="H766" s="30"/>
      <c r="I766" s="30"/>
      <c r="J766" s="45" t="s">
        <v>31</v>
      </c>
      <c r="K766" s="32" t="s">
        <v>71</v>
      </c>
      <c r="L766" s="32" t="s">
        <v>30</v>
      </c>
      <c r="M766" s="45" t="s">
        <v>31</v>
      </c>
      <c r="N766" s="45" t="s">
        <v>30</v>
      </c>
      <c r="O766" s="45" t="s">
        <v>30</v>
      </c>
      <c r="P766" s="45" t="s">
        <v>30</v>
      </c>
      <c r="Q766" s="45" t="s">
        <v>31</v>
      </c>
      <c r="R766" s="32" t="s">
        <v>33</v>
      </c>
      <c r="S766" s="32" t="s">
        <v>33</v>
      </c>
      <c r="T766" s="45" t="s">
        <v>30</v>
      </c>
      <c r="U766" s="62" t="s">
        <v>51</v>
      </c>
      <c r="Z766" s="32" t="s">
        <v>31</v>
      </c>
      <c r="AA766" s="32" t="s">
        <v>30</v>
      </c>
      <c r="AB766" s="32" t="s">
        <v>30</v>
      </c>
      <c r="AC766" s="32" t="s">
        <v>31</v>
      </c>
      <c r="AD766" s="32" t="s">
        <v>31</v>
      </c>
      <c r="AE766" s="45" t="s">
        <v>30</v>
      </c>
      <c r="AF766" s="46" t="s">
        <v>45</v>
      </c>
      <c r="AK766" s="32" t="s">
        <v>56</v>
      </c>
      <c r="AP766" s="24" t="str">
        <f t="shared" si="2"/>
        <v>0x2E206400</v>
      </c>
      <c r="AQ766" s="25"/>
      <c r="AR766" s="26" t="str">
        <f t="shared" si="6"/>
        <v>ARM64Op_umax                                                    </v>
      </c>
      <c r="AS766" s="26" t="str">
        <f t="shared" si="7"/>
        <v>//		ARM64Op_umax,                                                   	/* 0x2E206400	UMAX      	 */</v>
      </c>
      <c r="AT766" s="26" t="str">
        <f t="shared" si="8"/>
        <v>//		0x2E206400,	/* UMAX      	ARM64Op_umax	 */</v>
      </c>
    </row>
    <row r="767" ht="12.75" customHeight="1">
      <c r="A767" s="9" t="s">
        <v>1272</v>
      </c>
      <c r="B767" s="33" t="s">
        <v>106</v>
      </c>
      <c r="C767" s="16"/>
      <c r="D767" s="17"/>
      <c r="E767" s="28" t="s">
        <v>1273</v>
      </c>
      <c r="F767" s="18" t="str">
        <f t="shared" si="1"/>
        <v/>
      </c>
      <c r="G767" s="19"/>
      <c r="H767" s="30"/>
      <c r="I767" s="30"/>
      <c r="J767" s="45" t="s">
        <v>31</v>
      </c>
      <c r="K767" s="32" t="s">
        <v>71</v>
      </c>
      <c r="L767" s="32" t="s">
        <v>30</v>
      </c>
      <c r="M767" s="45" t="s">
        <v>31</v>
      </c>
      <c r="N767" s="45" t="s">
        <v>30</v>
      </c>
      <c r="O767" s="45" t="s">
        <v>30</v>
      </c>
      <c r="P767" s="45" t="s">
        <v>30</v>
      </c>
      <c r="Q767" s="45" t="s">
        <v>31</v>
      </c>
      <c r="R767" s="32" t="s">
        <v>33</v>
      </c>
      <c r="S767" s="32" t="s">
        <v>33</v>
      </c>
      <c r="T767" s="45" t="s">
        <v>30</v>
      </c>
      <c r="U767" s="62" t="s">
        <v>51</v>
      </c>
      <c r="Z767" s="32" t="s">
        <v>31</v>
      </c>
      <c r="AA767" s="32" t="s">
        <v>30</v>
      </c>
      <c r="AB767" s="32" t="s">
        <v>30</v>
      </c>
      <c r="AC767" s="32" t="s">
        <v>31</v>
      </c>
      <c r="AD767" s="32" t="s">
        <v>30</v>
      </c>
      <c r="AE767" s="45" t="s">
        <v>30</v>
      </c>
      <c r="AF767" s="46" t="s">
        <v>45</v>
      </c>
      <c r="AK767" s="32" t="s">
        <v>56</v>
      </c>
      <c r="AP767" s="24" t="str">
        <f t="shared" si="2"/>
        <v>0x2E206C00</v>
      </c>
      <c r="AQ767" s="25"/>
      <c r="AR767" s="26" t="str">
        <f t="shared" si="6"/>
        <v>ARM64Op_umin                                                    </v>
      </c>
      <c r="AS767" s="26" t="str">
        <f t="shared" si="7"/>
        <v>//		ARM64Op_umin,                                                   	/* 0x2E206C00	UMIN      	 */</v>
      </c>
      <c r="AT767" s="26" t="str">
        <f t="shared" si="8"/>
        <v>//		0x2E206C00,	/* UMIN      	ARM64Op_umin	 */</v>
      </c>
    </row>
    <row r="768" ht="12.75" customHeight="1">
      <c r="A768" s="15" t="s">
        <v>1274</v>
      </c>
      <c r="B768" s="33" t="s">
        <v>106</v>
      </c>
      <c r="C768" s="16"/>
      <c r="D768" s="17"/>
      <c r="E768" s="28" t="s">
        <v>1275</v>
      </c>
      <c r="F768" s="18" t="str">
        <f t="shared" si="1"/>
        <v/>
      </c>
      <c r="G768" s="19"/>
      <c r="H768" s="30"/>
      <c r="I768" s="30"/>
      <c r="J768" s="45" t="s">
        <v>31</v>
      </c>
      <c r="K768" s="32" t="s">
        <v>71</v>
      </c>
      <c r="L768" s="32" t="s">
        <v>30</v>
      </c>
      <c r="M768" s="45" t="s">
        <v>31</v>
      </c>
      <c r="N768" s="45" t="s">
        <v>30</v>
      </c>
      <c r="O768" s="45" t="s">
        <v>30</v>
      </c>
      <c r="P768" s="45" t="s">
        <v>30</v>
      </c>
      <c r="Q768" s="45" t="s">
        <v>31</v>
      </c>
      <c r="R768" s="32" t="s">
        <v>33</v>
      </c>
      <c r="S768" s="32" t="s">
        <v>33</v>
      </c>
      <c r="T768" s="45" t="s">
        <v>30</v>
      </c>
      <c r="U768" s="62" t="s">
        <v>51</v>
      </c>
      <c r="Z768" s="32" t="s">
        <v>31</v>
      </c>
      <c r="AA768" s="32" t="s">
        <v>30</v>
      </c>
      <c r="AB768" s="32" t="s">
        <v>30</v>
      </c>
      <c r="AC768" s="32" t="s">
        <v>30</v>
      </c>
      <c r="AD768" s="32" t="s">
        <v>31</v>
      </c>
      <c r="AE768" s="45" t="s">
        <v>30</v>
      </c>
      <c r="AF768" s="46" t="s">
        <v>45</v>
      </c>
      <c r="AK768" s="32" t="s">
        <v>56</v>
      </c>
      <c r="AP768" s="24" t="str">
        <f t="shared" si="2"/>
        <v>0x2E207400</v>
      </c>
      <c r="AQ768" s="25"/>
      <c r="AR768" s="26" t="str">
        <f t="shared" si="6"/>
        <v>ARM64Op_uabd                                                    </v>
      </c>
      <c r="AS768" s="26" t="str">
        <f t="shared" si="7"/>
        <v>//		ARM64Op_uabd,                                                   	/* 0x2E207400	UABD      	 */</v>
      </c>
      <c r="AT768" s="26" t="str">
        <f t="shared" si="8"/>
        <v>//		0x2E207400,	/* UABD      	ARM64Op_uabd	 */</v>
      </c>
    </row>
    <row r="769" ht="12.75" customHeight="1">
      <c r="A769" s="15" t="s">
        <v>1276</v>
      </c>
      <c r="B769" s="33" t="s">
        <v>106</v>
      </c>
      <c r="C769" s="16"/>
      <c r="D769" s="17"/>
      <c r="E769" s="28" t="s">
        <v>1277</v>
      </c>
      <c r="F769" s="18" t="str">
        <f t="shared" si="1"/>
        <v/>
      </c>
      <c r="G769" s="19"/>
      <c r="H769" s="30"/>
      <c r="I769" s="30"/>
      <c r="J769" s="45" t="s">
        <v>31</v>
      </c>
      <c r="K769" s="32" t="s">
        <v>71</v>
      </c>
      <c r="L769" s="32" t="s">
        <v>30</v>
      </c>
      <c r="M769" s="45" t="s">
        <v>31</v>
      </c>
      <c r="N769" s="45" t="s">
        <v>30</v>
      </c>
      <c r="O769" s="45" t="s">
        <v>30</v>
      </c>
      <c r="P769" s="45" t="s">
        <v>30</v>
      </c>
      <c r="Q769" s="45" t="s">
        <v>31</v>
      </c>
      <c r="R769" s="32" t="s">
        <v>33</v>
      </c>
      <c r="S769" s="32" t="s">
        <v>33</v>
      </c>
      <c r="T769" s="45" t="s">
        <v>30</v>
      </c>
      <c r="U769" s="62" t="s">
        <v>51</v>
      </c>
      <c r="Z769" s="32" t="s">
        <v>31</v>
      </c>
      <c r="AA769" s="32" t="s">
        <v>30</v>
      </c>
      <c r="AB769" s="32" t="s">
        <v>30</v>
      </c>
      <c r="AC769" s="32" t="s">
        <v>30</v>
      </c>
      <c r="AD769" s="32" t="s">
        <v>30</v>
      </c>
      <c r="AE769" s="45" t="s">
        <v>30</v>
      </c>
      <c r="AF769" s="46" t="s">
        <v>45</v>
      </c>
      <c r="AK769" s="32" t="s">
        <v>56</v>
      </c>
      <c r="AP769" s="24" t="str">
        <f t="shared" si="2"/>
        <v>0x2E207C00</v>
      </c>
      <c r="AQ769" s="25"/>
      <c r="AR769" s="26" t="str">
        <f t="shared" si="6"/>
        <v>ARM64Op_uaba                                                    </v>
      </c>
      <c r="AS769" s="26" t="str">
        <f t="shared" si="7"/>
        <v>//		ARM64Op_uaba,                                                   	/* 0x2E207C00	UABA      	 */</v>
      </c>
      <c r="AT769" s="26" t="str">
        <f t="shared" si="8"/>
        <v>//		0x2E207C00,	/* UABA      	ARM64Op_uaba	 */</v>
      </c>
    </row>
    <row r="770" ht="12.75" customHeight="1">
      <c r="A770" s="9" t="s">
        <v>1278</v>
      </c>
      <c r="B770" s="33" t="s">
        <v>106</v>
      </c>
      <c r="C770" s="16"/>
      <c r="D770" s="17"/>
      <c r="E770" s="28" t="s">
        <v>472</v>
      </c>
      <c r="F770" s="18" t="str">
        <f t="shared" si="1"/>
        <v>vector_Vector</v>
      </c>
      <c r="G770" s="18" t="s">
        <v>950</v>
      </c>
      <c r="H770" s="30" t="s">
        <v>1206</v>
      </c>
      <c r="I770" s="30"/>
      <c r="J770" s="45" t="s">
        <v>31</v>
      </c>
      <c r="K770" s="32" t="s">
        <v>71</v>
      </c>
      <c r="L770" s="32" t="s">
        <v>30</v>
      </c>
      <c r="M770" s="45" t="s">
        <v>31</v>
      </c>
      <c r="N770" s="45" t="s">
        <v>30</v>
      </c>
      <c r="O770" s="45" t="s">
        <v>30</v>
      </c>
      <c r="P770" s="45" t="s">
        <v>30</v>
      </c>
      <c r="Q770" s="45" t="s">
        <v>31</v>
      </c>
      <c r="R770" s="32" t="s">
        <v>33</v>
      </c>
      <c r="S770" s="32" t="s">
        <v>33</v>
      </c>
      <c r="T770" s="45" t="s">
        <v>30</v>
      </c>
      <c r="U770" s="62" t="s">
        <v>51</v>
      </c>
      <c r="Z770" s="32" t="s">
        <v>30</v>
      </c>
      <c r="AA770" s="32" t="s">
        <v>31</v>
      </c>
      <c r="AB770" s="32" t="s">
        <v>31</v>
      </c>
      <c r="AC770" s="32" t="s">
        <v>31</v>
      </c>
      <c r="AD770" s="32" t="s">
        <v>31</v>
      </c>
      <c r="AE770" s="45" t="s">
        <v>30</v>
      </c>
      <c r="AF770" s="46" t="s">
        <v>45</v>
      </c>
      <c r="AK770" s="32" t="s">
        <v>56</v>
      </c>
      <c r="AP770" s="24" t="str">
        <f t="shared" si="2"/>
        <v>0x2E208400</v>
      </c>
      <c r="AQ770" s="25"/>
      <c r="AR770" s="26" t="str">
        <f t="shared" si="6"/>
        <v>ARM64Op_sub_vector_Vector                                       </v>
      </c>
      <c r="AS770" s="26" t="str">
        <f t="shared" si="7"/>
        <v>//		ARM64Op_sub_vector_Vector,                                      	/* 0x2E208400	SUB       	 */</v>
      </c>
      <c r="AT770" s="26" t="str">
        <f t="shared" si="8"/>
        <v>//		0x2E208400,	/* SUB       	ARM64Op_sub_vector_Vector	 */</v>
      </c>
    </row>
    <row r="771" ht="12.75" customHeight="1">
      <c r="A771" s="9" t="s">
        <v>1279</v>
      </c>
      <c r="B771" s="33" t="s">
        <v>106</v>
      </c>
      <c r="C771" s="16"/>
      <c r="D771" s="17"/>
      <c r="E771" s="28" t="s">
        <v>981</v>
      </c>
      <c r="F771" s="18" t="str">
        <f t="shared" si="1"/>
        <v>register_Vector</v>
      </c>
      <c r="G771" s="18" t="s">
        <v>800</v>
      </c>
      <c r="H771" s="30" t="s">
        <v>1206</v>
      </c>
      <c r="I771" s="30"/>
      <c r="J771" s="45" t="s">
        <v>31</v>
      </c>
      <c r="K771" s="32" t="s">
        <v>71</v>
      </c>
      <c r="L771" s="32" t="s">
        <v>30</v>
      </c>
      <c r="M771" s="45" t="s">
        <v>31</v>
      </c>
      <c r="N771" s="45" t="s">
        <v>30</v>
      </c>
      <c r="O771" s="45" t="s">
        <v>30</v>
      </c>
      <c r="P771" s="45" t="s">
        <v>30</v>
      </c>
      <c r="Q771" s="45" t="s">
        <v>31</v>
      </c>
      <c r="R771" s="32" t="s">
        <v>33</v>
      </c>
      <c r="S771" s="32" t="s">
        <v>33</v>
      </c>
      <c r="T771" s="45" t="s">
        <v>30</v>
      </c>
      <c r="U771" s="62" t="s">
        <v>51</v>
      </c>
      <c r="Z771" s="32" t="s">
        <v>30</v>
      </c>
      <c r="AA771" s="32" t="s">
        <v>31</v>
      </c>
      <c r="AB771" s="32" t="s">
        <v>31</v>
      </c>
      <c r="AC771" s="32" t="s">
        <v>31</v>
      </c>
      <c r="AD771" s="32" t="s">
        <v>30</v>
      </c>
      <c r="AE771" s="45" t="s">
        <v>30</v>
      </c>
      <c r="AF771" s="46" t="s">
        <v>45</v>
      </c>
      <c r="AK771" s="32" t="s">
        <v>56</v>
      </c>
      <c r="AP771" s="24" t="str">
        <f t="shared" si="2"/>
        <v>0x2E208C00</v>
      </c>
      <c r="AQ771" s="25"/>
      <c r="AR771" s="26" t="str">
        <f t="shared" si="6"/>
        <v>ARM64Op_cmeq_register_Vector                                    </v>
      </c>
      <c r="AS771" s="26" t="str">
        <f t="shared" si="7"/>
        <v>//		ARM64Op_cmeq_register_Vector,                                   	/* 0x2E208C00	CMEQ      	 */</v>
      </c>
      <c r="AT771" s="26" t="str">
        <f t="shared" si="8"/>
        <v>//		0x2E208C00,	/* CMEQ      	ARM64Op_cmeq_register_Vector	 */</v>
      </c>
    </row>
    <row r="772" ht="12.75" customHeight="1">
      <c r="A772" s="15" t="s">
        <v>1280</v>
      </c>
      <c r="B772" s="33" t="s">
        <v>106</v>
      </c>
      <c r="C772" s="16"/>
      <c r="D772" s="17"/>
      <c r="E772" s="28" t="s">
        <v>1281</v>
      </c>
      <c r="F772" s="18" t="str">
        <f t="shared" si="1"/>
        <v>vector</v>
      </c>
      <c r="G772" s="18" t="s">
        <v>950</v>
      </c>
      <c r="H772" s="30"/>
      <c r="I772" s="30"/>
      <c r="J772" s="45" t="s">
        <v>31</v>
      </c>
      <c r="K772" s="32" t="s">
        <v>71</v>
      </c>
      <c r="L772" s="32" t="s">
        <v>30</v>
      </c>
      <c r="M772" s="45" t="s">
        <v>31</v>
      </c>
      <c r="N772" s="45" t="s">
        <v>30</v>
      </c>
      <c r="O772" s="45" t="s">
        <v>30</v>
      </c>
      <c r="P772" s="45" t="s">
        <v>30</v>
      </c>
      <c r="Q772" s="45" t="s">
        <v>31</v>
      </c>
      <c r="R772" s="32" t="s">
        <v>33</v>
      </c>
      <c r="S772" s="32" t="s">
        <v>33</v>
      </c>
      <c r="T772" s="45" t="s">
        <v>30</v>
      </c>
      <c r="U772" s="62" t="s">
        <v>51</v>
      </c>
      <c r="Z772" s="32" t="s">
        <v>30</v>
      </c>
      <c r="AA772" s="32" t="s">
        <v>31</v>
      </c>
      <c r="AB772" s="32" t="s">
        <v>31</v>
      </c>
      <c r="AC772" s="32" t="s">
        <v>30</v>
      </c>
      <c r="AD772" s="32" t="s">
        <v>31</v>
      </c>
      <c r="AE772" s="45" t="s">
        <v>30</v>
      </c>
      <c r="AF772" s="46" t="s">
        <v>45</v>
      </c>
      <c r="AK772" s="32" t="s">
        <v>56</v>
      </c>
      <c r="AP772" s="24" t="str">
        <f t="shared" si="2"/>
        <v>0x2E209400</v>
      </c>
      <c r="AQ772" s="25"/>
      <c r="AR772" s="26" t="str">
        <f t="shared" si="6"/>
        <v>ARM64Op_mls_vector                                              </v>
      </c>
      <c r="AS772" s="26" t="str">
        <f t="shared" si="7"/>
        <v>//		ARM64Op_mls_vector,                                             	/* 0x2E209400	MLS       	 */</v>
      </c>
      <c r="AT772" s="26" t="str">
        <f t="shared" si="8"/>
        <v>//		0x2E209400,	/* MLS       	ARM64Op_mls_vector	 */</v>
      </c>
    </row>
    <row r="773" ht="12.75" customHeight="1">
      <c r="A773" s="15" t="s">
        <v>1282</v>
      </c>
      <c r="B773" s="33" t="s">
        <v>106</v>
      </c>
      <c r="C773" s="16"/>
      <c r="D773" s="17"/>
      <c r="E773" s="28" t="s">
        <v>1283</v>
      </c>
      <c r="F773" s="18" t="str">
        <f t="shared" si="1"/>
        <v/>
      </c>
      <c r="G773" s="19"/>
      <c r="H773" s="30"/>
      <c r="I773" s="30"/>
      <c r="J773" s="45" t="s">
        <v>31</v>
      </c>
      <c r="K773" s="32" t="s">
        <v>71</v>
      </c>
      <c r="L773" s="32" t="s">
        <v>30</v>
      </c>
      <c r="M773" s="45" t="s">
        <v>31</v>
      </c>
      <c r="N773" s="45" t="s">
        <v>30</v>
      </c>
      <c r="O773" s="45" t="s">
        <v>30</v>
      </c>
      <c r="P773" s="45" t="s">
        <v>30</v>
      </c>
      <c r="Q773" s="45" t="s">
        <v>31</v>
      </c>
      <c r="R773" s="32" t="s">
        <v>33</v>
      </c>
      <c r="S773" s="32" t="s">
        <v>33</v>
      </c>
      <c r="T773" s="45" t="s">
        <v>30</v>
      </c>
      <c r="U773" s="62" t="s">
        <v>51</v>
      </c>
      <c r="Z773" s="32" t="s">
        <v>30</v>
      </c>
      <c r="AA773" s="32" t="s">
        <v>31</v>
      </c>
      <c r="AB773" s="32" t="s">
        <v>31</v>
      </c>
      <c r="AC773" s="32" t="s">
        <v>30</v>
      </c>
      <c r="AD773" s="32" t="s">
        <v>30</v>
      </c>
      <c r="AE773" s="45" t="s">
        <v>30</v>
      </c>
      <c r="AF773" s="46" t="s">
        <v>45</v>
      </c>
      <c r="AK773" s="32" t="s">
        <v>56</v>
      </c>
      <c r="AP773" s="24" t="str">
        <f t="shared" si="2"/>
        <v>0x2E209C00</v>
      </c>
      <c r="AQ773" s="25"/>
      <c r="AR773" s="26" t="str">
        <f t="shared" si="6"/>
        <v>ARM64Op_pmul                                                    </v>
      </c>
      <c r="AS773" s="26" t="str">
        <f t="shared" si="7"/>
        <v>//		ARM64Op_pmul,                                                   	/* 0x2E209C00	PMUL      	 */</v>
      </c>
      <c r="AT773" s="26" t="str">
        <f t="shared" si="8"/>
        <v>//		0x2E209C00,	/* PMUL      	ARM64Op_pmul	 */</v>
      </c>
    </row>
    <row r="774" ht="12.75" customHeight="1">
      <c r="A774" s="9" t="s">
        <v>1284</v>
      </c>
      <c r="B774" s="33" t="s">
        <v>106</v>
      </c>
      <c r="C774" s="16"/>
      <c r="D774" s="17"/>
      <c r="E774" s="28" t="s">
        <v>1285</v>
      </c>
      <c r="F774" s="18" t="str">
        <f t="shared" si="1"/>
        <v/>
      </c>
      <c r="G774" s="19"/>
      <c r="H774" s="30"/>
      <c r="I774" s="30"/>
      <c r="J774" s="45" t="s">
        <v>31</v>
      </c>
      <c r="K774" s="32" t="s">
        <v>71</v>
      </c>
      <c r="L774" s="32" t="s">
        <v>30</v>
      </c>
      <c r="M774" s="45" t="s">
        <v>31</v>
      </c>
      <c r="N774" s="45" t="s">
        <v>30</v>
      </c>
      <c r="O774" s="45" t="s">
        <v>30</v>
      </c>
      <c r="P774" s="45" t="s">
        <v>30</v>
      </c>
      <c r="Q774" s="45" t="s">
        <v>31</v>
      </c>
      <c r="R774" s="32" t="s">
        <v>33</v>
      </c>
      <c r="S774" s="32" t="s">
        <v>33</v>
      </c>
      <c r="T774" s="45" t="s">
        <v>30</v>
      </c>
      <c r="U774" s="62" t="s">
        <v>51</v>
      </c>
      <c r="Z774" s="32" t="s">
        <v>30</v>
      </c>
      <c r="AA774" s="32" t="s">
        <v>31</v>
      </c>
      <c r="AB774" s="32" t="s">
        <v>30</v>
      </c>
      <c r="AC774" s="32" t="s">
        <v>31</v>
      </c>
      <c r="AD774" s="32" t="s">
        <v>31</v>
      </c>
      <c r="AE774" s="45" t="s">
        <v>30</v>
      </c>
      <c r="AF774" s="46" t="s">
        <v>45</v>
      </c>
      <c r="AK774" s="32" t="s">
        <v>56</v>
      </c>
      <c r="AP774" s="24" t="str">
        <f t="shared" si="2"/>
        <v>0x2E20A400</v>
      </c>
      <c r="AQ774" s="25"/>
      <c r="AR774" s="26" t="str">
        <f t="shared" si="6"/>
        <v>ARM64Op_umaxp                                                   </v>
      </c>
      <c r="AS774" s="26" t="str">
        <f t="shared" si="7"/>
        <v>//		ARM64Op_umaxp,                                                  	/* 0x2E20A400	UMAXP     	 */</v>
      </c>
      <c r="AT774" s="26" t="str">
        <f t="shared" si="8"/>
        <v>//		0x2E20A400,	/* UMAXP     	ARM64Op_umaxp	 */</v>
      </c>
    </row>
    <row r="775" ht="12.75" customHeight="1">
      <c r="A775" s="15" t="s">
        <v>1286</v>
      </c>
      <c r="B775" s="33" t="s">
        <v>106</v>
      </c>
      <c r="C775" s="16"/>
      <c r="D775" s="17"/>
      <c r="E775" s="28" t="s">
        <v>1287</v>
      </c>
      <c r="F775" s="18" t="str">
        <f t="shared" si="1"/>
        <v/>
      </c>
      <c r="G775" s="19"/>
      <c r="H775" s="30"/>
      <c r="I775" s="30"/>
      <c r="J775" s="45" t="s">
        <v>31</v>
      </c>
      <c r="K775" s="32" t="s">
        <v>71</v>
      </c>
      <c r="L775" s="32" t="s">
        <v>30</v>
      </c>
      <c r="M775" s="45" t="s">
        <v>31</v>
      </c>
      <c r="N775" s="45" t="s">
        <v>30</v>
      </c>
      <c r="O775" s="45" t="s">
        <v>30</v>
      </c>
      <c r="P775" s="45" t="s">
        <v>30</v>
      </c>
      <c r="Q775" s="45" t="s">
        <v>31</v>
      </c>
      <c r="R775" s="32" t="s">
        <v>33</v>
      </c>
      <c r="S775" s="32" t="s">
        <v>33</v>
      </c>
      <c r="T775" s="45" t="s">
        <v>30</v>
      </c>
      <c r="U775" s="62" t="s">
        <v>51</v>
      </c>
      <c r="Z775" s="32" t="s">
        <v>30</v>
      </c>
      <c r="AA775" s="32" t="s">
        <v>31</v>
      </c>
      <c r="AB775" s="32" t="s">
        <v>30</v>
      </c>
      <c r="AC775" s="32" t="s">
        <v>31</v>
      </c>
      <c r="AD775" s="32" t="s">
        <v>30</v>
      </c>
      <c r="AE775" s="45" t="s">
        <v>30</v>
      </c>
      <c r="AF775" s="46" t="s">
        <v>45</v>
      </c>
      <c r="AK775" s="32" t="s">
        <v>56</v>
      </c>
      <c r="AP775" s="24" t="str">
        <f t="shared" si="2"/>
        <v>0x2E20AC00</v>
      </c>
      <c r="AQ775" s="25"/>
      <c r="AR775" s="26" t="str">
        <f t="shared" si="6"/>
        <v>ARM64Op_uminp                                                   </v>
      </c>
      <c r="AS775" s="26" t="str">
        <f t="shared" si="7"/>
        <v>//		ARM64Op_uminp,                                                  	/* 0x2E20AC00	UMINP     	 */</v>
      </c>
      <c r="AT775" s="26" t="str">
        <f t="shared" si="8"/>
        <v>//		0x2E20AC00,	/* UMINP     	ARM64Op_uminp	 */</v>
      </c>
    </row>
    <row r="776" ht="12.75" customHeight="1">
      <c r="A776" s="15" t="s">
        <v>1288</v>
      </c>
      <c r="B776" s="33" t="s">
        <v>106</v>
      </c>
      <c r="C776" s="16"/>
      <c r="D776" s="17"/>
      <c r="E776" s="28" t="s">
        <v>983</v>
      </c>
      <c r="F776" s="18" t="str">
        <f t="shared" si="1"/>
        <v>vector_Vector</v>
      </c>
      <c r="G776" s="18" t="s">
        <v>950</v>
      </c>
      <c r="H776" s="30" t="s">
        <v>1206</v>
      </c>
      <c r="I776" s="30"/>
      <c r="J776" s="45" t="s">
        <v>31</v>
      </c>
      <c r="K776" s="32" t="s">
        <v>71</v>
      </c>
      <c r="L776" s="32" t="s">
        <v>30</v>
      </c>
      <c r="M776" s="45" t="s">
        <v>31</v>
      </c>
      <c r="N776" s="45" t="s">
        <v>30</v>
      </c>
      <c r="O776" s="45" t="s">
        <v>30</v>
      </c>
      <c r="P776" s="45" t="s">
        <v>30</v>
      </c>
      <c r="Q776" s="45" t="s">
        <v>31</v>
      </c>
      <c r="R776" s="32" t="s">
        <v>33</v>
      </c>
      <c r="S776" s="32" t="s">
        <v>33</v>
      </c>
      <c r="T776" s="45" t="s">
        <v>30</v>
      </c>
      <c r="U776" s="62" t="s">
        <v>51</v>
      </c>
      <c r="Z776" s="32" t="s">
        <v>30</v>
      </c>
      <c r="AA776" s="32" t="s">
        <v>31</v>
      </c>
      <c r="AB776" s="32" t="s">
        <v>30</v>
      </c>
      <c r="AC776" s="32" t="s">
        <v>30</v>
      </c>
      <c r="AD776" s="32" t="s">
        <v>31</v>
      </c>
      <c r="AE776" s="45" t="s">
        <v>30</v>
      </c>
      <c r="AF776" s="46" t="s">
        <v>45</v>
      </c>
      <c r="AK776" s="32" t="s">
        <v>56</v>
      </c>
      <c r="AP776" s="24" t="str">
        <f t="shared" si="2"/>
        <v>0x2E20B400</v>
      </c>
      <c r="AQ776" s="25"/>
      <c r="AR776" s="26" t="str">
        <f t="shared" si="6"/>
        <v>ARM64Op_sqrdmulh_vector_Vector                                  </v>
      </c>
      <c r="AS776" s="26" t="str">
        <f t="shared" si="7"/>
        <v>//		ARM64Op_sqrdmulh_vector_Vector,                                 	/* 0x2E20B400	SQRDMULH  	 */</v>
      </c>
      <c r="AT776" s="26" t="str">
        <f t="shared" si="8"/>
        <v>//		0x2E20B400,	/* SQRDMULH  	ARM64Op_sqrdmulh_vector_Vector	 */</v>
      </c>
    </row>
    <row r="777" ht="12.75" customHeight="1">
      <c r="A777" s="9" t="s">
        <v>1289</v>
      </c>
      <c r="B777" s="33" t="s">
        <v>106</v>
      </c>
      <c r="C777" s="16"/>
      <c r="D777" s="17"/>
      <c r="E777" s="28" t="s">
        <v>1079</v>
      </c>
      <c r="F777" s="18" t="str">
        <f t="shared" si="1"/>
        <v>vector</v>
      </c>
      <c r="G777" s="18" t="s">
        <v>950</v>
      </c>
      <c r="H777" s="30"/>
      <c r="I777" s="30"/>
      <c r="J777" s="45" t="s">
        <v>31</v>
      </c>
      <c r="K777" s="32" t="s">
        <v>71</v>
      </c>
      <c r="L777" s="32" t="s">
        <v>30</v>
      </c>
      <c r="M777" s="45" t="s">
        <v>31</v>
      </c>
      <c r="N777" s="45" t="s">
        <v>30</v>
      </c>
      <c r="O777" s="45" t="s">
        <v>30</v>
      </c>
      <c r="P777" s="45" t="s">
        <v>30</v>
      </c>
      <c r="Q777" s="45" t="s">
        <v>31</v>
      </c>
      <c r="R777" s="32" t="s">
        <v>31</v>
      </c>
      <c r="S777" s="32" t="s">
        <v>854</v>
      </c>
      <c r="T777" s="45" t="s">
        <v>30</v>
      </c>
      <c r="U777" s="62" t="s">
        <v>51</v>
      </c>
      <c r="Z777" s="32" t="s">
        <v>30</v>
      </c>
      <c r="AA777" s="32" t="s">
        <v>31</v>
      </c>
      <c r="AB777" s="32" t="s">
        <v>30</v>
      </c>
      <c r="AC777" s="32" t="s">
        <v>30</v>
      </c>
      <c r="AD777" s="32" t="s">
        <v>31</v>
      </c>
      <c r="AE777" s="45" t="s">
        <v>30</v>
      </c>
      <c r="AF777" s="46" t="s">
        <v>45</v>
      </c>
      <c r="AK777" s="32" t="s">
        <v>56</v>
      </c>
      <c r="AP777" s="24" t="str">
        <f t="shared" si="2"/>
        <v>0x2E20B400</v>
      </c>
      <c r="AQ777" s="25"/>
      <c r="AR777" s="26" t="str">
        <f t="shared" si="6"/>
        <v>ARM64Op_fmaxnmp_vector                                          </v>
      </c>
      <c r="AS777" s="26" t="str">
        <f t="shared" si="7"/>
        <v>//		ARM64Op_fmaxnmp_vector,                                         	/* 0x2E20B400	FMAXNMP   	 */</v>
      </c>
      <c r="AT777" s="26" t="str">
        <f t="shared" si="8"/>
        <v>//		0x2E20B400,	/* FMAXNMP   	ARM64Op_fmaxnmp_vector	 */</v>
      </c>
    </row>
    <row r="778" ht="12.75" customHeight="1">
      <c r="A778" s="9" t="s">
        <v>1290</v>
      </c>
      <c r="B778" s="33" t="s">
        <v>106</v>
      </c>
      <c r="C778" s="16"/>
      <c r="D778" s="17"/>
      <c r="E778" s="28" t="s">
        <v>1081</v>
      </c>
      <c r="F778" s="18" t="str">
        <f t="shared" si="1"/>
        <v>vector</v>
      </c>
      <c r="G778" s="18" t="s">
        <v>950</v>
      </c>
      <c r="H778" s="30"/>
      <c r="I778" s="30"/>
      <c r="J778" s="45" t="s">
        <v>31</v>
      </c>
      <c r="K778" s="32" t="s">
        <v>71</v>
      </c>
      <c r="L778" s="32" t="s">
        <v>30</v>
      </c>
      <c r="M778" s="45" t="s">
        <v>31</v>
      </c>
      <c r="N778" s="45" t="s">
        <v>30</v>
      </c>
      <c r="O778" s="45" t="s">
        <v>30</v>
      </c>
      <c r="P778" s="45" t="s">
        <v>30</v>
      </c>
      <c r="Q778" s="45" t="s">
        <v>31</v>
      </c>
      <c r="R778" s="32" t="s">
        <v>31</v>
      </c>
      <c r="S778" s="32" t="s">
        <v>854</v>
      </c>
      <c r="T778" s="45" t="s">
        <v>30</v>
      </c>
      <c r="U778" s="62" t="s">
        <v>51</v>
      </c>
      <c r="Z778" s="32" t="s">
        <v>30</v>
      </c>
      <c r="AA778" s="32" t="s">
        <v>30</v>
      </c>
      <c r="AB778" s="32" t="s">
        <v>31</v>
      </c>
      <c r="AC778" s="32" t="s">
        <v>30</v>
      </c>
      <c r="AD778" s="32" t="s">
        <v>31</v>
      </c>
      <c r="AE778" s="45" t="s">
        <v>30</v>
      </c>
      <c r="AF778" s="46" t="s">
        <v>45</v>
      </c>
      <c r="AK778" s="32" t="s">
        <v>56</v>
      </c>
      <c r="AP778" s="24" t="str">
        <f t="shared" si="2"/>
        <v>0x2E20D400</v>
      </c>
      <c r="AQ778" s="25"/>
      <c r="AR778" s="26" t="str">
        <f t="shared" si="6"/>
        <v>ARM64Op_faddp_vector                                            </v>
      </c>
      <c r="AS778" s="26" t="str">
        <f t="shared" si="7"/>
        <v>//		ARM64Op_faddp_vector,                                           	/* 0x2E20D400	FADDP     	 */</v>
      </c>
      <c r="AT778" s="26" t="str">
        <f t="shared" si="8"/>
        <v>//		0x2E20D400,	/* FADDP     	ARM64Op_faddp_vector	 */</v>
      </c>
    </row>
    <row r="779" ht="12.75" customHeight="1">
      <c r="A779" s="15" t="s">
        <v>1291</v>
      </c>
      <c r="B779" s="33" t="s">
        <v>106</v>
      </c>
      <c r="C779" s="16"/>
      <c r="D779" s="17"/>
      <c r="E779" s="28" t="s">
        <v>745</v>
      </c>
      <c r="F779" s="18" t="str">
        <f t="shared" si="1"/>
        <v>vector</v>
      </c>
      <c r="G779" s="18" t="s">
        <v>950</v>
      </c>
      <c r="H779" s="30"/>
      <c r="I779" s="30"/>
      <c r="J779" s="45" t="s">
        <v>31</v>
      </c>
      <c r="K779" s="32" t="s">
        <v>71</v>
      </c>
      <c r="L779" s="32" t="s">
        <v>30</v>
      </c>
      <c r="M779" s="45" t="s">
        <v>31</v>
      </c>
      <c r="N779" s="45" t="s">
        <v>30</v>
      </c>
      <c r="O779" s="45" t="s">
        <v>30</v>
      </c>
      <c r="P779" s="45" t="s">
        <v>30</v>
      </c>
      <c r="Q779" s="45" t="s">
        <v>31</v>
      </c>
      <c r="R779" s="32" t="s">
        <v>31</v>
      </c>
      <c r="S779" s="32" t="s">
        <v>854</v>
      </c>
      <c r="T779" s="45" t="s">
        <v>30</v>
      </c>
      <c r="U779" s="62" t="s">
        <v>51</v>
      </c>
      <c r="Z779" s="32" t="s">
        <v>30</v>
      </c>
      <c r="AA779" s="32" t="s">
        <v>30</v>
      </c>
      <c r="AB779" s="32" t="s">
        <v>31</v>
      </c>
      <c r="AC779" s="32" t="s">
        <v>30</v>
      </c>
      <c r="AD779" s="32" t="s">
        <v>30</v>
      </c>
      <c r="AE779" s="45" t="s">
        <v>30</v>
      </c>
      <c r="AF779" s="46" t="s">
        <v>45</v>
      </c>
      <c r="AK779" s="32" t="s">
        <v>56</v>
      </c>
      <c r="AP779" s="24" t="str">
        <f t="shared" si="2"/>
        <v>0x2E20DC00</v>
      </c>
      <c r="AQ779" s="25"/>
      <c r="AR779" s="26" t="str">
        <f t="shared" si="6"/>
        <v>ARM64Op_fmul_vector                                             </v>
      </c>
      <c r="AS779" s="26" t="str">
        <f t="shared" si="7"/>
        <v>//		ARM64Op_fmul_vector,                                            	/* 0x2E20DC00	FMUL      	 */</v>
      </c>
      <c r="AT779" s="26" t="str">
        <f t="shared" si="8"/>
        <v>//		0x2E20DC00,	/* FMUL      	ARM64Op_fmul_vector	 */</v>
      </c>
    </row>
    <row r="780" ht="12.75" customHeight="1">
      <c r="A780" s="15" t="s">
        <v>1292</v>
      </c>
      <c r="B780" s="33" t="s">
        <v>106</v>
      </c>
      <c r="C780" s="16"/>
      <c r="D780" s="17"/>
      <c r="E780" s="28" t="s">
        <v>985</v>
      </c>
      <c r="F780" s="18" t="str">
        <f t="shared" si="1"/>
        <v>register_Vector</v>
      </c>
      <c r="G780" s="18" t="s">
        <v>800</v>
      </c>
      <c r="H780" s="30" t="s">
        <v>1206</v>
      </c>
      <c r="I780" s="30"/>
      <c r="J780" s="45" t="s">
        <v>31</v>
      </c>
      <c r="K780" s="32" t="s">
        <v>71</v>
      </c>
      <c r="L780" s="32" t="s">
        <v>30</v>
      </c>
      <c r="M780" s="45" t="s">
        <v>31</v>
      </c>
      <c r="N780" s="45" t="s">
        <v>30</v>
      </c>
      <c r="O780" s="45" t="s">
        <v>30</v>
      </c>
      <c r="P780" s="45" t="s">
        <v>30</v>
      </c>
      <c r="Q780" s="45" t="s">
        <v>31</v>
      </c>
      <c r="R780" s="32" t="s">
        <v>31</v>
      </c>
      <c r="S780" s="32" t="s">
        <v>854</v>
      </c>
      <c r="T780" s="45" t="s">
        <v>30</v>
      </c>
      <c r="U780" s="62" t="s">
        <v>51</v>
      </c>
      <c r="Z780" s="32" t="s">
        <v>30</v>
      </c>
      <c r="AA780" s="32" t="s">
        <v>30</v>
      </c>
      <c r="AB780" s="32" t="s">
        <v>30</v>
      </c>
      <c r="AC780" s="32" t="s">
        <v>31</v>
      </c>
      <c r="AD780" s="32" t="s">
        <v>31</v>
      </c>
      <c r="AE780" s="45" t="s">
        <v>30</v>
      </c>
      <c r="AF780" s="46" t="s">
        <v>45</v>
      </c>
      <c r="AK780" s="32" t="s">
        <v>56</v>
      </c>
      <c r="AP780" s="24" t="str">
        <f t="shared" si="2"/>
        <v>0x2E20E400</v>
      </c>
      <c r="AQ780" s="25"/>
      <c r="AR780" s="26" t="str">
        <f t="shared" si="6"/>
        <v>ARM64Op_fcmge_register_Vector                                   </v>
      </c>
      <c r="AS780" s="26" t="str">
        <f t="shared" si="7"/>
        <v>//		ARM64Op_fcmge_register_Vector,                                  	/* 0x2E20E400	FCMGE     	 */</v>
      </c>
      <c r="AT780" s="26" t="str">
        <f t="shared" si="8"/>
        <v>//		0x2E20E400,	/* FCMGE     	ARM64Op_fcmge_register_Vector	 */</v>
      </c>
    </row>
    <row r="781" ht="12.75" customHeight="1">
      <c r="A781" s="9" t="s">
        <v>1293</v>
      </c>
      <c r="B781" s="33" t="s">
        <v>106</v>
      </c>
      <c r="C781" s="16"/>
      <c r="D781" s="17"/>
      <c r="E781" s="28" t="s">
        <v>987</v>
      </c>
      <c r="F781" s="18" t="str">
        <f t="shared" si="1"/>
        <v>Vector</v>
      </c>
      <c r="G781" s="19"/>
      <c r="H781" s="30" t="s">
        <v>1206</v>
      </c>
      <c r="I781" s="30"/>
      <c r="J781" s="45" t="s">
        <v>31</v>
      </c>
      <c r="K781" s="32" t="s">
        <v>71</v>
      </c>
      <c r="L781" s="32" t="s">
        <v>30</v>
      </c>
      <c r="M781" s="45" t="s">
        <v>31</v>
      </c>
      <c r="N781" s="45" t="s">
        <v>30</v>
      </c>
      <c r="O781" s="45" t="s">
        <v>30</v>
      </c>
      <c r="P781" s="45" t="s">
        <v>30</v>
      </c>
      <c r="Q781" s="45" t="s">
        <v>31</v>
      </c>
      <c r="R781" s="32" t="s">
        <v>31</v>
      </c>
      <c r="S781" s="32" t="s">
        <v>854</v>
      </c>
      <c r="T781" s="45" t="s">
        <v>30</v>
      </c>
      <c r="U781" s="62" t="s">
        <v>51</v>
      </c>
      <c r="Z781" s="32" t="s">
        <v>30</v>
      </c>
      <c r="AA781" s="32" t="s">
        <v>30</v>
      </c>
      <c r="AB781" s="32" t="s">
        <v>30</v>
      </c>
      <c r="AC781" s="32" t="s">
        <v>31</v>
      </c>
      <c r="AD781" s="32" t="s">
        <v>30</v>
      </c>
      <c r="AE781" s="45" t="s">
        <v>30</v>
      </c>
      <c r="AF781" s="46" t="s">
        <v>45</v>
      </c>
      <c r="AK781" s="32" t="s">
        <v>56</v>
      </c>
      <c r="AP781" s="24" t="str">
        <f t="shared" si="2"/>
        <v>0x2E20EC00</v>
      </c>
      <c r="AQ781" s="25"/>
      <c r="AR781" s="26" t="str">
        <f t="shared" si="6"/>
        <v>ARM64Op_facge_Vector                                            </v>
      </c>
      <c r="AS781" s="26" t="str">
        <f t="shared" si="7"/>
        <v>//		ARM64Op_facge_Vector,                                           	/* 0x2E20EC00	FACGE     	 */</v>
      </c>
      <c r="AT781" s="26" t="str">
        <f t="shared" si="8"/>
        <v>//		0x2E20EC00,	/* FACGE     	ARM64Op_facge_Vector	 */</v>
      </c>
    </row>
    <row r="782" ht="12.75" customHeight="1">
      <c r="A782" s="15" t="s">
        <v>1294</v>
      </c>
      <c r="B782" s="33" t="s">
        <v>106</v>
      </c>
      <c r="C782" s="16"/>
      <c r="D782" s="17"/>
      <c r="E782" s="28" t="s">
        <v>1083</v>
      </c>
      <c r="F782" s="18" t="str">
        <f t="shared" si="1"/>
        <v>vector</v>
      </c>
      <c r="G782" s="18" t="s">
        <v>950</v>
      </c>
      <c r="H782" s="30"/>
      <c r="I782" s="30"/>
      <c r="J782" s="45" t="s">
        <v>31</v>
      </c>
      <c r="K782" s="32" t="s">
        <v>71</v>
      </c>
      <c r="L782" s="32" t="s">
        <v>30</v>
      </c>
      <c r="M782" s="45" t="s">
        <v>31</v>
      </c>
      <c r="N782" s="45" t="s">
        <v>30</v>
      </c>
      <c r="O782" s="45" t="s">
        <v>30</v>
      </c>
      <c r="P782" s="45" t="s">
        <v>30</v>
      </c>
      <c r="Q782" s="45" t="s">
        <v>31</v>
      </c>
      <c r="R782" s="32" t="s">
        <v>31</v>
      </c>
      <c r="S782" s="32" t="s">
        <v>854</v>
      </c>
      <c r="T782" s="45" t="s">
        <v>30</v>
      </c>
      <c r="U782" s="62" t="s">
        <v>51</v>
      </c>
      <c r="Z782" s="32" t="s">
        <v>30</v>
      </c>
      <c r="AA782" s="32" t="s">
        <v>30</v>
      </c>
      <c r="AB782" s="32" t="s">
        <v>30</v>
      </c>
      <c r="AC782" s="32" t="s">
        <v>30</v>
      </c>
      <c r="AD782" s="32" t="s">
        <v>31</v>
      </c>
      <c r="AE782" s="45" t="s">
        <v>30</v>
      </c>
      <c r="AF782" s="46" t="s">
        <v>45</v>
      </c>
      <c r="AK782" s="32" t="s">
        <v>56</v>
      </c>
      <c r="AP782" s="24" t="str">
        <f t="shared" si="2"/>
        <v>0x2E20F400</v>
      </c>
      <c r="AQ782" s="25"/>
      <c r="AR782" s="26" t="str">
        <f t="shared" si="6"/>
        <v>ARM64Op_fmaxp_vector                                            </v>
      </c>
      <c r="AS782" s="26" t="str">
        <f t="shared" si="7"/>
        <v>//		ARM64Op_fmaxp_vector,                                           	/* 0x2E20F400	FMAXP     	 */</v>
      </c>
      <c r="AT782" s="26" t="str">
        <f t="shared" si="8"/>
        <v>//		0x2E20F400,	/* FMAXP     	ARM64Op_fmaxp_vector	 */</v>
      </c>
    </row>
    <row r="783" ht="12.75" customHeight="1">
      <c r="A783" s="15" t="s">
        <v>1295</v>
      </c>
      <c r="B783" s="33" t="s">
        <v>106</v>
      </c>
      <c r="C783" s="16"/>
      <c r="D783" s="17"/>
      <c r="E783" s="28" t="s">
        <v>748</v>
      </c>
      <c r="F783" s="18" t="str">
        <f t="shared" si="1"/>
        <v>vector</v>
      </c>
      <c r="G783" s="18" t="s">
        <v>950</v>
      </c>
      <c r="H783" s="30"/>
      <c r="I783" s="30"/>
      <c r="J783" s="45" t="s">
        <v>31</v>
      </c>
      <c r="K783" s="32" t="s">
        <v>71</v>
      </c>
      <c r="L783" s="32" t="s">
        <v>30</v>
      </c>
      <c r="M783" s="45" t="s">
        <v>31</v>
      </c>
      <c r="N783" s="45" t="s">
        <v>30</v>
      </c>
      <c r="O783" s="45" t="s">
        <v>30</v>
      </c>
      <c r="P783" s="45" t="s">
        <v>30</v>
      </c>
      <c r="Q783" s="45" t="s">
        <v>31</v>
      </c>
      <c r="R783" s="32" t="s">
        <v>31</v>
      </c>
      <c r="S783" s="32" t="s">
        <v>854</v>
      </c>
      <c r="T783" s="45" t="s">
        <v>30</v>
      </c>
      <c r="U783" s="62" t="s">
        <v>51</v>
      </c>
      <c r="Z783" s="32" t="s">
        <v>30</v>
      </c>
      <c r="AA783" s="32" t="s">
        <v>30</v>
      </c>
      <c r="AB783" s="32" t="s">
        <v>30</v>
      </c>
      <c r="AC783" s="32" t="s">
        <v>30</v>
      </c>
      <c r="AD783" s="32" t="s">
        <v>30</v>
      </c>
      <c r="AE783" s="45" t="s">
        <v>30</v>
      </c>
      <c r="AF783" s="46" t="s">
        <v>45</v>
      </c>
      <c r="AK783" s="32" t="s">
        <v>56</v>
      </c>
      <c r="AP783" s="24" t="str">
        <f t="shared" si="2"/>
        <v>0x2E20FC00</v>
      </c>
      <c r="AQ783" s="25"/>
      <c r="AR783" s="26" t="str">
        <f t="shared" si="6"/>
        <v>ARM64Op_fdiv_vector                                             </v>
      </c>
      <c r="AS783" s="26" t="str">
        <f t="shared" si="7"/>
        <v>//		ARM64Op_fdiv_vector,                                            	/* 0x2E20FC00	FDIV      	 */</v>
      </c>
      <c r="AT783" s="26" t="str">
        <f t="shared" si="8"/>
        <v>//		0x2E20FC00,	/* FDIV      	ARM64Op_fdiv_vector	 */</v>
      </c>
    </row>
    <row r="784" ht="12.75" customHeight="1">
      <c r="A784" s="9" t="s">
        <v>1296</v>
      </c>
      <c r="B784" s="33" t="s">
        <v>106</v>
      </c>
      <c r="C784" s="16"/>
      <c r="D784" s="17"/>
      <c r="E784" s="28" t="s">
        <v>487</v>
      </c>
      <c r="F784" s="18" t="str">
        <f t="shared" si="1"/>
        <v>vector</v>
      </c>
      <c r="G784" s="18" t="s">
        <v>950</v>
      </c>
      <c r="H784" s="30"/>
      <c r="I784" s="30"/>
      <c r="J784" s="45" t="s">
        <v>31</v>
      </c>
      <c r="K784" s="32" t="s">
        <v>71</v>
      </c>
      <c r="L784" s="32" t="s">
        <v>30</v>
      </c>
      <c r="M784" s="45" t="s">
        <v>31</v>
      </c>
      <c r="N784" s="45" t="s">
        <v>30</v>
      </c>
      <c r="O784" s="45" t="s">
        <v>30</v>
      </c>
      <c r="P784" s="45" t="s">
        <v>30</v>
      </c>
      <c r="Q784" s="45" t="s">
        <v>31</v>
      </c>
      <c r="R784" s="32" t="s">
        <v>31</v>
      </c>
      <c r="S784" s="32" t="s">
        <v>31</v>
      </c>
      <c r="T784" s="45" t="s">
        <v>30</v>
      </c>
      <c r="U784" s="62" t="s">
        <v>51</v>
      </c>
      <c r="Z784" s="32" t="s">
        <v>31</v>
      </c>
      <c r="AA784" s="32" t="s">
        <v>31</v>
      </c>
      <c r="AB784" s="32" t="s">
        <v>31</v>
      </c>
      <c r="AC784" s="32" t="s">
        <v>30</v>
      </c>
      <c r="AD784" s="32" t="s">
        <v>30</v>
      </c>
      <c r="AE784" s="45" t="s">
        <v>30</v>
      </c>
      <c r="AF784" s="46" t="s">
        <v>45</v>
      </c>
      <c r="AK784" s="32" t="s">
        <v>56</v>
      </c>
      <c r="AP784" s="24" t="str">
        <f t="shared" si="2"/>
        <v>0x2E201C00</v>
      </c>
      <c r="AQ784" s="25"/>
      <c r="AR784" s="26" t="str">
        <f t="shared" si="6"/>
        <v>ARM64Op_eor_vector                                              </v>
      </c>
      <c r="AS784" s="26" t="str">
        <f t="shared" si="7"/>
        <v>//		ARM64Op_eor_vector,                                             	/* 0x2E201C00	EOR       	 */</v>
      </c>
      <c r="AT784" s="26" t="str">
        <f t="shared" si="8"/>
        <v>//		0x2E201C00,	/* EOR       	ARM64Op_eor_vector	 */</v>
      </c>
    </row>
    <row r="785" ht="12.75" customHeight="1">
      <c r="A785" s="9" t="s">
        <v>1297</v>
      </c>
      <c r="B785" s="33" t="s">
        <v>106</v>
      </c>
      <c r="C785" s="16"/>
      <c r="D785" s="17"/>
      <c r="E785" s="28" t="s">
        <v>1298</v>
      </c>
      <c r="F785" s="18" t="str">
        <f t="shared" si="1"/>
        <v/>
      </c>
      <c r="G785" s="19"/>
      <c r="H785" s="30"/>
      <c r="I785" s="30"/>
      <c r="J785" s="45" t="s">
        <v>31</v>
      </c>
      <c r="K785" s="32" t="s">
        <v>71</v>
      </c>
      <c r="L785" s="32" t="s">
        <v>30</v>
      </c>
      <c r="M785" s="45" t="s">
        <v>31</v>
      </c>
      <c r="N785" s="45" t="s">
        <v>30</v>
      </c>
      <c r="O785" s="45" t="s">
        <v>30</v>
      </c>
      <c r="P785" s="45" t="s">
        <v>30</v>
      </c>
      <c r="Q785" s="45" t="s">
        <v>31</v>
      </c>
      <c r="R785" s="32" t="s">
        <v>31</v>
      </c>
      <c r="S785" s="32" t="s">
        <v>30</v>
      </c>
      <c r="T785" s="45" t="s">
        <v>30</v>
      </c>
      <c r="U785" s="62" t="s">
        <v>51</v>
      </c>
      <c r="Z785" s="32" t="s">
        <v>31</v>
      </c>
      <c r="AA785" s="32" t="s">
        <v>31</v>
      </c>
      <c r="AB785" s="32" t="s">
        <v>31</v>
      </c>
      <c r="AC785" s="32" t="s">
        <v>30</v>
      </c>
      <c r="AD785" s="32" t="s">
        <v>30</v>
      </c>
      <c r="AE785" s="45" t="s">
        <v>30</v>
      </c>
      <c r="AF785" s="46" t="s">
        <v>45</v>
      </c>
      <c r="AK785" s="32" t="s">
        <v>56</v>
      </c>
      <c r="AP785" s="24" t="str">
        <f t="shared" si="2"/>
        <v>0x2E601C00</v>
      </c>
      <c r="AQ785" s="25"/>
      <c r="AR785" s="26" t="str">
        <f t="shared" si="6"/>
        <v>ARM64Op_bsl                                                     </v>
      </c>
      <c r="AS785" s="26" t="str">
        <f t="shared" si="7"/>
        <v>//		ARM64Op_bsl,                                                    	/* 0x2E601C00	BSL       	 */</v>
      </c>
      <c r="AT785" s="26" t="str">
        <f t="shared" si="8"/>
        <v>//		0x2E601C00,	/* BSL       	ARM64Op_bsl	 */</v>
      </c>
    </row>
    <row r="786" ht="12.75" customHeight="1">
      <c r="A786" s="15" t="s">
        <v>1299</v>
      </c>
      <c r="B786" s="33" t="s">
        <v>106</v>
      </c>
      <c r="C786" s="16"/>
      <c r="D786" s="17"/>
      <c r="E786" s="28" t="s">
        <v>1085</v>
      </c>
      <c r="F786" s="18" t="str">
        <f t="shared" si="1"/>
        <v>vector</v>
      </c>
      <c r="G786" s="18" t="s">
        <v>950</v>
      </c>
      <c r="H786" s="30"/>
      <c r="I786" s="30"/>
      <c r="J786" s="45" t="s">
        <v>31</v>
      </c>
      <c r="K786" s="32" t="s">
        <v>71</v>
      </c>
      <c r="L786" s="32" t="s">
        <v>30</v>
      </c>
      <c r="M786" s="45" t="s">
        <v>31</v>
      </c>
      <c r="N786" s="45" t="s">
        <v>30</v>
      </c>
      <c r="O786" s="45" t="s">
        <v>30</v>
      </c>
      <c r="P786" s="45" t="s">
        <v>30</v>
      </c>
      <c r="Q786" s="45" t="s">
        <v>31</v>
      </c>
      <c r="R786" s="32" t="s">
        <v>30</v>
      </c>
      <c r="S786" s="32" t="s">
        <v>854</v>
      </c>
      <c r="T786" s="45" t="s">
        <v>30</v>
      </c>
      <c r="U786" s="62" t="s">
        <v>51</v>
      </c>
      <c r="Z786" s="32" t="s">
        <v>30</v>
      </c>
      <c r="AA786" s="32" t="s">
        <v>30</v>
      </c>
      <c r="AB786" s="32" t="s">
        <v>31</v>
      </c>
      <c r="AC786" s="32" t="s">
        <v>31</v>
      </c>
      <c r="AD786" s="32" t="s">
        <v>31</v>
      </c>
      <c r="AE786" s="45" t="s">
        <v>30</v>
      </c>
      <c r="AF786" s="46" t="s">
        <v>45</v>
      </c>
      <c r="AK786" s="32" t="s">
        <v>56</v>
      </c>
      <c r="AP786" s="24" t="str">
        <f t="shared" si="2"/>
        <v>0x2EA0C400</v>
      </c>
      <c r="AQ786" s="25"/>
      <c r="AR786" s="26" t="str">
        <f t="shared" si="6"/>
        <v>ARM64Op_fminnmp_vector                                          </v>
      </c>
      <c r="AS786" s="26" t="str">
        <f t="shared" si="7"/>
        <v>//		ARM64Op_fminnmp_vector,                                         	/* 0x2EA0C400	FMINNMP   	 */</v>
      </c>
      <c r="AT786" s="26" t="str">
        <f t="shared" si="8"/>
        <v>//		0x2EA0C400,	/* FMINNMP   	ARM64Op_fminnmp_vector	 */</v>
      </c>
    </row>
    <row r="787" ht="12.75" customHeight="1">
      <c r="A787" s="15" t="s">
        <v>1300</v>
      </c>
      <c r="B787" s="33" t="s">
        <v>106</v>
      </c>
      <c r="C787" s="16"/>
      <c r="D787" s="17"/>
      <c r="E787" s="28" t="s">
        <v>989</v>
      </c>
      <c r="F787" s="18" t="str">
        <f t="shared" si="1"/>
        <v>Vector</v>
      </c>
      <c r="G787" s="19"/>
      <c r="H787" s="30" t="s">
        <v>1206</v>
      </c>
      <c r="I787" s="30"/>
      <c r="J787" s="45" t="s">
        <v>31</v>
      </c>
      <c r="K787" s="32" t="s">
        <v>71</v>
      </c>
      <c r="L787" s="32" t="s">
        <v>30</v>
      </c>
      <c r="M787" s="45" t="s">
        <v>31</v>
      </c>
      <c r="N787" s="45" t="s">
        <v>30</v>
      </c>
      <c r="O787" s="45" t="s">
        <v>30</v>
      </c>
      <c r="P787" s="45" t="s">
        <v>30</v>
      </c>
      <c r="Q787" s="45" t="s">
        <v>31</v>
      </c>
      <c r="R787" s="32" t="s">
        <v>30</v>
      </c>
      <c r="S787" s="32" t="s">
        <v>854</v>
      </c>
      <c r="T787" s="45" t="s">
        <v>30</v>
      </c>
      <c r="U787" s="62" t="s">
        <v>51</v>
      </c>
      <c r="Z787" s="32" t="s">
        <v>30</v>
      </c>
      <c r="AA787" s="32" t="s">
        <v>30</v>
      </c>
      <c r="AB787" s="32" t="s">
        <v>31</v>
      </c>
      <c r="AC787" s="32" t="s">
        <v>30</v>
      </c>
      <c r="AD787" s="32" t="s">
        <v>31</v>
      </c>
      <c r="AE787" s="45" t="s">
        <v>30</v>
      </c>
      <c r="AF787" s="46" t="s">
        <v>45</v>
      </c>
      <c r="AK787" s="32" t="s">
        <v>56</v>
      </c>
      <c r="AP787" s="24" t="str">
        <f t="shared" si="2"/>
        <v>0x2EA0D400</v>
      </c>
      <c r="AQ787" s="25"/>
      <c r="AR787" s="26" t="str">
        <f t="shared" si="6"/>
        <v>ARM64Op_fabd_Vector                                             </v>
      </c>
      <c r="AS787" s="26" t="str">
        <f t="shared" si="7"/>
        <v>//		ARM64Op_fabd_Vector,                                            	/* 0x2EA0D400	FABD      	 */</v>
      </c>
      <c r="AT787" s="26" t="str">
        <f t="shared" si="8"/>
        <v>//		0x2EA0D400,	/* FABD      	ARM64Op_fabd_Vector	 */</v>
      </c>
    </row>
    <row r="788" ht="12.75" customHeight="1">
      <c r="A788" s="9" t="s">
        <v>1301</v>
      </c>
      <c r="B788" s="33" t="s">
        <v>106</v>
      </c>
      <c r="C788" s="16"/>
      <c r="D788" s="17"/>
      <c r="E788" s="28" t="s">
        <v>991</v>
      </c>
      <c r="F788" s="18" t="str">
        <f t="shared" si="1"/>
        <v>register_Vector</v>
      </c>
      <c r="G788" s="18" t="s">
        <v>800</v>
      </c>
      <c r="H788" s="30" t="s">
        <v>1206</v>
      </c>
      <c r="I788" s="30"/>
      <c r="J788" s="45" t="s">
        <v>31</v>
      </c>
      <c r="K788" s="32" t="s">
        <v>71</v>
      </c>
      <c r="L788" s="32" t="s">
        <v>30</v>
      </c>
      <c r="M788" s="45" t="s">
        <v>31</v>
      </c>
      <c r="N788" s="45" t="s">
        <v>30</v>
      </c>
      <c r="O788" s="45" t="s">
        <v>30</v>
      </c>
      <c r="P788" s="45" t="s">
        <v>30</v>
      </c>
      <c r="Q788" s="45" t="s">
        <v>31</v>
      </c>
      <c r="R788" s="32" t="s">
        <v>30</v>
      </c>
      <c r="S788" s="32" t="s">
        <v>854</v>
      </c>
      <c r="T788" s="45" t="s">
        <v>30</v>
      </c>
      <c r="U788" s="62" t="s">
        <v>51</v>
      </c>
      <c r="Z788" s="32" t="s">
        <v>30</v>
      </c>
      <c r="AA788" s="32" t="s">
        <v>30</v>
      </c>
      <c r="AB788" s="32" t="s">
        <v>30</v>
      </c>
      <c r="AC788" s="32" t="s">
        <v>31</v>
      </c>
      <c r="AD788" s="32" t="s">
        <v>31</v>
      </c>
      <c r="AE788" s="45" t="s">
        <v>30</v>
      </c>
      <c r="AF788" s="46" t="s">
        <v>45</v>
      </c>
      <c r="AK788" s="32" t="s">
        <v>56</v>
      </c>
      <c r="AP788" s="24" t="str">
        <f t="shared" si="2"/>
        <v>0x2EA0E400</v>
      </c>
      <c r="AQ788" s="25"/>
      <c r="AR788" s="26" t="str">
        <f t="shared" si="6"/>
        <v>ARM64Op_fcmgt_register_Vector                                   </v>
      </c>
      <c r="AS788" s="26" t="str">
        <f t="shared" si="7"/>
        <v>//		ARM64Op_fcmgt_register_Vector,                                  	/* 0x2EA0E400	FCMGT     	 */</v>
      </c>
      <c r="AT788" s="26" t="str">
        <f t="shared" si="8"/>
        <v>//		0x2EA0E400,	/* FCMGT     	ARM64Op_fcmgt_register_Vector	 */</v>
      </c>
    </row>
    <row r="789" ht="12.75" customHeight="1">
      <c r="A789" s="15" t="s">
        <v>1302</v>
      </c>
      <c r="B789" s="33" t="s">
        <v>106</v>
      </c>
      <c r="C789" s="16"/>
      <c r="D789" s="17"/>
      <c r="E789" s="28" t="s">
        <v>993</v>
      </c>
      <c r="F789" s="18" t="str">
        <f t="shared" si="1"/>
        <v>Vector</v>
      </c>
      <c r="G789" s="19"/>
      <c r="H789" s="30" t="s">
        <v>1206</v>
      </c>
      <c r="I789" s="30"/>
      <c r="J789" s="45" t="s">
        <v>31</v>
      </c>
      <c r="K789" s="32" t="s">
        <v>71</v>
      </c>
      <c r="L789" s="32" t="s">
        <v>30</v>
      </c>
      <c r="M789" s="45" t="s">
        <v>31</v>
      </c>
      <c r="N789" s="45" t="s">
        <v>30</v>
      </c>
      <c r="O789" s="45" t="s">
        <v>30</v>
      </c>
      <c r="P789" s="45" t="s">
        <v>30</v>
      </c>
      <c r="Q789" s="45" t="s">
        <v>31</v>
      </c>
      <c r="R789" s="32" t="s">
        <v>30</v>
      </c>
      <c r="S789" s="32" t="s">
        <v>854</v>
      </c>
      <c r="T789" s="45" t="s">
        <v>30</v>
      </c>
      <c r="U789" s="62" t="s">
        <v>51</v>
      </c>
      <c r="Z789" s="32" t="s">
        <v>30</v>
      </c>
      <c r="AA789" s="32" t="s">
        <v>30</v>
      </c>
      <c r="AB789" s="32" t="s">
        <v>30</v>
      </c>
      <c r="AC789" s="32" t="s">
        <v>31</v>
      </c>
      <c r="AD789" s="32" t="s">
        <v>30</v>
      </c>
      <c r="AE789" s="45" t="s">
        <v>30</v>
      </c>
      <c r="AF789" s="46" t="s">
        <v>45</v>
      </c>
      <c r="AK789" s="32" t="s">
        <v>56</v>
      </c>
      <c r="AP789" s="24" t="str">
        <f t="shared" si="2"/>
        <v>0x2EA0EC00</v>
      </c>
      <c r="AQ789" s="25"/>
      <c r="AR789" s="26" t="str">
        <f t="shared" si="6"/>
        <v>ARM64Op_facgt_Vector                                            </v>
      </c>
      <c r="AS789" s="26" t="str">
        <f t="shared" si="7"/>
        <v>//		ARM64Op_facgt_Vector,                                           	/* 0x2EA0EC00	FACGT     	 */</v>
      </c>
      <c r="AT789" s="26" t="str">
        <f t="shared" si="8"/>
        <v>//		0x2EA0EC00,	/* FACGT     	ARM64Op_facgt_Vector	 */</v>
      </c>
    </row>
    <row r="790" ht="12.75" customHeight="1">
      <c r="A790" s="15" t="s">
        <v>1303</v>
      </c>
      <c r="B790" s="33" t="s">
        <v>106</v>
      </c>
      <c r="C790" s="16"/>
      <c r="D790" s="17"/>
      <c r="E790" s="28" t="s">
        <v>1087</v>
      </c>
      <c r="F790" s="18" t="str">
        <f t="shared" si="1"/>
        <v>vector</v>
      </c>
      <c r="G790" s="18" t="s">
        <v>950</v>
      </c>
      <c r="H790" s="30"/>
      <c r="I790" s="30"/>
      <c r="J790" s="45" t="s">
        <v>31</v>
      </c>
      <c r="K790" s="32" t="s">
        <v>71</v>
      </c>
      <c r="L790" s="32" t="s">
        <v>30</v>
      </c>
      <c r="M790" s="45" t="s">
        <v>31</v>
      </c>
      <c r="N790" s="45" t="s">
        <v>30</v>
      </c>
      <c r="O790" s="45" t="s">
        <v>30</v>
      </c>
      <c r="P790" s="45" t="s">
        <v>30</v>
      </c>
      <c r="Q790" s="45" t="s">
        <v>31</v>
      </c>
      <c r="R790" s="32" t="s">
        <v>30</v>
      </c>
      <c r="S790" s="32" t="s">
        <v>854</v>
      </c>
      <c r="T790" s="45" t="s">
        <v>30</v>
      </c>
      <c r="U790" s="62" t="s">
        <v>51</v>
      </c>
      <c r="Z790" s="32" t="s">
        <v>30</v>
      </c>
      <c r="AA790" s="32" t="s">
        <v>30</v>
      </c>
      <c r="AB790" s="32" t="s">
        <v>30</v>
      </c>
      <c r="AC790" s="32" t="s">
        <v>30</v>
      </c>
      <c r="AD790" s="32" t="s">
        <v>31</v>
      </c>
      <c r="AE790" s="45" t="s">
        <v>30</v>
      </c>
      <c r="AF790" s="46" t="s">
        <v>45</v>
      </c>
      <c r="AK790" s="32" t="s">
        <v>56</v>
      </c>
      <c r="AP790" s="24" t="str">
        <f t="shared" si="2"/>
        <v>0x2EA0F400</v>
      </c>
      <c r="AQ790" s="25"/>
      <c r="AR790" s="26" t="str">
        <f t="shared" si="6"/>
        <v>ARM64Op_fminp_vector                                            </v>
      </c>
      <c r="AS790" s="26" t="str">
        <f t="shared" si="7"/>
        <v>//		ARM64Op_fminp_vector,                                           	/* 0x2EA0F400	FMINP     	 */</v>
      </c>
      <c r="AT790" s="26" t="str">
        <f t="shared" si="8"/>
        <v>//		0x2EA0F400,	/* FMINP     	ARM64Op_fminp_vector	 */</v>
      </c>
    </row>
    <row r="791" ht="12.75" customHeight="1">
      <c r="A791" s="9" t="s">
        <v>1304</v>
      </c>
      <c r="B791" s="33" t="s">
        <v>106</v>
      </c>
      <c r="C791" s="16"/>
      <c r="D791" s="17"/>
      <c r="E791" s="28" t="s">
        <v>1305</v>
      </c>
      <c r="F791" s="18" t="str">
        <f t="shared" si="1"/>
        <v/>
      </c>
      <c r="G791" s="19"/>
      <c r="H791" s="30"/>
      <c r="I791" s="30"/>
      <c r="J791" s="45" t="s">
        <v>31</v>
      </c>
      <c r="K791" s="32" t="s">
        <v>71</v>
      </c>
      <c r="L791" s="32" t="s">
        <v>30</v>
      </c>
      <c r="M791" s="45" t="s">
        <v>31</v>
      </c>
      <c r="N791" s="45" t="s">
        <v>30</v>
      </c>
      <c r="O791" s="45" t="s">
        <v>30</v>
      </c>
      <c r="P791" s="45" t="s">
        <v>30</v>
      </c>
      <c r="Q791" s="45" t="s">
        <v>31</v>
      </c>
      <c r="R791" s="32" t="s">
        <v>30</v>
      </c>
      <c r="S791" s="32" t="s">
        <v>31</v>
      </c>
      <c r="T791" s="45" t="s">
        <v>30</v>
      </c>
      <c r="U791" s="62" t="s">
        <v>51</v>
      </c>
      <c r="Z791" s="32" t="s">
        <v>31</v>
      </c>
      <c r="AA791" s="32" t="s">
        <v>31</v>
      </c>
      <c r="AB791" s="32" t="s">
        <v>31</v>
      </c>
      <c r="AC791" s="32" t="s">
        <v>30</v>
      </c>
      <c r="AD791" s="32" t="s">
        <v>30</v>
      </c>
      <c r="AE791" s="45" t="s">
        <v>30</v>
      </c>
      <c r="AF791" s="46" t="s">
        <v>45</v>
      </c>
      <c r="AK791" s="32" t="s">
        <v>56</v>
      </c>
      <c r="AP791" s="24" t="str">
        <f t="shared" si="2"/>
        <v>0x2EA01C00</v>
      </c>
      <c r="AQ791" s="25"/>
      <c r="AR791" s="26" t="str">
        <f t="shared" si="6"/>
        <v>ARM64Op_bit                                                     </v>
      </c>
      <c r="AS791" s="26" t="str">
        <f t="shared" si="7"/>
        <v>//		ARM64Op_bit,                                                    	/* 0x2EA01C00	BIT       	 */</v>
      </c>
      <c r="AT791" s="26" t="str">
        <f t="shared" si="8"/>
        <v>//		0x2EA01C00,	/* BIT       	ARM64Op_bit	 */</v>
      </c>
    </row>
    <row r="792" ht="12.75" customHeight="1">
      <c r="A792" s="9" t="s">
        <v>1306</v>
      </c>
      <c r="B792" s="33" t="s">
        <v>106</v>
      </c>
      <c r="C792" s="16"/>
      <c r="D792" s="17"/>
      <c r="E792" s="28" t="s">
        <v>1307</v>
      </c>
      <c r="F792" s="18" t="str">
        <f t="shared" si="1"/>
        <v/>
      </c>
      <c r="G792" s="19"/>
      <c r="H792" s="30"/>
      <c r="I792" s="30"/>
      <c r="J792" s="45" t="s">
        <v>31</v>
      </c>
      <c r="K792" s="32" t="s">
        <v>71</v>
      </c>
      <c r="L792" s="32" t="s">
        <v>30</v>
      </c>
      <c r="M792" s="45" t="s">
        <v>31</v>
      </c>
      <c r="N792" s="45" t="s">
        <v>30</v>
      </c>
      <c r="O792" s="45" t="s">
        <v>30</v>
      </c>
      <c r="P792" s="45" t="s">
        <v>30</v>
      </c>
      <c r="Q792" s="45" t="s">
        <v>31</v>
      </c>
      <c r="R792" s="32" t="s">
        <v>30</v>
      </c>
      <c r="S792" s="32" t="s">
        <v>30</v>
      </c>
      <c r="T792" s="45" t="s">
        <v>30</v>
      </c>
      <c r="U792" s="62" t="s">
        <v>51</v>
      </c>
      <c r="Z792" s="32" t="s">
        <v>31</v>
      </c>
      <c r="AA792" s="32" t="s">
        <v>31</v>
      </c>
      <c r="AB792" s="32" t="s">
        <v>31</v>
      </c>
      <c r="AC792" s="32" t="s">
        <v>30</v>
      </c>
      <c r="AD792" s="32" t="s">
        <v>30</v>
      </c>
      <c r="AE792" s="45" t="s">
        <v>30</v>
      </c>
      <c r="AF792" s="46" t="s">
        <v>45</v>
      </c>
      <c r="AK792" s="32" t="s">
        <v>56</v>
      </c>
      <c r="AP792" s="24" t="str">
        <f t="shared" si="2"/>
        <v>0x2EE01C00</v>
      </c>
      <c r="AQ792" s="25"/>
      <c r="AR792" s="26" t="str">
        <f t="shared" si="6"/>
        <v>ARM64Op_bif                                                     </v>
      </c>
      <c r="AS792" s="26" t="str">
        <f t="shared" si="7"/>
        <v>//		ARM64Op_bif,                                                    	/* 0x2EE01C00	BIF       	 */</v>
      </c>
      <c r="AT792" s="26" t="str">
        <f t="shared" si="8"/>
        <v>//		0x2EE01C00,	/* BIF       	ARM64Op_bif	 */</v>
      </c>
    </row>
    <row r="793" ht="12.75" customHeight="1">
      <c r="A793" s="15" t="s">
        <v>1308</v>
      </c>
      <c r="B793" s="33" t="s">
        <v>106</v>
      </c>
      <c r="C793" s="16"/>
      <c r="D793" s="17" t="s">
        <v>1309</v>
      </c>
      <c r="F793" s="18" t="str">
        <f t="shared" si="1"/>
        <v/>
      </c>
      <c r="G793" s="19"/>
      <c r="H793" s="20"/>
      <c r="I793" s="20"/>
      <c r="J793" s="22" t="s">
        <v>31</v>
      </c>
      <c r="K793" s="38" t="s">
        <v>71</v>
      </c>
      <c r="L793" s="38" t="s">
        <v>931</v>
      </c>
      <c r="M793" s="22" t="s">
        <v>31</v>
      </c>
      <c r="N793" s="39" t="s">
        <v>30</v>
      </c>
      <c r="O793" s="39" t="s">
        <v>30</v>
      </c>
      <c r="P793" s="39" t="s">
        <v>30</v>
      </c>
      <c r="Q793" s="22" t="s">
        <v>31</v>
      </c>
      <c r="R793" s="38" t="s">
        <v>65</v>
      </c>
      <c r="T793" s="22" t="s">
        <v>30</v>
      </c>
      <c r="U793" s="60" t="s">
        <v>51</v>
      </c>
      <c r="Z793" s="38" t="s">
        <v>642</v>
      </c>
      <c r="AD793" s="22" t="s">
        <v>31</v>
      </c>
      <c r="AE793" s="22" t="s">
        <v>31</v>
      </c>
      <c r="AF793" s="40" t="s">
        <v>45</v>
      </c>
      <c r="AK793" s="38" t="s">
        <v>56</v>
      </c>
      <c r="AP793" s="24" t="str">
        <f t="shared" si="2"/>
        <v/>
      </c>
      <c r="AQ793" s="25"/>
      <c r="AR793" s="26" t="str">
        <f t="shared" si="6"/>
        <v/>
      </c>
      <c r="AS793" s="26" t="str">
        <f t="shared" si="7"/>
        <v>	/* AdvSIMD three different */</v>
      </c>
      <c r="AT793" s="26" t="str">
        <f t="shared" si="8"/>
        <v>	/* AdvSIMD three different */</v>
      </c>
    </row>
    <row r="794" ht="12.75" customHeight="1">
      <c r="A794" s="15" t="s">
        <v>1310</v>
      </c>
      <c r="B794" s="33" t="s">
        <v>106</v>
      </c>
      <c r="C794" s="16"/>
      <c r="D794" s="17"/>
      <c r="E794" s="28" t="s">
        <v>1311</v>
      </c>
      <c r="F794" s="18" t="str">
        <f t="shared" si="1"/>
        <v/>
      </c>
      <c r="G794" s="19"/>
      <c r="H794" s="30"/>
      <c r="I794" s="30" t="s">
        <v>998</v>
      </c>
      <c r="J794" s="45" t="s">
        <v>31</v>
      </c>
      <c r="K794" s="32" t="s">
        <v>31</v>
      </c>
      <c r="L794" s="32" t="s">
        <v>31</v>
      </c>
      <c r="M794" s="45" t="s">
        <v>31</v>
      </c>
      <c r="N794" s="45" t="s">
        <v>30</v>
      </c>
      <c r="O794" s="45" t="s">
        <v>30</v>
      </c>
      <c r="P794" s="45" t="s">
        <v>30</v>
      </c>
      <c r="Q794" s="45" t="s">
        <v>31</v>
      </c>
      <c r="R794" s="32" t="s">
        <v>65</v>
      </c>
      <c r="T794" s="45" t="s">
        <v>30</v>
      </c>
      <c r="U794" s="62" t="s">
        <v>51</v>
      </c>
      <c r="Z794" s="32" t="s">
        <v>31</v>
      </c>
      <c r="AA794" s="32" t="s">
        <v>31</v>
      </c>
      <c r="AB794" s="32" t="s">
        <v>31</v>
      </c>
      <c r="AC794" s="32" t="s">
        <v>31</v>
      </c>
      <c r="AD794" s="45" t="s">
        <v>31</v>
      </c>
      <c r="AE794" s="45" t="s">
        <v>31</v>
      </c>
      <c r="AF794" s="46" t="s">
        <v>45</v>
      </c>
      <c r="AK794" s="32" t="s">
        <v>56</v>
      </c>
      <c r="AP794" s="24" t="str">
        <f t="shared" si="2"/>
        <v>0x0E200000</v>
      </c>
      <c r="AQ794" s="25"/>
      <c r="AR794" s="26" t="str">
        <f t="shared" si="6"/>
        <v>ARM64Op_saddl                                                   </v>
      </c>
      <c r="AS794" s="26" t="str">
        <f t="shared" si="7"/>
        <v>//		ARM64Op_saddl,                                                  	/* 0x0E200000	SADDL     	writes to low half of the dest. register &amp; clears the up half */</v>
      </c>
      <c r="AT794" s="26" t="str">
        <f t="shared" si="8"/>
        <v>//		0x0E200000,	/* SADDL     	ARM64Op_saddl	writes to low half of the dest. register &amp; clears the up half */</v>
      </c>
    </row>
    <row r="795" ht="12.75" customHeight="1">
      <c r="A795" s="9" t="s">
        <v>1312</v>
      </c>
      <c r="B795" s="33" t="s">
        <v>106</v>
      </c>
      <c r="C795" s="16"/>
      <c r="D795" s="17"/>
      <c r="E795" s="28" t="s">
        <v>1313</v>
      </c>
      <c r="F795" s="18" t="str">
        <f t="shared" si="1"/>
        <v/>
      </c>
      <c r="G795" s="19"/>
      <c r="H795" s="30"/>
      <c r="I795" s="30" t="s">
        <v>1001</v>
      </c>
      <c r="J795" s="45" t="s">
        <v>31</v>
      </c>
      <c r="K795" s="32" t="s">
        <v>30</v>
      </c>
      <c r="L795" s="32" t="s">
        <v>31</v>
      </c>
      <c r="M795" s="45" t="s">
        <v>31</v>
      </c>
      <c r="N795" s="45" t="s">
        <v>30</v>
      </c>
      <c r="O795" s="45" t="s">
        <v>30</v>
      </c>
      <c r="P795" s="45" t="s">
        <v>30</v>
      </c>
      <c r="Q795" s="45" t="s">
        <v>31</v>
      </c>
      <c r="R795" s="32" t="s">
        <v>65</v>
      </c>
      <c r="T795" s="45" t="s">
        <v>30</v>
      </c>
      <c r="U795" s="62" t="s">
        <v>51</v>
      </c>
      <c r="Z795" s="32" t="s">
        <v>31</v>
      </c>
      <c r="AA795" s="32" t="s">
        <v>31</v>
      </c>
      <c r="AB795" s="32" t="s">
        <v>31</v>
      </c>
      <c r="AC795" s="32" t="s">
        <v>31</v>
      </c>
      <c r="AD795" s="45" t="s">
        <v>31</v>
      </c>
      <c r="AE795" s="45" t="s">
        <v>31</v>
      </c>
      <c r="AF795" s="46" t="s">
        <v>45</v>
      </c>
      <c r="AK795" s="32" t="s">
        <v>56</v>
      </c>
      <c r="AP795" s="24" t="str">
        <f t="shared" si="2"/>
        <v>0x4E200000</v>
      </c>
      <c r="AQ795" s="25"/>
      <c r="AR795" s="26" t="str">
        <f t="shared" si="6"/>
        <v>ARM64Op_saddl2                                                  </v>
      </c>
      <c r="AS795" s="26" t="str">
        <f t="shared" si="7"/>
        <v>//		ARM64Op_saddl2,                                                 	/* 0x4E200000	SADDL2    	writes to high half of the dest. register &amp; don't touch low half */</v>
      </c>
      <c r="AT795" s="26" t="str">
        <f t="shared" si="8"/>
        <v>//		0x4E200000,	/* SADDL2    	ARM64Op_saddl2	writes to high half of the dest. register &amp; don't touch low half */</v>
      </c>
    </row>
    <row r="796" ht="12.75" customHeight="1">
      <c r="A796" s="15" t="s">
        <v>1314</v>
      </c>
      <c r="B796" s="33" t="s">
        <v>106</v>
      </c>
      <c r="C796" s="16"/>
      <c r="D796" s="17"/>
      <c r="E796" s="28" t="s">
        <v>1315</v>
      </c>
      <c r="F796" s="18" t="str">
        <f t="shared" si="1"/>
        <v/>
      </c>
      <c r="G796" s="19"/>
      <c r="H796" s="30"/>
      <c r="I796" s="30" t="s">
        <v>998</v>
      </c>
      <c r="J796" s="45" t="s">
        <v>31</v>
      </c>
      <c r="K796" s="32" t="s">
        <v>31</v>
      </c>
      <c r="L796" s="32" t="s">
        <v>31</v>
      </c>
      <c r="M796" s="45" t="s">
        <v>31</v>
      </c>
      <c r="N796" s="45" t="s">
        <v>30</v>
      </c>
      <c r="O796" s="45" t="s">
        <v>30</v>
      </c>
      <c r="P796" s="45" t="s">
        <v>30</v>
      </c>
      <c r="Q796" s="45" t="s">
        <v>31</v>
      </c>
      <c r="R796" s="32" t="s">
        <v>65</v>
      </c>
      <c r="T796" s="45" t="s">
        <v>30</v>
      </c>
      <c r="U796" s="62" t="s">
        <v>51</v>
      </c>
      <c r="Z796" s="32" t="s">
        <v>31</v>
      </c>
      <c r="AA796" s="32" t="s">
        <v>31</v>
      </c>
      <c r="AB796" s="32" t="s">
        <v>31</v>
      </c>
      <c r="AC796" s="32" t="s">
        <v>30</v>
      </c>
      <c r="AD796" s="45" t="s">
        <v>31</v>
      </c>
      <c r="AE796" s="45" t="s">
        <v>31</v>
      </c>
      <c r="AF796" s="46" t="s">
        <v>45</v>
      </c>
      <c r="AK796" s="32" t="s">
        <v>56</v>
      </c>
      <c r="AP796" s="24" t="str">
        <f t="shared" si="2"/>
        <v>0x0E201000</v>
      </c>
      <c r="AQ796" s="25"/>
      <c r="AR796" s="26" t="str">
        <f t="shared" si="6"/>
        <v>ARM64Op_saddw                                                   </v>
      </c>
      <c r="AS796" s="26" t="str">
        <f t="shared" si="7"/>
        <v>//		ARM64Op_saddw,                                                  	/* 0x0E201000	SADDW     	writes to low half of the dest. register &amp; clears the up half */</v>
      </c>
      <c r="AT796" s="26" t="str">
        <f t="shared" si="8"/>
        <v>//		0x0E201000,	/* SADDW     	ARM64Op_saddw	writes to low half of the dest. register &amp; clears the up half */</v>
      </c>
    </row>
    <row r="797" ht="12.75" customHeight="1">
      <c r="A797" s="15" t="s">
        <v>1316</v>
      </c>
      <c r="B797" s="33" t="s">
        <v>106</v>
      </c>
      <c r="C797" s="16"/>
      <c r="D797" s="17"/>
      <c r="E797" s="28" t="s">
        <v>1317</v>
      </c>
      <c r="F797" s="18" t="str">
        <f t="shared" si="1"/>
        <v/>
      </c>
      <c r="G797" s="19"/>
      <c r="H797" s="30"/>
      <c r="I797" s="30" t="s">
        <v>1001</v>
      </c>
      <c r="J797" s="45" t="s">
        <v>31</v>
      </c>
      <c r="K797" s="32" t="s">
        <v>30</v>
      </c>
      <c r="L797" s="32" t="s">
        <v>31</v>
      </c>
      <c r="M797" s="45" t="s">
        <v>31</v>
      </c>
      <c r="N797" s="45" t="s">
        <v>30</v>
      </c>
      <c r="O797" s="45" t="s">
        <v>30</v>
      </c>
      <c r="P797" s="45" t="s">
        <v>30</v>
      </c>
      <c r="Q797" s="45" t="s">
        <v>31</v>
      </c>
      <c r="R797" s="32" t="s">
        <v>65</v>
      </c>
      <c r="T797" s="45" t="s">
        <v>30</v>
      </c>
      <c r="U797" s="62" t="s">
        <v>51</v>
      </c>
      <c r="Z797" s="32" t="s">
        <v>31</v>
      </c>
      <c r="AA797" s="32" t="s">
        <v>31</v>
      </c>
      <c r="AB797" s="32" t="s">
        <v>31</v>
      </c>
      <c r="AC797" s="32" t="s">
        <v>30</v>
      </c>
      <c r="AD797" s="45" t="s">
        <v>31</v>
      </c>
      <c r="AE797" s="45" t="s">
        <v>31</v>
      </c>
      <c r="AF797" s="46" t="s">
        <v>45</v>
      </c>
      <c r="AK797" s="32" t="s">
        <v>56</v>
      </c>
      <c r="AP797" s="24" t="str">
        <f t="shared" si="2"/>
        <v>0x4E201000</v>
      </c>
      <c r="AQ797" s="25"/>
      <c r="AR797" s="26" t="str">
        <f t="shared" si="6"/>
        <v>ARM64Op_saddw2                                                  </v>
      </c>
      <c r="AS797" s="26" t="str">
        <f t="shared" si="7"/>
        <v>//		ARM64Op_saddw2,                                                 	/* 0x4E201000	SADDW2    	writes to high half of the dest. register &amp; don't touch low half */</v>
      </c>
      <c r="AT797" s="26" t="str">
        <f t="shared" si="8"/>
        <v>//		0x4E201000,	/* SADDW2    	ARM64Op_saddw2	writes to high half of the dest. register &amp; don't touch low half */</v>
      </c>
    </row>
    <row r="798" ht="12.75" customHeight="1">
      <c r="A798" s="9" t="s">
        <v>1318</v>
      </c>
      <c r="B798" s="33" t="s">
        <v>106</v>
      </c>
      <c r="C798" s="16"/>
      <c r="D798" s="17"/>
      <c r="E798" s="28" t="s">
        <v>1319</v>
      </c>
      <c r="F798" s="18" t="str">
        <f t="shared" si="1"/>
        <v/>
      </c>
      <c r="G798" s="19"/>
      <c r="H798" s="30"/>
      <c r="I798" s="30" t="s">
        <v>998</v>
      </c>
      <c r="J798" s="45" t="s">
        <v>31</v>
      </c>
      <c r="K798" s="32" t="s">
        <v>31</v>
      </c>
      <c r="L798" s="32" t="s">
        <v>31</v>
      </c>
      <c r="M798" s="45" t="s">
        <v>31</v>
      </c>
      <c r="N798" s="45" t="s">
        <v>30</v>
      </c>
      <c r="O798" s="45" t="s">
        <v>30</v>
      </c>
      <c r="P798" s="45" t="s">
        <v>30</v>
      </c>
      <c r="Q798" s="45" t="s">
        <v>31</v>
      </c>
      <c r="R798" s="32" t="s">
        <v>65</v>
      </c>
      <c r="T798" s="45" t="s">
        <v>30</v>
      </c>
      <c r="U798" s="62" t="s">
        <v>51</v>
      </c>
      <c r="Z798" s="32" t="s">
        <v>31</v>
      </c>
      <c r="AA798" s="32" t="s">
        <v>31</v>
      </c>
      <c r="AB798" s="32" t="s">
        <v>30</v>
      </c>
      <c r="AC798" s="32" t="s">
        <v>31</v>
      </c>
      <c r="AD798" s="45" t="s">
        <v>31</v>
      </c>
      <c r="AE798" s="45" t="s">
        <v>31</v>
      </c>
      <c r="AF798" s="46" t="s">
        <v>45</v>
      </c>
      <c r="AK798" s="32" t="s">
        <v>56</v>
      </c>
      <c r="AP798" s="24" t="str">
        <f t="shared" si="2"/>
        <v>0x0E202000</v>
      </c>
      <c r="AQ798" s="25"/>
      <c r="AR798" s="26" t="str">
        <f t="shared" si="6"/>
        <v>ARM64Op_ssubl                                                   </v>
      </c>
      <c r="AS798" s="26" t="str">
        <f t="shared" si="7"/>
        <v>//		ARM64Op_ssubl,                                                  	/* 0x0E202000	SSUBL     	writes to low half of the dest. register &amp; clears the up half */</v>
      </c>
      <c r="AT798" s="26" t="str">
        <f t="shared" si="8"/>
        <v>//		0x0E202000,	/* SSUBL     	ARM64Op_ssubl	writes to low half of the dest. register &amp; clears the up half */</v>
      </c>
    </row>
    <row r="799" ht="12.75" customHeight="1">
      <c r="A799" s="9" t="s">
        <v>1320</v>
      </c>
      <c r="B799" s="33" t="s">
        <v>106</v>
      </c>
      <c r="C799" s="16"/>
      <c r="D799" s="17"/>
      <c r="E799" s="28" t="s">
        <v>1321</v>
      </c>
      <c r="F799" s="18" t="str">
        <f t="shared" si="1"/>
        <v/>
      </c>
      <c r="G799" s="19"/>
      <c r="H799" s="30"/>
      <c r="I799" s="30" t="s">
        <v>1001</v>
      </c>
      <c r="J799" s="45" t="s">
        <v>31</v>
      </c>
      <c r="K799" s="32" t="s">
        <v>30</v>
      </c>
      <c r="L799" s="32" t="s">
        <v>31</v>
      </c>
      <c r="M799" s="45" t="s">
        <v>31</v>
      </c>
      <c r="N799" s="45" t="s">
        <v>30</v>
      </c>
      <c r="O799" s="45" t="s">
        <v>30</v>
      </c>
      <c r="P799" s="45" t="s">
        <v>30</v>
      </c>
      <c r="Q799" s="45" t="s">
        <v>31</v>
      </c>
      <c r="R799" s="32" t="s">
        <v>65</v>
      </c>
      <c r="T799" s="45" t="s">
        <v>30</v>
      </c>
      <c r="U799" s="62" t="s">
        <v>51</v>
      </c>
      <c r="Z799" s="32" t="s">
        <v>31</v>
      </c>
      <c r="AA799" s="32" t="s">
        <v>31</v>
      </c>
      <c r="AB799" s="32" t="s">
        <v>30</v>
      </c>
      <c r="AC799" s="32" t="s">
        <v>31</v>
      </c>
      <c r="AD799" s="45" t="s">
        <v>31</v>
      </c>
      <c r="AE799" s="45" t="s">
        <v>31</v>
      </c>
      <c r="AF799" s="46" t="s">
        <v>45</v>
      </c>
      <c r="AK799" s="32" t="s">
        <v>56</v>
      </c>
      <c r="AP799" s="24" t="str">
        <f t="shared" si="2"/>
        <v>0x4E202000</v>
      </c>
      <c r="AQ799" s="25"/>
      <c r="AR799" s="26" t="str">
        <f t="shared" si="6"/>
        <v>ARM64Op_ssubl2                                                  </v>
      </c>
      <c r="AS799" s="26" t="str">
        <f t="shared" si="7"/>
        <v>//		ARM64Op_ssubl2,                                                 	/* 0x4E202000	SSUBL2    	writes to high half of the dest. register &amp; don't touch low half */</v>
      </c>
      <c r="AT799" s="26" t="str">
        <f t="shared" si="8"/>
        <v>//		0x4E202000,	/* SSUBL2    	ARM64Op_ssubl2	writes to high half of the dest. register &amp; don't touch low half */</v>
      </c>
    </row>
    <row r="800" ht="12.75" customHeight="1">
      <c r="A800" s="15" t="s">
        <v>1322</v>
      </c>
      <c r="B800" s="33" t="s">
        <v>106</v>
      </c>
      <c r="C800" s="16"/>
      <c r="D800" s="17"/>
      <c r="E800" s="28" t="s">
        <v>1323</v>
      </c>
      <c r="F800" s="18" t="str">
        <f t="shared" si="1"/>
        <v/>
      </c>
      <c r="G800" s="19"/>
      <c r="H800" s="30"/>
      <c r="I800" s="30" t="s">
        <v>998</v>
      </c>
      <c r="J800" s="45" t="s">
        <v>31</v>
      </c>
      <c r="K800" s="32" t="s">
        <v>31</v>
      </c>
      <c r="L800" s="32" t="s">
        <v>31</v>
      </c>
      <c r="M800" s="45" t="s">
        <v>31</v>
      </c>
      <c r="N800" s="45" t="s">
        <v>30</v>
      </c>
      <c r="O800" s="45" t="s">
        <v>30</v>
      </c>
      <c r="P800" s="45" t="s">
        <v>30</v>
      </c>
      <c r="Q800" s="45" t="s">
        <v>31</v>
      </c>
      <c r="R800" s="32" t="s">
        <v>65</v>
      </c>
      <c r="T800" s="45" t="s">
        <v>30</v>
      </c>
      <c r="U800" s="62" t="s">
        <v>51</v>
      </c>
      <c r="Z800" s="32" t="s">
        <v>31</v>
      </c>
      <c r="AA800" s="32" t="s">
        <v>31</v>
      </c>
      <c r="AB800" s="32" t="s">
        <v>30</v>
      </c>
      <c r="AC800" s="32" t="s">
        <v>30</v>
      </c>
      <c r="AD800" s="45" t="s">
        <v>31</v>
      </c>
      <c r="AE800" s="45" t="s">
        <v>31</v>
      </c>
      <c r="AF800" s="46" t="s">
        <v>45</v>
      </c>
      <c r="AK800" s="32" t="s">
        <v>56</v>
      </c>
      <c r="AP800" s="24" t="str">
        <f t="shared" si="2"/>
        <v>0x0E203000</v>
      </c>
      <c r="AQ800" s="25"/>
      <c r="AR800" s="26" t="str">
        <f t="shared" si="6"/>
        <v>ARM64Op_ssubw                                                   </v>
      </c>
      <c r="AS800" s="26" t="str">
        <f t="shared" si="7"/>
        <v>//		ARM64Op_ssubw,                                                  	/* 0x0E203000	SSUBW     	writes to low half of the dest. register &amp; clears the up half */</v>
      </c>
      <c r="AT800" s="26" t="str">
        <f t="shared" si="8"/>
        <v>//		0x0E203000,	/* SSUBW     	ARM64Op_ssubw	writes to low half of the dest. register &amp; clears the up half */</v>
      </c>
    </row>
    <row r="801" ht="12.75" customHeight="1">
      <c r="A801" s="15" t="s">
        <v>1324</v>
      </c>
      <c r="B801" s="33" t="s">
        <v>106</v>
      </c>
      <c r="C801" s="16"/>
      <c r="D801" s="17"/>
      <c r="E801" s="28" t="s">
        <v>1325</v>
      </c>
      <c r="F801" s="18" t="str">
        <f t="shared" si="1"/>
        <v/>
      </c>
      <c r="G801" s="19"/>
      <c r="H801" s="30"/>
      <c r="I801" s="30" t="s">
        <v>1001</v>
      </c>
      <c r="J801" s="45" t="s">
        <v>31</v>
      </c>
      <c r="K801" s="32" t="s">
        <v>30</v>
      </c>
      <c r="L801" s="32" t="s">
        <v>31</v>
      </c>
      <c r="M801" s="45" t="s">
        <v>31</v>
      </c>
      <c r="N801" s="45" t="s">
        <v>30</v>
      </c>
      <c r="O801" s="45" t="s">
        <v>30</v>
      </c>
      <c r="P801" s="45" t="s">
        <v>30</v>
      </c>
      <c r="Q801" s="45" t="s">
        <v>31</v>
      </c>
      <c r="R801" s="32" t="s">
        <v>65</v>
      </c>
      <c r="T801" s="45" t="s">
        <v>30</v>
      </c>
      <c r="U801" s="62" t="s">
        <v>51</v>
      </c>
      <c r="Z801" s="32" t="s">
        <v>31</v>
      </c>
      <c r="AA801" s="32" t="s">
        <v>31</v>
      </c>
      <c r="AB801" s="32" t="s">
        <v>30</v>
      </c>
      <c r="AC801" s="32" t="s">
        <v>30</v>
      </c>
      <c r="AD801" s="45" t="s">
        <v>31</v>
      </c>
      <c r="AE801" s="45" t="s">
        <v>31</v>
      </c>
      <c r="AF801" s="46" t="s">
        <v>45</v>
      </c>
      <c r="AK801" s="32" t="s">
        <v>56</v>
      </c>
      <c r="AP801" s="24" t="str">
        <f t="shared" si="2"/>
        <v>0x4E203000</v>
      </c>
      <c r="AQ801" s="25"/>
      <c r="AR801" s="26" t="str">
        <f t="shared" si="6"/>
        <v>ARM64Op_ssubw2                                                  </v>
      </c>
      <c r="AS801" s="26" t="str">
        <f t="shared" si="7"/>
        <v>//		ARM64Op_ssubw2,                                                 	/* 0x4E203000	SSUBW2    	writes to high half of the dest. register &amp; don't touch low half */</v>
      </c>
      <c r="AT801" s="26" t="str">
        <f t="shared" si="8"/>
        <v>//		0x4E203000,	/* SSUBW2    	ARM64Op_ssubw2	writes to high half of the dest. register &amp; don't touch low half */</v>
      </c>
    </row>
    <row r="802" ht="12.75" customHeight="1">
      <c r="A802" s="9" t="s">
        <v>1326</v>
      </c>
      <c r="B802" s="33" t="s">
        <v>106</v>
      </c>
      <c r="C802" s="16"/>
      <c r="D802" s="17"/>
      <c r="E802" s="28" t="s">
        <v>1327</v>
      </c>
      <c r="F802" s="18" t="str">
        <f t="shared" si="1"/>
        <v/>
      </c>
      <c r="G802" s="19"/>
      <c r="H802" s="30"/>
      <c r="I802" s="30" t="s">
        <v>998</v>
      </c>
      <c r="J802" s="45" t="s">
        <v>31</v>
      </c>
      <c r="K802" s="32" t="s">
        <v>31</v>
      </c>
      <c r="L802" s="32" t="s">
        <v>31</v>
      </c>
      <c r="M802" s="45" t="s">
        <v>31</v>
      </c>
      <c r="N802" s="45" t="s">
        <v>30</v>
      </c>
      <c r="O802" s="45" t="s">
        <v>30</v>
      </c>
      <c r="P802" s="45" t="s">
        <v>30</v>
      </c>
      <c r="Q802" s="45" t="s">
        <v>31</v>
      </c>
      <c r="R802" s="32" t="s">
        <v>65</v>
      </c>
      <c r="T802" s="45" t="s">
        <v>30</v>
      </c>
      <c r="U802" s="62" t="s">
        <v>51</v>
      </c>
      <c r="Z802" s="32" t="s">
        <v>31</v>
      </c>
      <c r="AA802" s="32" t="s">
        <v>30</v>
      </c>
      <c r="AB802" s="32" t="s">
        <v>31</v>
      </c>
      <c r="AC802" s="32" t="s">
        <v>31</v>
      </c>
      <c r="AD802" s="45" t="s">
        <v>31</v>
      </c>
      <c r="AE802" s="45" t="s">
        <v>31</v>
      </c>
      <c r="AF802" s="46" t="s">
        <v>45</v>
      </c>
      <c r="AK802" s="32" t="s">
        <v>56</v>
      </c>
      <c r="AP802" s="24" t="str">
        <f t="shared" si="2"/>
        <v>0x0E204000</v>
      </c>
      <c r="AQ802" s="25"/>
      <c r="AR802" s="26" t="str">
        <f t="shared" si="6"/>
        <v>ARM64Op_addhn                                                   </v>
      </c>
      <c r="AS802" s="26" t="str">
        <f t="shared" si="7"/>
        <v>//		ARM64Op_addhn,                                                  	/* 0x0E204000	ADDHN     	writes to low half of the dest. register &amp; clears the up half */</v>
      </c>
      <c r="AT802" s="26" t="str">
        <f t="shared" si="8"/>
        <v>//		0x0E204000,	/* ADDHN     	ARM64Op_addhn	writes to low half of the dest. register &amp; clears the up half */</v>
      </c>
    </row>
    <row r="803" ht="12.75" customHeight="1">
      <c r="A803" s="15" t="s">
        <v>1328</v>
      </c>
      <c r="B803" s="33" t="s">
        <v>106</v>
      </c>
      <c r="C803" s="16"/>
      <c r="D803" s="17"/>
      <c r="E803" s="28" t="s">
        <v>1329</v>
      </c>
      <c r="F803" s="18" t="str">
        <f t="shared" si="1"/>
        <v/>
      </c>
      <c r="G803" s="19"/>
      <c r="H803" s="30"/>
      <c r="I803" s="30" t="s">
        <v>1001</v>
      </c>
      <c r="J803" s="45" t="s">
        <v>31</v>
      </c>
      <c r="K803" s="32" t="s">
        <v>30</v>
      </c>
      <c r="L803" s="32" t="s">
        <v>31</v>
      </c>
      <c r="M803" s="45" t="s">
        <v>31</v>
      </c>
      <c r="N803" s="45" t="s">
        <v>30</v>
      </c>
      <c r="O803" s="45" t="s">
        <v>30</v>
      </c>
      <c r="P803" s="45" t="s">
        <v>30</v>
      </c>
      <c r="Q803" s="45" t="s">
        <v>31</v>
      </c>
      <c r="R803" s="32" t="s">
        <v>65</v>
      </c>
      <c r="T803" s="45" t="s">
        <v>30</v>
      </c>
      <c r="U803" s="62" t="s">
        <v>51</v>
      </c>
      <c r="Z803" s="32" t="s">
        <v>31</v>
      </c>
      <c r="AA803" s="32" t="s">
        <v>30</v>
      </c>
      <c r="AB803" s="32" t="s">
        <v>31</v>
      </c>
      <c r="AC803" s="32" t="s">
        <v>31</v>
      </c>
      <c r="AD803" s="45" t="s">
        <v>31</v>
      </c>
      <c r="AE803" s="45" t="s">
        <v>31</v>
      </c>
      <c r="AF803" s="46" t="s">
        <v>45</v>
      </c>
      <c r="AK803" s="32" t="s">
        <v>56</v>
      </c>
      <c r="AP803" s="24" t="str">
        <f t="shared" si="2"/>
        <v>0x4E204000</v>
      </c>
      <c r="AQ803" s="25"/>
      <c r="AR803" s="26" t="str">
        <f t="shared" si="6"/>
        <v>ARM64Op_addhn2                                                  </v>
      </c>
      <c r="AS803" s="26" t="str">
        <f t="shared" si="7"/>
        <v>//		ARM64Op_addhn2,                                                 	/* 0x4E204000	ADDHN2    	writes to high half of the dest. register &amp; don't touch low half */</v>
      </c>
      <c r="AT803" s="26" t="str">
        <f t="shared" si="8"/>
        <v>//		0x4E204000,	/* ADDHN2    	ARM64Op_addhn2	writes to high half of the dest. register &amp; don't touch low half */</v>
      </c>
    </row>
    <row r="804" ht="12.75" customHeight="1">
      <c r="A804" s="15" t="s">
        <v>1330</v>
      </c>
      <c r="B804" s="33" t="s">
        <v>106</v>
      </c>
      <c r="C804" s="16"/>
      <c r="D804" s="17"/>
      <c r="E804" s="28" t="s">
        <v>1331</v>
      </c>
      <c r="F804" s="18" t="str">
        <f t="shared" si="1"/>
        <v/>
      </c>
      <c r="G804" s="19"/>
      <c r="H804" s="30"/>
      <c r="I804" s="30" t="s">
        <v>998</v>
      </c>
      <c r="J804" s="45" t="s">
        <v>31</v>
      </c>
      <c r="K804" s="32" t="s">
        <v>31</v>
      </c>
      <c r="L804" s="32" t="s">
        <v>31</v>
      </c>
      <c r="M804" s="45" t="s">
        <v>31</v>
      </c>
      <c r="N804" s="45" t="s">
        <v>30</v>
      </c>
      <c r="O804" s="45" t="s">
        <v>30</v>
      </c>
      <c r="P804" s="45" t="s">
        <v>30</v>
      </c>
      <c r="Q804" s="45" t="s">
        <v>31</v>
      </c>
      <c r="R804" s="32" t="s">
        <v>65</v>
      </c>
      <c r="T804" s="45" t="s">
        <v>30</v>
      </c>
      <c r="U804" s="62" t="s">
        <v>51</v>
      </c>
      <c r="Z804" s="32" t="s">
        <v>31</v>
      </c>
      <c r="AA804" s="32" t="s">
        <v>30</v>
      </c>
      <c r="AB804" s="32" t="s">
        <v>31</v>
      </c>
      <c r="AC804" s="32" t="s">
        <v>30</v>
      </c>
      <c r="AD804" s="45" t="s">
        <v>31</v>
      </c>
      <c r="AE804" s="45" t="s">
        <v>31</v>
      </c>
      <c r="AF804" s="46" t="s">
        <v>45</v>
      </c>
      <c r="AK804" s="32" t="s">
        <v>56</v>
      </c>
      <c r="AP804" s="24" t="str">
        <f t="shared" si="2"/>
        <v>0x0E205000</v>
      </c>
      <c r="AQ804" s="25"/>
      <c r="AR804" s="26" t="str">
        <f t="shared" si="6"/>
        <v>ARM64Op_sabal                                                   </v>
      </c>
      <c r="AS804" s="26" t="str">
        <f t="shared" si="7"/>
        <v>//		ARM64Op_sabal,                                                  	/* 0x0E205000	SABAL     	writes to low half of the dest. register &amp; clears the up half */</v>
      </c>
      <c r="AT804" s="26" t="str">
        <f t="shared" si="8"/>
        <v>//		0x0E205000,	/* SABAL     	ARM64Op_sabal	writes to low half of the dest. register &amp; clears the up half */</v>
      </c>
    </row>
    <row r="805" ht="12.75" customHeight="1">
      <c r="A805" s="9" t="s">
        <v>1332</v>
      </c>
      <c r="B805" s="33" t="s">
        <v>106</v>
      </c>
      <c r="C805" s="16"/>
      <c r="D805" s="17"/>
      <c r="E805" s="28" t="s">
        <v>1333</v>
      </c>
      <c r="F805" s="18" t="str">
        <f t="shared" si="1"/>
        <v/>
      </c>
      <c r="G805" s="19"/>
      <c r="H805" s="30"/>
      <c r="I805" s="30" t="s">
        <v>1001</v>
      </c>
      <c r="J805" s="45" t="s">
        <v>31</v>
      </c>
      <c r="K805" s="32" t="s">
        <v>30</v>
      </c>
      <c r="L805" s="32" t="s">
        <v>31</v>
      </c>
      <c r="M805" s="45" t="s">
        <v>31</v>
      </c>
      <c r="N805" s="45" t="s">
        <v>30</v>
      </c>
      <c r="O805" s="45" t="s">
        <v>30</v>
      </c>
      <c r="P805" s="45" t="s">
        <v>30</v>
      </c>
      <c r="Q805" s="45" t="s">
        <v>31</v>
      </c>
      <c r="R805" s="32" t="s">
        <v>65</v>
      </c>
      <c r="T805" s="45" t="s">
        <v>30</v>
      </c>
      <c r="U805" s="62" t="s">
        <v>51</v>
      </c>
      <c r="Z805" s="32" t="s">
        <v>31</v>
      </c>
      <c r="AA805" s="32" t="s">
        <v>30</v>
      </c>
      <c r="AB805" s="32" t="s">
        <v>31</v>
      </c>
      <c r="AC805" s="32" t="s">
        <v>30</v>
      </c>
      <c r="AD805" s="45" t="s">
        <v>31</v>
      </c>
      <c r="AE805" s="45" t="s">
        <v>31</v>
      </c>
      <c r="AF805" s="46" t="s">
        <v>45</v>
      </c>
      <c r="AK805" s="32" t="s">
        <v>56</v>
      </c>
      <c r="AP805" s="24" t="str">
        <f t="shared" si="2"/>
        <v>0x4E205000</v>
      </c>
      <c r="AQ805" s="25"/>
      <c r="AR805" s="26" t="str">
        <f t="shared" si="6"/>
        <v>ARM64Op_sabal2                                                  </v>
      </c>
      <c r="AS805" s="26" t="str">
        <f t="shared" si="7"/>
        <v>//		ARM64Op_sabal2,                                                 	/* 0x4E205000	SABAL2    	writes to high half of the dest. register &amp; don't touch low half */</v>
      </c>
      <c r="AT805" s="26" t="str">
        <f t="shared" si="8"/>
        <v>//		0x4E205000,	/* SABAL2    	ARM64Op_sabal2	writes to high half of the dest. register &amp; don't touch low half */</v>
      </c>
    </row>
    <row r="806" ht="12.75" customHeight="1">
      <c r="A806" s="9" t="s">
        <v>1334</v>
      </c>
      <c r="B806" s="33" t="s">
        <v>106</v>
      </c>
      <c r="C806" s="16"/>
      <c r="D806" s="17"/>
      <c r="E806" s="28" t="s">
        <v>1335</v>
      </c>
      <c r="F806" s="18" t="str">
        <f t="shared" si="1"/>
        <v/>
      </c>
      <c r="G806" s="19"/>
      <c r="H806" s="30"/>
      <c r="I806" s="30" t="s">
        <v>998</v>
      </c>
      <c r="J806" s="45" t="s">
        <v>31</v>
      </c>
      <c r="K806" s="32" t="s">
        <v>31</v>
      </c>
      <c r="L806" s="32" t="s">
        <v>31</v>
      </c>
      <c r="M806" s="45" t="s">
        <v>31</v>
      </c>
      <c r="N806" s="45" t="s">
        <v>30</v>
      </c>
      <c r="O806" s="45" t="s">
        <v>30</v>
      </c>
      <c r="P806" s="45" t="s">
        <v>30</v>
      </c>
      <c r="Q806" s="45" t="s">
        <v>31</v>
      </c>
      <c r="R806" s="32" t="s">
        <v>65</v>
      </c>
      <c r="T806" s="45" t="s">
        <v>30</v>
      </c>
      <c r="U806" s="62" t="s">
        <v>51</v>
      </c>
      <c r="Z806" s="32" t="s">
        <v>31</v>
      </c>
      <c r="AA806" s="32" t="s">
        <v>30</v>
      </c>
      <c r="AB806" s="32" t="s">
        <v>30</v>
      </c>
      <c r="AC806" s="32" t="s">
        <v>31</v>
      </c>
      <c r="AD806" s="45" t="s">
        <v>31</v>
      </c>
      <c r="AE806" s="45" t="s">
        <v>31</v>
      </c>
      <c r="AF806" s="46" t="s">
        <v>45</v>
      </c>
      <c r="AK806" s="32" t="s">
        <v>56</v>
      </c>
      <c r="AP806" s="24" t="str">
        <f t="shared" si="2"/>
        <v>0x0E206000</v>
      </c>
      <c r="AQ806" s="25"/>
      <c r="AR806" s="26" t="str">
        <f t="shared" si="6"/>
        <v>ARM64Op_subhn                                                   </v>
      </c>
      <c r="AS806" s="26" t="str">
        <f t="shared" si="7"/>
        <v>//		ARM64Op_subhn,                                                  	/* 0x0E206000	SUBHN     	writes to low half of the dest. register &amp; clears the up half */</v>
      </c>
      <c r="AT806" s="26" t="str">
        <f t="shared" si="8"/>
        <v>//		0x0E206000,	/* SUBHN     	ARM64Op_subhn	writes to low half of the dest. register &amp; clears the up half */</v>
      </c>
    </row>
    <row r="807" ht="12.75" customHeight="1">
      <c r="A807" s="15" t="s">
        <v>1336</v>
      </c>
      <c r="B807" s="33" t="s">
        <v>106</v>
      </c>
      <c r="C807" s="16"/>
      <c r="D807" s="17"/>
      <c r="E807" s="28" t="s">
        <v>1337</v>
      </c>
      <c r="F807" s="18" t="str">
        <f t="shared" si="1"/>
        <v/>
      </c>
      <c r="G807" s="19"/>
      <c r="H807" s="30"/>
      <c r="I807" s="30" t="s">
        <v>1001</v>
      </c>
      <c r="J807" s="45" t="s">
        <v>31</v>
      </c>
      <c r="K807" s="32" t="s">
        <v>30</v>
      </c>
      <c r="L807" s="32" t="s">
        <v>31</v>
      </c>
      <c r="M807" s="45" t="s">
        <v>31</v>
      </c>
      <c r="N807" s="45" t="s">
        <v>30</v>
      </c>
      <c r="O807" s="45" t="s">
        <v>30</v>
      </c>
      <c r="P807" s="45" t="s">
        <v>30</v>
      </c>
      <c r="Q807" s="45" t="s">
        <v>31</v>
      </c>
      <c r="R807" s="32" t="s">
        <v>65</v>
      </c>
      <c r="T807" s="45" t="s">
        <v>30</v>
      </c>
      <c r="U807" s="62" t="s">
        <v>51</v>
      </c>
      <c r="Z807" s="32" t="s">
        <v>31</v>
      </c>
      <c r="AA807" s="32" t="s">
        <v>30</v>
      </c>
      <c r="AB807" s="32" t="s">
        <v>30</v>
      </c>
      <c r="AC807" s="32" t="s">
        <v>31</v>
      </c>
      <c r="AD807" s="45" t="s">
        <v>31</v>
      </c>
      <c r="AE807" s="45" t="s">
        <v>31</v>
      </c>
      <c r="AF807" s="46" t="s">
        <v>45</v>
      </c>
      <c r="AK807" s="32" t="s">
        <v>56</v>
      </c>
      <c r="AP807" s="24" t="str">
        <f t="shared" si="2"/>
        <v>0x4E206000</v>
      </c>
      <c r="AQ807" s="25"/>
      <c r="AR807" s="26" t="str">
        <f t="shared" si="6"/>
        <v>ARM64Op_subhn2                                                  </v>
      </c>
      <c r="AS807" s="26" t="str">
        <f t="shared" si="7"/>
        <v>//		ARM64Op_subhn2,                                                 	/* 0x4E206000	SUBHN2    	writes to high half of the dest. register &amp; don't touch low half */</v>
      </c>
      <c r="AT807" s="26" t="str">
        <f t="shared" si="8"/>
        <v>//		0x4E206000,	/* SUBHN2    	ARM64Op_subhn2	writes to high half of the dest. register &amp; don't touch low half */</v>
      </c>
    </row>
    <row r="808" ht="12.75" customHeight="1">
      <c r="A808" s="15" t="s">
        <v>1338</v>
      </c>
      <c r="B808" s="33" t="s">
        <v>106</v>
      </c>
      <c r="C808" s="16"/>
      <c r="D808" s="17"/>
      <c r="E808" s="28" t="s">
        <v>1339</v>
      </c>
      <c r="F808" s="18" t="str">
        <f t="shared" si="1"/>
        <v/>
      </c>
      <c r="G808" s="19"/>
      <c r="H808" s="30"/>
      <c r="I808" s="30" t="s">
        <v>998</v>
      </c>
      <c r="J808" s="45" t="s">
        <v>31</v>
      </c>
      <c r="K808" s="32" t="s">
        <v>31</v>
      </c>
      <c r="L808" s="32" t="s">
        <v>31</v>
      </c>
      <c r="M808" s="45" t="s">
        <v>31</v>
      </c>
      <c r="N808" s="45" t="s">
        <v>30</v>
      </c>
      <c r="O808" s="45" t="s">
        <v>30</v>
      </c>
      <c r="P808" s="45" t="s">
        <v>30</v>
      </c>
      <c r="Q808" s="45" t="s">
        <v>31</v>
      </c>
      <c r="R808" s="32" t="s">
        <v>65</v>
      </c>
      <c r="T808" s="45" t="s">
        <v>30</v>
      </c>
      <c r="U808" s="62" t="s">
        <v>51</v>
      </c>
      <c r="Z808" s="32" t="s">
        <v>31</v>
      </c>
      <c r="AA808" s="32" t="s">
        <v>30</v>
      </c>
      <c r="AB808" s="32" t="s">
        <v>30</v>
      </c>
      <c r="AC808" s="32" t="s">
        <v>30</v>
      </c>
      <c r="AD808" s="45" t="s">
        <v>31</v>
      </c>
      <c r="AE808" s="45" t="s">
        <v>31</v>
      </c>
      <c r="AF808" s="46" t="s">
        <v>45</v>
      </c>
      <c r="AK808" s="32" t="s">
        <v>56</v>
      </c>
      <c r="AP808" s="24" t="str">
        <f t="shared" si="2"/>
        <v>0x0E207000</v>
      </c>
      <c r="AQ808" s="25"/>
      <c r="AR808" s="26" t="str">
        <f t="shared" si="6"/>
        <v>ARM64Op_sabdl                                                   </v>
      </c>
      <c r="AS808" s="26" t="str">
        <f t="shared" si="7"/>
        <v>//		ARM64Op_sabdl,                                                  	/* 0x0E207000	SABDL     	writes to low half of the dest. register &amp; clears the up half */</v>
      </c>
      <c r="AT808" s="26" t="str">
        <f t="shared" si="8"/>
        <v>//		0x0E207000,	/* SABDL     	ARM64Op_sabdl	writes to low half of the dest. register &amp; clears the up half */</v>
      </c>
    </row>
    <row r="809" ht="12.75" customHeight="1">
      <c r="A809" s="9" t="s">
        <v>1340</v>
      </c>
      <c r="B809" s="33" t="s">
        <v>106</v>
      </c>
      <c r="C809" s="16"/>
      <c r="D809" s="17"/>
      <c r="E809" s="28" t="s">
        <v>1341</v>
      </c>
      <c r="F809" s="18" t="str">
        <f t="shared" si="1"/>
        <v/>
      </c>
      <c r="G809" s="19"/>
      <c r="H809" s="30"/>
      <c r="I809" s="30" t="s">
        <v>1001</v>
      </c>
      <c r="J809" s="45" t="s">
        <v>31</v>
      </c>
      <c r="K809" s="32" t="s">
        <v>30</v>
      </c>
      <c r="L809" s="32" t="s">
        <v>31</v>
      </c>
      <c r="M809" s="45" t="s">
        <v>31</v>
      </c>
      <c r="N809" s="45" t="s">
        <v>30</v>
      </c>
      <c r="O809" s="45" t="s">
        <v>30</v>
      </c>
      <c r="P809" s="45" t="s">
        <v>30</v>
      </c>
      <c r="Q809" s="45" t="s">
        <v>31</v>
      </c>
      <c r="R809" s="32" t="s">
        <v>65</v>
      </c>
      <c r="T809" s="45" t="s">
        <v>30</v>
      </c>
      <c r="U809" s="62" t="s">
        <v>51</v>
      </c>
      <c r="Z809" s="32" t="s">
        <v>31</v>
      </c>
      <c r="AA809" s="32" t="s">
        <v>30</v>
      </c>
      <c r="AB809" s="32" t="s">
        <v>30</v>
      </c>
      <c r="AC809" s="32" t="s">
        <v>30</v>
      </c>
      <c r="AD809" s="45" t="s">
        <v>31</v>
      </c>
      <c r="AE809" s="45" t="s">
        <v>31</v>
      </c>
      <c r="AF809" s="46" t="s">
        <v>45</v>
      </c>
      <c r="AK809" s="32" t="s">
        <v>56</v>
      </c>
      <c r="AP809" s="24" t="str">
        <f t="shared" si="2"/>
        <v>0x4E207000</v>
      </c>
      <c r="AQ809" s="25"/>
      <c r="AR809" s="26" t="str">
        <f t="shared" si="6"/>
        <v>ARM64Op_sabdl2                                                  </v>
      </c>
      <c r="AS809" s="26" t="str">
        <f t="shared" si="7"/>
        <v>//		ARM64Op_sabdl2,                                                 	/* 0x4E207000	SABDL2    	writes to high half of the dest. register &amp; don't touch low half */</v>
      </c>
      <c r="AT809" s="26" t="str">
        <f t="shared" si="8"/>
        <v>//		0x4E207000,	/* SABDL2    	ARM64Op_sabdl2	writes to high half of the dest. register &amp; don't touch low half */</v>
      </c>
    </row>
    <row r="810" ht="12.75" customHeight="1">
      <c r="A810" s="15" t="s">
        <v>1342</v>
      </c>
      <c r="B810" s="33" t="s">
        <v>106</v>
      </c>
      <c r="C810" s="16"/>
      <c r="D810" s="17"/>
      <c r="E810" s="28" t="s">
        <v>1343</v>
      </c>
      <c r="F810" s="18" t="str">
        <f t="shared" si="1"/>
        <v>vector</v>
      </c>
      <c r="G810" s="18" t="s">
        <v>950</v>
      </c>
      <c r="H810" s="30"/>
      <c r="I810" s="30" t="s">
        <v>998</v>
      </c>
      <c r="J810" s="45" t="s">
        <v>31</v>
      </c>
      <c r="K810" s="32" t="s">
        <v>31</v>
      </c>
      <c r="L810" s="32" t="s">
        <v>31</v>
      </c>
      <c r="M810" s="45" t="s">
        <v>31</v>
      </c>
      <c r="N810" s="45" t="s">
        <v>30</v>
      </c>
      <c r="O810" s="45" t="s">
        <v>30</v>
      </c>
      <c r="P810" s="45" t="s">
        <v>30</v>
      </c>
      <c r="Q810" s="45" t="s">
        <v>31</v>
      </c>
      <c r="R810" s="32" t="s">
        <v>65</v>
      </c>
      <c r="T810" s="45" t="s">
        <v>30</v>
      </c>
      <c r="U810" s="62" t="s">
        <v>51</v>
      </c>
      <c r="Z810" s="32" t="s">
        <v>30</v>
      </c>
      <c r="AA810" s="32" t="s">
        <v>31</v>
      </c>
      <c r="AB810" s="32" t="s">
        <v>31</v>
      </c>
      <c r="AC810" s="32" t="s">
        <v>31</v>
      </c>
      <c r="AD810" s="45" t="s">
        <v>31</v>
      </c>
      <c r="AE810" s="45" t="s">
        <v>31</v>
      </c>
      <c r="AF810" s="46" t="s">
        <v>45</v>
      </c>
      <c r="AK810" s="32" t="s">
        <v>56</v>
      </c>
      <c r="AP810" s="24" t="str">
        <f t="shared" si="2"/>
        <v>0x0E208000</v>
      </c>
      <c r="AQ810" s="25"/>
      <c r="AR810" s="26" t="str">
        <f t="shared" si="6"/>
        <v>ARM64Op_smlal_vector                                            </v>
      </c>
      <c r="AS810" s="26" t="str">
        <f t="shared" si="7"/>
        <v>//		ARM64Op_smlal_vector,                                           	/* 0x0E208000	SMLAL     	writes to low half of the dest. register &amp; clears the up half */</v>
      </c>
      <c r="AT810" s="26" t="str">
        <f t="shared" si="8"/>
        <v>//		0x0E208000,	/* SMLAL     	ARM64Op_smlal_vector	writes to low half of the dest. register &amp; clears the up half */</v>
      </c>
    </row>
    <row r="811" ht="12.75" customHeight="1">
      <c r="A811" s="15" t="s">
        <v>1344</v>
      </c>
      <c r="B811" s="33" t="s">
        <v>106</v>
      </c>
      <c r="C811" s="16"/>
      <c r="D811" s="17"/>
      <c r="E811" s="28" t="s">
        <v>1345</v>
      </c>
      <c r="F811" s="18" t="str">
        <f t="shared" si="1"/>
        <v>vector</v>
      </c>
      <c r="G811" s="18" t="s">
        <v>950</v>
      </c>
      <c r="H811" s="30"/>
      <c r="I811" s="30" t="s">
        <v>1001</v>
      </c>
      <c r="J811" s="45" t="s">
        <v>31</v>
      </c>
      <c r="K811" s="32" t="s">
        <v>30</v>
      </c>
      <c r="L811" s="32" t="s">
        <v>31</v>
      </c>
      <c r="M811" s="45" t="s">
        <v>31</v>
      </c>
      <c r="N811" s="45" t="s">
        <v>30</v>
      </c>
      <c r="O811" s="45" t="s">
        <v>30</v>
      </c>
      <c r="P811" s="45" t="s">
        <v>30</v>
      </c>
      <c r="Q811" s="45" t="s">
        <v>31</v>
      </c>
      <c r="R811" s="32" t="s">
        <v>65</v>
      </c>
      <c r="T811" s="45" t="s">
        <v>30</v>
      </c>
      <c r="U811" s="62" t="s">
        <v>51</v>
      </c>
      <c r="Z811" s="32" t="s">
        <v>30</v>
      </c>
      <c r="AA811" s="32" t="s">
        <v>31</v>
      </c>
      <c r="AB811" s="32" t="s">
        <v>31</v>
      </c>
      <c r="AC811" s="32" t="s">
        <v>31</v>
      </c>
      <c r="AD811" s="45" t="s">
        <v>31</v>
      </c>
      <c r="AE811" s="45" t="s">
        <v>31</v>
      </c>
      <c r="AF811" s="46" t="s">
        <v>45</v>
      </c>
      <c r="AK811" s="32" t="s">
        <v>56</v>
      </c>
      <c r="AP811" s="24" t="str">
        <f t="shared" si="2"/>
        <v>0x4E208000</v>
      </c>
      <c r="AQ811" s="25"/>
      <c r="AR811" s="26" t="str">
        <f t="shared" si="6"/>
        <v>ARM64Op_smlal2_vector                                           </v>
      </c>
      <c r="AS811" s="26" t="str">
        <f t="shared" si="7"/>
        <v>//		ARM64Op_smlal2_vector,                                          	/* 0x4E208000	SMLAL2    	writes to high half of the dest. register &amp; don't touch low half */</v>
      </c>
      <c r="AT811" s="26" t="str">
        <f t="shared" si="8"/>
        <v>//		0x4E208000,	/* SMLAL2    	ARM64Op_smlal2_vector	writes to high half of the dest. register &amp; don't touch low half */</v>
      </c>
    </row>
    <row r="812" ht="12.75" customHeight="1">
      <c r="A812" s="9" t="s">
        <v>1346</v>
      </c>
      <c r="B812" s="33" t="s">
        <v>106</v>
      </c>
      <c r="C812" s="16"/>
      <c r="D812" s="17"/>
      <c r="E812" s="28" t="s">
        <v>997</v>
      </c>
      <c r="F812" s="18" t="str">
        <f t="shared" si="1"/>
        <v>vector_Vector</v>
      </c>
      <c r="G812" s="18" t="s">
        <v>950</v>
      </c>
      <c r="H812" s="30" t="s">
        <v>1206</v>
      </c>
      <c r="I812" s="30" t="s">
        <v>998</v>
      </c>
      <c r="J812" s="45" t="s">
        <v>31</v>
      </c>
      <c r="K812" s="32" t="s">
        <v>31</v>
      </c>
      <c r="L812" s="32" t="s">
        <v>31</v>
      </c>
      <c r="M812" s="45" t="s">
        <v>31</v>
      </c>
      <c r="N812" s="45" t="s">
        <v>30</v>
      </c>
      <c r="O812" s="45" t="s">
        <v>30</v>
      </c>
      <c r="P812" s="45" t="s">
        <v>30</v>
      </c>
      <c r="Q812" s="45" t="s">
        <v>31</v>
      </c>
      <c r="R812" s="32" t="s">
        <v>65</v>
      </c>
      <c r="T812" s="45" t="s">
        <v>30</v>
      </c>
      <c r="U812" s="62" t="s">
        <v>51</v>
      </c>
      <c r="Z812" s="32" t="s">
        <v>30</v>
      </c>
      <c r="AA812" s="32" t="s">
        <v>31</v>
      </c>
      <c r="AB812" s="32" t="s">
        <v>31</v>
      </c>
      <c r="AC812" s="32" t="s">
        <v>30</v>
      </c>
      <c r="AD812" s="45" t="s">
        <v>31</v>
      </c>
      <c r="AE812" s="45" t="s">
        <v>31</v>
      </c>
      <c r="AF812" s="46" t="s">
        <v>45</v>
      </c>
      <c r="AK812" s="32" t="s">
        <v>56</v>
      </c>
      <c r="AP812" s="24" t="str">
        <f t="shared" si="2"/>
        <v>0x0E209000</v>
      </c>
      <c r="AQ812" s="25"/>
      <c r="AR812" s="26" t="str">
        <f t="shared" si="6"/>
        <v>ARM64Op_sqdmlal_vector_Vector                                   </v>
      </c>
      <c r="AS812" s="26" t="str">
        <f t="shared" si="7"/>
        <v>//		ARM64Op_sqdmlal_vector_Vector,                                  	/* 0x0E209000	SQDMLAL   	writes to low half of the dest. register &amp; clears the up half */</v>
      </c>
      <c r="AT812" s="26" t="str">
        <f t="shared" si="8"/>
        <v>//		0x0E209000,	/* SQDMLAL   	ARM64Op_sqdmlal_vector_Vector	writes to low half of the dest. register &amp; clears the up half */</v>
      </c>
    </row>
    <row r="813" ht="12.75" customHeight="1">
      <c r="A813" s="9" t="s">
        <v>1347</v>
      </c>
      <c r="B813" s="33" t="s">
        <v>106</v>
      </c>
      <c r="C813" s="16"/>
      <c r="D813" s="17"/>
      <c r="E813" s="28" t="s">
        <v>1000</v>
      </c>
      <c r="F813" s="18" t="str">
        <f t="shared" si="1"/>
        <v>vector_Vector</v>
      </c>
      <c r="G813" s="18" t="s">
        <v>950</v>
      </c>
      <c r="H813" s="30" t="s">
        <v>1206</v>
      </c>
      <c r="I813" s="30" t="s">
        <v>1001</v>
      </c>
      <c r="J813" s="45" t="s">
        <v>31</v>
      </c>
      <c r="K813" s="32" t="s">
        <v>30</v>
      </c>
      <c r="L813" s="32" t="s">
        <v>31</v>
      </c>
      <c r="M813" s="45" t="s">
        <v>31</v>
      </c>
      <c r="N813" s="45" t="s">
        <v>30</v>
      </c>
      <c r="O813" s="45" t="s">
        <v>30</v>
      </c>
      <c r="P813" s="45" t="s">
        <v>30</v>
      </c>
      <c r="Q813" s="45" t="s">
        <v>31</v>
      </c>
      <c r="R813" s="32" t="s">
        <v>65</v>
      </c>
      <c r="T813" s="45" t="s">
        <v>30</v>
      </c>
      <c r="U813" s="62" t="s">
        <v>51</v>
      </c>
      <c r="Z813" s="32" t="s">
        <v>30</v>
      </c>
      <c r="AA813" s="32" t="s">
        <v>31</v>
      </c>
      <c r="AB813" s="32" t="s">
        <v>31</v>
      </c>
      <c r="AC813" s="32" t="s">
        <v>30</v>
      </c>
      <c r="AD813" s="45" t="s">
        <v>31</v>
      </c>
      <c r="AE813" s="45" t="s">
        <v>31</v>
      </c>
      <c r="AF813" s="46" t="s">
        <v>45</v>
      </c>
      <c r="AK813" s="32" t="s">
        <v>56</v>
      </c>
      <c r="AP813" s="24" t="str">
        <f t="shared" si="2"/>
        <v>0x4E209000</v>
      </c>
      <c r="AQ813" s="25"/>
      <c r="AR813" s="26" t="str">
        <f t="shared" si="6"/>
        <v>ARM64Op_sqdmlal2_vector_Vector                                  </v>
      </c>
      <c r="AS813" s="26" t="str">
        <f t="shared" si="7"/>
        <v>//		ARM64Op_sqdmlal2_vector_Vector,                                 	/* 0x4E209000	SQDMLAL2  	writes to high half of the dest. register &amp; don't touch low half */</v>
      </c>
      <c r="AT813" s="26" t="str">
        <f t="shared" si="8"/>
        <v>//		0x4E209000,	/* SQDMLAL2  	ARM64Op_sqdmlal2_vector_Vector	writes to high half of the dest. register &amp; don't touch low half */</v>
      </c>
    </row>
    <row r="814" ht="12.75" customHeight="1">
      <c r="A814" s="15" t="s">
        <v>1348</v>
      </c>
      <c r="B814" s="33" t="s">
        <v>106</v>
      </c>
      <c r="C814" s="16"/>
      <c r="D814" s="17"/>
      <c r="E814" s="28" t="s">
        <v>1349</v>
      </c>
      <c r="F814" s="18" t="str">
        <f t="shared" si="1"/>
        <v>vector</v>
      </c>
      <c r="G814" s="18" t="s">
        <v>950</v>
      </c>
      <c r="H814" s="30"/>
      <c r="I814" s="30" t="s">
        <v>998</v>
      </c>
      <c r="J814" s="45" t="s">
        <v>31</v>
      </c>
      <c r="K814" s="32" t="s">
        <v>31</v>
      </c>
      <c r="L814" s="32" t="s">
        <v>31</v>
      </c>
      <c r="M814" s="45" t="s">
        <v>31</v>
      </c>
      <c r="N814" s="45" t="s">
        <v>30</v>
      </c>
      <c r="O814" s="45" t="s">
        <v>30</v>
      </c>
      <c r="P814" s="45" t="s">
        <v>30</v>
      </c>
      <c r="Q814" s="45" t="s">
        <v>31</v>
      </c>
      <c r="R814" s="32" t="s">
        <v>65</v>
      </c>
      <c r="T814" s="45" t="s">
        <v>30</v>
      </c>
      <c r="U814" s="62" t="s">
        <v>51</v>
      </c>
      <c r="Z814" s="32" t="s">
        <v>30</v>
      </c>
      <c r="AA814" s="32" t="s">
        <v>31</v>
      </c>
      <c r="AB814" s="32" t="s">
        <v>30</v>
      </c>
      <c r="AC814" s="32" t="s">
        <v>31</v>
      </c>
      <c r="AD814" s="45" t="s">
        <v>31</v>
      </c>
      <c r="AE814" s="45" t="s">
        <v>31</v>
      </c>
      <c r="AF814" s="46" t="s">
        <v>45</v>
      </c>
      <c r="AK814" s="32" t="s">
        <v>56</v>
      </c>
      <c r="AP814" s="24" t="str">
        <f t="shared" si="2"/>
        <v>0x0E20A000</v>
      </c>
      <c r="AQ814" s="25"/>
      <c r="AR814" s="26" t="str">
        <f t="shared" si="6"/>
        <v>ARM64Op_smlsl_vector                                            </v>
      </c>
      <c r="AS814" s="26" t="str">
        <f t="shared" si="7"/>
        <v>//		ARM64Op_smlsl_vector,                                           	/* 0x0E20A000	SMLSL     	writes to low half of the dest. register &amp; clears the up half */</v>
      </c>
      <c r="AT814" s="26" t="str">
        <f t="shared" si="8"/>
        <v>//		0x0E20A000,	/* SMLSL     	ARM64Op_smlsl_vector	writes to low half of the dest. register &amp; clears the up half */</v>
      </c>
    </row>
    <row r="815" ht="12.75" customHeight="1">
      <c r="A815" s="15" t="s">
        <v>1350</v>
      </c>
      <c r="B815" s="33" t="s">
        <v>106</v>
      </c>
      <c r="C815" s="16"/>
      <c r="D815" s="17"/>
      <c r="E815" s="28" t="s">
        <v>1351</v>
      </c>
      <c r="F815" s="18" t="str">
        <f t="shared" si="1"/>
        <v>vector</v>
      </c>
      <c r="G815" s="18" t="s">
        <v>950</v>
      </c>
      <c r="H815" s="30"/>
      <c r="I815" s="30" t="s">
        <v>1001</v>
      </c>
      <c r="J815" s="45" t="s">
        <v>31</v>
      </c>
      <c r="K815" s="32" t="s">
        <v>30</v>
      </c>
      <c r="L815" s="32" t="s">
        <v>31</v>
      </c>
      <c r="M815" s="45" t="s">
        <v>31</v>
      </c>
      <c r="N815" s="45" t="s">
        <v>30</v>
      </c>
      <c r="O815" s="45" t="s">
        <v>30</v>
      </c>
      <c r="P815" s="45" t="s">
        <v>30</v>
      </c>
      <c r="Q815" s="45" t="s">
        <v>31</v>
      </c>
      <c r="R815" s="32" t="s">
        <v>65</v>
      </c>
      <c r="T815" s="45" t="s">
        <v>30</v>
      </c>
      <c r="U815" s="62" t="s">
        <v>51</v>
      </c>
      <c r="Z815" s="32" t="s">
        <v>30</v>
      </c>
      <c r="AA815" s="32" t="s">
        <v>31</v>
      </c>
      <c r="AB815" s="32" t="s">
        <v>30</v>
      </c>
      <c r="AC815" s="32" t="s">
        <v>31</v>
      </c>
      <c r="AD815" s="45" t="s">
        <v>31</v>
      </c>
      <c r="AE815" s="45" t="s">
        <v>31</v>
      </c>
      <c r="AF815" s="46" t="s">
        <v>45</v>
      </c>
      <c r="AK815" s="32" t="s">
        <v>56</v>
      </c>
      <c r="AP815" s="24" t="str">
        <f t="shared" si="2"/>
        <v>0x4E20A000</v>
      </c>
      <c r="AQ815" s="25"/>
      <c r="AR815" s="26" t="str">
        <f t="shared" si="6"/>
        <v>ARM64Op_smlsl2_vector                                           </v>
      </c>
      <c r="AS815" s="26" t="str">
        <f t="shared" si="7"/>
        <v>//		ARM64Op_smlsl2_vector,                                          	/* 0x4E20A000	SMLSL2    	writes to high half of the dest. register &amp; don't touch low half */</v>
      </c>
      <c r="AT815" s="26" t="str">
        <f t="shared" si="8"/>
        <v>//		0x4E20A000,	/* SMLSL2    	ARM64Op_smlsl2_vector	writes to high half of the dest. register &amp; don't touch low half */</v>
      </c>
    </row>
    <row r="816" ht="12.75" customHeight="1">
      <c r="A816" s="9" t="s">
        <v>1352</v>
      </c>
      <c r="B816" s="33" t="s">
        <v>106</v>
      </c>
      <c r="C816" s="16"/>
      <c r="D816" s="17"/>
      <c r="E816" s="28" t="s">
        <v>1003</v>
      </c>
      <c r="F816" s="18" t="str">
        <f t="shared" si="1"/>
        <v>vector_Vector</v>
      </c>
      <c r="G816" s="18" t="s">
        <v>950</v>
      </c>
      <c r="H816" s="30" t="s">
        <v>1206</v>
      </c>
      <c r="I816" s="30" t="s">
        <v>998</v>
      </c>
      <c r="J816" s="45" t="s">
        <v>31</v>
      </c>
      <c r="K816" s="32" t="s">
        <v>31</v>
      </c>
      <c r="L816" s="32" t="s">
        <v>31</v>
      </c>
      <c r="M816" s="45" t="s">
        <v>31</v>
      </c>
      <c r="N816" s="45" t="s">
        <v>30</v>
      </c>
      <c r="O816" s="45" t="s">
        <v>30</v>
      </c>
      <c r="P816" s="45" t="s">
        <v>30</v>
      </c>
      <c r="Q816" s="45" t="s">
        <v>31</v>
      </c>
      <c r="R816" s="32" t="s">
        <v>65</v>
      </c>
      <c r="T816" s="45" t="s">
        <v>30</v>
      </c>
      <c r="U816" s="62" t="s">
        <v>51</v>
      </c>
      <c r="Z816" s="32" t="s">
        <v>30</v>
      </c>
      <c r="AA816" s="32" t="s">
        <v>31</v>
      </c>
      <c r="AB816" s="32" t="s">
        <v>30</v>
      </c>
      <c r="AC816" s="32" t="s">
        <v>30</v>
      </c>
      <c r="AD816" s="45" t="s">
        <v>31</v>
      </c>
      <c r="AE816" s="45" t="s">
        <v>31</v>
      </c>
      <c r="AF816" s="46" t="s">
        <v>45</v>
      </c>
      <c r="AK816" s="32" t="s">
        <v>56</v>
      </c>
      <c r="AP816" s="24" t="str">
        <f t="shared" si="2"/>
        <v>0x0E20B000</v>
      </c>
      <c r="AQ816" s="25"/>
      <c r="AR816" s="26" t="str">
        <f t="shared" si="6"/>
        <v>ARM64Op_sqdmlsl_vector_Vector                                   </v>
      </c>
      <c r="AS816" s="26" t="str">
        <f t="shared" si="7"/>
        <v>//		ARM64Op_sqdmlsl_vector_Vector,                                  	/* 0x0E20B000	SQDMLSL   	writes to low half of the dest. register &amp; clears the up half */</v>
      </c>
      <c r="AT816" s="26" t="str">
        <f t="shared" si="8"/>
        <v>//		0x0E20B000,	/* SQDMLSL   	ARM64Op_sqdmlsl_vector_Vector	writes to low half of the dest. register &amp; clears the up half */</v>
      </c>
    </row>
    <row r="817" ht="12.75" customHeight="1">
      <c r="A817" s="15" t="s">
        <v>1353</v>
      </c>
      <c r="B817" s="33" t="s">
        <v>106</v>
      </c>
      <c r="C817" s="16"/>
      <c r="D817" s="17"/>
      <c r="E817" s="28" t="s">
        <v>1005</v>
      </c>
      <c r="F817" s="18" t="str">
        <f t="shared" si="1"/>
        <v>vector_Vector</v>
      </c>
      <c r="G817" s="18" t="s">
        <v>950</v>
      </c>
      <c r="H817" s="30" t="s">
        <v>1206</v>
      </c>
      <c r="I817" s="30" t="s">
        <v>1001</v>
      </c>
      <c r="J817" s="45" t="s">
        <v>31</v>
      </c>
      <c r="K817" s="32" t="s">
        <v>30</v>
      </c>
      <c r="L817" s="32" t="s">
        <v>31</v>
      </c>
      <c r="M817" s="45" t="s">
        <v>31</v>
      </c>
      <c r="N817" s="45" t="s">
        <v>30</v>
      </c>
      <c r="O817" s="45" t="s">
        <v>30</v>
      </c>
      <c r="P817" s="45" t="s">
        <v>30</v>
      </c>
      <c r="Q817" s="45" t="s">
        <v>31</v>
      </c>
      <c r="R817" s="32" t="s">
        <v>65</v>
      </c>
      <c r="T817" s="45" t="s">
        <v>30</v>
      </c>
      <c r="U817" s="62" t="s">
        <v>51</v>
      </c>
      <c r="Z817" s="32" t="s">
        <v>30</v>
      </c>
      <c r="AA817" s="32" t="s">
        <v>31</v>
      </c>
      <c r="AB817" s="32" t="s">
        <v>30</v>
      </c>
      <c r="AC817" s="32" t="s">
        <v>30</v>
      </c>
      <c r="AD817" s="45" t="s">
        <v>31</v>
      </c>
      <c r="AE817" s="45" t="s">
        <v>31</v>
      </c>
      <c r="AF817" s="46" t="s">
        <v>45</v>
      </c>
      <c r="AK817" s="32" t="s">
        <v>56</v>
      </c>
      <c r="AP817" s="24" t="str">
        <f t="shared" si="2"/>
        <v>0x4E20B000</v>
      </c>
      <c r="AQ817" s="25"/>
      <c r="AR817" s="26" t="str">
        <f t="shared" si="6"/>
        <v>ARM64Op_sqdmlsl2_vector_Vector                                  </v>
      </c>
      <c r="AS817" s="26" t="str">
        <f t="shared" si="7"/>
        <v>//		ARM64Op_sqdmlsl2_vector_Vector,                                 	/* 0x4E20B000	SQDMLSL2  	writes to high half of the dest. register &amp; don't touch low half */</v>
      </c>
      <c r="AT817" s="26" t="str">
        <f t="shared" si="8"/>
        <v>//		0x4E20B000,	/* SQDMLSL2  	ARM64Op_sqdmlsl2_vector_Vector	writes to high half of the dest. register &amp; don't touch low half */</v>
      </c>
    </row>
    <row r="818" ht="12.75" customHeight="1">
      <c r="A818" s="15" t="s">
        <v>1354</v>
      </c>
      <c r="B818" s="33" t="s">
        <v>106</v>
      </c>
      <c r="C818" s="16"/>
      <c r="D818" s="17"/>
      <c r="E818" s="28" t="s">
        <v>1355</v>
      </c>
      <c r="F818" s="18" t="str">
        <f t="shared" si="1"/>
        <v>vector</v>
      </c>
      <c r="G818" s="18" t="s">
        <v>950</v>
      </c>
      <c r="H818" s="30"/>
      <c r="I818" s="30" t="s">
        <v>998</v>
      </c>
      <c r="J818" s="45" t="s">
        <v>31</v>
      </c>
      <c r="K818" s="32" t="s">
        <v>31</v>
      </c>
      <c r="L818" s="32" t="s">
        <v>31</v>
      </c>
      <c r="M818" s="45" t="s">
        <v>31</v>
      </c>
      <c r="N818" s="45" t="s">
        <v>30</v>
      </c>
      <c r="O818" s="45" t="s">
        <v>30</v>
      </c>
      <c r="P818" s="45" t="s">
        <v>30</v>
      </c>
      <c r="Q818" s="45" t="s">
        <v>31</v>
      </c>
      <c r="R818" s="32" t="s">
        <v>65</v>
      </c>
      <c r="T818" s="45" t="s">
        <v>30</v>
      </c>
      <c r="U818" s="62" t="s">
        <v>51</v>
      </c>
      <c r="Z818" s="32" t="s">
        <v>30</v>
      </c>
      <c r="AA818" s="32" t="s">
        <v>30</v>
      </c>
      <c r="AB818" s="32" t="s">
        <v>31</v>
      </c>
      <c r="AC818" s="32" t="s">
        <v>31</v>
      </c>
      <c r="AD818" s="45" t="s">
        <v>31</v>
      </c>
      <c r="AE818" s="45" t="s">
        <v>31</v>
      </c>
      <c r="AF818" s="46" t="s">
        <v>45</v>
      </c>
      <c r="AK818" s="32" t="s">
        <v>56</v>
      </c>
      <c r="AP818" s="24" t="str">
        <f t="shared" si="2"/>
        <v>0x0E20C000</v>
      </c>
      <c r="AQ818" s="25"/>
      <c r="AR818" s="26" t="str">
        <f t="shared" si="6"/>
        <v>ARM64Op_smull_vector                                            </v>
      </c>
      <c r="AS818" s="26" t="str">
        <f t="shared" si="7"/>
        <v>//		ARM64Op_smull_vector,                                           	/* 0x0E20C000	SMULL     	writes to low half of the dest. register &amp; clears the up half */</v>
      </c>
      <c r="AT818" s="26" t="str">
        <f t="shared" si="8"/>
        <v>//		0x0E20C000,	/* SMULL     	ARM64Op_smull_vector	writes to low half of the dest. register &amp; clears the up half */</v>
      </c>
    </row>
    <row r="819" ht="12.75" customHeight="1">
      <c r="A819" s="9" t="s">
        <v>1356</v>
      </c>
      <c r="B819" s="33" t="s">
        <v>106</v>
      </c>
      <c r="C819" s="16"/>
      <c r="D819" s="17"/>
      <c r="E819" s="28" t="s">
        <v>1357</v>
      </c>
      <c r="F819" s="18" t="str">
        <f t="shared" si="1"/>
        <v>vector</v>
      </c>
      <c r="G819" s="18" t="s">
        <v>950</v>
      </c>
      <c r="H819" s="30"/>
      <c r="I819" s="30" t="s">
        <v>1001</v>
      </c>
      <c r="J819" s="45" t="s">
        <v>31</v>
      </c>
      <c r="K819" s="32" t="s">
        <v>30</v>
      </c>
      <c r="L819" s="32" t="s">
        <v>31</v>
      </c>
      <c r="M819" s="45" t="s">
        <v>31</v>
      </c>
      <c r="N819" s="45" t="s">
        <v>30</v>
      </c>
      <c r="O819" s="45" t="s">
        <v>30</v>
      </c>
      <c r="P819" s="45" t="s">
        <v>30</v>
      </c>
      <c r="Q819" s="45" t="s">
        <v>31</v>
      </c>
      <c r="R819" s="32" t="s">
        <v>65</v>
      </c>
      <c r="T819" s="45" t="s">
        <v>30</v>
      </c>
      <c r="U819" s="62" t="s">
        <v>51</v>
      </c>
      <c r="Z819" s="32" t="s">
        <v>30</v>
      </c>
      <c r="AA819" s="32" t="s">
        <v>30</v>
      </c>
      <c r="AB819" s="32" t="s">
        <v>31</v>
      </c>
      <c r="AC819" s="32" t="s">
        <v>31</v>
      </c>
      <c r="AD819" s="45" t="s">
        <v>31</v>
      </c>
      <c r="AE819" s="45" t="s">
        <v>31</v>
      </c>
      <c r="AF819" s="46" t="s">
        <v>45</v>
      </c>
      <c r="AK819" s="32" t="s">
        <v>56</v>
      </c>
      <c r="AP819" s="24" t="str">
        <f t="shared" si="2"/>
        <v>0x4E20C000</v>
      </c>
      <c r="AQ819" s="25"/>
      <c r="AR819" s="26" t="str">
        <f t="shared" si="6"/>
        <v>ARM64Op_smull2_vector                                           </v>
      </c>
      <c r="AS819" s="26" t="str">
        <f t="shared" si="7"/>
        <v>//		ARM64Op_smull2_vector,                                          	/* 0x4E20C000	SMULL2    	writes to high half of the dest. register &amp; don't touch low half */</v>
      </c>
      <c r="AT819" s="26" t="str">
        <f t="shared" si="8"/>
        <v>//		0x4E20C000,	/* SMULL2    	ARM64Op_smull2_vector	writes to high half of the dest. register &amp; don't touch low half */</v>
      </c>
    </row>
    <row r="820" ht="12.75" customHeight="1">
      <c r="A820" s="9" t="s">
        <v>1358</v>
      </c>
      <c r="B820" s="33" t="s">
        <v>106</v>
      </c>
      <c r="C820" s="16"/>
      <c r="D820" s="17"/>
      <c r="E820" s="28" t="s">
        <v>1007</v>
      </c>
      <c r="F820" s="18" t="str">
        <f t="shared" si="1"/>
        <v>vector_Vector</v>
      </c>
      <c r="G820" s="18" t="s">
        <v>950</v>
      </c>
      <c r="H820" s="30" t="s">
        <v>1206</v>
      </c>
      <c r="I820" s="30" t="s">
        <v>998</v>
      </c>
      <c r="J820" s="45" t="s">
        <v>31</v>
      </c>
      <c r="K820" s="32" t="s">
        <v>31</v>
      </c>
      <c r="L820" s="32" t="s">
        <v>31</v>
      </c>
      <c r="M820" s="45" t="s">
        <v>31</v>
      </c>
      <c r="N820" s="45" t="s">
        <v>30</v>
      </c>
      <c r="O820" s="45" t="s">
        <v>30</v>
      </c>
      <c r="P820" s="45" t="s">
        <v>30</v>
      </c>
      <c r="Q820" s="45" t="s">
        <v>31</v>
      </c>
      <c r="R820" s="32" t="s">
        <v>65</v>
      </c>
      <c r="T820" s="45" t="s">
        <v>30</v>
      </c>
      <c r="U820" s="62" t="s">
        <v>51</v>
      </c>
      <c r="Z820" s="32" t="s">
        <v>30</v>
      </c>
      <c r="AA820" s="32" t="s">
        <v>30</v>
      </c>
      <c r="AB820" s="32" t="s">
        <v>31</v>
      </c>
      <c r="AC820" s="32" t="s">
        <v>30</v>
      </c>
      <c r="AD820" s="45" t="s">
        <v>31</v>
      </c>
      <c r="AE820" s="45" t="s">
        <v>31</v>
      </c>
      <c r="AF820" s="46" t="s">
        <v>45</v>
      </c>
      <c r="AK820" s="32" t="s">
        <v>56</v>
      </c>
      <c r="AP820" s="24" t="str">
        <f t="shared" si="2"/>
        <v>0x0E20D000</v>
      </c>
      <c r="AQ820" s="25"/>
      <c r="AR820" s="26" t="str">
        <f t="shared" si="6"/>
        <v>ARM64Op_sqdmull_vector_Vector                                   </v>
      </c>
      <c r="AS820" s="26" t="str">
        <f t="shared" si="7"/>
        <v>//		ARM64Op_sqdmull_vector_Vector,                                  	/* 0x0E20D000	SQDMULL   	writes to low half of the dest. register &amp; clears the up half */</v>
      </c>
      <c r="AT820" s="26" t="str">
        <f t="shared" si="8"/>
        <v>//		0x0E20D000,	/* SQDMULL   	ARM64Op_sqdmull_vector_Vector	writes to low half of the dest. register &amp; clears the up half */</v>
      </c>
    </row>
    <row r="821" ht="12.75" customHeight="1">
      <c r="A821" s="15" t="s">
        <v>1359</v>
      </c>
      <c r="B821" s="33" t="s">
        <v>106</v>
      </c>
      <c r="C821" s="16"/>
      <c r="D821" s="17"/>
      <c r="E821" s="28" t="s">
        <v>1009</v>
      </c>
      <c r="F821" s="18" t="str">
        <f t="shared" si="1"/>
        <v>vector_Vector</v>
      </c>
      <c r="G821" s="18" t="s">
        <v>950</v>
      </c>
      <c r="H821" s="30" t="s">
        <v>1206</v>
      </c>
      <c r="I821" s="30" t="s">
        <v>1001</v>
      </c>
      <c r="J821" s="45" t="s">
        <v>31</v>
      </c>
      <c r="K821" s="32" t="s">
        <v>30</v>
      </c>
      <c r="L821" s="32" t="s">
        <v>31</v>
      </c>
      <c r="M821" s="45" t="s">
        <v>31</v>
      </c>
      <c r="N821" s="45" t="s">
        <v>30</v>
      </c>
      <c r="O821" s="45" t="s">
        <v>30</v>
      </c>
      <c r="P821" s="45" t="s">
        <v>30</v>
      </c>
      <c r="Q821" s="45" t="s">
        <v>31</v>
      </c>
      <c r="R821" s="32" t="s">
        <v>65</v>
      </c>
      <c r="T821" s="45" t="s">
        <v>30</v>
      </c>
      <c r="U821" s="62" t="s">
        <v>51</v>
      </c>
      <c r="Z821" s="32" t="s">
        <v>30</v>
      </c>
      <c r="AA821" s="32" t="s">
        <v>30</v>
      </c>
      <c r="AB821" s="32" t="s">
        <v>31</v>
      </c>
      <c r="AC821" s="32" t="s">
        <v>30</v>
      </c>
      <c r="AD821" s="45" t="s">
        <v>31</v>
      </c>
      <c r="AE821" s="45" t="s">
        <v>31</v>
      </c>
      <c r="AF821" s="46" t="s">
        <v>45</v>
      </c>
      <c r="AK821" s="32" t="s">
        <v>56</v>
      </c>
      <c r="AP821" s="24" t="str">
        <f t="shared" si="2"/>
        <v>0x4E20D000</v>
      </c>
      <c r="AQ821" s="25"/>
      <c r="AR821" s="26" t="str">
        <f t="shared" si="6"/>
        <v>ARM64Op_sqdmull2_vector_Vector                                  </v>
      </c>
      <c r="AS821" s="26" t="str">
        <f t="shared" si="7"/>
        <v>//		ARM64Op_sqdmull2_vector_Vector,                                 	/* 0x4E20D000	SQDMULL2  	writes to high half of the dest. register &amp; don't touch low half */</v>
      </c>
      <c r="AT821" s="26" t="str">
        <f t="shared" si="8"/>
        <v>//		0x4E20D000,	/* SQDMULL2  	ARM64Op_sqdmull2_vector_Vector	writes to high half of the dest. register &amp; don't touch low half */</v>
      </c>
    </row>
    <row r="822" ht="12.75" customHeight="1">
      <c r="A822" s="15" t="s">
        <v>1360</v>
      </c>
      <c r="B822" s="33" t="s">
        <v>106</v>
      </c>
      <c r="C822" s="16"/>
      <c r="D822" s="17"/>
      <c r="E822" s="28" t="s">
        <v>1361</v>
      </c>
      <c r="F822" s="18" t="str">
        <f t="shared" si="1"/>
        <v/>
      </c>
      <c r="G822" s="19"/>
      <c r="H822" s="30"/>
      <c r="I822" s="30" t="s">
        <v>998</v>
      </c>
      <c r="J822" s="45" t="s">
        <v>31</v>
      </c>
      <c r="K822" s="32" t="s">
        <v>31</v>
      </c>
      <c r="L822" s="32" t="s">
        <v>31</v>
      </c>
      <c r="M822" s="45" t="s">
        <v>31</v>
      </c>
      <c r="N822" s="45" t="s">
        <v>30</v>
      </c>
      <c r="O822" s="45" t="s">
        <v>30</v>
      </c>
      <c r="P822" s="45" t="s">
        <v>30</v>
      </c>
      <c r="Q822" s="45" t="s">
        <v>31</v>
      </c>
      <c r="R822" s="32" t="s">
        <v>65</v>
      </c>
      <c r="T822" s="45" t="s">
        <v>30</v>
      </c>
      <c r="U822" s="62" t="s">
        <v>51</v>
      </c>
      <c r="Z822" s="32" t="s">
        <v>30</v>
      </c>
      <c r="AA822" s="32" t="s">
        <v>30</v>
      </c>
      <c r="AB822" s="32" t="s">
        <v>30</v>
      </c>
      <c r="AC822" s="32" t="s">
        <v>31</v>
      </c>
      <c r="AD822" s="45" t="s">
        <v>31</v>
      </c>
      <c r="AE822" s="45" t="s">
        <v>31</v>
      </c>
      <c r="AF822" s="46" t="s">
        <v>45</v>
      </c>
      <c r="AK822" s="32" t="s">
        <v>56</v>
      </c>
      <c r="AP822" s="24" t="str">
        <f t="shared" si="2"/>
        <v>0x0E20E000</v>
      </c>
      <c r="AQ822" s="25"/>
      <c r="AR822" s="26" t="str">
        <f t="shared" si="6"/>
        <v>ARM64Op_pmull                                                   </v>
      </c>
      <c r="AS822" s="26" t="str">
        <f t="shared" si="7"/>
        <v>//		ARM64Op_pmull,                                                  	/* 0x0E20E000	PMULL     	writes to low half of the dest. register &amp; clears the up half */</v>
      </c>
      <c r="AT822" s="26" t="str">
        <f t="shared" si="8"/>
        <v>//		0x0E20E000,	/* PMULL     	ARM64Op_pmull	writes to low half of the dest. register &amp; clears the up half */</v>
      </c>
    </row>
    <row r="823" ht="12.75" customHeight="1">
      <c r="A823" s="9" t="s">
        <v>1362</v>
      </c>
      <c r="B823" s="33" t="s">
        <v>106</v>
      </c>
      <c r="C823" s="16"/>
      <c r="D823" s="17"/>
      <c r="E823" s="28" t="s">
        <v>1363</v>
      </c>
      <c r="F823" s="18" t="str">
        <f t="shared" si="1"/>
        <v/>
      </c>
      <c r="G823" s="19"/>
      <c r="H823" s="30"/>
      <c r="I823" s="30" t="s">
        <v>1001</v>
      </c>
      <c r="J823" s="45" t="s">
        <v>31</v>
      </c>
      <c r="K823" s="32" t="s">
        <v>30</v>
      </c>
      <c r="L823" s="32" t="s">
        <v>31</v>
      </c>
      <c r="M823" s="45" t="s">
        <v>31</v>
      </c>
      <c r="N823" s="45" t="s">
        <v>30</v>
      </c>
      <c r="O823" s="45" t="s">
        <v>30</v>
      </c>
      <c r="P823" s="45" t="s">
        <v>30</v>
      </c>
      <c r="Q823" s="45" t="s">
        <v>31</v>
      </c>
      <c r="R823" s="32" t="s">
        <v>65</v>
      </c>
      <c r="T823" s="45" t="s">
        <v>30</v>
      </c>
      <c r="U823" s="62" t="s">
        <v>51</v>
      </c>
      <c r="Z823" s="32" t="s">
        <v>30</v>
      </c>
      <c r="AA823" s="32" t="s">
        <v>30</v>
      </c>
      <c r="AB823" s="32" t="s">
        <v>30</v>
      </c>
      <c r="AC823" s="32" t="s">
        <v>31</v>
      </c>
      <c r="AD823" s="45" t="s">
        <v>31</v>
      </c>
      <c r="AE823" s="45" t="s">
        <v>31</v>
      </c>
      <c r="AF823" s="46" t="s">
        <v>45</v>
      </c>
      <c r="AK823" s="32" t="s">
        <v>56</v>
      </c>
      <c r="AP823" s="24" t="str">
        <f t="shared" si="2"/>
        <v>0x4E20E000</v>
      </c>
      <c r="AQ823" s="25"/>
      <c r="AR823" s="26" t="str">
        <f t="shared" si="6"/>
        <v>ARM64Op_pmull2                                                  </v>
      </c>
      <c r="AS823" s="26" t="str">
        <f t="shared" si="7"/>
        <v>//		ARM64Op_pmull2,                                                 	/* 0x4E20E000	PMULL2    	writes to high half of the dest. register &amp; don't touch low half */</v>
      </c>
      <c r="AT823" s="26" t="str">
        <f t="shared" si="8"/>
        <v>//		0x4E20E000,	/* PMULL2    	ARM64Op_pmull2	writes to high half of the dest. register &amp; don't touch low half */</v>
      </c>
    </row>
    <row r="824" ht="12.75" customHeight="1">
      <c r="A824" s="15" t="s">
        <v>1364</v>
      </c>
      <c r="B824" s="33" t="s">
        <v>106</v>
      </c>
      <c r="C824" s="16"/>
      <c r="D824" s="17"/>
      <c r="E824" s="28" t="s">
        <v>1365</v>
      </c>
      <c r="F824" s="18" t="str">
        <f t="shared" si="1"/>
        <v/>
      </c>
      <c r="G824" s="19"/>
      <c r="H824" s="30"/>
      <c r="I824" s="30" t="s">
        <v>998</v>
      </c>
      <c r="J824" s="45" t="s">
        <v>31</v>
      </c>
      <c r="K824" s="32" t="s">
        <v>31</v>
      </c>
      <c r="L824" s="32" t="s">
        <v>30</v>
      </c>
      <c r="M824" s="45" t="s">
        <v>31</v>
      </c>
      <c r="N824" s="45" t="s">
        <v>30</v>
      </c>
      <c r="O824" s="45" t="s">
        <v>30</v>
      </c>
      <c r="P824" s="45" t="s">
        <v>30</v>
      </c>
      <c r="Q824" s="45" t="s">
        <v>31</v>
      </c>
      <c r="R824" s="32" t="s">
        <v>65</v>
      </c>
      <c r="T824" s="45" t="s">
        <v>30</v>
      </c>
      <c r="U824" s="62" t="s">
        <v>51</v>
      </c>
      <c r="Z824" s="32" t="s">
        <v>31</v>
      </c>
      <c r="AA824" s="32" t="s">
        <v>31</v>
      </c>
      <c r="AB824" s="32" t="s">
        <v>31</v>
      </c>
      <c r="AC824" s="32" t="s">
        <v>31</v>
      </c>
      <c r="AD824" s="45" t="s">
        <v>31</v>
      </c>
      <c r="AE824" s="45" t="s">
        <v>31</v>
      </c>
      <c r="AF824" s="46" t="s">
        <v>45</v>
      </c>
      <c r="AK824" s="32" t="s">
        <v>56</v>
      </c>
      <c r="AP824" s="24" t="str">
        <f t="shared" si="2"/>
        <v>0x2E200000</v>
      </c>
      <c r="AQ824" s="25"/>
      <c r="AR824" s="26" t="str">
        <f t="shared" si="6"/>
        <v>ARM64Op_uaddl                                                   </v>
      </c>
      <c r="AS824" s="26" t="str">
        <f t="shared" si="7"/>
        <v>//		ARM64Op_uaddl,                                                  	/* 0x2E200000	UADDL     	writes to low half of the dest. register &amp; clears the up half */</v>
      </c>
      <c r="AT824" s="26" t="str">
        <f t="shared" si="8"/>
        <v>//		0x2E200000,	/* UADDL     	ARM64Op_uaddl	writes to low half of the dest. register &amp; clears the up half */</v>
      </c>
    </row>
    <row r="825" ht="12.75" customHeight="1">
      <c r="A825" s="15" t="s">
        <v>1366</v>
      </c>
      <c r="B825" s="33" t="s">
        <v>106</v>
      </c>
      <c r="C825" s="16"/>
      <c r="D825" s="17"/>
      <c r="E825" s="28" t="s">
        <v>1367</v>
      </c>
      <c r="F825" s="18" t="str">
        <f t="shared" si="1"/>
        <v/>
      </c>
      <c r="G825" s="19"/>
      <c r="H825" s="30"/>
      <c r="I825" s="30" t="s">
        <v>1001</v>
      </c>
      <c r="J825" s="45" t="s">
        <v>31</v>
      </c>
      <c r="K825" s="32" t="s">
        <v>30</v>
      </c>
      <c r="L825" s="32" t="s">
        <v>30</v>
      </c>
      <c r="M825" s="45" t="s">
        <v>31</v>
      </c>
      <c r="N825" s="45" t="s">
        <v>30</v>
      </c>
      <c r="O825" s="45" t="s">
        <v>30</v>
      </c>
      <c r="P825" s="45" t="s">
        <v>30</v>
      </c>
      <c r="Q825" s="45" t="s">
        <v>31</v>
      </c>
      <c r="R825" s="32" t="s">
        <v>65</v>
      </c>
      <c r="T825" s="45" t="s">
        <v>30</v>
      </c>
      <c r="U825" s="62" t="s">
        <v>51</v>
      </c>
      <c r="Z825" s="32" t="s">
        <v>31</v>
      </c>
      <c r="AA825" s="32" t="s">
        <v>31</v>
      </c>
      <c r="AB825" s="32" t="s">
        <v>31</v>
      </c>
      <c r="AC825" s="32" t="s">
        <v>31</v>
      </c>
      <c r="AD825" s="45" t="s">
        <v>31</v>
      </c>
      <c r="AE825" s="45" t="s">
        <v>31</v>
      </c>
      <c r="AF825" s="46" t="s">
        <v>45</v>
      </c>
      <c r="AK825" s="32" t="s">
        <v>56</v>
      </c>
      <c r="AP825" s="24" t="str">
        <f t="shared" si="2"/>
        <v>0x6E200000</v>
      </c>
      <c r="AQ825" s="25"/>
      <c r="AR825" s="26" t="str">
        <f t="shared" si="6"/>
        <v>ARM64Op_uaddl2                                                  </v>
      </c>
      <c r="AS825" s="26" t="str">
        <f t="shared" si="7"/>
        <v>//		ARM64Op_uaddl2,                                                 	/* 0x6E200000	UADDL2    	writes to high half of the dest. register &amp; don't touch low half */</v>
      </c>
      <c r="AT825" s="26" t="str">
        <f t="shared" si="8"/>
        <v>//		0x6E200000,	/* UADDL2    	ARM64Op_uaddl2	writes to high half of the dest. register &amp; don't touch low half */</v>
      </c>
    </row>
    <row r="826" ht="12.75" customHeight="1">
      <c r="A826" s="9" t="s">
        <v>1368</v>
      </c>
      <c r="B826" s="33" t="s">
        <v>106</v>
      </c>
      <c r="C826" s="16"/>
      <c r="D826" s="17"/>
      <c r="E826" s="28" t="s">
        <v>1369</v>
      </c>
      <c r="F826" s="18" t="str">
        <f t="shared" si="1"/>
        <v/>
      </c>
      <c r="G826" s="19"/>
      <c r="H826" s="30"/>
      <c r="I826" s="30" t="s">
        <v>998</v>
      </c>
      <c r="J826" s="45" t="s">
        <v>31</v>
      </c>
      <c r="K826" s="32" t="s">
        <v>31</v>
      </c>
      <c r="L826" s="32" t="s">
        <v>30</v>
      </c>
      <c r="M826" s="45" t="s">
        <v>31</v>
      </c>
      <c r="N826" s="45" t="s">
        <v>30</v>
      </c>
      <c r="O826" s="45" t="s">
        <v>30</v>
      </c>
      <c r="P826" s="45" t="s">
        <v>30</v>
      </c>
      <c r="Q826" s="45" t="s">
        <v>31</v>
      </c>
      <c r="R826" s="32" t="s">
        <v>65</v>
      </c>
      <c r="T826" s="45" t="s">
        <v>30</v>
      </c>
      <c r="U826" s="62" t="s">
        <v>51</v>
      </c>
      <c r="Z826" s="32" t="s">
        <v>31</v>
      </c>
      <c r="AA826" s="32" t="s">
        <v>31</v>
      </c>
      <c r="AB826" s="32" t="s">
        <v>31</v>
      </c>
      <c r="AC826" s="32" t="s">
        <v>30</v>
      </c>
      <c r="AD826" s="45" t="s">
        <v>31</v>
      </c>
      <c r="AE826" s="45" t="s">
        <v>31</v>
      </c>
      <c r="AF826" s="46" t="s">
        <v>45</v>
      </c>
      <c r="AK826" s="32" t="s">
        <v>56</v>
      </c>
      <c r="AP826" s="24" t="str">
        <f t="shared" si="2"/>
        <v>0x2E201000</v>
      </c>
      <c r="AQ826" s="25"/>
      <c r="AR826" s="26" t="str">
        <f t="shared" si="6"/>
        <v>ARM64Op_uaddw                                                   </v>
      </c>
      <c r="AS826" s="26" t="str">
        <f t="shared" si="7"/>
        <v>//		ARM64Op_uaddw,                                                  	/* 0x2E201000	UADDW     	writes to low half of the dest. register &amp; clears the up half */</v>
      </c>
      <c r="AT826" s="26" t="str">
        <f t="shared" si="8"/>
        <v>//		0x2E201000,	/* UADDW     	ARM64Op_uaddw	writes to low half of the dest. register &amp; clears the up half */</v>
      </c>
    </row>
    <row r="827" ht="12.75" customHeight="1">
      <c r="A827" s="9" t="s">
        <v>1370</v>
      </c>
      <c r="B827" s="33" t="s">
        <v>106</v>
      </c>
      <c r="C827" s="16"/>
      <c r="D827" s="17"/>
      <c r="E827" s="28" t="s">
        <v>1371</v>
      </c>
      <c r="F827" s="18" t="str">
        <f t="shared" si="1"/>
        <v/>
      </c>
      <c r="G827" s="19"/>
      <c r="H827" s="30"/>
      <c r="I827" s="30" t="s">
        <v>1001</v>
      </c>
      <c r="J827" s="45" t="s">
        <v>31</v>
      </c>
      <c r="K827" s="32" t="s">
        <v>30</v>
      </c>
      <c r="L827" s="32" t="s">
        <v>30</v>
      </c>
      <c r="M827" s="45" t="s">
        <v>31</v>
      </c>
      <c r="N827" s="45" t="s">
        <v>30</v>
      </c>
      <c r="O827" s="45" t="s">
        <v>30</v>
      </c>
      <c r="P827" s="45" t="s">
        <v>30</v>
      </c>
      <c r="Q827" s="45" t="s">
        <v>31</v>
      </c>
      <c r="R827" s="32" t="s">
        <v>65</v>
      </c>
      <c r="T827" s="45" t="s">
        <v>30</v>
      </c>
      <c r="U827" s="62" t="s">
        <v>51</v>
      </c>
      <c r="Z827" s="32" t="s">
        <v>31</v>
      </c>
      <c r="AA827" s="32" t="s">
        <v>31</v>
      </c>
      <c r="AB827" s="32" t="s">
        <v>31</v>
      </c>
      <c r="AC827" s="32" t="s">
        <v>30</v>
      </c>
      <c r="AD827" s="45" t="s">
        <v>31</v>
      </c>
      <c r="AE827" s="45" t="s">
        <v>31</v>
      </c>
      <c r="AF827" s="46" t="s">
        <v>45</v>
      </c>
      <c r="AK827" s="32" t="s">
        <v>56</v>
      </c>
      <c r="AP827" s="24" t="str">
        <f t="shared" si="2"/>
        <v>0x6E201000</v>
      </c>
      <c r="AQ827" s="25"/>
      <c r="AR827" s="26" t="str">
        <f t="shared" si="6"/>
        <v>ARM64Op_uaddw2                                                  </v>
      </c>
      <c r="AS827" s="26" t="str">
        <f t="shared" si="7"/>
        <v>//		ARM64Op_uaddw2,                                                 	/* 0x6E201000	UADDW2    	writes to high half of the dest. register &amp; don't touch low half */</v>
      </c>
      <c r="AT827" s="26" t="str">
        <f t="shared" si="8"/>
        <v>//		0x6E201000,	/* UADDW2    	ARM64Op_uaddw2	writes to high half of the dest. register &amp; don't touch low half */</v>
      </c>
    </row>
    <row r="828" ht="12.75" customHeight="1">
      <c r="A828" s="15" t="s">
        <v>1372</v>
      </c>
      <c r="B828" s="33" t="s">
        <v>106</v>
      </c>
      <c r="C828" s="16"/>
      <c r="D828" s="17"/>
      <c r="E828" s="28" t="s">
        <v>1373</v>
      </c>
      <c r="F828" s="18" t="str">
        <f t="shared" si="1"/>
        <v/>
      </c>
      <c r="G828" s="19"/>
      <c r="H828" s="30"/>
      <c r="I828" s="30" t="s">
        <v>998</v>
      </c>
      <c r="J828" s="45" t="s">
        <v>31</v>
      </c>
      <c r="K828" s="32" t="s">
        <v>31</v>
      </c>
      <c r="L828" s="32" t="s">
        <v>30</v>
      </c>
      <c r="M828" s="45" t="s">
        <v>31</v>
      </c>
      <c r="N828" s="45" t="s">
        <v>30</v>
      </c>
      <c r="O828" s="45" t="s">
        <v>30</v>
      </c>
      <c r="P828" s="45" t="s">
        <v>30</v>
      </c>
      <c r="Q828" s="45" t="s">
        <v>31</v>
      </c>
      <c r="R828" s="32" t="s">
        <v>65</v>
      </c>
      <c r="T828" s="45" t="s">
        <v>30</v>
      </c>
      <c r="U828" s="62" t="s">
        <v>51</v>
      </c>
      <c r="Z828" s="32" t="s">
        <v>31</v>
      </c>
      <c r="AA828" s="32" t="s">
        <v>31</v>
      </c>
      <c r="AB828" s="32" t="s">
        <v>30</v>
      </c>
      <c r="AC828" s="32" t="s">
        <v>31</v>
      </c>
      <c r="AD828" s="45" t="s">
        <v>31</v>
      </c>
      <c r="AE828" s="45" t="s">
        <v>31</v>
      </c>
      <c r="AF828" s="46" t="s">
        <v>45</v>
      </c>
      <c r="AK828" s="32" t="s">
        <v>56</v>
      </c>
      <c r="AP828" s="24" t="str">
        <f t="shared" si="2"/>
        <v>0x2E202000</v>
      </c>
      <c r="AQ828" s="25"/>
      <c r="AR828" s="26" t="str">
        <f t="shared" si="6"/>
        <v>ARM64Op_usubl                                                   </v>
      </c>
      <c r="AS828" s="26" t="str">
        <f t="shared" si="7"/>
        <v>//		ARM64Op_usubl,                                                  	/* 0x2E202000	USUBL     	writes to low half of the dest. register &amp; clears the up half */</v>
      </c>
      <c r="AT828" s="26" t="str">
        <f t="shared" si="8"/>
        <v>//		0x2E202000,	/* USUBL     	ARM64Op_usubl	writes to low half of the dest. register &amp; clears the up half */</v>
      </c>
    </row>
    <row r="829" ht="12.75" customHeight="1">
      <c r="A829" s="15" t="s">
        <v>1374</v>
      </c>
      <c r="B829" s="33" t="s">
        <v>106</v>
      </c>
      <c r="C829" s="16"/>
      <c r="D829" s="17"/>
      <c r="E829" s="28" t="s">
        <v>1375</v>
      </c>
      <c r="F829" s="18" t="str">
        <f t="shared" si="1"/>
        <v/>
      </c>
      <c r="G829" s="19"/>
      <c r="H829" s="30"/>
      <c r="I829" s="30" t="s">
        <v>1001</v>
      </c>
      <c r="J829" s="45" t="s">
        <v>31</v>
      </c>
      <c r="K829" s="32" t="s">
        <v>30</v>
      </c>
      <c r="L829" s="32" t="s">
        <v>30</v>
      </c>
      <c r="M829" s="45" t="s">
        <v>31</v>
      </c>
      <c r="N829" s="45" t="s">
        <v>30</v>
      </c>
      <c r="O829" s="45" t="s">
        <v>30</v>
      </c>
      <c r="P829" s="45" t="s">
        <v>30</v>
      </c>
      <c r="Q829" s="45" t="s">
        <v>31</v>
      </c>
      <c r="R829" s="32" t="s">
        <v>65</v>
      </c>
      <c r="T829" s="45" t="s">
        <v>30</v>
      </c>
      <c r="U829" s="62" t="s">
        <v>51</v>
      </c>
      <c r="Z829" s="32" t="s">
        <v>31</v>
      </c>
      <c r="AA829" s="32" t="s">
        <v>31</v>
      </c>
      <c r="AB829" s="32" t="s">
        <v>30</v>
      </c>
      <c r="AC829" s="32" t="s">
        <v>31</v>
      </c>
      <c r="AD829" s="45" t="s">
        <v>31</v>
      </c>
      <c r="AE829" s="45" t="s">
        <v>31</v>
      </c>
      <c r="AF829" s="46" t="s">
        <v>45</v>
      </c>
      <c r="AK829" s="32" t="s">
        <v>56</v>
      </c>
      <c r="AP829" s="24" t="str">
        <f t="shared" si="2"/>
        <v>0x6E202000</v>
      </c>
      <c r="AQ829" s="25"/>
      <c r="AR829" s="26" t="str">
        <f t="shared" si="6"/>
        <v>ARM64Op_usubl2                                                  </v>
      </c>
      <c r="AS829" s="26" t="str">
        <f t="shared" si="7"/>
        <v>//		ARM64Op_usubl2,                                                 	/* 0x6E202000	USUBL2    	writes to high half of the dest. register &amp; don't touch low half */</v>
      </c>
      <c r="AT829" s="26" t="str">
        <f t="shared" si="8"/>
        <v>//		0x6E202000,	/* USUBL2    	ARM64Op_usubl2	writes to high half of the dest. register &amp; don't touch low half */</v>
      </c>
    </row>
    <row r="830" ht="12.75" customHeight="1">
      <c r="A830" s="9" t="s">
        <v>1376</v>
      </c>
      <c r="B830" s="33" t="s">
        <v>106</v>
      </c>
      <c r="C830" s="16"/>
      <c r="D830" s="17"/>
      <c r="E830" s="28" t="s">
        <v>1377</v>
      </c>
      <c r="F830" s="18" t="str">
        <f t="shared" si="1"/>
        <v/>
      </c>
      <c r="G830" s="19"/>
      <c r="H830" s="30"/>
      <c r="I830" s="30" t="s">
        <v>998</v>
      </c>
      <c r="J830" s="45" t="s">
        <v>31</v>
      </c>
      <c r="K830" s="32" t="s">
        <v>31</v>
      </c>
      <c r="L830" s="32" t="s">
        <v>30</v>
      </c>
      <c r="M830" s="45" t="s">
        <v>31</v>
      </c>
      <c r="N830" s="45" t="s">
        <v>30</v>
      </c>
      <c r="O830" s="45" t="s">
        <v>30</v>
      </c>
      <c r="P830" s="45" t="s">
        <v>30</v>
      </c>
      <c r="Q830" s="45" t="s">
        <v>31</v>
      </c>
      <c r="R830" s="32" t="s">
        <v>65</v>
      </c>
      <c r="T830" s="45" t="s">
        <v>30</v>
      </c>
      <c r="U830" s="62" t="s">
        <v>51</v>
      </c>
      <c r="Z830" s="32" t="s">
        <v>31</v>
      </c>
      <c r="AA830" s="32" t="s">
        <v>31</v>
      </c>
      <c r="AB830" s="32" t="s">
        <v>30</v>
      </c>
      <c r="AC830" s="32" t="s">
        <v>30</v>
      </c>
      <c r="AD830" s="45" t="s">
        <v>31</v>
      </c>
      <c r="AE830" s="45" t="s">
        <v>31</v>
      </c>
      <c r="AF830" s="46" t="s">
        <v>45</v>
      </c>
      <c r="AK830" s="32" t="s">
        <v>56</v>
      </c>
      <c r="AP830" s="24" t="str">
        <f t="shared" si="2"/>
        <v>0x2E203000</v>
      </c>
      <c r="AQ830" s="25"/>
      <c r="AR830" s="26" t="str">
        <f t="shared" si="6"/>
        <v>ARM64Op_usubw                                                   </v>
      </c>
      <c r="AS830" s="26" t="str">
        <f t="shared" si="7"/>
        <v>//		ARM64Op_usubw,                                                  	/* 0x2E203000	USUBW     	writes to low half of the dest. register &amp; clears the up half */</v>
      </c>
      <c r="AT830" s="26" t="str">
        <f t="shared" si="8"/>
        <v>//		0x2E203000,	/* USUBW     	ARM64Op_usubw	writes to low half of the dest. register &amp; clears the up half */</v>
      </c>
    </row>
    <row r="831" ht="12.75" customHeight="1">
      <c r="A831" s="15" t="s">
        <v>1378</v>
      </c>
      <c r="B831" s="33" t="s">
        <v>106</v>
      </c>
      <c r="C831" s="16"/>
      <c r="D831" s="17"/>
      <c r="E831" s="28" t="s">
        <v>1379</v>
      </c>
      <c r="F831" s="18" t="str">
        <f t="shared" si="1"/>
        <v/>
      </c>
      <c r="G831" s="19"/>
      <c r="H831" s="30"/>
      <c r="I831" s="30" t="s">
        <v>1001</v>
      </c>
      <c r="J831" s="45" t="s">
        <v>31</v>
      </c>
      <c r="K831" s="32" t="s">
        <v>30</v>
      </c>
      <c r="L831" s="32" t="s">
        <v>30</v>
      </c>
      <c r="M831" s="45" t="s">
        <v>31</v>
      </c>
      <c r="N831" s="45" t="s">
        <v>30</v>
      </c>
      <c r="O831" s="45" t="s">
        <v>30</v>
      </c>
      <c r="P831" s="45" t="s">
        <v>30</v>
      </c>
      <c r="Q831" s="45" t="s">
        <v>31</v>
      </c>
      <c r="R831" s="32" t="s">
        <v>65</v>
      </c>
      <c r="T831" s="45" t="s">
        <v>30</v>
      </c>
      <c r="U831" s="62" t="s">
        <v>51</v>
      </c>
      <c r="Z831" s="32" t="s">
        <v>31</v>
      </c>
      <c r="AA831" s="32" t="s">
        <v>31</v>
      </c>
      <c r="AB831" s="32" t="s">
        <v>30</v>
      </c>
      <c r="AC831" s="32" t="s">
        <v>30</v>
      </c>
      <c r="AD831" s="45" t="s">
        <v>31</v>
      </c>
      <c r="AE831" s="45" t="s">
        <v>31</v>
      </c>
      <c r="AF831" s="46" t="s">
        <v>45</v>
      </c>
      <c r="AK831" s="32" t="s">
        <v>56</v>
      </c>
      <c r="AP831" s="24" t="str">
        <f t="shared" si="2"/>
        <v>0x6E203000</v>
      </c>
      <c r="AQ831" s="25"/>
      <c r="AR831" s="26" t="str">
        <f t="shared" si="6"/>
        <v>ARM64Op_usubw2                                                  </v>
      </c>
      <c r="AS831" s="26" t="str">
        <f t="shared" si="7"/>
        <v>//		ARM64Op_usubw2,                                                 	/* 0x6E203000	USUBW2    	writes to high half of the dest. register &amp; don't touch low half */</v>
      </c>
      <c r="AT831" s="26" t="str">
        <f t="shared" si="8"/>
        <v>//		0x6E203000,	/* USUBW2    	ARM64Op_usubw2	writes to high half of the dest. register &amp; don't touch low half */</v>
      </c>
    </row>
    <row r="832" ht="12.75" customHeight="1">
      <c r="A832" s="15" t="s">
        <v>1380</v>
      </c>
      <c r="B832" s="33" t="s">
        <v>106</v>
      </c>
      <c r="C832" s="16"/>
      <c r="D832" s="17"/>
      <c r="E832" s="28" t="s">
        <v>1381</v>
      </c>
      <c r="F832" s="18" t="str">
        <f t="shared" si="1"/>
        <v/>
      </c>
      <c r="G832" s="19"/>
      <c r="H832" s="30"/>
      <c r="I832" s="30" t="s">
        <v>998</v>
      </c>
      <c r="J832" s="45" t="s">
        <v>31</v>
      </c>
      <c r="K832" s="32" t="s">
        <v>31</v>
      </c>
      <c r="L832" s="32" t="s">
        <v>30</v>
      </c>
      <c r="M832" s="45" t="s">
        <v>31</v>
      </c>
      <c r="N832" s="45" t="s">
        <v>30</v>
      </c>
      <c r="O832" s="45" t="s">
        <v>30</v>
      </c>
      <c r="P832" s="45" t="s">
        <v>30</v>
      </c>
      <c r="Q832" s="45" t="s">
        <v>31</v>
      </c>
      <c r="R832" s="32" t="s">
        <v>65</v>
      </c>
      <c r="T832" s="45" t="s">
        <v>30</v>
      </c>
      <c r="U832" s="62" t="s">
        <v>51</v>
      </c>
      <c r="Z832" s="32" t="s">
        <v>31</v>
      </c>
      <c r="AA832" s="32" t="s">
        <v>30</v>
      </c>
      <c r="AB832" s="32" t="s">
        <v>31</v>
      </c>
      <c r="AC832" s="32" t="s">
        <v>31</v>
      </c>
      <c r="AD832" s="45" t="s">
        <v>31</v>
      </c>
      <c r="AE832" s="45" t="s">
        <v>31</v>
      </c>
      <c r="AF832" s="46" t="s">
        <v>45</v>
      </c>
      <c r="AK832" s="32" t="s">
        <v>56</v>
      </c>
      <c r="AP832" s="24" t="str">
        <f t="shared" si="2"/>
        <v>0x2E204000</v>
      </c>
      <c r="AQ832" s="25"/>
      <c r="AR832" s="26" t="str">
        <f t="shared" si="6"/>
        <v>ARM64Op_raddhn                                                  </v>
      </c>
      <c r="AS832" s="26" t="str">
        <f t="shared" si="7"/>
        <v>//		ARM64Op_raddhn,                                                 	/* 0x2E204000	RADDHN    	writes to low half of the dest. register &amp; clears the up half */</v>
      </c>
      <c r="AT832" s="26" t="str">
        <f t="shared" si="8"/>
        <v>//		0x2E204000,	/* RADDHN    	ARM64Op_raddhn	writes to low half of the dest. register &amp; clears the up half */</v>
      </c>
    </row>
    <row r="833" ht="12.75" customHeight="1">
      <c r="A833" s="9" t="s">
        <v>1382</v>
      </c>
      <c r="B833" s="33" t="s">
        <v>106</v>
      </c>
      <c r="C833" s="16"/>
      <c r="D833" s="17"/>
      <c r="E833" s="28" t="s">
        <v>1383</v>
      </c>
      <c r="F833" s="18" t="str">
        <f t="shared" si="1"/>
        <v/>
      </c>
      <c r="G833" s="19"/>
      <c r="H833" s="30"/>
      <c r="I833" s="30" t="s">
        <v>1001</v>
      </c>
      <c r="J833" s="45" t="s">
        <v>31</v>
      </c>
      <c r="K833" s="32" t="s">
        <v>30</v>
      </c>
      <c r="L833" s="32" t="s">
        <v>30</v>
      </c>
      <c r="M833" s="45" t="s">
        <v>31</v>
      </c>
      <c r="N833" s="45" t="s">
        <v>30</v>
      </c>
      <c r="O833" s="45" t="s">
        <v>30</v>
      </c>
      <c r="P833" s="45" t="s">
        <v>30</v>
      </c>
      <c r="Q833" s="45" t="s">
        <v>31</v>
      </c>
      <c r="R833" s="32" t="s">
        <v>65</v>
      </c>
      <c r="T833" s="45" t="s">
        <v>30</v>
      </c>
      <c r="U833" s="62" t="s">
        <v>51</v>
      </c>
      <c r="Z833" s="32" t="s">
        <v>31</v>
      </c>
      <c r="AA833" s="32" t="s">
        <v>30</v>
      </c>
      <c r="AB833" s="32" t="s">
        <v>31</v>
      </c>
      <c r="AC833" s="32" t="s">
        <v>31</v>
      </c>
      <c r="AD833" s="45" t="s">
        <v>31</v>
      </c>
      <c r="AE833" s="45" t="s">
        <v>31</v>
      </c>
      <c r="AF833" s="46" t="s">
        <v>45</v>
      </c>
      <c r="AK833" s="32" t="s">
        <v>56</v>
      </c>
      <c r="AP833" s="24" t="str">
        <f t="shared" si="2"/>
        <v>0x6E204000</v>
      </c>
      <c r="AQ833" s="25"/>
      <c r="AR833" s="26" t="str">
        <f t="shared" si="6"/>
        <v>ARM64Op_raddhn2                                                 </v>
      </c>
      <c r="AS833" s="26" t="str">
        <f t="shared" si="7"/>
        <v>//		ARM64Op_raddhn2,                                                	/* 0x6E204000	RADDHN2   	writes to high half of the dest. register &amp; don't touch low half */</v>
      </c>
      <c r="AT833" s="26" t="str">
        <f t="shared" si="8"/>
        <v>//		0x6E204000,	/* RADDHN2   	ARM64Op_raddhn2	writes to high half of the dest. register &amp; don't touch low half */</v>
      </c>
    </row>
    <row r="834" ht="12.75" customHeight="1">
      <c r="A834" s="9" t="s">
        <v>1384</v>
      </c>
      <c r="B834" s="33" t="s">
        <v>106</v>
      </c>
      <c r="C834" s="16"/>
      <c r="D834" s="17"/>
      <c r="E834" s="28" t="s">
        <v>1385</v>
      </c>
      <c r="F834" s="18" t="str">
        <f t="shared" si="1"/>
        <v/>
      </c>
      <c r="G834" s="19"/>
      <c r="H834" s="30"/>
      <c r="I834" s="30" t="s">
        <v>998</v>
      </c>
      <c r="J834" s="45" t="s">
        <v>31</v>
      </c>
      <c r="K834" s="32" t="s">
        <v>31</v>
      </c>
      <c r="L834" s="32" t="s">
        <v>30</v>
      </c>
      <c r="M834" s="45" t="s">
        <v>31</v>
      </c>
      <c r="N834" s="45" t="s">
        <v>30</v>
      </c>
      <c r="O834" s="45" t="s">
        <v>30</v>
      </c>
      <c r="P834" s="45" t="s">
        <v>30</v>
      </c>
      <c r="Q834" s="45" t="s">
        <v>31</v>
      </c>
      <c r="R834" s="32" t="s">
        <v>65</v>
      </c>
      <c r="T834" s="45" t="s">
        <v>30</v>
      </c>
      <c r="U834" s="62" t="s">
        <v>51</v>
      </c>
      <c r="Z834" s="32" t="s">
        <v>31</v>
      </c>
      <c r="AA834" s="32" t="s">
        <v>30</v>
      </c>
      <c r="AB834" s="32" t="s">
        <v>31</v>
      </c>
      <c r="AC834" s="32" t="s">
        <v>30</v>
      </c>
      <c r="AD834" s="45" t="s">
        <v>31</v>
      </c>
      <c r="AE834" s="45" t="s">
        <v>31</v>
      </c>
      <c r="AF834" s="46" t="s">
        <v>45</v>
      </c>
      <c r="AK834" s="32" t="s">
        <v>56</v>
      </c>
      <c r="AP834" s="24" t="str">
        <f t="shared" si="2"/>
        <v>0x2E205000</v>
      </c>
      <c r="AQ834" s="25"/>
      <c r="AR834" s="26" t="str">
        <f t="shared" si="6"/>
        <v>ARM64Op_uabal                                                   </v>
      </c>
      <c r="AS834" s="26" t="str">
        <f t="shared" si="7"/>
        <v>//		ARM64Op_uabal,                                                  	/* 0x2E205000	UABAL     	writes to low half of the dest. register &amp; clears the up half */</v>
      </c>
      <c r="AT834" s="26" t="str">
        <f t="shared" si="8"/>
        <v>//		0x2E205000,	/* UABAL     	ARM64Op_uabal	writes to low half of the dest. register &amp; clears the up half */</v>
      </c>
    </row>
    <row r="835" ht="12.75" customHeight="1">
      <c r="A835" s="15" t="s">
        <v>1386</v>
      </c>
      <c r="B835" s="33" t="s">
        <v>106</v>
      </c>
      <c r="C835" s="16"/>
      <c r="D835" s="17"/>
      <c r="E835" s="28" t="s">
        <v>1387</v>
      </c>
      <c r="F835" s="18" t="str">
        <f t="shared" si="1"/>
        <v/>
      </c>
      <c r="G835" s="19"/>
      <c r="H835" s="30"/>
      <c r="I835" s="30" t="s">
        <v>1001</v>
      </c>
      <c r="J835" s="45" t="s">
        <v>31</v>
      </c>
      <c r="K835" s="32" t="s">
        <v>30</v>
      </c>
      <c r="L835" s="32" t="s">
        <v>30</v>
      </c>
      <c r="M835" s="45" t="s">
        <v>31</v>
      </c>
      <c r="N835" s="45" t="s">
        <v>30</v>
      </c>
      <c r="O835" s="45" t="s">
        <v>30</v>
      </c>
      <c r="P835" s="45" t="s">
        <v>30</v>
      </c>
      <c r="Q835" s="45" t="s">
        <v>31</v>
      </c>
      <c r="R835" s="32" t="s">
        <v>65</v>
      </c>
      <c r="T835" s="45" t="s">
        <v>30</v>
      </c>
      <c r="U835" s="62" t="s">
        <v>51</v>
      </c>
      <c r="Z835" s="32" t="s">
        <v>31</v>
      </c>
      <c r="AA835" s="32" t="s">
        <v>30</v>
      </c>
      <c r="AB835" s="32" t="s">
        <v>31</v>
      </c>
      <c r="AC835" s="32" t="s">
        <v>30</v>
      </c>
      <c r="AD835" s="45" t="s">
        <v>31</v>
      </c>
      <c r="AE835" s="45" t="s">
        <v>31</v>
      </c>
      <c r="AF835" s="46" t="s">
        <v>45</v>
      </c>
      <c r="AK835" s="32" t="s">
        <v>56</v>
      </c>
      <c r="AP835" s="24" t="str">
        <f t="shared" si="2"/>
        <v>0x6E205000</v>
      </c>
      <c r="AQ835" s="25"/>
      <c r="AR835" s="26" t="str">
        <f t="shared" si="6"/>
        <v>ARM64Op_uabal2                                                  </v>
      </c>
      <c r="AS835" s="26" t="str">
        <f t="shared" si="7"/>
        <v>//		ARM64Op_uabal2,                                                 	/* 0x6E205000	UABAL2    	writes to high half of the dest. register &amp; don't touch low half */</v>
      </c>
      <c r="AT835" s="26" t="str">
        <f t="shared" si="8"/>
        <v>//		0x6E205000,	/* UABAL2    	ARM64Op_uabal2	writes to high half of the dest. register &amp; don't touch low half */</v>
      </c>
    </row>
    <row r="836" ht="12.75" customHeight="1">
      <c r="A836" s="15" t="s">
        <v>1388</v>
      </c>
      <c r="B836" s="33" t="s">
        <v>106</v>
      </c>
      <c r="C836" s="16"/>
      <c r="D836" s="17"/>
      <c r="E836" s="28" t="s">
        <v>1389</v>
      </c>
      <c r="F836" s="18" t="str">
        <f t="shared" si="1"/>
        <v/>
      </c>
      <c r="G836" s="19"/>
      <c r="H836" s="30"/>
      <c r="I836" s="30" t="s">
        <v>998</v>
      </c>
      <c r="J836" s="45" t="s">
        <v>31</v>
      </c>
      <c r="K836" s="32" t="s">
        <v>31</v>
      </c>
      <c r="L836" s="32" t="s">
        <v>30</v>
      </c>
      <c r="M836" s="45" t="s">
        <v>31</v>
      </c>
      <c r="N836" s="45" t="s">
        <v>30</v>
      </c>
      <c r="O836" s="45" t="s">
        <v>30</v>
      </c>
      <c r="P836" s="45" t="s">
        <v>30</v>
      </c>
      <c r="Q836" s="45" t="s">
        <v>31</v>
      </c>
      <c r="R836" s="32" t="s">
        <v>65</v>
      </c>
      <c r="T836" s="45" t="s">
        <v>30</v>
      </c>
      <c r="U836" s="62" t="s">
        <v>51</v>
      </c>
      <c r="Z836" s="32" t="s">
        <v>31</v>
      </c>
      <c r="AA836" s="32" t="s">
        <v>30</v>
      </c>
      <c r="AB836" s="32" t="s">
        <v>30</v>
      </c>
      <c r="AC836" s="32" t="s">
        <v>31</v>
      </c>
      <c r="AD836" s="45" t="s">
        <v>31</v>
      </c>
      <c r="AE836" s="45" t="s">
        <v>31</v>
      </c>
      <c r="AF836" s="46" t="s">
        <v>45</v>
      </c>
      <c r="AK836" s="32" t="s">
        <v>56</v>
      </c>
      <c r="AP836" s="24" t="str">
        <f t="shared" si="2"/>
        <v>0x2E206000</v>
      </c>
      <c r="AQ836" s="25"/>
      <c r="AR836" s="26" t="str">
        <f t="shared" si="6"/>
        <v>ARM64Op_rsubhn                                                  </v>
      </c>
      <c r="AS836" s="26" t="str">
        <f t="shared" si="7"/>
        <v>//		ARM64Op_rsubhn,                                                 	/* 0x2E206000	RSUBHN    	writes to low half of the dest. register &amp; clears the up half */</v>
      </c>
      <c r="AT836" s="26" t="str">
        <f t="shared" si="8"/>
        <v>//		0x2E206000,	/* RSUBHN    	ARM64Op_rsubhn	writes to low half of the dest. register &amp; clears the up half */</v>
      </c>
    </row>
    <row r="837" ht="12.75" customHeight="1">
      <c r="A837" s="9" t="s">
        <v>1390</v>
      </c>
      <c r="B837" s="33" t="s">
        <v>106</v>
      </c>
      <c r="C837" s="16"/>
      <c r="D837" s="17"/>
      <c r="E837" s="28" t="s">
        <v>1391</v>
      </c>
      <c r="F837" s="18" t="str">
        <f t="shared" si="1"/>
        <v/>
      </c>
      <c r="G837" s="19"/>
      <c r="H837" s="30"/>
      <c r="I837" s="30" t="s">
        <v>1001</v>
      </c>
      <c r="J837" s="45" t="s">
        <v>31</v>
      </c>
      <c r="K837" s="32" t="s">
        <v>30</v>
      </c>
      <c r="L837" s="32" t="s">
        <v>30</v>
      </c>
      <c r="M837" s="45" t="s">
        <v>31</v>
      </c>
      <c r="N837" s="45" t="s">
        <v>30</v>
      </c>
      <c r="O837" s="45" t="s">
        <v>30</v>
      </c>
      <c r="P837" s="45" t="s">
        <v>30</v>
      </c>
      <c r="Q837" s="45" t="s">
        <v>31</v>
      </c>
      <c r="R837" s="32" t="s">
        <v>65</v>
      </c>
      <c r="T837" s="45" t="s">
        <v>30</v>
      </c>
      <c r="U837" s="62" t="s">
        <v>51</v>
      </c>
      <c r="Z837" s="32" t="s">
        <v>31</v>
      </c>
      <c r="AA837" s="32" t="s">
        <v>30</v>
      </c>
      <c r="AB837" s="32" t="s">
        <v>30</v>
      </c>
      <c r="AC837" s="32" t="s">
        <v>31</v>
      </c>
      <c r="AD837" s="45" t="s">
        <v>31</v>
      </c>
      <c r="AE837" s="45" t="s">
        <v>31</v>
      </c>
      <c r="AF837" s="46" t="s">
        <v>45</v>
      </c>
      <c r="AK837" s="32" t="s">
        <v>56</v>
      </c>
      <c r="AP837" s="24" t="str">
        <f t="shared" si="2"/>
        <v>0x6E206000</v>
      </c>
      <c r="AQ837" s="25"/>
      <c r="AR837" s="26" t="str">
        <f t="shared" si="6"/>
        <v>ARM64Op_rsubhn2                                                 </v>
      </c>
      <c r="AS837" s="26" t="str">
        <f t="shared" si="7"/>
        <v>//		ARM64Op_rsubhn2,                                                	/* 0x6E206000	RSUBHN2   	writes to high half of the dest. register &amp; don't touch low half */</v>
      </c>
      <c r="AT837" s="26" t="str">
        <f t="shared" si="8"/>
        <v>//		0x6E206000,	/* RSUBHN2   	ARM64Op_rsubhn2	writes to high half of the dest. register &amp; don't touch low half */</v>
      </c>
    </row>
    <row r="838" ht="12.75" customHeight="1">
      <c r="A838" s="15" t="s">
        <v>1392</v>
      </c>
      <c r="B838" s="33" t="s">
        <v>106</v>
      </c>
      <c r="C838" s="16"/>
      <c r="D838" s="17"/>
      <c r="E838" s="28" t="s">
        <v>1393</v>
      </c>
      <c r="F838" s="18" t="str">
        <f t="shared" si="1"/>
        <v/>
      </c>
      <c r="G838" s="19"/>
      <c r="H838" s="30"/>
      <c r="I838" s="30" t="s">
        <v>998</v>
      </c>
      <c r="J838" s="45" t="s">
        <v>31</v>
      </c>
      <c r="K838" s="32" t="s">
        <v>31</v>
      </c>
      <c r="L838" s="32" t="s">
        <v>30</v>
      </c>
      <c r="M838" s="45" t="s">
        <v>31</v>
      </c>
      <c r="N838" s="45" t="s">
        <v>30</v>
      </c>
      <c r="O838" s="45" t="s">
        <v>30</v>
      </c>
      <c r="P838" s="45" t="s">
        <v>30</v>
      </c>
      <c r="Q838" s="45" t="s">
        <v>31</v>
      </c>
      <c r="R838" s="32" t="s">
        <v>65</v>
      </c>
      <c r="T838" s="45" t="s">
        <v>30</v>
      </c>
      <c r="U838" s="62" t="s">
        <v>51</v>
      </c>
      <c r="Z838" s="32" t="s">
        <v>31</v>
      </c>
      <c r="AA838" s="32" t="s">
        <v>30</v>
      </c>
      <c r="AB838" s="32" t="s">
        <v>30</v>
      </c>
      <c r="AC838" s="32" t="s">
        <v>30</v>
      </c>
      <c r="AD838" s="45" t="s">
        <v>31</v>
      </c>
      <c r="AE838" s="45" t="s">
        <v>31</v>
      </c>
      <c r="AF838" s="46" t="s">
        <v>45</v>
      </c>
      <c r="AK838" s="32" t="s">
        <v>56</v>
      </c>
      <c r="AP838" s="24" t="str">
        <f t="shared" si="2"/>
        <v>0x2E207000</v>
      </c>
      <c r="AQ838" s="25"/>
      <c r="AR838" s="26" t="str">
        <f t="shared" si="6"/>
        <v>ARM64Op_uabdl                                                   </v>
      </c>
      <c r="AS838" s="26" t="str">
        <f t="shared" si="7"/>
        <v>//		ARM64Op_uabdl,                                                  	/* 0x2E207000	UABDL     	writes to low half of the dest. register &amp; clears the up half */</v>
      </c>
      <c r="AT838" s="26" t="str">
        <f t="shared" si="8"/>
        <v>//		0x2E207000,	/* UABDL     	ARM64Op_uabdl	writes to low half of the dest. register &amp; clears the up half */</v>
      </c>
    </row>
    <row r="839" ht="12.75" customHeight="1">
      <c r="A839" s="15" t="s">
        <v>1394</v>
      </c>
      <c r="B839" s="33" t="s">
        <v>106</v>
      </c>
      <c r="C839" s="16"/>
      <c r="D839" s="17"/>
      <c r="E839" s="28" t="s">
        <v>1395</v>
      </c>
      <c r="F839" s="18" t="str">
        <f t="shared" si="1"/>
        <v/>
      </c>
      <c r="G839" s="19"/>
      <c r="H839" s="30"/>
      <c r="I839" s="30" t="s">
        <v>1001</v>
      </c>
      <c r="J839" s="45" t="s">
        <v>31</v>
      </c>
      <c r="K839" s="32" t="s">
        <v>30</v>
      </c>
      <c r="L839" s="32" t="s">
        <v>30</v>
      </c>
      <c r="M839" s="45" t="s">
        <v>31</v>
      </c>
      <c r="N839" s="45" t="s">
        <v>30</v>
      </c>
      <c r="O839" s="45" t="s">
        <v>30</v>
      </c>
      <c r="P839" s="45" t="s">
        <v>30</v>
      </c>
      <c r="Q839" s="45" t="s">
        <v>31</v>
      </c>
      <c r="R839" s="32" t="s">
        <v>65</v>
      </c>
      <c r="T839" s="45" t="s">
        <v>30</v>
      </c>
      <c r="U839" s="62" t="s">
        <v>51</v>
      </c>
      <c r="Z839" s="32" t="s">
        <v>31</v>
      </c>
      <c r="AA839" s="32" t="s">
        <v>30</v>
      </c>
      <c r="AB839" s="32" t="s">
        <v>30</v>
      </c>
      <c r="AC839" s="32" t="s">
        <v>30</v>
      </c>
      <c r="AD839" s="45" t="s">
        <v>31</v>
      </c>
      <c r="AE839" s="45" t="s">
        <v>31</v>
      </c>
      <c r="AF839" s="46" t="s">
        <v>45</v>
      </c>
      <c r="AK839" s="32" t="s">
        <v>56</v>
      </c>
      <c r="AP839" s="24" t="str">
        <f t="shared" si="2"/>
        <v>0x6E207000</v>
      </c>
      <c r="AQ839" s="25"/>
      <c r="AR839" s="26" t="str">
        <f t="shared" si="6"/>
        <v>ARM64Op_uabdl2                                                  </v>
      </c>
      <c r="AS839" s="26" t="str">
        <f t="shared" si="7"/>
        <v>//		ARM64Op_uabdl2,                                                 	/* 0x6E207000	UABDL2    	writes to high half of the dest. register &amp; don't touch low half */</v>
      </c>
      <c r="AT839" s="26" t="str">
        <f t="shared" si="8"/>
        <v>//		0x6E207000,	/* UABDL2    	ARM64Op_uabdl2	writes to high half of the dest. register &amp; don't touch low half */</v>
      </c>
    </row>
    <row r="840" ht="12.75" customHeight="1">
      <c r="A840" s="9" t="s">
        <v>1396</v>
      </c>
      <c r="B840" s="33" t="s">
        <v>106</v>
      </c>
      <c r="C840" s="16"/>
      <c r="D840" s="17"/>
      <c r="E840" s="28" t="s">
        <v>1397</v>
      </c>
      <c r="F840" s="18" t="str">
        <f t="shared" si="1"/>
        <v>vector</v>
      </c>
      <c r="G840" s="18" t="s">
        <v>950</v>
      </c>
      <c r="H840" s="30"/>
      <c r="I840" s="30" t="s">
        <v>998</v>
      </c>
      <c r="J840" s="45" t="s">
        <v>31</v>
      </c>
      <c r="K840" s="32" t="s">
        <v>31</v>
      </c>
      <c r="L840" s="32" t="s">
        <v>30</v>
      </c>
      <c r="M840" s="45" t="s">
        <v>31</v>
      </c>
      <c r="N840" s="45" t="s">
        <v>30</v>
      </c>
      <c r="O840" s="45" t="s">
        <v>30</v>
      </c>
      <c r="P840" s="45" t="s">
        <v>30</v>
      </c>
      <c r="Q840" s="45" t="s">
        <v>31</v>
      </c>
      <c r="R840" s="32" t="s">
        <v>65</v>
      </c>
      <c r="T840" s="45" t="s">
        <v>30</v>
      </c>
      <c r="U840" s="62" t="s">
        <v>51</v>
      </c>
      <c r="Z840" s="32" t="s">
        <v>30</v>
      </c>
      <c r="AA840" s="32" t="s">
        <v>31</v>
      </c>
      <c r="AB840" s="32" t="s">
        <v>31</v>
      </c>
      <c r="AC840" s="32" t="s">
        <v>31</v>
      </c>
      <c r="AD840" s="45" t="s">
        <v>31</v>
      </c>
      <c r="AE840" s="45" t="s">
        <v>31</v>
      </c>
      <c r="AF840" s="46" t="s">
        <v>45</v>
      </c>
      <c r="AK840" s="32" t="s">
        <v>56</v>
      </c>
      <c r="AP840" s="24" t="str">
        <f t="shared" si="2"/>
        <v>0x2E208000</v>
      </c>
      <c r="AQ840" s="25"/>
      <c r="AR840" s="26" t="str">
        <f t="shared" si="6"/>
        <v>ARM64Op_umlal_vector                                            </v>
      </c>
      <c r="AS840" s="26" t="str">
        <f t="shared" si="7"/>
        <v>//		ARM64Op_umlal_vector,                                           	/* 0x2E208000	UMLAL     	writes to low half of the dest. register &amp; clears the up half */</v>
      </c>
      <c r="AT840" s="26" t="str">
        <f t="shared" si="8"/>
        <v>//		0x2E208000,	/* UMLAL     	ARM64Op_umlal_vector	writes to low half of the dest. register &amp; clears the up half */</v>
      </c>
    </row>
    <row r="841" ht="12.75" customHeight="1">
      <c r="A841" s="9" t="s">
        <v>1398</v>
      </c>
      <c r="B841" s="33" t="s">
        <v>106</v>
      </c>
      <c r="C841" s="16"/>
      <c r="D841" s="17"/>
      <c r="E841" s="28" t="s">
        <v>1399</v>
      </c>
      <c r="F841" s="18" t="str">
        <f t="shared" si="1"/>
        <v>vector</v>
      </c>
      <c r="G841" s="18" t="s">
        <v>950</v>
      </c>
      <c r="H841" s="30"/>
      <c r="I841" s="30" t="s">
        <v>1001</v>
      </c>
      <c r="J841" s="45" t="s">
        <v>31</v>
      </c>
      <c r="K841" s="32" t="s">
        <v>30</v>
      </c>
      <c r="L841" s="32" t="s">
        <v>30</v>
      </c>
      <c r="M841" s="45" t="s">
        <v>31</v>
      </c>
      <c r="N841" s="45" t="s">
        <v>30</v>
      </c>
      <c r="O841" s="45" t="s">
        <v>30</v>
      </c>
      <c r="P841" s="45" t="s">
        <v>30</v>
      </c>
      <c r="Q841" s="45" t="s">
        <v>31</v>
      </c>
      <c r="R841" s="32" t="s">
        <v>65</v>
      </c>
      <c r="T841" s="45" t="s">
        <v>30</v>
      </c>
      <c r="U841" s="62" t="s">
        <v>51</v>
      </c>
      <c r="Z841" s="32" t="s">
        <v>30</v>
      </c>
      <c r="AA841" s="32" t="s">
        <v>31</v>
      </c>
      <c r="AB841" s="32" t="s">
        <v>31</v>
      </c>
      <c r="AC841" s="32" t="s">
        <v>31</v>
      </c>
      <c r="AD841" s="45" t="s">
        <v>31</v>
      </c>
      <c r="AE841" s="45" t="s">
        <v>31</v>
      </c>
      <c r="AF841" s="46" t="s">
        <v>45</v>
      </c>
      <c r="AK841" s="32" t="s">
        <v>56</v>
      </c>
      <c r="AP841" s="24" t="str">
        <f t="shared" si="2"/>
        <v>0x6E208000</v>
      </c>
      <c r="AQ841" s="25"/>
      <c r="AR841" s="26" t="str">
        <f t="shared" si="6"/>
        <v>ARM64Op_umlal2_vector                                           </v>
      </c>
      <c r="AS841" s="26" t="str">
        <f t="shared" si="7"/>
        <v>//		ARM64Op_umlal2_vector,                                          	/* 0x6E208000	UMLAL2    	writes to high half of the dest. register &amp; don't touch low half */</v>
      </c>
      <c r="AT841" s="26" t="str">
        <f t="shared" si="8"/>
        <v>//		0x6E208000,	/* UMLAL2    	ARM64Op_umlal2_vector	writes to high half of the dest. register &amp; don't touch low half */</v>
      </c>
    </row>
    <row r="842" ht="12.75" customHeight="1">
      <c r="A842" s="15" t="s">
        <v>1400</v>
      </c>
      <c r="B842" s="33" t="s">
        <v>106</v>
      </c>
      <c r="C842" s="16"/>
      <c r="D842" s="17"/>
      <c r="E842" s="28" t="s">
        <v>1401</v>
      </c>
      <c r="F842" s="18" t="str">
        <f t="shared" si="1"/>
        <v>vector</v>
      </c>
      <c r="G842" s="18" t="s">
        <v>950</v>
      </c>
      <c r="H842" s="30"/>
      <c r="I842" s="30" t="s">
        <v>998</v>
      </c>
      <c r="J842" s="45" t="s">
        <v>31</v>
      </c>
      <c r="K842" s="32" t="s">
        <v>31</v>
      </c>
      <c r="L842" s="32" t="s">
        <v>30</v>
      </c>
      <c r="M842" s="45" t="s">
        <v>31</v>
      </c>
      <c r="N842" s="45" t="s">
        <v>30</v>
      </c>
      <c r="O842" s="45" t="s">
        <v>30</v>
      </c>
      <c r="P842" s="45" t="s">
        <v>30</v>
      </c>
      <c r="Q842" s="45" t="s">
        <v>31</v>
      </c>
      <c r="R842" s="32" t="s">
        <v>65</v>
      </c>
      <c r="T842" s="45" t="s">
        <v>30</v>
      </c>
      <c r="U842" s="62" t="s">
        <v>51</v>
      </c>
      <c r="Z842" s="32" t="s">
        <v>30</v>
      </c>
      <c r="AA842" s="32" t="s">
        <v>31</v>
      </c>
      <c r="AB842" s="32" t="s">
        <v>30</v>
      </c>
      <c r="AC842" s="32" t="s">
        <v>31</v>
      </c>
      <c r="AD842" s="45" t="s">
        <v>31</v>
      </c>
      <c r="AE842" s="45" t="s">
        <v>31</v>
      </c>
      <c r="AF842" s="46" t="s">
        <v>45</v>
      </c>
      <c r="AK842" s="32" t="s">
        <v>56</v>
      </c>
      <c r="AP842" s="24" t="str">
        <f t="shared" si="2"/>
        <v>0x2E20A000</v>
      </c>
      <c r="AQ842" s="25"/>
      <c r="AR842" s="26" t="str">
        <f t="shared" si="6"/>
        <v>ARM64Op_umlsl_vector                                            </v>
      </c>
      <c r="AS842" s="26" t="str">
        <f t="shared" si="7"/>
        <v>//		ARM64Op_umlsl_vector,                                           	/* 0x2E20A000	UMLSL     	writes to low half of the dest. register &amp; clears the up half */</v>
      </c>
      <c r="AT842" s="26" t="str">
        <f t="shared" si="8"/>
        <v>//		0x2E20A000,	/* UMLSL     	ARM64Op_umlsl_vector	writes to low half of the dest. register &amp; clears the up half */</v>
      </c>
    </row>
    <row r="843" ht="12.75" customHeight="1">
      <c r="A843" s="15" t="s">
        <v>1402</v>
      </c>
      <c r="B843" s="33" t="s">
        <v>106</v>
      </c>
      <c r="C843" s="16"/>
      <c r="D843" s="17"/>
      <c r="E843" s="28" t="s">
        <v>1403</v>
      </c>
      <c r="F843" s="18" t="str">
        <f t="shared" si="1"/>
        <v>vector</v>
      </c>
      <c r="G843" s="18" t="s">
        <v>950</v>
      </c>
      <c r="H843" s="30"/>
      <c r="I843" s="30" t="s">
        <v>1001</v>
      </c>
      <c r="J843" s="45" t="s">
        <v>31</v>
      </c>
      <c r="K843" s="32" t="s">
        <v>30</v>
      </c>
      <c r="L843" s="32" t="s">
        <v>30</v>
      </c>
      <c r="M843" s="45" t="s">
        <v>31</v>
      </c>
      <c r="N843" s="45" t="s">
        <v>30</v>
      </c>
      <c r="O843" s="45" t="s">
        <v>30</v>
      </c>
      <c r="P843" s="45" t="s">
        <v>30</v>
      </c>
      <c r="Q843" s="45" t="s">
        <v>31</v>
      </c>
      <c r="R843" s="32" t="s">
        <v>65</v>
      </c>
      <c r="T843" s="45" t="s">
        <v>30</v>
      </c>
      <c r="U843" s="62" t="s">
        <v>51</v>
      </c>
      <c r="Z843" s="32" t="s">
        <v>30</v>
      </c>
      <c r="AA843" s="32" t="s">
        <v>31</v>
      </c>
      <c r="AB843" s="32" t="s">
        <v>30</v>
      </c>
      <c r="AC843" s="32" t="s">
        <v>31</v>
      </c>
      <c r="AD843" s="45" t="s">
        <v>31</v>
      </c>
      <c r="AE843" s="45" t="s">
        <v>31</v>
      </c>
      <c r="AF843" s="46" t="s">
        <v>45</v>
      </c>
      <c r="AK843" s="32" t="s">
        <v>56</v>
      </c>
      <c r="AP843" s="24" t="str">
        <f t="shared" si="2"/>
        <v>0x6E20A000</v>
      </c>
      <c r="AQ843" s="25"/>
      <c r="AR843" s="26" t="str">
        <f t="shared" si="6"/>
        <v>ARM64Op_umlsl2_vector                                           </v>
      </c>
      <c r="AS843" s="26" t="str">
        <f t="shared" si="7"/>
        <v>//		ARM64Op_umlsl2_vector,                                          	/* 0x6E20A000	UMLSL2    	writes to high half of the dest. register &amp; don't touch low half */</v>
      </c>
      <c r="AT843" s="26" t="str">
        <f t="shared" si="8"/>
        <v>//		0x6E20A000,	/* UMLSL2    	ARM64Op_umlsl2_vector	writes to high half of the dest. register &amp; don't touch low half */</v>
      </c>
    </row>
    <row r="844" ht="12.75" customHeight="1">
      <c r="A844" s="9" t="s">
        <v>1404</v>
      </c>
      <c r="B844" s="33" t="s">
        <v>106</v>
      </c>
      <c r="C844" s="16"/>
      <c r="D844" s="17"/>
      <c r="E844" s="28" t="s">
        <v>1405</v>
      </c>
      <c r="F844" s="18" t="str">
        <f t="shared" si="1"/>
        <v>vector</v>
      </c>
      <c r="G844" s="18" t="s">
        <v>950</v>
      </c>
      <c r="H844" s="30"/>
      <c r="I844" s="30" t="s">
        <v>998</v>
      </c>
      <c r="J844" s="45" t="s">
        <v>31</v>
      </c>
      <c r="K844" s="32" t="s">
        <v>31</v>
      </c>
      <c r="L844" s="32" t="s">
        <v>30</v>
      </c>
      <c r="M844" s="45" t="s">
        <v>31</v>
      </c>
      <c r="N844" s="45" t="s">
        <v>30</v>
      </c>
      <c r="O844" s="45" t="s">
        <v>30</v>
      </c>
      <c r="P844" s="45" t="s">
        <v>30</v>
      </c>
      <c r="Q844" s="45" t="s">
        <v>31</v>
      </c>
      <c r="R844" s="32" t="s">
        <v>65</v>
      </c>
      <c r="T844" s="45" t="s">
        <v>30</v>
      </c>
      <c r="U844" s="62" t="s">
        <v>51</v>
      </c>
      <c r="Z844" s="32" t="s">
        <v>30</v>
      </c>
      <c r="AA844" s="32" t="s">
        <v>30</v>
      </c>
      <c r="AB844" s="32" t="s">
        <v>31</v>
      </c>
      <c r="AC844" s="32" t="s">
        <v>31</v>
      </c>
      <c r="AD844" s="45" t="s">
        <v>31</v>
      </c>
      <c r="AE844" s="45" t="s">
        <v>31</v>
      </c>
      <c r="AF844" s="46" t="s">
        <v>45</v>
      </c>
      <c r="AK844" s="32" t="s">
        <v>56</v>
      </c>
      <c r="AP844" s="24" t="str">
        <f t="shared" si="2"/>
        <v>0x2E20C000</v>
      </c>
      <c r="AQ844" s="25"/>
      <c r="AR844" s="26" t="str">
        <f t="shared" si="6"/>
        <v>ARM64Op_umull_vector                                            </v>
      </c>
      <c r="AS844" s="26" t="str">
        <f t="shared" si="7"/>
        <v>//		ARM64Op_umull_vector,                                           	/* 0x2E20C000	UMULL     	writes to low half of the dest. register &amp; clears the up half */</v>
      </c>
      <c r="AT844" s="26" t="str">
        <f t="shared" si="8"/>
        <v>//		0x2E20C000,	/* UMULL     	ARM64Op_umull_vector	writes to low half of the dest. register &amp; clears the up half */</v>
      </c>
    </row>
    <row r="845" ht="12.75" customHeight="1">
      <c r="A845" s="15" t="s">
        <v>1406</v>
      </c>
      <c r="B845" s="33" t="s">
        <v>106</v>
      </c>
      <c r="C845" s="16"/>
      <c r="D845" s="17"/>
      <c r="E845" s="28" t="s">
        <v>1407</v>
      </c>
      <c r="F845" s="18" t="str">
        <f t="shared" si="1"/>
        <v>vector</v>
      </c>
      <c r="G845" s="18" t="s">
        <v>950</v>
      </c>
      <c r="H845" s="30"/>
      <c r="I845" s="30" t="s">
        <v>1001</v>
      </c>
      <c r="J845" s="45" t="s">
        <v>31</v>
      </c>
      <c r="K845" s="32" t="s">
        <v>30</v>
      </c>
      <c r="L845" s="32" t="s">
        <v>30</v>
      </c>
      <c r="M845" s="45" t="s">
        <v>31</v>
      </c>
      <c r="N845" s="45" t="s">
        <v>30</v>
      </c>
      <c r="O845" s="45" t="s">
        <v>30</v>
      </c>
      <c r="P845" s="45" t="s">
        <v>30</v>
      </c>
      <c r="Q845" s="45" t="s">
        <v>31</v>
      </c>
      <c r="R845" s="32" t="s">
        <v>65</v>
      </c>
      <c r="T845" s="45" t="s">
        <v>30</v>
      </c>
      <c r="U845" s="62" t="s">
        <v>51</v>
      </c>
      <c r="Z845" s="32" t="s">
        <v>30</v>
      </c>
      <c r="AA845" s="32" t="s">
        <v>30</v>
      </c>
      <c r="AB845" s="32" t="s">
        <v>31</v>
      </c>
      <c r="AC845" s="32" t="s">
        <v>31</v>
      </c>
      <c r="AD845" s="45" t="s">
        <v>31</v>
      </c>
      <c r="AE845" s="45" t="s">
        <v>31</v>
      </c>
      <c r="AF845" s="46" t="s">
        <v>45</v>
      </c>
      <c r="AK845" s="32" t="s">
        <v>56</v>
      </c>
      <c r="AP845" s="24" t="str">
        <f t="shared" si="2"/>
        <v>0x6E20C000</v>
      </c>
      <c r="AQ845" s="25"/>
      <c r="AR845" s="26" t="str">
        <f t="shared" si="6"/>
        <v>ARM64Op_umull2_vector                                           </v>
      </c>
      <c r="AS845" s="26" t="str">
        <f t="shared" si="7"/>
        <v>//		ARM64Op_umull2_vector,                                          	/* 0x6E20C000	UMULL2    	writes to high half of the dest. register &amp; don't touch low half */</v>
      </c>
      <c r="AT845" s="26" t="str">
        <f t="shared" si="8"/>
        <v>//		0x6E20C000,	/* UMULL2    	ARM64Op_umull2_vector	writes to high half of the dest. register &amp; don't touch low half */</v>
      </c>
    </row>
    <row r="846" ht="12.75" customHeight="1">
      <c r="A846" s="15" t="s">
        <v>1408</v>
      </c>
      <c r="B846" s="33" t="s">
        <v>106</v>
      </c>
      <c r="C846" s="16"/>
      <c r="D846" s="17" t="s">
        <v>1409</v>
      </c>
      <c r="F846" s="18" t="str">
        <f t="shared" si="1"/>
        <v/>
      </c>
      <c r="G846" s="19"/>
      <c r="H846" s="20"/>
      <c r="I846" s="20"/>
      <c r="J846" s="22" t="s">
        <v>31</v>
      </c>
      <c r="K846" s="38" t="s">
        <v>71</v>
      </c>
      <c r="L846" s="38" t="s">
        <v>931</v>
      </c>
      <c r="M846" s="22" t="s">
        <v>31</v>
      </c>
      <c r="N846" s="39" t="s">
        <v>30</v>
      </c>
      <c r="O846" s="39" t="s">
        <v>30</v>
      </c>
      <c r="P846" s="39" t="s">
        <v>30</v>
      </c>
      <c r="Q846" s="22" t="s">
        <v>31</v>
      </c>
      <c r="R846" s="38" t="s">
        <v>65</v>
      </c>
      <c r="T846" s="22" t="s">
        <v>30</v>
      </c>
      <c r="U846" s="22" t="s">
        <v>31</v>
      </c>
      <c r="V846" s="22" t="s">
        <v>31</v>
      </c>
      <c r="W846" s="22" t="s">
        <v>31</v>
      </c>
      <c r="X846" s="22" t="s">
        <v>31</v>
      </c>
      <c r="Y846" s="38" t="s">
        <v>642</v>
      </c>
      <c r="AD846" s="22" t="s">
        <v>30</v>
      </c>
      <c r="AE846" s="22" t="s">
        <v>31</v>
      </c>
      <c r="AF846" s="40" t="s">
        <v>45</v>
      </c>
      <c r="AK846" s="38" t="s">
        <v>56</v>
      </c>
      <c r="AP846" s="24" t="str">
        <f t="shared" si="2"/>
        <v/>
      </c>
      <c r="AQ846" s="25"/>
      <c r="AR846" s="26" t="str">
        <f t="shared" si="6"/>
        <v/>
      </c>
      <c r="AS846" s="26" t="str">
        <f t="shared" si="7"/>
        <v>	/* AdvSIMD two-reg misc */</v>
      </c>
      <c r="AT846" s="26" t="str">
        <f t="shared" si="8"/>
        <v>	/* AdvSIMD two-reg misc */</v>
      </c>
    </row>
    <row r="847" ht="12.75" customHeight="1">
      <c r="A847" s="9" t="s">
        <v>1410</v>
      </c>
      <c r="B847" s="33" t="s">
        <v>106</v>
      </c>
      <c r="C847" s="16"/>
      <c r="D847" s="17"/>
      <c r="E847" s="28" t="s">
        <v>1411</v>
      </c>
      <c r="F847" s="18" t="str">
        <f t="shared" si="1"/>
        <v/>
      </c>
      <c r="G847" s="19"/>
      <c r="H847" s="29"/>
      <c r="I847" s="29"/>
      <c r="J847" s="45" t="s">
        <v>31</v>
      </c>
      <c r="K847" s="32" t="s">
        <v>71</v>
      </c>
      <c r="L847" s="32" t="s">
        <v>31</v>
      </c>
      <c r="M847" s="45" t="s">
        <v>31</v>
      </c>
      <c r="N847" s="45" t="s">
        <v>30</v>
      </c>
      <c r="O847" s="45" t="s">
        <v>30</v>
      </c>
      <c r="P847" s="45" t="s">
        <v>30</v>
      </c>
      <c r="Q847" s="45" t="s">
        <v>31</v>
      </c>
      <c r="R847" s="32" t="s">
        <v>33</v>
      </c>
      <c r="S847" s="32" t="s">
        <v>33</v>
      </c>
      <c r="T847" s="45" t="s">
        <v>30</v>
      </c>
      <c r="U847" s="45" t="s">
        <v>31</v>
      </c>
      <c r="V847" s="45" t="s">
        <v>31</v>
      </c>
      <c r="W847" s="45" t="s">
        <v>31</v>
      </c>
      <c r="X847" s="45" t="s">
        <v>31</v>
      </c>
      <c r="Y847" s="32" t="s">
        <v>31</v>
      </c>
      <c r="Z847" s="32" t="s">
        <v>31</v>
      </c>
      <c r="AA847" s="32" t="s">
        <v>31</v>
      </c>
      <c r="AB847" s="32" t="s">
        <v>31</v>
      </c>
      <c r="AC847" s="32" t="s">
        <v>31</v>
      </c>
      <c r="AD847" s="45" t="s">
        <v>30</v>
      </c>
      <c r="AE847" s="45" t="s">
        <v>31</v>
      </c>
      <c r="AF847" s="46" t="s">
        <v>45</v>
      </c>
      <c r="AK847" s="32" t="s">
        <v>56</v>
      </c>
      <c r="AP847" s="24" t="str">
        <f t="shared" si="2"/>
        <v>0x0E200800</v>
      </c>
      <c r="AQ847" s="25"/>
      <c r="AR847" s="26" t="str">
        <f t="shared" si="6"/>
        <v>ARM64Op_rev64                                                   </v>
      </c>
      <c r="AS847" s="26" t="str">
        <f t="shared" si="7"/>
        <v>//		ARM64Op_rev64,                                                  	/* 0x0E200800	REV64     	 */</v>
      </c>
      <c r="AT847" s="26" t="str">
        <f t="shared" si="8"/>
        <v>//		0x0E200800,	/* REV64     	ARM64Op_rev64	 */</v>
      </c>
    </row>
    <row r="848" ht="12.75" customHeight="1">
      <c r="A848" s="9" t="s">
        <v>1412</v>
      </c>
      <c r="B848" s="33" t="s">
        <v>106</v>
      </c>
      <c r="C848" s="16"/>
      <c r="D848" s="17"/>
      <c r="E848" s="28" t="s">
        <v>692</v>
      </c>
      <c r="F848" s="18" t="str">
        <f t="shared" si="1"/>
        <v>vector</v>
      </c>
      <c r="G848" s="18" t="s">
        <v>950</v>
      </c>
      <c r="H848" s="29"/>
      <c r="I848" s="29"/>
      <c r="J848" s="45" t="s">
        <v>31</v>
      </c>
      <c r="K848" s="32" t="s">
        <v>71</v>
      </c>
      <c r="L848" s="32" t="s">
        <v>31</v>
      </c>
      <c r="M848" s="45" t="s">
        <v>31</v>
      </c>
      <c r="N848" s="45" t="s">
        <v>30</v>
      </c>
      <c r="O848" s="45" t="s">
        <v>30</v>
      </c>
      <c r="P848" s="45" t="s">
        <v>30</v>
      </c>
      <c r="Q848" s="45" t="s">
        <v>31</v>
      </c>
      <c r="R848" s="32" t="s">
        <v>33</v>
      </c>
      <c r="S848" s="32" t="s">
        <v>33</v>
      </c>
      <c r="T848" s="45" t="s">
        <v>30</v>
      </c>
      <c r="U848" s="45" t="s">
        <v>31</v>
      </c>
      <c r="V848" s="45" t="s">
        <v>31</v>
      </c>
      <c r="W848" s="45" t="s">
        <v>31</v>
      </c>
      <c r="X848" s="45" t="s">
        <v>31</v>
      </c>
      <c r="Y848" s="32" t="s">
        <v>31</v>
      </c>
      <c r="Z848" s="32" t="s">
        <v>31</v>
      </c>
      <c r="AA848" s="32" t="s">
        <v>31</v>
      </c>
      <c r="AB848" s="32" t="s">
        <v>31</v>
      </c>
      <c r="AC848" s="32" t="s">
        <v>30</v>
      </c>
      <c r="AD848" s="45" t="s">
        <v>30</v>
      </c>
      <c r="AE848" s="45" t="s">
        <v>31</v>
      </c>
      <c r="AF848" s="46" t="s">
        <v>45</v>
      </c>
      <c r="AK848" s="32" t="s">
        <v>56</v>
      </c>
      <c r="AP848" s="24" t="str">
        <f t="shared" si="2"/>
        <v>0x0E201800</v>
      </c>
      <c r="AQ848" s="25"/>
      <c r="AR848" s="26" t="str">
        <f t="shared" si="6"/>
        <v>ARM64Op_rev16_vector                                            </v>
      </c>
      <c r="AS848" s="26" t="str">
        <f t="shared" si="7"/>
        <v>//		ARM64Op_rev16_vector,                                           	/* 0x0E201800	REV16     	 */</v>
      </c>
      <c r="AT848" s="26" t="str">
        <f t="shared" si="8"/>
        <v>//		0x0E201800,	/* REV16     	ARM64Op_rev16_vector	 */</v>
      </c>
    </row>
    <row r="849" ht="12.75" customHeight="1">
      <c r="A849" s="15" t="s">
        <v>1413</v>
      </c>
      <c r="B849" s="33" t="s">
        <v>106</v>
      </c>
      <c r="C849" s="16"/>
      <c r="D849" s="17"/>
      <c r="E849" s="28" t="s">
        <v>1414</v>
      </c>
      <c r="F849" s="18" t="str">
        <f t="shared" si="1"/>
        <v/>
      </c>
      <c r="G849" s="19"/>
      <c r="H849" s="29"/>
      <c r="I849" s="29"/>
      <c r="J849" s="45" t="s">
        <v>31</v>
      </c>
      <c r="K849" s="32" t="s">
        <v>71</v>
      </c>
      <c r="L849" s="32" t="s">
        <v>31</v>
      </c>
      <c r="M849" s="45" t="s">
        <v>31</v>
      </c>
      <c r="N849" s="45" t="s">
        <v>30</v>
      </c>
      <c r="O849" s="45" t="s">
        <v>30</v>
      </c>
      <c r="P849" s="45" t="s">
        <v>30</v>
      </c>
      <c r="Q849" s="45" t="s">
        <v>31</v>
      </c>
      <c r="R849" s="32" t="s">
        <v>33</v>
      </c>
      <c r="S849" s="32" t="s">
        <v>33</v>
      </c>
      <c r="T849" s="45" t="s">
        <v>30</v>
      </c>
      <c r="U849" s="45" t="s">
        <v>31</v>
      </c>
      <c r="V849" s="45" t="s">
        <v>31</v>
      </c>
      <c r="W849" s="45" t="s">
        <v>31</v>
      </c>
      <c r="X849" s="45" t="s">
        <v>31</v>
      </c>
      <c r="Y849" s="32" t="s">
        <v>31</v>
      </c>
      <c r="Z849" s="32" t="s">
        <v>31</v>
      </c>
      <c r="AA849" s="32" t="s">
        <v>31</v>
      </c>
      <c r="AB849" s="32" t="s">
        <v>30</v>
      </c>
      <c r="AC849" s="32" t="s">
        <v>31</v>
      </c>
      <c r="AD849" s="45" t="s">
        <v>30</v>
      </c>
      <c r="AE849" s="45" t="s">
        <v>31</v>
      </c>
      <c r="AF849" s="46" t="s">
        <v>45</v>
      </c>
      <c r="AK849" s="32" t="s">
        <v>56</v>
      </c>
      <c r="AP849" s="24" t="str">
        <f t="shared" si="2"/>
        <v>0x0E202800</v>
      </c>
      <c r="AQ849" s="25"/>
      <c r="AR849" s="26" t="str">
        <f t="shared" si="6"/>
        <v>ARM64Op_saddlp                                                  </v>
      </c>
      <c r="AS849" s="26" t="str">
        <f t="shared" si="7"/>
        <v>//		ARM64Op_saddlp,                                                 	/* 0x0E202800	SADDLP    	 */</v>
      </c>
      <c r="AT849" s="26" t="str">
        <f t="shared" si="8"/>
        <v>//		0x0E202800,	/* SADDLP    	ARM64Op_saddlp	 */</v>
      </c>
    </row>
    <row r="850" ht="12.75" customHeight="1">
      <c r="A850" s="15" t="s">
        <v>1415</v>
      </c>
      <c r="B850" s="33" t="s">
        <v>106</v>
      </c>
      <c r="C850" s="16"/>
      <c r="D850" s="17"/>
      <c r="E850" s="28" t="s">
        <v>1013</v>
      </c>
      <c r="F850" s="18" t="str">
        <f t="shared" si="1"/>
        <v>Vector</v>
      </c>
      <c r="G850" s="19"/>
      <c r="H850" s="30" t="s">
        <v>1206</v>
      </c>
      <c r="I850" s="30"/>
      <c r="J850" s="45" t="s">
        <v>31</v>
      </c>
      <c r="K850" s="32" t="s">
        <v>71</v>
      </c>
      <c r="L850" s="32" t="s">
        <v>31</v>
      </c>
      <c r="M850" s="45" t="s">
        <v>31</v>
      </c>
      <c r="N850" s="45" t="s">
        <v>30</v>
      </c>
      <c r="O850" s="45" t="s">
        <v>30</v>
      </c>
      <c r="P850" s="45" t="s">
        <v>30</v>
      </c>
      <c r="Q850" s="45" t="s">
        <v>31</v>
      </c>
      <c r="R850" s="32" t="s">
        <v>33</v>
      </c>
      <c r="S850" s="32" t="s">
        <v>33</v>
      </c>
      <c r="T850" s="45" t="s">
        <v>30</v>
      </c>
      <c r="U850" s="45" t="s">
        <v>31</v>
      </c>
      <c r="V850" s="45" t="s">
        <v>31</v>
      </c>
      <c r="W850" s="45" t="s">
        <v>31</v>
      </c>
      <c r="X850" s="45" t="s">
        <v>31</v>
      </c>
      <c r="Y850" s="32" t="s">
        <v>31</v>
      </c>
      <c r="Z850" s="32" t="s">
        <v>31</v>
      </c>
      <c r="AA850" s="32" t="s">
        <v>31</v>
      </c>
      <c r="AB850" s="32" t="s">
        <v>30</v>
      </c>
      <c r="AC850" s="32" t="s">
        <v>30</v>
      </c>
      <c r="AD850" s="45" t="s">
        <v>30</v>
      </c>
      <c r="AE850" s="45" t="s">
        <v>31</v>
      </c>
      <c r="AF850" s="46" t="s">
        <v>45</v>
      </c>
      <c r="AK850" s="32" t="s">
        <v>56</v>
      </c>
      <c r="AP850" s="24" t="str">
        <f t="shared" si="2"/>
        <v>0x0E203800</v>
      </c>
      <c r="AQ850" s="25"/>
      <c r="AR850" s="26" t="str">
        <f t="shared" si="6"/>
        <v>ARM64Op_suqadd_Vector                                           </v>
      </c>
      <c r="AS850" s="26" t="str">
        <f t="shared" si="7"/>
        <v>//		ARM64Op_suqadd_Vector,                                          	/* 0x0E203800	SUQADD    	 */</v>
      </c>
      <c r="AT850" s="26" t="str">
        <f t="shared" si="8"/>
        <v>//		0x0E203800,	/* SUQADD    	ARM64Op_suqadd_Vector	 */</v>
      </c>
    </row>
    <row r="851" ht="12.75" customHeight="1">
      <c r="A851" s="9" t="s">
        <v>1416</v>
      </c>
      <c r="B851" s="33" t="s">
        <v>106</v>
      </c>
      <c r="C851" s="16"/>
      <c r="D851" s="17"/>
      <c r="E851" s="28" t="s">
        <v>686</v>
      </c>
      <c r="F851" s="18" t="str">
        <f t="shared" si="1"/>
        <v>vector</v>
      </c>
      <c r="G851" s="18" t="s">
        <v>950</v>
      </c>
      <c r="H851" s="29"/>
      <c r="I851" s="29"/>
      <c r="J851" s="45" t="s">
        <v>31</v>
      </c>
      <c r="K851" s="32" t="s">
        <v>71</v>
      </c>
      <c r="L851" s="32" t="s">
        <v>31</v>
      </c>
      <c r="M851" s="45" t="s">
        <v>31</v>
      </c>
      <c r="N851" s="45" t="s">
        <v>30</v>
      </c>
      <c r="O851" s="45" t="s">
        <v>30</v>
      </c>
      <c r="P851" s="45" t="s">
        <v>30</v>
      </c>
      <c r="Q851" s="45" t="s">
        <v>31</v>
      </c>
      <c r="R851" s="32" t="s">
        <v>33</v>
      </c>
      <c r="S851" s="32" t="s">
        <v>33</v>
      </c>
      <c r="T851" s="45" t="s">
        <v>30</v>
      </c>
      <c r="U851" s="45" t="s">
        <v>31</v>
      </c>
      <c r="V851" s="45" t="s">
        <v>31</v>
      </c>
      <c r="W851" s="45" t="s">
        <v>31</v>
      </c>
      <c r="X851" s="45" t="s">
        <v>31</v>
      </c>
      <c r="Y851" s="32" t="s">
        <v>31</v>
      </c>
      <c r="Z851" s="32" t="s">
        <v>31</v>
      </c>
      <c r="AA851" s="32" t="s">
        <v>30</v>
      </c>
      <c r="AB851" s="32" t="s">
        <v>31</v>
      </c>
      <c r="AC851" s="32" t="s">
        <v>31</v>
      </c>
      <c r="AD851" s="45" t="s">
        <v>30</v>
      </c>
      <c r="AE851" s="45" t="s">
        <v>31</v>
      </c>
      <c r="AF851" s="46" t="s">
        <v>45</v>
      </c>
      <c r="AK851" s="32" t="s">
        <v>56</v>
      </c>
      <c r="AP851" s="24" t="str">
        <f t="shared" si="2"/>
        <v>0x0E204800</v>
      </c>
      <c r="AQ851" s="25"/>
      <c r="AR851" s="26" t="str">
        <f t="shared" si="6"/>
        <v>ARM64Op_cls_vector                                              </v>
      </c>
      <c r="AS851" s="26" t="str">
        <f t="shared" si="7"/>
        <v>//		ARM64Op_cls_vector,                                             	/* 0x0E204800	CLS       	 */</v>
      </c>
      <c r="AT851" s="26" t="str">
        <f t="shared" si="8"/>
        <v>//		0x0E204800,	/* CLS       	ARM64Op_cls_vector	 */</v>
      </c>
    </row>
    <row r="852" ht="12.75" customHeight="1">
      <c r="A852" s="15" t="s">
        <v>1417</v>
      </c>
      <c r="B852" s="33" t="s">
        <v>106</v>
      </c>
      <c r="C852" s="16"/>
      <c r="D852" s="17"/>
      <c r="E852" s="28" t="s">
        <v>1418</v>
      </c>
      <c r="F852" s="18" t="str">
        <f t="shared" si="1"/>
        <v/>
      </c>
      <c r="G852" s="19"/>
      <c r="H852" s="29"/>
      <c r="I852" s="29"/>
      <c r="J852" s="45" t="s">
        <v>31</v>
      </c>
      <c r="K852" s="32" t="s">
        <v>71</v>
      </c>
      <c r="L852" s="32" t="s">
        <v>31</v>
      </c>
      <c r="M852" s="45" t="s">
        <v>31</v>
      </c>
      <c r="N852" s="45" t="s">
        <v>30</v>
      </c>
      <c r="O852" s="45" t="s">
        <v>30</v>
      </c>
      <c r="P852" s="45" t="s">
        <v>30</v>
      </c>
      <c r="Q852" s="45" t="s">
        <v>31</v>
      </c>
      <c r="R852" s="32" t="s">
        <v>33</v>
      </c>
      <c r="S852" s="32" t="s">
        <v>33</v>
      </c>
      <c r="T852" s="45" t="s">
        <v>30</v>
      </c>
      <c r="U852" s="45" t="s">
        <v>31</v>
      </c>
      <c r="V852" s="45" t="s">
        <v>31</v>
      </c>
      <c r="W852" s="45" t="s">
        <v>31</v>
      </c>
      <c r="X852" s="45" t="s">
        <v>31</v>
      </c>
      <c r="Y852" s="32" t="s">
        <v>31</v>
      </c>
      <c r="Z852" s="32" t="s">
        <v>31</v>
      </c>
      <c r="AA852" s="32" t="s">
        <v>30</v>
      </c>
      <c r="AB852" s="32" t="s">
        <v>31</v>
      </c>
      <c r="AC852" s="32" t="s">
        <v>30</v>
      </c>
      <c r="AD852" s="45" t="s">
        <v>30</v>
      </c>
      <c r="AE852" s="45" t="s">
        <v>31</v>
      </c>
      <c r="AF852" s="46" t="s">
        <v>45</v>
      </c>
      <c r="AK852" s="32" t="s">
        <v>56</v>
      </c>
      <c r="AP852" s="24" t="str">
        <f t="shared" si="2"/>
        <v>0x0E205800</v>
      </c>
      <c r="AQ852" s="25"/>
      <c r="AR852" s="26" t="str">
        <f t="shared" si="6"/>
        <v>ARM64Op_cnt                                                     </v>
      </c>
      <c r="AS852" s="26" t="str">
        <f t="shared" si="7"/>
        <v>//		ARM64Op_cnt,                                                    	/* 0x0E205800	CNT       	 */</v>
      </c>
      <c r="AT852" s="26" t="str">
        <f t="shared" si="8"/>
        <v>//		0x0E205800,	/* CNT       	ARM64Op_cnt	 */</v>
      </c>
    </row>
    <row r="853" ht="12.75" customHeight="1">
      <c r="A853" s="15" t="s">
        <v>1419</v>
      </c>
      <c r="B853" s="33" t="s">
        <v>106</v>
      </c>
      <c r="C853" s="16"/>
      <c r="D853" s="17"/>
      <c r="E853" s="28" t="s">
        <v>1420</v>
      </c>
      <c r="F853" s="18" t="str">
        <f t="shared" si="1"/>
        <v/>
      </c>
      <c r="G853" s="19"/>
      <c r="H853" s="29"/>
      <c r="I853" s="29"/>
      <c r="J853" s="45" t="s">
        <v>31</v>
      </c>
      <c r="K853" s="32" t="s">
        <v>71</v>
      </c>
      <c r="L853" s="32" t="s">
        <v>31</v>
      </c>
      <c r="M853" s="45" t="s">
        <v>31</v>
      </c>
      <c r="N853" s="45" t="s">
        <v>30</v>
      </c>
      <c r="O853" s="45" t="s">
        <v>30</v>
      </c>
      <c r="P853" s="45" t="s">
        <v>30</v>
      </c>
      <c r="Q853" s="45" t="s">
        <v>31</v>
      </c>
      <c r="R853" s="32" t="s">
        <v>33</v>
      </c>
      <c r="S853" s="32" t="s">
        <v>33</v>
      </c>
      <c r="T853" s="45" t="s">
        <v>30</v>
      </c>
      <c r="U853" s="45" t="s">
        <v>31</v>
      </c>
      <c r="V853" s="45" t="s">
        <v>31</v>
      </c>
      <c r="W853" s="45" t="s">
        <v>31</v>
      </c>
      <c r="X853" s="45" t="s">
        <v>31</v>
      </c>
      <c r="Y853" s="32" t="s">
        <v>31</v>
      </c>
      <c r="Z853" s="32" t="s">
        <v>31</v>
      </c>
      <c r="AA853" s="32" t="s">
        <v>30</v>
      </c>
      <c r="AB853" s="32" t="s">
        <v>30</v>
      </c>
      <c r="AC853" s="32" t="s">
        <v>31</v>
      </c>
      <c r="AD853" s="45" t="s">
        <v>30</v>
      </c>
      <c r="AE853" s="45" t="s">
        <v>31</v>
      </c>
      <c r="AF853" s="46" t="s">
        <v>45</v>
      </c>
      <c r="AK853" s="32" t="s">
        <v>56</v>
      </c>
      <c r="AP853" s="24" t="str">
        <f t="shared" si="2"/>
        <v>0x0E206800</v>
      </c>
      <c r="AQ853" s="25"/>
      <c r="AR853" s="26" t="str">
        <f t="shared" si="6"/>
        <v>ARM64Op_sadalp                                                  </v>
      </c>
      <c r="AS853" s="26" t="str">
        <f t="shared" si="7"/>
        <v>//		ARM64Op_sadalp,                                                 	/* 0x0E206800	SADALP    	 */</v>
      </c>
      <c r="AT853" s="26" t="str">
        <f t="shared" si="8"/>
        <v>//		0x0E206800,	/* SADALP    	ARM64Op_sadalp	 */</v>
      </c>
    </row>
    <row r="854" ht="12.75" customHeight="1">
      <c r="A854" s="9" t="s">
        <v>1421</v>
      </c>
      <c r="B854" s="33" t="s">
        <v>106</v>
      </c>
      <c r="C854" s="16"/>
      <c r="D854" s="17"/>
      <c r="E854" s="28" t="s">
        <v>1015</v>
      </c>
      <c r="F854" s="18" t="str">
        <f t="shared" si="1"/>
        <v>Vector</v>
      </c>
      <c r="G854" s="19"/>
      <c r="H854" s="30" t="s">
        <v>1206</v>
      </c>
      <c r="I854" s="30"/>
      <c r="J854" s="45" t="s">
        <v>31</v>
      </c>
      <c r="K854" s="32" t="s">
        <v>71</v>
      </c>
      <c r="L854" s="32" t="s">
        <v>31</v>
      </c>
      <c r="M854" s="45" t="s">
        <v>31</v>
      </c>
      <c r="N854" s="45" t="s">
        <v>30</v>
      </c>
      <c r="O854" s="45" t="s">
        <v>30</v>
      </c>
      <c r="P854" s="45" t="s">
        <v>30</v>
      </c>
      <c r="Q854" s="45" t="s">
        <v>31</v>
      </c>
      <c r="R854" s="32" t="s">
        <v>33</v>
      </c>
      <c r="S854" s="32" t="s">
        <v>33</v>
      </c>
      <c r="T854" s="45" t="s">
        <v>30</v>
      </c>
      <c r="U854" s="45" t="s">
        <v>31</v>
      </c>
      <c r="V854" s="45" t="s">
        <v>31</v>
      </c>
      <c r="W854" s="45" t="s">
        <v>31</v>
      </c>
      <c r="X854" s="45" t="s">
        <v>31</v>
      </c>
      <c r="Y854" s="32" t="s">
        <v>31</v>
      </c>
      <c r="Z854" s="32" t="s">
        <v>31</v>
      </c>
      <c r="AA854" s="32" t="s">
        <v>30</v>
      </c>
      <c r="AB854" s="32" t="s">
        <v>30</v>
      </c>
      <c r="AC854" s="32" t="s">
        <v>30</v>
      </c>
      <c r="AD854" s="45" t="s">
        <v>30</v>
      </c>
      <c r="AE854" s="45" t="s">
        <v>31</v>
      </c>
      <c r="AF854" s="46" t="s">
        <v>45</v>
      </c>
      <c r="AK854" s="32" t="s">
        <v>56</v>
      </c>
      <c r="AP854" s="24" t="str">
        <f t="shared" si="2"/>
        <v>0x0E207800</v>
      </c>
      <c r="AQ854" s="25"/>
      <c r="AR854" s="26" t="str">
        <f t="shared" si="6"/>
        <v>ARM64Op_sqabs_Vector                                            </v>
      </c>
      <c r="AS854" s="26" t="str">
        <f t="shared" si="7"/>
        <v>//		ARM64Op_sqabs_Vector,                                           	/* 0x0E207800	SQABS     	 */</v>
      </c>
      <c r="AT854" s="26" t="str">
        <f t="shared" si="8"/>
        <v>//		0x0E207800,	/* SQABS     	ARM64Op_sqabs_Vector	 */</v>
      </c>
    </row>
    <row r="855" ht="12.75" customHeight="1">
      <c r="A855" s="9" t="s">
        <v>1422</v>
      </c>
      <c r="B855" s="33" t="s">
        <v>106</v>
      </c>
      <c r="C855" s="16"/>
      <c r="D855" s="17"/>
      <c r="E855" s="28" t="s">
        <v>938</v>
      </c>
      <c r="F855" s="18" t="str">
        <f t="shared" si="1"/>
        <v>zero_Vector</v>
      </c>
      <c r="G855" s="18" t="s">
        <v>1017</v>
      </c>
      <c r="H855" s="30" t="s">
        <v>1206</v>
      </c>
      <c r="I855" s="30"/>
      <c r="J855" s="45" t="s">
        <v>31</v>
      </c>
      <c r="K855" s="32" t="s">
        <v>71</v>
      </c>
      <c r="L855" s="32" t="s">
        <v>31</v>
      </c>
      <c r="M855" s="45" t="s">
        <v>31</v>
      </c>
      <c r="N855" s="45" t="s">
        <v>30</v>
      </c>
      <c r="O855" s="45" t="s">
        <v>30</v>
      </c>
      <c r="P855" s="45" t="s">
        <v>30</v>
      </c>
      <c r="Q855" s="45" t="s">
        <v>31</v>
      </c>
      <c r="R855" s="32" t="s">
        <v>33</v>
      </c>
      <c r="S855" s="32" t="s">
        <v>33</v>
      </c>
      <c r="T855" s="45" t="s">
        <v>30</v>
      </c>
      <c r="U855" s="45" t="s">
        <v>31</v>
      </c>
      <c r="V855" s="45" t="s">
        <v>31</v>
      </c>
      <c r="W855" s="45" t="s">
        <v>31</v>
      </c>
      <c r="X855" s="45" t="s">
        <v>31</v>
      </c>
      <c r="Y855" s="32" t="s">
        <v>31</v>
      </c>
      <c r="Z855" s="32" t="s">
        <v>30</v>
      </c>
      <c r="AA855" s="32" t="s">
        <v>31</v>
      </c>
      <c r="AB855" s="32" t="s">
        <v>31</v>
      </c>
      <c r="AC855" s="32" t="s">
        <v>31</v>
      </c>
      <c r="AD855" s="45" t="s">
        <v>30</v>
      </c>
      <c r="AE855" s="45" t="s">
        <v>31</v>
      </c>
      <c r="AF855" s="46" t="s">
        <v>45</v>
      </c>
      <c r="AK855" s="32" t="s">
        <v>56</v>
      </c>
      <c r="AP855" s="24" t="str">
        <f t="shared" si="2"/>
        <v>0x0E208800</v>
      </c>
      <c r="AQ855" s="25"/>
      <c r="AR855" s="26" t="str">
        <f t="shared" si="6"/>
        <v>ARM64Op_cmgt_zero_Vector                                        </v>
      </c>
      <c r="AS855" s="26" t="str">
        <f t="shared" si="7"/>
        <v>//		ARM64Op_cmgt_zero_Vector,                                       	/* 0x0E208800	CMGT      	 */</v>
      </c>
      <c r="AT855" s="26" t="str">
        <f t="shared" si="8"/>
        <v>//		0x0E208800,	/* CMGT      	ARM64Op_cmgt_zero_Vector	 */</v>
      </c>
    </row>
    <row r="856" ht="12.75" customHeight="1">
      <c r="A856" s="15" t="s">
        <v>1423</v>
      </c>
      <c r="B856" s="33" t="s">
        <v>106</v>
      </c>
      <c r="C856" s="16"/>
      <c r="D856" s="17"/>
      <c r="E856" s="28" t="s">
        <v>981</v>
      </c>
      <c r="F856" s="18" t="str">
        <f t="shared" si="1"/>
        <v>zero_Vector</v>
      </c>
      <c r="G856" s="18" t="s">
        <v>1017</v>
      </c>
      <c r="H856" s="30" t="s">
        <v>1206</v>
      </c>
      <c r="I856" s="30"/>
      <c r="J856" s="45" t="s">
        <v>31</v>
      </c>
      <c r="K856" s="32" t="s">
        <v>71</v>
      </c>
      <c r="L856" s="32" t="s">
        <v>31</v>
      </c>
      <c r="M856" s="45" t="s">
        <v>31</v>
      </c>
      <c r="N856" s="45" t="s">
        <v>30</v>
      </c>
      <c r="O856" s="45" t="s">
        <v>30</v>
      </c>
      <c r="P856" s="45" t="s">
        <v>30</v>
      </c>
      <c r="Q856" s="45" t="s">
        <v>31</v>
      </c>
      <c r="R856" s="32" t="s">
        <v>33</v>
      </c>
      <c r="S856" s="32" t="s">
        <v>33</v>
      </c>
      <c r="T856" s="45" t="s">
        <v>30</v>
      </c>
      <c r="U856" s="45" t="s">
        <v>31</v>
      </c>
      <c r="V856" s="45" t="s">
        <v>31</v>
      </c>
      <c r="W856" s="45" t="s">
        <v>31</v>
      </c>
      <c r="X856" s="45" t="s">
        <v>31</v>
      </c>
      <c r="Y856" s="32" t="s">
        <v>31</v>
      </c>
      <c r="Z856" s="32" t="s">
        <v>30</v>
      </c>
      <c r="AA856" s="32" t="s">
        <v>31</v>
      </c>
      <c r="AB856" s="32" t="s">
        <v>31</v>
      </c>
      <c r="AC856" s="32" t="s">
        <v>30</v>
      </c>
      <c r="AD856" s="45" t="s">
        <v>30</v>
      </c>
      <c r="AE856" s="45" t="s">
        <v>31</v>
      </c>
      <c r="AF856" s="46" t="s">
        <v>45</v>
      </c>
      <c r="AK856" s="32" t="s">
        <v>56</v>
      </c>
      <c r="AP856" s="24" t="str">
        <f t="shared" si="2"/>
        <v>0x0E209800</v>
      </c>
      <c r="AQ856" s="25"/>
      <c r="AR856" s="26" t="str">
        <f t="shared" si="6"/>
        <v>ARM64Op_cmeq_zero_Vector                                        </v>
      </c>
      <c r="AS856" s="26" t="str">
        <f t="shared" si="7"/>
        <v>//		ARM64Op_cmeq_zero_Vector,                                       	/* 0x0E209800	CMEQ      	 */</v>
      </c>
      <c r="AT856" s="26" t="str">
        <f t="shared" si="8"/>
        <v>//		0x0E209800,	/* CMEQ      	ARM64Op_cmeq_zero_Vector	 */</v>
      </c>
    </row>
    <row r="857" ht="12.75" customHeight="1">
      <c r="A857" s="15" t="s">
        <v>1424</v>
      </c>
      <c r="B857" s="33" t="s">
        <v>106</v>
      </c>
      <c r="C857" s="16"/>
      <c r="D857" s="17"/>
      <c r="E857" s="28" t="s">
        <v>1020</v>
      </c>
      <c r="F857" s="18" t="str">
        <f t="shared" si="1"/>
        <v>zero_Vector</v>
      </c>
      <c r="G857" s="18" t="s">
        <v>1017</v>
      </c>
      <c r="H857" s="30" t="s">
        <v>1206</v>
      </c>
      <c r="I857" s="30"/>
      <c r="J857" s="45" t="s">
        <v>31</v>
      </c>
      <c r="K857" s="32" t="s">
        <v>71</v>
      </c>
      <c r="L857" s="32" t="s">
        <v>31</v>
      </c>
      <c r="M857" s="45" t="s">
        <v>31</v>
      </c>
      <c r="N857" s="45" t="s">
        <v>30</v>
      </c>
      <c r="O857" s="45" t="s">
        <v>30</v>
      </c>
      <c r="P857" s="45" t="s">
        <v>30</v>
      </c>
      <c r="Q857" s="45" t="s">
        <v>31</v>
      </c>
      <c r="R857" s="32" t="s">
        <v>33</v>
      </c>
      <c r="S857" s="32" t="s">
        <v>33</v>
      </c>
      <c r="T857" s="45" t="s">
        <v>30</v>
      </c>
      <c r="U857" s="45" t="s">
        <v>31</v>
      </c>
      <c r="V857" s="45" t="s">
        <v>31</v>
      </c>
      <c r="W857" s="45" t="s">
        <v>31</v>
      </c>
      <c r="X857" s="45" t="s">
        <v>31</v>
      </c>
      <c r="Y857" s="32" t="s">
        <v>31</v>
      </c>
      <c r="Z857" s="32" t="s">
        <v>30</v>
      </c>
      <c r="AA857" s="32" t="s">
        <v>31</v>
      </c>
      <c r="AB857" s="32" t="s">
        <v>30</v>
      </c>
      <c r="AC857" s="32" t="s">
        <v>31</v>
      </c>
      <c r="AD857" s="45" t="s">
        <v>30</v>
      </c>
      <c r="AE857" s="45" t="s">
        <v>31</v>
      </c>
      <c r="AF857" s="46" t="s">
        <v>45</v>
      </c>
      <c r="AK857" s="32" t="s">
        <v>56</v>
      </c>
      <c r="AP857" s="24" t="str">
        <f t="shared" si="2"/>
        <v>0x0E20A800</v>
      </c>
      <c r="AQ857" s="25"/>
      <c r="AR857" s="26" t="str">
        <f t="shared" si="6"/>
        <v>ARM64Op_cmlt_zero_Vector                                        </v>
      </c>
      <c r="AS857" s="26" t="str">
        <f t="shared" si="7"/>
        <v>//		ARM64Op_cmlt_zero_Vector,                                       	/* 0x0E20A800	CMLT      	 */</v>
      </c>
      <c r="AT857" s="26" t="str">
        <f t="shared" si="8"/>
        <v>//		0x0E20A800,	/* CMLT      	ARM64Op_cmlt_zero_Vector	 */</v>
      </c>
    </row>
    <row r="858" ht="12.75" customHeight="1">
      <c r="A858" s="9" t="s">
        <v>1425</v>
      </c>
      <c r="B858" s="33" t="s">
        <v>106</v>
      </c>
      <c r="C858" s="16"/>
      <c r="D858" s="17"/>
      <c r="E858" s="28" t="s">
        <v>1022</v>
      </c>
      <c r="F858" s="18" t="str">
        <f t="shared" si="1"/>
        <v>Vector</v>
      </c>
      <c r="G858" s="19"/>
      <c r="H858" s="30" t="s">
        <v>1206</v>
      </c>
      <c r="I858" s="30"/>
      <c r="J858" s="45" t="s">
        <v>31</v>
      </c>
      <c r="K858" s="32" t="s">
        <v>71</v>
      </c>
      <c r="L858" s="32" t="s">
        <v>31</v>
      </c>
      <c r="M858" s="45" t="s">
        <v>31</v>
      </c>
      <c r="N858" s="45" t="s">
        <v>30</v>
      </c>
      <c r="O858" s="45" t="s">
        <v>30</v>
      </c>
      <c r="P858" s="45" t="s">
        <v>30</v>
      </c>
      <c r="Q858" s="45" t="s">
        <v>31</v>
      </c>
      <c r="R858" s="32" t="s">
        <v>33</v>
      </c>
      <c r="S858" s="32" t="s">
        <v>33</v>
      </c>
      <c r="T858" s="45" t="s">
        <v>30</v>
      </c>
      <c r="U858" s="45" t="s">
        <v>31</v>
      </c>
      <c r="V858" s="45" t="s">
        <v>31</v>
      </c>
      <c r="W858" s="45" t="s">
        <v>31</v>
      </c>
      <c r="X858" s="45" t="s">
        <v>31</v>
      </c>
      <c r="Y858" s="32" t="s">
        <v>31</v>
      </c>
      <c r="Z858" s="32" t="s">
        <v>30</v>
      </c>
      <c r="AA858" s="32" t="s">
        <v>31</v>
      </c>
      <c r="AB858" s="32" t="s">
        <v>30</v>
      </c>
      <c r="AC858" s="32" t="s">
        <v>30</v>
      </c>
      <c r="AD858" s="45" t="s">
        <v>30</v>
      </c>
      <c r="AE858" s="45" t="s">
        <v>31</v>
      </c>
      <c r="AF858" s="46" t="s">
        <v>45</v>
      </c>
      <c r="AK858" s="32" t="s">
        <v>56</v>
      </c>
      <c r="AP858" s="24" t="str">
        <f t="shared" si="2"/>
        <v>0x0E20B800</v>
      </c>
      <c r="AQ858" s="25"/>
      <c r="AR858" s="26" t="str">
        <f t="shared" si="6"/>
        <v>ARM64Op_abs_Vector                                              </v>
      </c>
      <c r="AS858" s="26" t="str">
        <f t="shared" si="7"/>
        <v>//		ARM64Op_abs_Vector,                                             	/* 0x0E20B800	ABS       	 */</v>
      </c>
      <c r="AT858" s="26" t="str">
        <f t="shared" si="8"/>
        <v>//		0x0E20B800,	/* ABS       	ARM64Op_abs_Vector	 */</v>
      </c>
    </row>
    <row r="859" ht="12.75" customHeight="1">
      <c r="A859" s="15" t="s">
        <v>1426</v>
      </c>
      <c r="B859" s="33" t="s">
        <v>106</v>
      </c>
      <c r="C859" s="16"/>
      <c r="D859" s="17"/>
      <c r="E859" s="28" t="s">
        <v>1427</v>
      </c>
      <c r="F859" s="18" t="str">
        <f t="shared" si="1"/>
        <v/>
      </c>
      <c r="G859" s="19"/>
      <c r="H859" s="29"/>
      <c r="I859" s="29"/>
      <c r="J859" s="45" t="s">
        <v>31</v>
      </c>
      <c r="K859" s="32" t="s">
        <v>71</v>
      </c>
      <c r="L859" s="32" t="s">
        <v>31</v>
      </c>
      <c r="M859" s="45" t="s">
        <v>31</v>
      </c>
      <c r="N859" s="45" t="s">
        <v>30</v>
      </c>
      <c r="O859" s="45" t="s">
        <v>30</v>
      </c>
      <c r="P859" s="45" t="s">
        <v>30</v>
      </c>
      <c r="Q859" s="45" t="s">
        <v>31</v>
      </c>
      <c r="R859" s="32" t="s">
        <v>33</v>
      </c>
      <c r="S859" s="32" t="s">
        <v>33</v>
      </c>
      <c r="T859" s="45" t="s">
        <v>30</v>
      </c>
      <c r="U859" s="45" t="s">
        <v>31</v>
      </c>
      <c r="V859" s="45" t="s">
        <v>31</v>
      </c>
      <c r="W859" s="45" t="s">
        <v>31</v>
      </c>
      <c r="X859" s="45" t="s">
        <v>31</v>
      </c>
      <c r="Y859" s="32" t="s">
        <v>30</v>
      </c>
      <c r="Z859" s="32" t="s">
        <v>31</v>
      </c>
      <c r="AA859" s="32" t="s">
        <v>31</v>
      </c>
      <c r="AB859" s="32" t="s">
        <v>30</v>
      </c>
      <c r="AC859" s="32" t="s">
        <v>31</v>
      </c>
      <c r="AD859" s="45" t="s">
        <v>30</v>
      </c>
      <c r="AE859" s="45" t="s">
        <v>31</v>
      </c>
      <c r="AF859" s="46" t="s">
        <v>45</v>
      </c>
      <c r="AK859" s="32" t="s">
        <v>56</v>
      </c>
      <c r="AP859" s="24" t="str">
        <f t="shared" si="2"/>
        <v>0x0E212800</v>
      </c>
      <c r="AQ859" s="25"/>
      <c r="AR859" s="26" t="str">
        <f t="shared" si="6"/>
        <v>ARM64Op_xtn                                                     </v>
      </c>
      <c r="AS859" s="26" t="str">
        <f t="shared" si="7"/>
        <v>//		ARM64Op_xtn,                                                    	/* 0x0E212800	XTN       	 */</v>
      </c>
      <c r="AT859" s="26" t="str">
        <f t="shared" si="8"/>
        <v>//		0x0E212800,	/* XTN       	ARM64Op_xtn	 */</v>
      </c>
    </row>
    <row r="860" ht="12.75" customHeight="1">
      <c r="A860" s="15" t="s">
        <v>1428</v>
      </c>
      <c r="B860" s="33" t="s">
        <v>106</v>
      </c>
      <c r="C860" s="16"/>
      <c r="D860" s="17"/>
      <c r="E860" s="28" t="s">
        <v>1429</v>
      </c>
      <c r="F860" s="18" t="str">
        <f t="shared" si="1"/>
        <v/>
      </c>
      <c r="G860" s="19"/>
      <c r="H860" s="29"/>
      <c r="I860" s="29"/>
      <c r="J860" s="45" t="s">
        <v>31</v>
      </c>
      <c r="K860" s="32" t="s">
        <v>71</v>
      </c>
      <c r="L860" s="32" t="s">
        <v>31</v>
      </c>
      <c r="M860" s="45" t="s">
        <v>31</v>
      </c>
      <c r="N860" s="45" t="s">
        <v>30</v>
      </c>
      <c r="O860" s="45" t="s">
        <v>30</v>
      </c>
      <c r="P860" s="45" t="s">
        <v>30</v>
      </c>
      <c r="Q860" s="45" t="s">
        <v>31</v>
      </c>
      <c r="R860" s="32" t="s">
        <v>33</v>
      </c>
      <c r="S860" s="32" t="s">
        <v>33</v>
      </c>
      <c r="T860" s="45" t="s">
        <v>30</v>
      </c>
      <c r="U860" s="45" t="s">
        <v>31</v>
      </c>
      <c r="V860" s="45" t="s">
        <v>31</v>
      </c>
      <c r="W860" s="45" t="s">
        <v>31</v>
      </c>
      <c r="X860" s="45" t="s">
        <v>31</v>
      </c>
      <c r="Y860" s="32" t="s">
        <v>30</v>
      </c>
      <c r="Z860" s="32" t="s">
        <v>31</v>
      </c>
      <c r="AA860" s="32" t="s">
        <v>31</v>
      </c>
      <c r="AB860" s="32" t="s">
        <v>30</v>
      </c>
      <c r="AC860" s="32" t="s">
        <v>31</v>
      </c>
      <c r="AD860" s="45" t="s">
        <v>30</v>
      </c>
      <c r="AE860" s="45" t="s">
        <v>31</v>
      </c>
      <c r="AF860" s="46" t="s">
        <v>45</v>
      </c>
      <c r="AK860" s="32" t="s">
        <v>56</v>
      </c>
      <c r="AP860" s="24" t="str">
        <f t="shared" si="2"/>
        <v>0x0E212800</v>
      </c>
      <c r="AQ860" s="25"/>
      <c r="AR860" s="26" t="str">
        <f t="shared" si="6"/>
        <v>ARM64Op_xtn2                                                    </v>
      </c>
      <c r="AS860" s="26" t="str">
        <f t="shared" si="7"/>
        <v>//		ARM64Op_xtn2,                                                   	/* 0x0E212800	XTN2      	 */</v>
      </c>
      <c r="AT860" s="26" t="str">
        <f t="shared" si="8"/>
        <v>//		0x0E212800,	/* XTN2      	ARM64Op_xtn2	 */</v>
      </c>
    </row>
    <row r="861" ht="12.75" customHeight="1">
      <c r="A861" s="9" t="s">
        <v>1430</v>
      </c>
      <c r="B861" s="33" t="s">
        <v>106</v>
      </c>
      <c r="C861" s="16"/>
      <c r="D861" s="17"/>
      <c r="E861" s="28" t="s">
        <v>1024</v>
      </c>
      <c r="F861" s="18" t="str">
        <f t="shared" si="1"/>
        <v>Vector</v>
      </c>
      <c r="G861" s="19"/>
      <c r="H861" s="30" t="s">
        <v>1206</v>
      </c>
      <c r="I861" s="30"/>
      <c r="J861" s="45" t="s">
        <v>31</v>
      </c>
      <c r="K861" s="32" t="s">
        <v>71</v>
      </c>
      <c r="L861" s="32" t="s">
        <v>31</v>
      </c>
      <c r="M861" s="45" t="s">
        <v>31</v>
      </c>
      <c r="N861" s="45" t="s">
        <v>30</v>
      </c>
      <c r="O861" s="45" t="s">
        <v>30</v>
      </c>
      <c r="P861" s="45" t="s">
        <v>30</v>
      </c>
      <c r="Q861" s="45" t="s">
        <v>31</v>
      </c>
      <c r="R861" s="32" t="s">
        <v>33</v>
      </c>
      <c r="S861" s="32" t="s">
        <v>33</v>
      </c>
      <c r="T861" s="45" t="s">
        <v>30</v>
      </c>
      <c r="U861" s="45" t="s">
        <v>31</v>
      </c>
      <c r="V861" s="45" t="s">
        <v>31</v>
      </c>
      <c r="W861" s="45" t="s">
        <v>31</v>
      </c>
      <c r="X861" s="45" t="s">
        <v>31</v>
      </c>
      <c r="Y861" s="32" t="s">
        <v>30</v>
      </c>
      <c r="Z861" s="32" t="s">
        <v>31</v>
      </c>
      <c r="AA861" s="32" t="s">
        <v>30</v>
      </c>
      <c r="AB861" s="32" t="s">
        <v>31</v>
      </c>
      <c r="AC861" s="32" t="s">
        <v>31</v>
      </c>
      <c r="AD861" s="45" t="s">
        <v>30</v>
      </c>
      <c r="AE861" s="45" t="s">
        <v>31</v>
      </c>
      <c r="AF861" s="46" t="s">
        <v>45</v>
      </c>
      <c r="AK861" s="32" t="s">
        <v>56</v>
      </c>
      <c r="AP861" s="24" t="str">
        <f t="shared" si="2"/>
        <v>0x0E214800</v>
      </c>
      <c r="AQ861" s="25"/>
      <c r="AR861" s="26" t="str">
        <f t="shared" si="6"/>
        <v>ARM64Op_sqxtn_Vector                                            </v>
      </c>
      <c r="AS861" s="26" t="str">
        <f t="shared" si="7"/>
        <v>//		ARM64Op_sqxtn_Vector,                                           	/* 0x0E214800	SQXTN     	 */</v>
      </c>
      <c r="AT861" s="26" t="str">
        <f t="shared" si="8"/>
        <v>//		0x0E214800,	/* SQXTN     	ARM64Op_sqxtn_Vector	 */</v>
      </c>
    </row>
    <row r="862" ht="12.75" customHeight="1">
      <c r="A862" s="9" t="s">
        <v>1431</v>
      </c>
      <c r="B862" s="33" t="s">
        <v>106</v>
      </c>
      <c r="C862" s="16"/>
      <c r="D862" s="17"/>
      <c r="E862" s="28" t="s">
        <v>1026</v>
      </c>
      <c r="F862" s="18" t="str">
        <f t="shared" si="1"/>
        <v>Vector</v>
      </c>
      <c r="G862" s="19"/>
      <c r="H862" s="30" t="s">
        <v>1206</v>
      </c>
      <c r="I862" s="30"/>
      <c r="J862" s="45" t="s">
        <v>31</v>
      </c>
      <c r="K862" s="32" t="s">
        <v>71</v>
      </c>
      <c r="L862" s="32" t="s">
        <v>31</v>
      </c>
      <c r="M862" s="45" t="s">
        <v>31</v>
      </c>
      <c r="N862" s="45" t="s">
        <v>30</v>
      </c>
      <c r="O862" s="45" t="s">
        <v>30</v>
      </c>
      <c r="P862" s="45" t="s">
        <v>30</v>
      </c>
      <c r="Q862" s="45" t="s">
        <v>31</v>
      </c>
      <c r="R862" s="32" t="s">
        <v>33</v>
      </c>
      <c r="S862" s="32" t="s">
        <v>33</v>
      </c>
      <c r="T862" s="45" t="s">
        <v>30</v>
      </c>
      <c r="U862" s="45" t="s">
        <v>31</v>
      </c>
      <c r="V862" s="45" t="s">
        <v>31</v>
      </c>
      <c r="W862" s="45" t="s">
        <v>31</v>
      </c>
      <c r="X862" s="45" t="s">
        <v>31</v>
      </c>
      <c r="Y862" s="32" t="s">
        <v>30</v>
      </c>
      <c r="Z862" s="32" t="s">
        <v>31</v>
      </c>
      <c r="AA862" s="32" t="s">
        <v>30</v>
      </c>
      <c r="AB862" s="32" t="s">
        <v>31</v>
      </c>
      <c r="AC862" s="32" t="s">
        <v>31</v>
      </c>
      <c r="AD862" s="45" t="s">
        <v>30</v>
      </c>
      <c r="AE862" s="45" t="s">
        <v>31</v>
      </c>
      <c r="AF862" s="46" t="s">
        <v>45</v>
      </c>
      <c r="AK862" s="32" t="s">
        <v>56</v>
      </c>
      <c r="AP862" s="24" t="str">
        <f t="shared" si="2"/>
        <v>0x0E214800</v>
      </c>
      <c r="AQ862" s="25"/>
      <c r="AR862" s="26" t="str">
        <f t="shared" si="6"/>
        <v>ARM64Op_sqxtn2_Vector                                           </v>
      </c>
      <c r="AS862" s="26" t="str">
        <f t="shared" si="7"/>
        <v>//		ARM64Op_sqxtn2_Vector,                                          	/* 0x0E214800	SQXTN2    	 */</v>
      </c>
      <c r="AT862" s="26" t="str">
        <f t="shared" si="8"/>
        <v>//		0x0E214800,	/* SQXTN2    	ARM64Op_sqxtn2_Vector	 */</v>
      </c>
    </row>
    <row r="863" ht="12.75" customHeight="1">
      <c r="A863" s="15" t="s">
        <v>1432</v>
      </c>
      <c r="B863" s="33" t="s">
        <v>106</v>
      </c>
      <c r="C863" s="16"/>
      <c r="D863" s="17"/>
      <c r="E863" s="28" t="s">
        <v>1433</v>
      </c>
      <c r="F863" s="18" t="str">
        <f t="shared" si="1"/>
        <v/>
      </c>
      <c r="G863" s="19"/>
      <c r="H863" s="29"/>
      <c r="I863" s="29"/>
      <c r="J863" s="45" t="s">
        <v>31</v>
      </c>
      <c r="K863" s="32" t="s">
        <v>71</v>
      </c>
      <c r="L863" s="32" t="s">
        <v>31</v>
      </c>
      <c r="M863" s="45" t="s">
        <v>31</v>
      </c>
      <c r="N863" s="45" t="s">
        <v>30</v>
      </c>
      <c r="O863" s="45" t="s">
        <v>30</v>
      </c>
      <c r="P863" s="45" t="s">
        <v>30</v>
      </c>
      <c r="Q863" s="45" t="s">
        <v>31</v>
      </c>
      <c r="R863" s="32" t="s">
        <v>31</v>
      </c>
      <c r="S863" s="32" t="s">
        <v>854</v>
      </c>
      <c r="T863" s="45" t="s">
        <v>30</v>
      </c>
      <c r="U863" s="45" t="s">
        <v>31</v>
      </c>
      <c r="V863" s="45" t="s">
        <v>31</v>
      </c>
      <c r="W863" s="45" t="s">
        <v>31</v>
      </c>
      <c r="X863" s="45" t="s">
        <v>31</v>
      </c>
      <c r="Y863" s="32" t="s">
        <v>30</v>
      </c>
      <c r="Z863" s="32" t="s">
        <v>31</v>
      </c>
      <c r="AA863" s="32" t="s">
        <v>30</v>
      </c>
      <c r="AB863" s="32" t="s">
        <v>30</v>
      </c>
      <c r="AC863" s="32" t="s">
        <v>31</v>
      </c>
      <c r="AD863" s="45" t="s">
        <v>30</v>
      </c>
      <c r="AE863" s="45" t="s">
        <v>31</v>
      </c>
      <c r="AF863" s="46" t="s">
        <v>45</v>
      </c>
      <c r="AK863" s="32" t="s">
        <v>56</v>
      </c>
      <c r="AP863" s="24" t="str">
        <f t="shared" si="2"/>
        <v>0x0E216800</v>
      </c>
      <c r="AQ863" s="25"/>
      <c r="AR863" s="26" t="str">
        <f t="shared" si="6"/>
        <v>ARM64Op_fcvtn                                                   </v>
      </c>
      <c r="AS863" s="26" t="str">
        <f t="shared" si="7"/>
        <v>//		ARM64Op_fcvtn,                                                  	/* 0x0E216800	FCVTN     	 */</v>
      </c>
      <c r="AT863" s="26" t="str">
        <f t="shared" si="8"/>
        <v>//		0x0E216800,	/* FCVTN     	ARM64Op_fcvtn	 */</v>
      </c>
    </row>
    <row r="864" ht="12.75" customHeight="1">
      <c r="A864" s="15" t="s">
        <v>1434</v>
      </c>
      <c r="B864" s="33" t="s">
        <v>106</v>
      </c>
      <c r="C864" s="16"/>
      <c r="D864" s="17"/>
      <c r="E864" s="28" t="s">
        <v>1435</v>
      </c>
      <c r="F864" s="18" t="str">
        <f t="shared" si="1"/>
        <v/>
      </c>
      <c r="G864" s="19"/>
      <c r="H864" s="29"/>
      <c r="I864" s="29"/>
      <c r="J864" s="45" t="s">
        <v>31</v>
      </c>
      <c r="K864" s="32" t="s">
        <v>71</v>
      </c>
      <c r="L864" s="32" t="s">
        <v>31</v>
      </c>
      <c r="M864" s="45" t="s">
        <v>31</v>
      </c>
      <c r="N864" s="45" t="s">
        <v>30</v>
      </c>
      <c r="O864" s="45" t="s">
        <v>30</v>
      </c>
      <c r="P864" s="45" t="s">
        <v>30</v>
      </c>
      <c r="Q864" s="45" t="s">
        <v>31</v>
      </c>
      <c r="R864" s="32" t="s">
        <v>31</v>
      </c>
      <c r="S864" s="32" t="s">
        <v>854</v>
      </c>
      <c r="T864" s="45" t="s">
        <v>30</v>
      </c>
      <c r="U864" s="45" t="s">
        <v>31</v>
      </c>
      <c r="V864" s="45" t="s">
        <v>31</v>
      </c>
      <c r="W864" s="45" t="s">
        <v>31</v>
      </c>
      <c r="X864" s="45" t="s">
        <v>31</v>
      </c>
      <c r="Y864" s="32" t="s">
        <v>30</v>
      </c>
      <c r="Z864" s="32" t="s">
        <v>31</v>
      </c>
      <c r="AA864" s="32" t="s">
        <v>30</v>
      </c>
      <c r="AB864" s="32" t="s">
        <v>30</v>
      </c>
      <c r="AC864" s="32" t="s">
        <v>31</v>
      </c>
      <c r="AD864" s="45" t="s">
        <v>30</v>
      </c>
      <c r="AE864" s="45" t="s">
        <v>31</v>
      </c>
      <c r="AF864" s="46" t="s">
        <v>45</v>
      </c>
      <c r="AK864" s="32" t="s">
        <v>56</v>
      </c>
      <c r="AP864" s="24" t="str">
        <f t="shared" si="2"/>
        <v>0x0E216800</v>
      </c>
      <c r="AQ864" s="25"/>
      <c r="AR864" s="26" t="str">
        <f t="shared" si="6"/>
        <v>ARM64Op_fcvtn2                                                  </v>
      </c>
      <c r="AS864" s="26" t="str">
        <f t="shared" si="7"/>
        <v>//		ARM64Op_fcvtn2,                                                 	/* 0x0E216800	FCVTN2    	 */</v>
      </c>
      <c r="AT864" s="26" t="str">
        <f t="shared" si="8"/>
        <v>//		0x0E216800,	/* FCVTN2    	ARM64Op_fcvtn2	 */</v>
      </c>
    </row>
    <row r="865" ht="12.75" customHeight="1">
      <c r="A865" s="9" t="s">
        <v>1436</v>
      </c>
      <c r="B865" s="33" t="s">
        <v>106</v>
      </c>
      <c r="C865" s="16"/>
      <c r="D865" s="17"/>
      <c r="E865" s="28" t="s">
        <v>1437</v>
      </c>
      <c r="F865" s="18" t="str">
        <f t="shared" si="1"/>
        <v/>
      </c>
      <c r="G865" s="19"/>
      <c r="H865" s="29"/>
      <c r="I865" s="29"/>
      <c r="J865" s="45" t="s">
        <v>31</v>
      </c>
      <c r="K865" s="32" t="s">
        <v>71</v>
      </c>
      <c r="L865" s="32" t="s">
        <v>31</v>
      </c>
      <c r="M865" s="45" t="s">
        <v>31</v>
      </c>
      <c r="N865" s="45" t="s">
        <v>30</v>
      </c>
      <c r="O865" s="45" t="s">
        <v>30</v>
      </c>
      <c r="P865" s="45" t="s">
        <v>30</v>
      </c>
      <c r="Q865" s="45" t="s">
        <v>31</v>
      </c>
      <c r="R865" s="32" t="s">
        <v>31</v>
      </c>
      <c r="S865" s="32" t="s">
        <v>854</v>
      </c>
      <c r="T865" s="45" t="s">
        <v>30</v>
      </c>
      <c r="U865" s="45" t="s">
        <v>31</v>
      </c>
      <c r="V865" s="45" t="s">
        <v>31</v>
      </c>
      <c r="W865" s="45" t="s">
        <v>31</v>
      </c>
      <c r="X865" s="45" t="s">
        <v>31</v>
      </c>
      <c r="Y865" s="32" t="s">
        <v>30</v>
      </c>
      <c r="Z865" s="32" t="s">
        <v>31</v>
      </c>
      <c r="AA865" s="32" t="s">
        <v>30</v>
      </c>
      <c r="AB865" s="32" t="s">
        <v>30</v>
      </c>
      <c r="AC865" s="32" t="s">
        <v>30</v>
      </c>
      <c r="AD865" s="45" t="s">
        <v>30</v>
      </c>
      <c r="AE865" s="45" t="s">
        <v>31</v>
      </c>
      <c r="AF865" s="46" t="s">
        <v>45</v>
      </c>
      <c r="AK865" s="32" t="s">
        <v>56</v>
      </c>
      <c r="AP865" s="24" t="str">
        <f t="shared" si="2"/>
        <v>0x0E217800</v>
      </c>
      <c r="AQ865" s="25"/>
      <c r="AR865" s="26" t="str">
        <f t="shared" si="6"/>
        <v>ARM64Op_fcvtl                                                   </v>
      </c>
      <c r="AS865" s="26" t="str">
        <f t="shared" si="7"/>
        <v>//		ARM64Op_fcvtl,                                                  	/* 0x0E217800	FCVTL     	 */</v>
      </c>
      <c r="AT865" s="26" t="str">
        <f t="shared" si="8"/>
        <v>//		0x0E217800,	/* FCVTL     	ARM64Op_fcvtl	 */</v>
      </c>
    </row>
    <row r="866" ht="12.75" customHeight="1">
      <c r="A866" s="15" t="s">
        <v>1438</v>
      </c>
      <c r="B866" s="33" t="s">
        <v>106</v>
      </c>
      <c r="C866" s="16"/>
      <c r="D866" s="17"/>
      <c r="E866" s="28" t="s">
        <v>1439</v>
      </c>
      <c r="F866" s="18" t="str">
        <f t="shared" si="1"/>
        <v/>
      </c>
      <c r="G866" s="19"/>
      <c r="H866" s="29"/>
      <c r="I866" s="29"/>
      <c r="J866" s="45" t="s">
        <v>31</v>
      </c>
      <c r="K866" s="32" t="s">
        <v>71</v>
      </c>
      <c r="L866" s="32" t="s">
        <v>31</v>
      </c>
      <c r="M866" s="45" t="s">
        <v>31</v>
      </c>
      <c r="N866" s="45" t="s">
        <v>30</v>
      </c>
      <c r="O866" s="45" t="s">
        <v>30</v>
      </c>
      <c r="P866" s="45" t="s">
        <v>30</v>
      </c>
      <c r="Q866" s="45" t="s">
        <v>31</v>
      </c>
      <c r="R866" s="32" t="s">
        <v>31</v>
      </c>
      <c r="S866" s="32" t="s">
        <v>854</v>
      </c>
      <c r="T866" s="45" t="s">
        <v>30</v>
      </c>
      <c r="U866" s="45" t="s">
        <v>31</v>
      </c>
      <c r="V866" s="45" t="s">
        <v>31</v>
      </c>
      <c r="W866" s="45" t="s">
        <v>31</v>
      </c>
      <c r="X866" s="45" t="s">
        <v>31</v>
      </c>
      <c r="Y866" s="32" t="s">
        <v>30</v>
      </c>
      <c r="Z866" s="32" t="s">
        <v>31</v>
      </c>
      <c r="AA866" s="32" t="s">
        <v>30</v>
      </c>
      <c r="AB866" s="32" t="s">
        <v>30</v>
      </c>
      <c r="AC866" s="32" t="s">
        <v>30</v>
      </c>
      <c r="AD866" s="45" t="s">
        <v>30</v>
      </c>
      <c r="AE866" s="45" t="s">
        <v>31</v>
      </c>
      <c r="AF866" s="46" t="s">
        <v>45</v>
      </c>
      <c r="AK866" s="32" t="s">
        <v>56</v>
      </c>
      <c r="AP866" s="24" t="str">
        <f t="shared" si="2"/>
        <v>0x0E217800</v>
      </c>
      <c r="AQ866" s="25"/>
      <c r="AR866" s="26" t="str">
        <f t="shared" si="6"/>
        <v>ARM64Op_fcvtl2                                                  </v>
      </c>
      <c r="AS866" s="26" t="str">
        <f t="shared" si="7"/>
        <v>//		ARM64Op_fcvtl2,                                                 	/* 0x0E217800	FCVTL2    	 */</v>
      </c>
      <c r="AT866" s="26" t="str">
        <f t="shared" si="8"/>
        <v>//		0x0E217800,	/* FCVTL2    	ARM64Op_fcvtl2	 */</v>
      </c>
    </row>
    <row r="867" ht="12.75" customHeight="1">
      <c r="A867" s="15" t="s">
        <v>1440</v>
      </c>
      <c r="B867" s="33" t="s">
        <v>106</v>
      </c>
      <c r="C867" s="16"/>
      <c r="D867" s="17"/>
      <c r="E867" s="28" t="s">
        <v>813</v>
      </c>
      <c r="F867" s="18" t="str">
        <f t="shared" si="1"/>
        <v>vector</v>
      </c>
      <c r="G867" s="18" t="s">
        <v>950</v>
      </c>
      <c r="H867" s="29"/>
      <c r="I867" s="29"/>
      <c r="J867" s="45" t="s">
        <v>31</v>
      </c>
      <c r="K867" s="32" t="s">
        <v>71</v>
      </c>
      <c r="L867" s="32" t="s">
        <v>31</v>
      </c>
      <c r="M867" s="45" t="s">
        <v>31</v>
      </c>
      <c r="N867" s="45" t="s">
        <v>30</v>
      </c>
      <c r="O867" s="45" t="s">
        <v>30</v>
      </c>
      <c r="P867" s="45" t="s">
        <v>30</v>
      </c>
      <c r="Q867" s="45" t="s">
        <v>31</v>
      </c>
      <c r="R867" s="32" t="s">
        <v>31</v>
      </c>
      <c r="S867" s="32" t="s">
        <v>854</v>
      </c>
      <c r="T867" s="45" t="s">
        <v>30</v>
      </c>
      <c r="U867" s="45" t="s">
        <v>31</v>
      </c>
      <c r="V867" s="45" t="s">
        <v>31</v>
      </c>
      <c r="W867" s="45" t="s">
        <v>31</v>
      </c>
      <c r="X867" s="45" t="s">
        <v>31</v>
      </c>
      <c r="Y867" s="32" t="s">
        <v>30</v>
      </c>
      <c r="Z867" s="32" t="s">
        <v>30</v>
      </c>
      <c r="AA867" s="32" t="s">
        <v>31</v>
      </c>
      <c r="AB867" s="32" t="s">
        <v>31</v>
      </c>
      <c r="AC867" s="32" t="s">
        <v>31</v>
      </c>
      <c r="AD867" s="45" t="s">
        <v>30</v>
      </c>
      <c r="AE867" s="45" t="s">
        <v>31</v>
      </c>
      <c r="AF867" s="46" t="s">
        <v>45</v>
      </c>
      <c r="AK867" s="32" t="s">
        <v>56</v>
      </c>
      <c r="AP867" s="24" t="str">
        <f t="shared" si="2"/>
        <v>0x0E218800</v>
      </c>
      <c r="AQ867" s="25"/>
      <c r="AR867" s="26" t="str">
        <f t="shared" si="6"/>
        <v>ARM64Op_frintn_vector                                           </v>
      </c>
      <c r="AS867" s="26" t="str">
        <f t="shared" si="7"/>
        <v>//		ARM64Op_frintn_vector,                                          	/* 0x0E218800	FRINTN    	 */</v>
      </c>
      <c r="AT867" s="26" t="str">
        <f t="shared" si="8"/>
        <v>//		0x0E218800,	/* FRINTN    	ARM64Op_frintn_vector	 */</v>
      </c>
    </row>
    <row r="868" ht="12.75" customHeight="1">
      <c r="A868" s="9" t="s">
        <v>1441</v>
      </c>
      <c r="B868" s="33" t="s">
        <v>106</v>
      </c>
      <c r="C868" s="16"/>
      <c r="D868" s="17"/>
      <c r="E868" s="28" t="s">
        <v>817</v>
      </c>
      <c r="F868" s="18" t="str">
        <f t="shared" si="1"/>
        <v>vector</v>
      </c>
      <c r="G868" s="18" t="s">
        <v>950</v>
      </c>
      <c r="H868" s="29"/>
      <c r="I868" s="29"/>
      <c r="J868" s="45" t="s">
        <v>31</v>
      </c>
      <c r="K868" s="32" t="s">
        <v>71</v>
      </c>
      <c r="L868" s="32" t="s">
        <v>31</v>
      </c>
      <c r="M868" s="45" t="s">
        <v>31</v>
      </c>
      <c r="N868" s="45" t="s">
        <v>30</v>
      </c>
      <c r="O868" s="45" t="s">
        <v>30</v>
      </c>
      <c r="P868" s="45" t="s">
        <v>30</v>
      </c>
      <c r="Q868" s="45" t="s">
        <v>31</v>
      </c>
      <c r="R868" s="32" t="s">
        <v>31</v>
      </c>
      <c r="S868" s="32" t="s">
        <v>854</v>
      </c>
      <c r="T868" s="45" t="s">
        <v>30</v>
      </c>
      <c r="U868" s="45" t="s">
        <v>31</v>
      </c>
      <c r="V868" s="45" t="s">
        <v>31</v>
      </c>
      <c r="W868" s="45" t="s">
        <v>31</v>
      </c>
      <c r="X868" s="45" t="s">
        <v>31</v>
      </c>
      <c r="Y868" s="32" t="s">
        <v>30</v>
      </c>
      <c r="Z868" s="32" t="s">
        <v>30</v>
      </c>
      <c r="AA868" s="32" t="s">
        <v>31</v>
      </c>
      <c r="AB868" s="32" t="s">
        <v>31</v>
      </c>
      <c r="AC868" s="32" t="s">
        <v>30</v>
      </c>
      <c r="AD868" s="45" t="s">
        <v>30</v>
      </c>
      <c r="AE868" s="45" t="s">
        <v>31</v>
      </c>
      <c r="AF868" s="46" t="s">
        <v>45</v>
      </c>
      <c r="AK868" s="32" t="s">
        <v>56</v>
      </c>
      <c r="AP868" s="24" t="str">
        <f t="shared" si="2"/>
        <v>0x0E219800</v>
      </c>
      <c r="AQ868" s="25"/>
      <c r="AR868" s="26" t="str">
        <f t="shared" si="6"/>
        <v>ARM64Op_frintm_vector                                           </v>
      </c>
      <c r="AS868" s="26" t="str">
        <f t="shared" si="7"/>
        <v>//		ARM64Op_frintm_vector,                                          	/* 0x0E219800	FRINTM    	 */</v>
      </c>
      <c r="AT868" s="26" t="str">
        <f t="shared" si="8"/>
        <v>//		0x0E219800,	/* FRINTM    	ARM64Op_frintm_vector	 */</v>
      </c>
    </row>
    <row r="869" ht="12.75" customHeight="1">
      <c r="A869" s="9" t="s">
        <v>1442</v>
      </c>
      <c r="B869" s="33" t="s">
        <v>106</v>
      </c>
      <c r="C869" s="16"/>
      <c r="D869" s="17"/>
      <c r="E869" s="28" t="s">
        <v>848</v>
      </c>
      <c r="F869" s="18" t="str">
        <f t="shared" si="1"/>
        <v>vector_Vector</v>
      </c>
      <c r="G869" s="18" t="s">
        <v>950</v>
      </c>
      <c r="H869" s="30" t="s">
        <v>1206</v>
      </c>
      <c r="I869" s="30"/>
      <c r="J869" s="45" t="s">
        <v>31</v>
      </c>
      <c r="K869" s="32" t="s">
        <v>71</v>
      </c>
      <c r="L869" s="32" t="s">
        <v>31</v>
      </c>
      <c r="M869" s="45" t="s">
        <v>31</v>
      </c>
      <c r="N869" s="45" t="s">
        <v>30</v>
      </c>
      <c r="O869" s="45" t="s">
        <v>30</v>
      </c>
      <c r="P869" s="45" t="s">
        <v>30</v>
      </c>
      <c r="Q869" s="45" t="s">
        <v>31</v>
      </c>
      <c r="R869" s="32" t="s">
        <v>31</v>
      </c>
      <c r="S869" s="32" t="s">
        <v>854</v>
      </c>
      <c r="T869" s="45" t="s">
        <v>30</v>
      </c>
      <c r="U869" s="45" t="s">
        <v>31</v>
      </c>
      <c r="V869" s="45" t="s">
        <v>31</v>
      </c>
      <c r="W869" s="45" t="s">
        <v>31</v>
      </c>
      <c r="X869" s="45" t="s">
        <v>31</v>
      </c>
      <c r="Y869" s="32" t="s">
        <v>30</v>
      </c>
      <c r="Z869" s="32" t="s">
        <v>30</v>
      </c>
      <c r="AA869" s="32" t="s">
        <v>31</v>
      </c>
      <c r="AB869" s="32" t="s">
        <v>30</v>
      </c>
      <c r="AC869" s="32" t="s">
        <v>31</v>
      </c>
      <c r="AD869" s="45" t="s">
        <v>30</v>
      </c>
      <c r="AE869" s="45" t="s">
        <v>31</v>
      </c>
      <c r="AF869" s="46" t="s">
        <v>45</v>
      </c>
      <c r="AK869" s="32" t="s">
        <v>56</v>
      </c>
      <c r="AP869" s="24" t="str">
        <f t="shared" si="2"/>
        <v>0x0E21A800</v>
      </c>
      <c r="AQ869" s="25"/>
      <c r="AR869" s="26" t="str">
        <f t="shared" si="6"/>
        <v>ARM64Op_fcvtns_vector_Vector                                    </v>
      </c>
      <c r="AS869" s="26" t="str">
        <f t="shared" si="7"/>
        <v>//		ARM64Op_fcvtns_vector_Vector,                                   	/* 0x0E21A800	FCVTNS    	 */</v>
      </c>
      <c r="AT869" s="26" t="str">
        <f t="shared" si="8"/>
        <v>//		0x0E21A800,	/* FCVTNS    	ARM64Op_fcvtns_vector_Vector	 */</v>
      </c>
    </row>
    <row r="870" ht="12.75" customHeight="1">
      <c r="A870" s="15" t="s">
        <v>1443</v>
      </c>
      <c r="B870" s="33" t="s">
        <v>106</v>
      </c>
      <c r="C870" s="16"/>
      <c r="D870" s="17"/>
      <c r="E870" s="28" t="s">
        <v>867</v>
      </c>
      <c r="F870" s="18" t="str">
        <f t="shared" si="1"/>
        <v>vector_Vector</v>
      </c>
      <c r="G870" s="18" t="s">
        <v>950</v>
      </c>
      <c r="H870" s="30" t="s">
        <v>1206</v>
      </c>
      <c r="I870" s="30"/>
      <c r="J870" s="45" t="s">
        <v>31</v>
      </c>
      <c r="K870" s="32" t="s">
        <v>71</v>
      </c>
      <c r="L870" s="32" t="s">
        <v>31</v>
      </c>
      <c r="M870" s="45" t="s">
        <v>31</v>
      </c>
      <c r="N870" s="45" t="s">
        <v>30</v>
      </c>
      <c r="O870" s="45" t="s">
        <v>30</v>
      </c>
      <c r="P870" s="45" t="s">
        <v>30</v>
      </c>
      <c r="Q870" s="45" t="s">
        <v>31</v>
      </c>
      <c r="R870" s="32" t="s">
        <v>31</v>
      </c>
      <c r="S870" s="32" t="s">
        <v>854</v>
      </c>
      <c r="T870" s="45" t="s">
        <v>30</v>
      </c>
      <c r="U870" s="45" t="s">
        <v>31</v>
      </c>
      <c r="V870" s="45" t="s">
        <v>31</v>
      </c>
      <c r="W870" s="45" t="s">
        <v>31</v>
      </c>
      <c r="X870" s="45" t="s">
        <v>31</v>
      </c>
      <c r="Y870" s="32" t="s">
        <v>30</v>
      </c>
      <c r="Z870" s="32" t="s">
        <v>30</v>
      </c>
      <c r="AA870" s="32" t="s">
        <v>31</v>
      </c>
      <c r="AB870" s="32" t="s">
        <v>30</v>
      </c>
      <c r="AC870" s="32" t="s">
        <v>30</v>
      </c>
      <c r="AD870" s="45" t="s">
        <v>30</v>
      </c>
      <c r="AE870" s="45" t="s">
        <v>31</v>
      </c>
      <c r="AF870" s="46" t="s">
        <v>45</v>
      </c>
      <c r="AK870" s="32" t="s">
        <v>56</v>
      </c>
      <c r="AP870" s="24" t="str">
        <f t="shared" si="2"/>
        <v>0x0E21B800</v>
      </c>
      <c r="AQ870" s="25"/>
      <c r="AR870" s="26" t="str">
        <f t="shared" si="6"/>
        <v>ARM64Op_fcvtms_vector_Vector                                    </v>
      </c>
      <c r="AS870" s="26" t="str">
        <f t="shared" si="7"/>
        <v>//		ARM64Op_fcvtms_vector_Vector,                                   	/* 0x0E21B800	FCVTMS    	 */</v>
      </c>
      <c r="AT870" s="26" t="str">
        <f t="shared" si="8"/>
        <v>//		0x0E21B800,	/* FCVTMS    	ARM64Op_fcvtms_vector_Vector	 */</v>
      </c>
    </row>
    <row r="871" ht="12.75" customHeight="1">
      <c r="A871" s="15" t="s">
        <v>1444</v>
      </c>
      <c r="B871" s="33" t="s">
        <v>106</v>
      </c>
      <c r="C871" s="16"/>
      <c r="D871" s="17"/>
      <c r="E871" s="28" t="s">
        <v>856</v>
      </c>
      <c r="F871" s="18" t="str">
        <f t="shared" si="1"/>
        <v>vector_Vector</v>
      </c>
      <c r="G871" s="18" t="s">
        <v>950</v>
      </c>
      <c r="H871" s="30" t="s">
        <v>1206</v>
      </c>
      <c r="I871" s="30"/>
      <c r="J871" s="45" t="s">
        <v>31</v>
      </c>
      <c r="K871" s="32" t="s">
        <v>71</v>
      </c>
      <c r="L871" s="32" t="s">
        <v>31</v>
      </c>
      <c r="M871" s="45" t="s">
        <v>31</v>
      </c>
      <c r="N871" s="45" t="s">
        <v>30</v>
      </c>
      <c r="O871" s="45" t="s">
        <v>30</v>
      </c>
      <c r="P871" s="45" t="s">
        <v>30</v>
      </c>
      <c r="Q871" s="45" t="s">
        <v>31</v>
      </c>
      <c r="R871" s="32" t="s">
        <v>31</v>
      </c>
      <c r="S871" s="32" t="s">
        <v>854</v>
      </c>
      <c r="T871" s="45" t="s">
        <v>30</v>
      </c>
      <c r="U871" s="45" t="s">
        <v>31</v>
      </c>
      <c r="V871" s="45" t="s">
        <v>31</v>
      </c>
      <c r="W871" s="45" t="s">
        <v>31</v>
      </c>
      <c r="X871" s="45" t="s">
        <v>31</v>
      </c>
      <c r="Y871" s="32" t="s">
        <v>30</v>
      </c>
      <c r="Z871" s="32" t="s">
        <v>30</v>
      </c>
      <c r="AA871" s="32" t="s">
        <v>30</v>
      </c>
      <c r="AB871" s="32" t="s">
        <v>31</v>
      </c>
      <c r="AC871" s="32" t="s">
        <v>31</v>
      </c>
      <c r="AD871" s="45" t="s">
        <v>30</v>
      </c>
      <c r="AE871" s="45" t="s">
        <v>31</v>
      </c>
      <c r="AF871" s="46" t="s">
        <v>45</v>
      </c>
      <c r="AK871" s="32" t="s">
        <v>56</v>
      </c>
      <c r="AP871" s="24" t="str">
        <f t="shared" si="2"/>
        <v>0x0E21C800</v>
      </c>
      <c r="AQ871" s="25"/>
      <c r="AR871" s="26" t="str">
        <f t="shared" si="6"/>
        <v>ARM64Op_fcvtas_vector_Vector                                    </v>
      </c>
      <c r="AS871" s="26" t="str">
        <f t="shared" si="7"/>
        <v>//		ARM64Op_fcvtas_vector_Vector,                                   	/* 0x0E21C800	FCVTAS    	 */</v>
      </c>
      <c r="AT871" s="26" t="str">
        <f t="shared" si="8"/>
        <v>//		0x0E21C800,	/* FCVTAS    	ARM64Op_fcvtas_vector_Vector	 */</v>
      </c>
    </row>
    <row r="872" ht="12.75" customHeight="1">
      <c r="A872" s="9" t="s">
        <v>1445</v>
      </c>
      <c r="B872" s="33" t="s">
        <v>106</v>
      </c>
      <c r="C872" s="16"/>
      <c r="D872" s="17"/>
      <c r="E872" s="28" t="s">
        <v>704</v>
      </c>
      <c r="F872" s="18" t="str">
        <f t="shared" si="1"/>
        <v>vector_integer_Vector</v>
      </c>
      <c r="G872" s="18" t="s">
        <v>1031</v>
      </c>
      <c r="H872" s="30" t="s">
        <v>1206</v>
      </c>
      <c r="I872" s="30"/>
      <c r="J872" s="45" t="s">
        <v>31</v>
      </c>
      <c r="K872" s="32" t="s">
        <v>71</v>
      </c>
      <c r="L872" s="32" t="s">
        <v>31</v>
      </c>
      <c r="M872" s="45" t="s">
        <v>31</v>
      </c>
      <c r="N872" s="45" t="s">
        <v>30</v>
      </c>
      <c r="O872" s="45" t="s">
        <v>30</v>
      </c>
      <c r="P872" s="45" t="s">
        <v>30</v>
      </c>
      <c r="Q872" s="45" t="s">
        <v>31</v>
      </c>
      <c r="R872" s="32" t="s">
        <v>31</v>
      </c>
      <c r="S872" s="32" t="s">
        <v>854</v>
      </c>
      <c r="T872" s="45" t="s">
        <v>30</v>
      </c>
      <c r="U872" s="45" t="s">
        <v>31</v>
      </c>
      <c r="V872" s="45" t="s">
        <v>31</v>
      </c>
      <c r="W872" s="45" t="s">
        <v>31</v>
      </c>
      <c r="X872" s="45" t="s">
        <v>31</v>
      </c>
      <c r="Y872" s="32" t="s">
        <v>30</v>
      </c>
      <c r="Z872" s="32" t="s">
        <v>30</v>
      </c>
      <c r="AA872" s="32" t="s">
        <v>30</v>
      </c>
      <c r="AB872" s="32" t="s">
        <v>31</v>
      </c>
      <c r="AC872" s="32" t="s">
        <v>30</v>
      </c>
      <c r="AD872" s="45" t="s">
        <v>30</v>
      </c>
      <c r="AE872" s="45" t="s">
        <v>31</v>
      </c>
      <c r="AF872" s="46" t="s">
        <v>45</v>
      </c>
      <c r="AK872" s="32" t="s">
        <v>56</v>
      </c>
      <c r="AP872" s="24" t="str">
        <f t="shared" si="2"/>
        <v>0x0E21D800</v>
      </c>
      <c r="AQ872" s="25"/>
      <c r="AR872" s="26" t="str">
        <f t="shared" si="6"/>
        <v>ARM64Op_scvtf_vector_integer_Vector                             </v>
      </c>
      <c r="AS872" s="26" t="str">
        <f t="shared" si="7"/>
        <v>//		ARM64Op_scvtf_vector_integer_Vector,                            	/* 0x0E21D800	SCVTF     	 */</v>
      </c>
      <c r="AT872" s="26" t="str">
        <f t="shared" si="8"/>
        <v>//		0x0E21D800,	/* SCVTF     	ARM64Op_scvtf_vector_integer_Vector	 */</v>
      </c>
    </row>
    <row r="873" ht="12.75" customHeight="1">
      <c r="A873" s="15" t="s">
        <v>1446</v>
      </c>
      <c r="B873" s="33" t="s">
        <v>106</v>
      </c>
      <c r="C873" s="16"/>
      <c r="D873" s="17"/>
      <c r="E873" s="28" t="s">
        <v>991</v>
      </c>
      <c r="F873" s="18" t="str">
        <f t="shared" si="1"/>
        <v>zero_Vector</v>
      </c>
      <c r="G873" s="18" t="s">
        <v>1017</v>
      </c>
      <c r="H873" s="30" t="s">
        <v>1206</v>
      </c>
      <c r="I873" s="30"/>
      <c r="J873" s="45" t="s">
        <v>31</v>
      </c>
      <c r="K873" s="32" t="s">
        <v>71</v>
      </c>
      <c r="L873" s="32" t="s">
        <v>31</v>
      </c>
      <c r="M873" s="45" t="s">
        <v>31</v>
      </c>
      <c r="N873" s="45" t="s">
        <v>30</v>
      </c>
      <c r="O873" s="45" t="s">
        <v>30</v>
      </c>
      <c r="P873" s="45" t="s">
        <v>30</v>
      </c>
      <c r="Q873" s="45" t="s">
        <v>31</v>
      </c>
      <c r="R873" s="32" t="s">
        <v>30</v>
      </c>
      <c r="S873" s="32" t="s">
        <v>854</v>
      </c>
      <c r="T873" s="45" t="s">
        <v>30</v>
      </c>
      <c r="U873" s="45" t="s">
        <v>31</v>
      </c>
      <c r="V873" s="45" t="s">
        <v>31</v>
      </c>
      <c r="W873" s="45" t="s">
        <v>31</v>
      </c>
      <c r="X873" s="45" t="s">
        <v>31</v>
      </c>
      <c r="Y873" s="32" t="s">
        <v>31</v>
      </c>
      <c r="Z873" s="32" t="s">
        <v>30</v>
      </c>
      <c r="AA873" s="32" t="s">
        <v>30</v>
      </c>
      <c r="AB873" s="32" t="s">
        <v>31</v>
      </c>
      <c r="AC873" s="32" t="s">
        <v>31</v>
      </c>
      <c r="AD873" s="45" t="s">
        <v>30</v>
      </c>
      <c r="AE873" s="45" t="s">
        <v>31</v>
      </c>
      <c r="AF873" s="46" t="s">
        <v>45</v>
      </c>
      <c r="AK873" s="32" t="s">
        <v>56</v>
      </c>
      <c r="AP873" s="24" t="str">
        <f t="shared" si="2"/>
        <v>0x0EA0C800</v>
      </c>
      <c r="AQ873" s="25"/>
      <c r="AR873" s="26" t="str">
        <f t="shared" si="6"/>
        <v>ARM64Op_fcmgt_zero_Vector                                       </v>
      </c>
      <c r="AS873" s="26" t="str">
        <f t="shared" si="7"/>
        <v>//		ARM64Op_fcmgt_zero_Vector,                                      	/* 0x0EA0C800	FCMGT     	 */</v>
      </c>
      <c r="AT873" s="26" t="str">
        <f t="shared" si="8"/>
        <v>//		0x0EA0C800,	/* FCMGT     	ARM64Op_fcmgt_zero_Vector	 */</v>
      </c>
    </row>
    <row r="874" ht="12.75" customHeight="1">
      <c r="A874" s="15" t="s">
        <v>1447</v>
      </c>
      <c r="B874" s="33" t="s">
        <v>106</v>
      </c>
      <c r="C874" s="16"/>
      <c r="D874" s="17"/>
      <c r="E874" s="28" t="s">
        <v>958</v>
      </c>
      <c r="F874" s="18" t="str">
        <f t="shared" si="1"/>
        <v>zero_Vector</v>
      </c>
      <c r="G874" s="18" t="s">
        <v>1017</v>
      </c>
      <c r="H874" s="30" t="s">
        <v>1206</v>
      </c>
      <c r="I874" s="30"/>
      <c r="J874" s="45" t="s">
        <v>31</v>
      </c>
      <c r="K874" s="32" t="s">
        <v>71</v>
      </c>
      <c r="L874" s="32" t="s">
        <v>31</v>
      </c>
      <c r="M874" s="45" t="s">
        <v>31</v>
      </c>
      <c r="N874" s="45" t="s">
        <v>30</v>
      </c>
      <c r="O874" s="45" t="s">
        <v>30</v>
      </c>
      <c r="P874" s="45" t="s">
        <v>30</v>
      </c>
      <c r="Q874" s="45" t="s">
        <v>31</v>
      </c>
      <c r="R874" s="32" t="s">
        <v>30</v>
      </c>
      <c r="S874" s="32" t="s">
        <v>854</v>
      </c>
      <c r="T874" s="45" t="s">
        <v>30</v>
      </c>
      <c r="U874" s="45" t="s">
        <v>31</v>
      </c>
      <c r="V874" s="45" t="s">
        <v>31</v>
      </c>
      <c r="W874" s="45" t="s">
        <v>31</v>
      </c>
      <c r="X874" s="45" t="s">
        <v>31</v>
      </c>
      <c r="Y874" s="32" t="s">
        <v>31</v>
      </c>
      <c r="Z874" s="32" t="s">
        <v>30</v>
      </c>
      <c r="AA874" s="32" t="s">
        <v>30</v>
      </c>
      <c r="AB874" s="32" t="s">
        <v>31</v>
      </c>
      <c r="AC874" s="32" t="s">
        <v>30</v>
      </c>
      <c r="AD874" s="45" t="s">
        <v>30</v>
      </c>
      <c r="AE874" s="45" t="s">
        <v>31</v>
      </c>
      <c r="AF874" s="46" t="s">
        <v>45</v>
      </c>
      <c r="AK874" s="32" t="s">
        <v>56</v>
      </c>
      <c r="AP874" s="24" t="str">
        <f t="shared" si="2"/>
        <v>0x0EA0D800</v>
      </c>
      <c r="AQ874" s="25"/>
      <c r="AR874" s="26" t="str">
        <f t="shared" si="6"/>
        <v>ARM64Op_fcmeq_zero_Vector                                       </v>
      </c>
      <c r="AS874" s="26" t="str">
        <f t="shared" si="7"/>
        <v>//		ARM64Op_fcmeq_zero_Vector,                                      	/* 0x0EA0D800	FCMEQ     	 */</v>
      </c>
      <c r="AT874" s="26" t="str">
        <f t="shared" si="8"/>
        <v>//		0x0EA0D800,	/* FCMEQ     	ARM64Op_fcmeq_zero_Vector	 */</v>
      </c>
    </row>
    <row r="875" ht="12.75" customHeight="1">
      <c r="A875" s="9" t="s">
        <v>1448</v>
      </c>
      <c r="B875" s="33" t="s">
        <v>106</v>
      </c>
      <c r="C875" s="16"/>
      <c r="D875" s="17"/>
      <c r="E875" s="28" t="s">
        <v>1035</v>
      </c>
      <c r="F875" s="18" t="str">
        <f t="shared" si="1"/>
        <v>zero_Vector</v>
      </c>
      <c r="G875" s="18" t="s">
        <v>1017</v>
      </c>
      <c r="H875" s="30" t="s">
        <v>1206</v>
      </c>
      <c r="I875" s="30"/>
      <c r="J875" s="45" t="s">
        <v>31</v>
      </c>
      <c r="K875" s="32" t="s">
        <v>71</v>
      </c>
      <c r="L875" s="32" t="s">
        <v>31</v>
      </c>
      <c r="M875" s="45" t="s">
        <v>31</v>
      </c>
      <c r="N875" s="45" t="s">
        <v>30</v>
      </c>
      <c r="O875" s="45" t="s">
        <v>30</v>
      </c>
      <c r="P875" s="45" t="s">
        <v>30</v>
      </c>
      <c r="Q875" s="45" t="s">
        <v>31</v>
      </c>
      <c r="R875" s="32" t="s">
        <v>30</v>
      </c>
      <c r="S875" s="32" t="s">
        <v>854</v>
      </c>
      <c r="T875" s="45" t="s">
        <v>30</v>
      </c>
      <c r="U875" s="45" t="s">
        <v>31</v>
      </c>
      <c r="V875" s="45" t="s">
        <v>31</v>
      </c>
      <c r="W875" s="45" t="s">
        <v>31</v>
      </c>
      <c r="X875" s="45" t="s">
        <v>31</v>
      </c>
      <c r="Y875" s="32" t="s">
        <v>31</v>
      </c>
      <c r="Z875" s="32" t="s">
        <v>30</v>
      </c>
      <c r="AA875" s="32" t="s">
        <v>30</v>
      </c>
      <c r="AB875" s="32" t="s">
        <v>30</v>
      </c>
      <c r="AC875" s="32" t="s">
        <v>31</v>
      </c>
      <c r="AD875" s="45" t="s">
        <v>30</v>
      </c>
      <c r="AE875" s="45" t="s">
        <v>31</v>
      </c>
      <c r="AF875" s="46" t="s">
        <v>45</v>
      </c>
      <c r="AK875" s="32" t="s">
        <v>56</v>
      </c>
      <c r="AP875" s="24" t="str">
        <f t="shared" si="2"/>
        <v>0x0EA0E800</v>
      </c>
      <c r="AQ875" s="25"/>
      <c r="AR875" s="26" t="str">
        <f t="shared" si="6"/>
        <v>ARM64Op_fcmlt_zero_Vector                                       </v>
      </c>
      <c r="AS875" s="26" t="str">
        <f t="shared" si="7"/>
        <v>//		ARM64Op_fcmlt_zero_Vector,                                      	/* 0x0EA0E800	FCMLT     	 */</v>
      </c>
      <c r="AT875" s="26" t="str">
        <f t="shared" si="8"/>
        <v>//		0x0EA0E800,	/* FCMLT     	ARM64Op_fcmlt_zero_Vector	 */</v>
      </c>
    </row>
    <row r="876" ht="12.75" customHeight="1">
      <c r="A876" s="9" t="s">
        <v>1449</v>
      </c>
      <c r="B876" s="33" t="s">
        <v>106</v>
      </c>
      <c r="C876" s="16"/>
      <c r="D876" s="17"/>
      <c r="E876" s="28" t="s">
        <v>802</v>
      </c>
      <c r="F876" s="18" t="str">
        <f t="shared" si="1"/>
        <v>vector</v>
      </c>
      <c r="G876" s="18" t="s">
        <v>950</v>
      </c>
      <c r="H876" s="29"/>
      <c r="I876" s="29"/>
      <c r="J876" s="45" t="s">
        <v>31</v>
      </c>
      <c r="K876" s="32" t="s">
        <v>71</v>
      </c>
      <c r="L876" s="32" t="s">
        <v>31</v>
      </c>
      <c r="M876" s="45" t="s">
        <v>31</v>
      </c>
      <c r="N876" s="45" t="s">
        <v>30</v>
      </c>
      <c r="O876" s="45" t="s">
        <v>30</v>
      </c>
      <c r="P876" s="45" t="s">
        <v>30</v>
      </c>
      <c r="Q876" s="45" t="s">
        <v>31</v>
      </c>
      <c r="R876" s="32" t="s">
        <v>30</v>
      </c>
      <c r="S876" s="32" t="s">
        <v>854</v>
      </c>
      <c r="T876" s="45" t="s">
        <v>30</v>
      </c>
      <c r="U876" s="45" t="s">
        <v>31</v>
      </c>
      <c r="V876" s="45" t="s">
        <v>31</v>
      </c>
      <c r="W876" s="45" t="s">
        <v>31</v>
      </c>
      <c r="X876" s="45" t="s">
        <v>31</v>
      </c>
      <c r="Y876" s="32" t="s">
        <v>31</v>
      </c>
      <c r="Z876" s="32" t="s">
        <v>30</v>
      </c>
      <c r="AA876" s="32" t="s">
        <v>30</v>
      </c>
      <c r="AB876" s="32" t="s">
        <v>30</v>
      </c>
      <c r="AC876" s="32" t="s">
        <v>30</v>
      </c>
      <c r="AD876" s="45" t="s">
        <v>30</v>
      </c>
      <c r="AE876" s="45" t="s">
        <v>31</v>
      </c>
      <c r="AF876" s="46" t="s">
        <v>45</v>
      </c>
      <c r="AK876" s="32" t="s">
        <v>56</v>
      </c>
      <c r="AP876" s="24" t="str">
        <f t="shared" si="2"/>
        <v>0x0EA0F800</v>
      </c>
      <c r="AQ876" s="25"/>
      <c r="AR876" s="26" t="str">
        <f t="shared" si="6"/>
        <v>ARM64Op_fabs_vector                                             </v>
      </c>
      <c r="AS876" s="26" t="str">
        <f t="shared" si="7"/>
        <v>//		ARM64Op_fabs_vector,                                            	/* 0x0EA0F800	FABS      	 */</v>
      </c>
      <c r="AT876" s="26" t="str">
        <f t="shared" si="8"/>
        <v>//		0x0EA0F800,	/* FABS      	ARM64Op_fabs_vector	 */</v>
      </c>
    </row>
    <row r="877" ht="12.75" customHeight="1">
      <c r="A877" s="15" t="s">
        <v>1450</v>
      </c>
      <c r="B877" s="33" t="s">
        <v>106</v>
      </c>
      <c r="C877" s="16"/>
      <c r="D877" s="17"/>
      <c r="E877" s="28" t="s">
        <v>815</v>
      </c>
      <c r="F877" s="18" t="str">
        <f t="shared" si="1"/>
        <v>vector</v>
      </c>
      <c r="G877" s="18" t="s">
        <v>950</v>
      </c>
      <c r="H877" s="29"/>
      <c r="I877" s="29"/>
      <c r="J877" s="45" t="s">
        <v>31</v>
      </c>
      <c r="K877" s="32" t="s">
        <v>71</v>
      </c>
      <c r="L877" s="32" t="s">
        <v>31</v>
      </c>
      <c r="M877" s="45" t="s">
        <v>31</v>
      </c>
      <c r="N877" s="45" t="s">
        <v>30</v>
      </c>
      <c r="O877" s="45" t="s">
        <v>30</v>
      </c>
      <c r="P877" s="45" t="s">
        <v>30</v>
      </c>
      <c r="Q877" s="45" t="s">
        <v>31</v>
      </c>
      <c r="R877" s="32" t="s">
        <v>30</v>
      </c>
      <c r="S877" s="32" t="s">
        <v>854</v>
      </c>
      <c r="T877" s="45" t="s">
        <v>30</v>
      </c>
      <c r="U877" s="45" t="s">
        <v>31</v>
      </c>
      <c r="V877" s="45" t="s">
        <v>31</v>
      </c>
      <c r="W877" s="45" t="s">
        <v>31</v>
      </c>
      <c r="X877" s="45" t="s">
        <v>31</v>
      </c>
      <c r="Y877" s="32" t="s">
        <v>30</v>
      </c>
      <c r="Z877" s="32" t="s">
        <v>30</v>
      </c>
      <c r="AA877" s="32" t="s">
        <v>31</v>
      </c>
      <c r="AB877" s="32" t="s">
        <v>31</v>
      </c>
      <c r="AC877" s="32" t="s">
        <v>31</v>
      </c>
      <c r="AD877" s="45" t="s">
        <v>30</v>
      </c>
      <c r="AE877" s="45" t="s">
        <v>31</v>
      </c>
      <c r="AF877" s="46" t="s">
        <v>45</v>
      </c>
      <c r="AK877" s="32" t="s">
        <v>56</v>
      </c>
      <c r="AP877" s="24" t="str">
        <f t="shared" si="2"/>
        <v>0x0EA18800</v>
      </c>
      <c r="AQ877" s="25"/>
      <c r="AR877" s="26" t="str">
        <f t="shared" si="6"/>
        <v>ARM64Op_frintp_vector                                           </v>
      </c>
      <c r="AS877" s="26" t="str">
        <f t="shared" si="7"/>
        <v>//		ARM64Op_frintp_vector,                                          	/* 0x0EA18800	FRINTP    	 */</v>
      </c>
      <c r="AT877" s="26" t="str">
        <f t="shared" si="8"/>
        <v>//		0x0EA18800,	/* FRINTP    	ARM64Op_frintp_vector	 */</v>
      </c>
    </row>
    <row r="878" ht="12.75" customHeight="1">
      <c r="A878" s="15" t="s">
        <v>1451</v>
      </c>
      <c r="B878" s="33" t="s">
        <v>106</v>
      </c>
      <c r="C878" s="16"/>
      <c r="D878" s="17"/>
      <c r="E878" s="28" t="s">
        <v>819</v>
      </c>
      <c r="F878" s="18" t="str">
        <f t="shared" si="1"/>
        <v>vector</v>
      </c>
      <c r="G878" s="18" t="s">
        <v>950</v>
      </c>
      <c r="H878" s="29"/>
      <c r="I878" s="29"/>
      <c r="J878" s="45" t="s">
        <v>31</v>
      </c>
      <c r="K878" s="32" t="s">
        <v>71</v>
      </c>
      <c r="L878" s="32" t="s">
        <v>31</v>
      </c>
      <c r="M878" s="45" t="s">
        <v>31</v>
      </c>
      <c r="N878" s="45" t="s">
        <v>30</v>
      </c>
      <c r="O878" s="45" t="s">
        <v>30</v>
      </c>
      <c r="P878" s="45" t="s">
        <v>30</v>
      </c>
      <c r="Q878" s="45" t="s">
        <v>31</v>
      </c>
      <c r="R878" s="32" t="s">
        <v>30</v>
      </c>
      <c r="S878" s="32" t="s">
        <v>854</v>
      </c>
      <c r="T878" s="45" t="s">
        <v>30</v>
      </c>
      <c r="U878" s="45" t="s">
        <v>31</v>
      </c>
      <c r="V878" s="45" t="s">
        <v>31</v>
      </c>
      <c r="W878" s="45" t="s">
        <v>31</v>
      </c>
      <c r="X878" s="45" t="s">
        <v>31</v>
      </c>
      <c r="Y878" s="32" t="s">
        <v>30</v>
      </c>
      <c r="Z878" s="32" t="s">
        <v>30</v>
      </c>
      <c r="AA878" s="32" t="s">
        <v>31</v>
      </c>
      <c r="AB878" s="32" t="s">
        <v>31</v>
      </c>
      <c r="AC878" s="32" t="s">
        <v>30</v>
      </c>
      <c r="AD878" s="45" t="s">
        <v>30</v>
      </c>
      <c r="AE878" s="45" t="s">
        <v>31</v>
      </c>
      <c r="AF878" s="46" t="s">
        <v>45</v>
      </c>
      <c r="AK878" s="32" t="s">
        <v>56</v>
      </c>
      <c r="AP878" s="24" t="str">
        <f t="shared" si="2"/>
        <v>0x0EA19800</v>
      </c>
      <c r="AQ878" s="25"/>
      <c r="AR878" s="26" t="str">
        <f t="shared" si="6"/>
        <v>ARM64Op_frintz_vector                                           </v>
      </c>
      <c r="AS878" s="26" t="str">
        <f t="shared" si="7"/>
        <v>//		ARM64Op_frintz_vector,                                          	/* 0x0EA19800	FRINTZ    	 */</v>
      </c>
      <c r="AT878" s="26" t="str">
        <f t="shared" si="8"/>
        <v>//		0x0EA19800,	/* FRINTZ    	ARM64Op_frintz_vector	 */</v>
      </c>
    </row>
    <row r="879" ht="12.75" customHeight="1">
      <c r="A879" s="9" t="s">
        <v>1452</v>
      </c>
      <c r="B879" s="33" t="s">
        <v>106</v>
      </c>
      <c r="C879" s="16"/>
      <c r="D879" s="17"/>
      <c r="E879" s="28" t="s">
        <v>863</v>
      </c>
      <c r="F879" s="18" t="str">
        <f t="shared" si="1"/>
        <v>vector_Vector</v>
      </c>
      <c r="G879" s="18" t="s">
        <v>950</v>
      </c>
      <c r="H879" s="30" t="s">
        <v>1206</v>
      </c>
      <c r="I879" s="30"/>
      <c r="J879" s="45" t="s">
        <v>31</v>
      </c>
      <c r="K879" s="32" t="s">
        <v>71</v>
      </c>
      <c r="L879" s="32" t="s">
        <v>31</v>
      </c>
      <c r="M879" s="45" t="s">
        <v>31</v>
      </c>
      <c r="N879" s="45" t="s">
        <v>30</v>
      </c>
      <c r="O879" s="45" t="s">
        <v>30</v>
      </c>
      <c r="P879" s="45" t="s">
        <v>30</v>
      </c>
      <c r="Q879" s="45" t="s">
        <v>31</v>
      </c>
      <c r="R879" s="32" t="s">
        <v>30</v>
      </c>
      <c r="S879" s="32" t="s">
        <v>854</v>
      </c>
      <c r="T879" s="45" t="s">
        <v>30</v>
      </c>
      <c r="U879" s="45" t="s">
        <v>31</v>
      </c>
      <c r="V879" s="45" t="s">
        <v>31</v>
      </c>
      <c r="W879" s="45" t="s">
        <v>31</v>
      </c>
      <c r="X879" s="45" t="s">
        <v>31</v>
      </c>
      <c r="Y879" s="32" t="s">
        <v>30</v>
      </c>
      <c r="Z879" s="32" t="s">
        <v>30</v>
      </c>
      <c r="AA879" s="32" t="s">
        <v>31</v>
      </c>
      <c r="AB879" s="32" t="s">
        <v>30</v>
      </c>
      <c r="AC879" s="32" t="s">
        <v>31</v>
      </c>
      <c r="AD879" s="45" t="s">
        <v>30</v>
      </c>
      <c r="AE879" s="45" t="s">
        <v>31</v>
      </c>
      <c r="AF879" s="46" t="s">
        <v>45</v>
      </c>
      <c r="AK879" s="32" t="s">
        <v>56</v>
      </c>
      <c r="AP879" s="24" t="str">
        <f t="shared" si="2"/>
        <v>0x0EA1A800</v>
      </c>
      <c r="AQ879" s="25"/>
      <c r="AR879" s="26" t="str">
        <f t="shared" si="6"/>
        <v>ARM64Op_fcvtps_vector_Vector                                    </v>
      </c>
      <c r="AS879" s="26" t="str">
        <f t="shared" si="7"/>
        <v>//		ARM64Op_fcvtps_vector_Vector,                                   	/* 0x0EA1A800	FCVTPS    	 */</v>
      </c>
      <c r="AT879" s="26" t="str">
        <f t="shared" si="8"/>
        <v>//		0x0EA1A800,	/* FCVTPS    	ARM64Op_fcvtps_vector_Vector	 */</v>
      </c>
    </row>
    <row r="880" ht="12.75" customHeight="1">
      <c r="A880" s="15" t="s">
        <v>1453</v>
      </c>
      <c r="B880" s="33" t="s">
        <v>106</v>
      </c>
      <c r="C880" s="16"/>
      <c r="D880" s="17"/>
      <c r="E880" s="28" t="s">
        <v>710</v>
      </c>
      <c r="F880" s="18" t="str">
        <f t="shared" si="1"/>
        <v>vector_integer_Vector</v>
      </c>
      <c r="G880" s="18" t="s">
        <v>1031</v>
      </c>
      <c r="H880" s="30" t="s">
        <v>1206</v>
      </c>
      <c r="I880" s="30"/>
      <c r="J880" s="45" t="s">
        <v>31</v>
      </c>
      <c r="K880" s="32" t="s">
        <v>71</v>
      </c>
      <c r="L880" s="32" t="s">
        <v>31</v>
      </c>
      <c r="M880" s="45" t="s">
        <v>31</v>
      </c>
      <c r="N880" s="45" t="s">
        <v>30</v>
      </c>
      <c r="O880" s="45" t="s">
        <v>30</v>
      </c>
      <c r="P880" s="45" t="s">
        <v>30</v>
      </c>
      <c r="Q880" s="45" t="s">
        <v>31</v>
      </c>
      <c r="R880" s="32" t="s">
        <v>30</v>
      </c>
      <c r="S880" s="32" t="s">
        <v>854</v>
      </c>
      <c r="T880" s="45" t="s">
        <v>30</v>
      </c>
      <c r="U880" s="45" t="s">
        <v>31</v>
      </c>
      <c r="V880" s="45" t="s">
        <v>31</v>
      </c>
      <c r="W880" s="45" t="s">
        <v>31</v>
      </c>
      <c r="X880" s="45" t="s">
        <v>31</v>
      </c>
      <c r="Y880" s="32" t="s">
        <v>30</v>
      </c>
      <c r="Z880" s="32" t="s">
        <v>30</v>
      </c>
      <c r="AA880" s="32" t="s">
        <v>31</v>
      </c>
      <c r="AB880" s="32" t="s">
        <v>30</v>
      </c>
      <c r="AC880" s="32" t="s">
        <v>30</v>
      </c>
      <c r="AD880" s="45" t="s">
        <v>30</v>
      </c>
      <c r="AE880" s="45" t="s">
        <v>31</v>
      </c>
      <c r="AF880" s="46" t="s">
        <v>45</v>
      </c>
      <c r="AK880" s="32" t="s">
        <v>56</v>
      </c>
      <c r="AP880" s="24" t="str">
        <f t="shared" si="2"/>
        <v>0x0EA1B800</v>
      </c>
      <c r="AQ880" s="25"/>
      <c r="AR880" s="26" t="str">
        <f t="shared" si="6"/>
        <v>ARM64Op_fcvtzs_vector_integer_Vector                            </v>
      </c>
      <c r="AS880" s="26" t="str">
        <f t="shared" si="7"/>
        <v>//		ARM64Op_fcvtzs_vector_integer_Vector,                           	/* 0x0EA1B800	FCVTZS    	 */</v>
      </c>
      <c r="AT880" s="26" t="str">
        <f t="shared" si="8"/>
        <v>//		0x0EA1B800,	/* FCVTZS    	ARM64Op_fcvtzs_vector_integer_Vector	 */</v>
      </c>
    </row>
    <row r="881" ht="12.75" customHeight="1">
      <c r="A881" s="15" t="s">
        <v>1454</v>
      </c>
      <c r="B881" s="33" t="s">
        <v>106</v>
      </c>
      <c r="C881" s="16"/>
      <c r="D881" s="17"/>
      <c r="E881" s="28" t="s">
        <v>1455</v>
      </c>
      <c r="F881" s="18" t="str">
        <f t="shared" si="1"/>
        <v/>
      </c>
      <c r="G881" s="19"/>
      <c r="H881" s="29"/>
      <c r="I881" s="29"/>
      <c r="J881" s="45" t="s">
        <v>31</v>
      </c>
      <c r="K881" s="32" t="s">
        <v>71</v>
      </c>
      <c r="L881" s="32" t="s">
        <v>31</v>
      </c>
      <c r="M881" s="45" t="s">
        <v>31</v>
      </c>
      <c r="N881" s="45" t="s">
        <v>30</v>
      </c>
      <c r="O881" s="45" t="s">
        <v>30</v>
      </c>
      <c r="P881" s="45" t="s">
        <v>30</v>
      </c>
      <c r="Q881" s="45" t="s">
        <v>31</v>
      </c>
      <c r="R881" s="32" t="s">
        <v>30</v>
      </c>
      <c r="S881" s="32" t="s">
        <v>854</v>
      </c>
      <c r="T881" s="45" t="s">
        <v>30</v>
      </c>
      <c r="U881" s="45" t="s">
        <v>31</v>
      </c>
      <c r="V881" s="45" t="s">
        <v>31</v>
      </c>
      <c r="W881" s="45" t="s">
        <v>31</v>
      </c>
      <c r="X881" s="45" t="s">
        <v>31</v>
      </c>
      <c r="Y881" s="32" t="s">
        <v>30</v>
      </c>
      <c r="Z881" s="32" t="s">
        <v>30</v>
      </c>
      <c r="AA881" s="32" t="s">
        <v>30</v>
      </c>
      <c r="AB881" s="32" t="s">
        <v>31</v>
      </c>
      <c r="AC881" s="32" t="s">
        <v>31</v>
      </c>
      <c r="AD881" s="45" t="s">
        <v>30</v>
      </c>
      <c r="AE881" s="45" t="s">
        <v>31</v>
      </c>
      <c r="AF881" s="46" t="s">
        <v>45</v>
      </c>
      <c r="AK881" s="32" t="s">
        <v>56</v>
      </c>
      <c r="AP881" s="24" t="str">
        <f t="shared" si="2"/>
        <v>0x0EA1C800</v>
      </c>
      <c r="AQ881" s="25"/>
      <c r="AR881" s="26" t="str">
        <f t="shared" si="6"/>
        <v>ARM64Op_urecpe                                                  </v>
      </c>
      <c r="AS881" s="26" t="str">
        <f t="shared" si="7"/>
        <v>//		ARM64Op_urecpe,                                                 	/* 0x0EA1C800	URECPE    	 */</v>
      </c>
      <c r="AT881" s="26" t="str">
        <f t="shared" si="8"/>
        <v>//		0x0EA1C800,	/* URECPE    	ARM64Op_urecpe	 */</v>
      </c>
    </row>
    <row r="882" ht="12.75" customHeight="1">
      <c r="A882" s="9" t="s">
        <v>1456</v>
      </c>
      <c r="B882" s="33" t="s">
        <v>106</v>
      </c>
      <c r="C882" s="16"/>
      <c r="D882" s="17"/>
      <c r="E882" s="28" t="s">
        <v>1039</v>
      </c>
      <c r="F882" s="18" t="str">
        <f t="shared" si="1"/>
        <v>Vector</v>
      </c>
      <c r="G882" s="19"/>
      <c r="H882" s="30" t="s">
        <v>1206</v>
      </c>
      <c r="I882" s="30"/>
      <c r="J882" s="45" t="s">
        <v>31</v>
      </c>
      <c r="K882" s="32" t="s">
        <v>71</v>
      </c>
      <c r="L882" s="32" t="s">
        <v>31</v>
      </c>
      <c r="M882" s="45" t="s">
        <v>31</v>
      </c>
      <c r="N882" s="45" t="s">
        <v>30</v>
      </c>
      <c r="O882" s="45" t="s">
        <v>30</v>
      </c>
      <c r="P882" s="45" t="s">
        <v>30</v>
      </c>
      <c r="Q882" s="45" t="s">
        <v>31</v>
      </c>
      <c r="R882" s="32" t="s">
        <v>30</v>
      </c>
      <c r="S882" s="32" t="s">
        <v>854</v>
      </c>
      <c r="T882" s="45" t="s">
        <v>30</v>
      </c>
      <c r="U882" s="45" t="s">
        <v>31</v>
      </c>
      <c r="V882" s="45" t="s">
        <v>31</v>
      </c>
      <c r="W882" s="45" t="s">
        <v>31</v>
      </c>
      <c r="X882" s="45" t="s">
        <v>31</v>
      </c>
      <c r="Y882" s="32" t="s">
        <v>30</v>
      </c>
      <c r="Z882" s="32" t="s">
        <v>30</v>
      </c>
      <c r="AA882" s="32" t="s">
        <v>30</v>
      </c>
      <c r="AB882" s="32" t="s">
        <v>31</v>
      </c>
      <c r="AC882" s="32" t="s">
        <v>30</v>
      </c>
      <c r="AD882" s="45" t="s">
        <v>30</v>
      </c>
      <c r="AE882" s="45" t="s">
        <v>31</v>
      </c>
      <c r="AF882" s="46" t="s">
        <v>45</v>
      </c>
      <c r="AK882" s="32" t="s">
        <v>56</v>
      </c>
      <c r="AP882" s="24" t="str">
        <f t="shared" si="2"/>
        <v>0x0EA1D800</v>
      </c>
      <c r="AQ882" s="25"/>
      <c r="AR882" s="26" t="str">
        <f t="shared" si="6"/>
        <v>ARM64Op_frecpe_Vector                                           </v>
      </c>
      <c r="AS882" s="26" t="str">
        <f t="shared" si="7"/>
        <v>//		ARM64Op_frecpe_Vector,                                          	/* 0x0EA1D800	FRECPE    	 */</v>
      </c>
      <c r="AT882" s="26" t="str">
        <f t="shared" si="8"/>
        <v>//		0x0EA1D800,	/* FRECPE    	ARM64Op_frecpe_Vector	 */</v>
      </c>
    </row>
    <row r="883" ht="12.75" customHeight="1">
      <c r="A883" s="9" t="s">
        <v>1457</v>
      </c>
      <c r="B883" s="33" t="s">
        <v>106</v>
      </c>
      <c r="C883" s="16"/>
      <c r="D883" s="17"/>
      <c r="E883" s="28" t="s">
        <v>695</v>
      </c>
      <c r="F883" s="18" t="str">
        <f t="shared" si="1"/>
        <v>vector</v>
      </c>
      <c r="G883" s="18" t="s">
        <v>950</v>
      </c>
      <c r="H883" s="29"/>
      <c r="I883" s="29"/>
      <c r="J883" s="45" t="s">
        <v>31</v>
      </c>
      <c r="K883" s="32" t="s">
        <v>71</v>
      </c>
      <c r="L883" s="32" t="s">
        <v>30</v>
      </c>
      <c r="M883" s="45" t="s">
        <v>31</v>
      </c>
      <c r="N883" s="45" t="s">
        <v>30</v>
      </c>
      <c r="O883" s="45" t="s">
        <v>30</v>
      </c>
      <c r="P883" s="45" t="s">
        <v>30</v>
      </c>
      <c r="Q883" s="45" t="s">
        <v>31</v>
      </c>
      <c r="R883" s="32" t="s">
        <v>33</v>
      </c>
      <c r="S883" s="32" t="s">
        <v>33</v>
      </c>
      <c r="T883" s="45" t="s">
        <v>30</v>
      </c>
      <c r="U883" s="45" t="s">
        <v>31</v>
      </c>
      <c r="V883" s="45" t="s">
        <v>31</v>
      </c>
      <c r="W883" s="45" t="s">
        <v>31</v>
      </c>
      <c r="X883" s="45" t="s">
        <v>31</v>
      </c>
      <c r="Y883" s="32" t="s">
        <v>31</v>
      </c>
      <c r="Z883" s="32" t="s">
        <v>31</v>
      </c>
      <c r="AA883" s="32" t="s">
        <v>31</v>
      </c>
      <c r="AB883" s="32" t="s">
        <v>31</v>
      </c>
      <c r="AC883" s="32" t="s">
        <v>31</v>
      </c>
      <c r="AD883" s="45" t="s">
        <v>30</v>
      </c>
      <c r="AE883" s="45" t="s">
        <v>31</v>
      </c>
      <c r="AF883" s="46" t="s">
        <v>45</v>
      </c>
      <c r="AK883" s="32" t="s">
        <v>56</v>
      </c>
      <c r="AP883" s="24" t="str">
        <f t="shared" si="2"/>
        <v>0x2E200800</v>
      </c>
      <c r="AQ883" s="25"/>
      <c r="AR883" s="26" t="str">
        <f t="shared" si="6"/>
        <v>ARM64Op_rev32_vector                                            </v>
      </c>
      <c r="AS883" s="26" t="str">
        <f t="shared" si="7"/>
        <v>//		ARM64Op_rev32_vector,                                           	/* 0x2E200800	REV32     	 */</v>
      </c>
      <c r="AT883" s="26" t="str">
        <f t="shared" si="8"/>
        <v>//		0x2E200800,	/* REV32     	ARM64Op_rev32_vector	 */</v>
      </c>
    </row>
    <row r="884" ht="12.75" customHeight="1">
      <c r="A884" s="15" t="s">
        <v>1458</v>
      </c>
      <c r="B884" s="33" t="s">
        <v>106</v>
      </c>
      <c r="C884" s="16"/>
      <c r="D884" s="17"/>
      <c r="E884" s="28" t="s">
        <v>1459</v>
      </c>
      <c r="F884" s="18" t="str">
        <f t="shared" si="1"/>
        <v/>
      </c>
      <c r="G884" s="19"/>
      <c r="H884" s="29"/>
      <c r="I884" s="29"/>
      <c r="J884" s="45" t="s">
        <v>31</v>
      </c>
      <c r="K884" s="32" t="s">
        <v>71</v>
      </c>
      <c r="L884" s="32" t="s">
        <v>30</v>
      </c>
      <c r="M884" s="45" t="s">
        <v>31</v>
      </c>
      <c r="N884" s="45" t="s">
        <v>30</v>
      </c>
      <c r="O884" s="45" t="s">
        <v>30</v>
      </c>
      <c r="P884" s="45" t="s">
        <v>30</v>
      </c>
      <c r="Q884" s="45" t="s">
        <v>31</v>
      </c>
      <c r="R884" s="32" t="s">
        <v>33</v>
      </c>
      <c r="S884" s="32" t="s">
        <v>33</v>
      </c>
      <c r="T884" s="45" t="s">
        <v>30</v>
      </c>
      <c r="U884" s="45" t="s">
        <v>31</v>
      </c>
      <c r="V884" s="45" t="s">
        <v>31</v>
      </c>
      <c r="W884" s="45" t="s">
        <v>31</v>
      </c>
      <c r="X884" s="45" t="s">
        <v>31</v>
      </c>
      <c r="Y884" s="32" t="s">
        <v>31</v>
      </c>
      <c r="Z884" s="32" t="s">
        <v>31</v>
      </c>
      <c r="AA884" s="32" t="s">
        <v>31</v>
      </c>
      <c r="AB884" s="32" t="s">
        <v>30</v>
      </c>
      <c r="AC884" s="32" t="s">
        <v>31</v>
      </c>
      <c r="AD884" s="45" t="s">
        <v>30</v>
      </c>
      <c r="AE884" s="45" t="s">
        <v>31</v>
      </c>
      <c r="AF884" s="46" t="s">
        <v>45</v>
      </c>
      <c r="AK884" s="32" t="s">
        <v>56</v>
      </c>
      <c r="AP884" s="24" t="str">
        <f t="shared" si="2"/>
        <v>0x2E202800</v>
      </c>
      <c r="AQ884" s="25"/>
      <c r="AR884" s="26" t="str">
        <f t="shared" si="6"/>
        <v>ARM64Op_uaddlp                                                  </v>
      </c>
      <c r="AS884" s="26" t="str">
        <f t="shared" si="7"/>
        <v>//		ARM64Op_uaddlp,                                                 	/* 0x2E202800	UADDLP    	 */</v>
      </c>
      <c r="AT884" s="26" t="str">
        <f t="shared" si="8"/>
        <v>//		0x2E202800,	/* UADDLP    	ARM64Op_uaddlp	 */</v>
      </c>
    </row>
    <row r="885" ht="12.75" customHeight="1">
      <c r="A885" s="15" t="s">
        <v>1460</v>
      </c>
      <c r="B885" s="33" t="s">
        <v>106</v>
      </c>
      <c r="C885" s="16"/>
      <c r="D885" s="17"/>
      <c r="E885" s="28" t="s">
        <v>1043</v>
      </c>
      <c r="F885" s="18" t="str">
        <f t="shared" si="1"/>
        <v>Vector</v>
      </c>
      <c r="G885" s="19"/>
      <c r="H885" s="30" t="s">
        <v>1206</v>
      </c>
      <c r="I885" s="30"/>
      <c r="J885" s="45" t="s">
        <v>31</v>
      </c>
      <c r="K885" s="32" t="s">
        <v>71</v>
      </c>
      <c r="L885" s="32" t="s">
        <v>30</v>
      </c>
      <c r="M885" s="45" t="s">
        <v>31</v>
      </c>
      <c r="N885" s="45" t="s">
        <v>30</v>
      </c>
      <c r="O885" s="45" t="s">
        <v>30</v>
      </c>
      <c r="P885" s="45" t="s">
        <v>30</v>
      </c>
      <c r="Q885" s="45" t="s">
        <v>31</v>
      </c>
      <c r="R885" s="32" t="s">
        <v>33</v>
      </c>
      <c r="S885" s="32" t="s">
        <v>33</v>
      </c>
      <c r="T885" s="45" t="s">
        <v>30</v>
      </c>
      <c r="U885" s="45" t="s">
        <v>31</v>
      </c>
      <c r="V885" s="45" t="s">
        <v>31</v>
      </c>
      <c r="W885" s="45" t="s">
        <v>31</v>
      </c>
      <c r="X885" s="45" t="s">
        <v>31</v>
      </c>
      <c r="Y885" s="32" t="s">
        <v>31</v>
      </c>
      <c r="Z885" s="32" t="s">
        <v>31</v>
      </c>
      <c r="AA885" s="32" t="s">
        <v>31</v>
      </c>
      <c r="AB885" s="32" t="s">
        <v>30</v>
      </c>
      <c r="AC885" s="32" t="s">
        <v>30</v>
      </c>
      <c r="AD885" s="45" t="s">
        <v>30</v>
      </c>
      <c r="AE885" s="45" t="s">
        <v>31</v>
      </c>
      <c r="AF885" s="46" t="s">
        <v>45</v>
      </c>
      <c r="AK885" s="32" t="s">
        <v>56</v>
      </c>
      <c r="AP885" s="24" t="str">
        <f t="shared" si="2"/>
        <v>0x2E203800</v>
      </c>
      <c r="AQ885" s="25"/>
      <c r="AR885" s="26" t="str">
        <f t="shared" si="6"/>
        <v>ARM64Op_usqadd_Vector                                           </v>
      </c>
      <c r="AS885" s="26" t="str">
        <f t="shared" si="7"/>
        <v>//		ARM64Op_usqadd_Vector,                                          	/* 0x2E203800	USQADD    	 */</v>
      </c>
      <c r="AT885" s="26" t="str">
        <f t="shared" si="8"/>
        <v>//		0x2E203800,	/* USQADD    	ARM64Op_usqadd_Vector	 */</v>
      </c>
    </row>
    <row r="886" ht="12.75" customHeight="1">
      <c r="A886" s="9" t="s">
        <v>1461</v>
      </c>
      <c r="B886" s="33" t="s">
        <v>106</v>
      </c>
      <c r="C886" s="16"/>
      <c r="D886" s="17"/>
      <c r="E886" s="28" t="s">
        <v>683</v>
      </c>
      <c r="F886" s="18" t="str">
        <f t="shared" si="1"/>
        <v>vector</v>
      </c>
      <c r="G886" s="18" t="s">
        <v>950</v>
      </c>
      <c r="H886" s="29"/>
      <c r="I886" s="29"/>
      <c r="J886" s="45" t="s">
        <v>31</v>
      </c>
      <c r="K886" s="32" t="s">
        <v>71</v>
      </c>
      <c r="L886" s="32" t="s">
        <v>30</v>
      </c>
      <c r="M886" s="45" t="s">
        <v>31</v>
      </c>
      <c r="N886" s="45" t="s">
        <v>30</v>
      </c>
      <c r="O886" s="45" t="s">
        <v>30</v>
      </c>
      <c r="P886" s="45" t="s">
        <v>30</v>
      </c>
      <c r="Q886" s="45" t="s">
        <v>31</v>
      </c>
      <c r="R886" s="32" t="s">
        <v>33</v>
      </c>
      <c r="S886" s="32" t="s">
        <v>33</v>
      </c>
      <c r="T886" s="45" t="s">
        <v>30</v>
      </c>
      <c r="U886" s="45" t="s">
        <v>31</v>
      </c>
      <c r="V886" s="45" t="s">
        <v>31</v>
      </c>
      <c r="W886" s="45" t="s">
        <v>31</v>
      </c>
      <c r="X886" s="45" t="s">
        <v>31</v>
      </c>
      <c r="Y886" s="32" t="s">
        <v>31</v>
      </c>
      <c r="Z886" s="32" t="s">
        <v>31</v>
      </c>
      <c r="AA886" s="32" t="s">
        <v>30</v>
      </c>
      <c r="AB886" s="32" t="s">
        <v>31</v>
      </c>
      <c r="AC886" s="32" t="s">
        <v>31</v>
      </c>
      <c r="AD886" s="45" t="s">
        <v>30</v>
      </c>
      <c r="AE886" s="45" t="s">
        <v>31</v>
      </c>
      <c r="AF886" s="46" t="s">
        <v>45</v>
      </c>
      <c r="AK886" s="32" t="s">
        <v>56</v>
      </c>
      <c r="AP886" s="24" t="str">
        <f t="shared" si="2"/>
        <v>0x2E204800</v>
      </c>
      <c r="AQ886" s="25"/>
      <c r="AR886" s="26" t="str">
        <f t="shared" si="6"/>
        <v>ARM64Op_clz_vector                                              </v>
      </c>
      <c r="AS886" s="26" t="str">
        <f t="shared" si="7"/>
        <v>//		ARM64Op_clz_vector,                                             	/* 0x2E204800	CLZ       	 */</v>
      </c>
      <c r="AT886" s="26" t="str">
        <f t="shared" si="8"/>
        <v>//		0x2E204800,	/* CLZ       	ARM64Op_clz_vector	 */</v>
      </c>
    </row>
    <row r="887" ht="12.75" customHeight="1">
      <c r="A887" s="15" t="s">
        <v>1462</v>
      </c>
      <c r="B887" s="33" t="s">
        <v>106</v>
      </c>
      <c r="C887" s="16"/>
      <c r="D887" s="17"/>
      <c r="E887" s="28" t="s">
        <v>1463</v>
      </c>
      <c r="F887" s="18" t="str">
        <f t="shared" si="1"/>
        <v/>
      </c>
      <c r="G887" s="19"/>
      <c r="H887" s="29"/>
      <c r="I887" s="29"/>
      <c r="J887" s="45" t="s">
        <v>31</v>
      </c>
      <c r="K887" s="32" t="s">
        <v>71</v>
      </c>
      <c r="L887" s="32" t="s">
        <v>30</v>
      </c>
      <c r="M887" s="45" t="s">
        <v>31</v>
      </c>
      <c r="N887" s="45" t="s">
        <v>30</v>
      </c>
      <c r="O887" s="45" t="s">
        <v>30</v>
      </c>
      <c r="P887" s="45" t="s">
        <v>30</v>
      </c>
      <c r="Q887" s="45" t="s">
        <v>31</v>
      </c>
      <c r="R887" s="32" t="s">
        <v>33</v>
      </c>
      <c r="S887" s="32" t="s">
        <v>33</v>
      </c>
      <c r="T887" s="45" t="s">
        <v>30</v>
      </c>
      <c r="U887" s="45" t="s">
        <v>31</v>
      </c>
      <c r="V887" s="45" t="s">
        <v>31</v>
      </c>
      <c r="W887" s="45" t="s">
        <v>31</v>
      </c>
      <c r="X887" s="45" t="s">
        <v>31</v>
      </c>
      <c r="Y887" s="32" t="s">
        <v>31</v>
      </c>
      <c r="Z887" s="32" t="s">
        <v>31</v>
      </c>
      <c r="AA887" s="32" t="s">
        <v>30</v>
      </c>
      <c r="AB887" s="32" t="s">
        <v>30</v>
      </c>
      <c r="AC887" s="32" t="s">
        <v>31</v>
      </c>
      <c r="AD887" s="45" t="s">
        <v>30</v>
      </c>
      <c r="AE887" s="45" t="s">
        <v>31</v>
      </c>
      <c r="AF887" s="46" t="s">
        <v>45</v>
      </c>
      <c r="AK887" s="32" t="s">
        <v>56</v>
      </c>
      <c r="AP887" s="24" t="str">
        <f t="shared" si="2"/>
        <v>0x2E206800</v>
      </c>
      <c r="AQ887" s="25"/>
      <c r="AR887" s="26" t="str">
        <f t="shared" si="6"/>
        <v>ARM64Op_uadalp                                                  </v>
      </c>
      <c r="AS887" s="26" t="str">
        <f t="shared" si="7"/>
        <v>//		ARM64Op_uadalp,                                                 	/* 0x2E206800	UADALP    	 */</v>
      </c>
      <c r="AT887" s="26" t="str">
        <f t="shared" si="8"/>
        <v>//		0x2E206800,	/* UADALP    	ARM64Op_uadalp	 */</v>
      </c>
    </row>
    <row r="888" ht="12.75" customHeight="1">
      <c r="A888" s="15" t="s">
        <v>1464</v>
      </c>
      <c r="B888" s="33" t="s">
        <v>106</v>
      </c>
      <c r="C888" s="16"/>
      <c r="D888" s="17"/>
      <c r="E888" s="28" t="s">
        <v>1045</v>
      </c>
      <c r="F888" s="18" t="str">
        <f t="shared" si="1"/>
        <v>Vector</v>
      </c>
      <c r="G888" s="19"/>
      <c r="H888" s="30" t="s">
        <v>1206</v>
      </c>
      <c r="I888" s="30"/>
      <c r="J888" s="45" t="s">
        <v>31</v>
      </c>
      <c r="K888" s="32" t="s">
        <v>71</v>
      </c>
      <c r="L888" s="32" t="s">
        <v>30</v>
      </c>
      <c r="M888" s="45" t="s">
        <v>31</v>
      </c>
      <c r="N888" s="45" t="s">
        <v>30</v>
      </c>
      <c r="O888" s="45" t="s">
        <v>30</v>
      </c>
      <c r="P888" s="45" t="s">
        <v>30</v>
      </c>
      <c r="Q888" s="45" t="s">
        <v>31</v>
      </c>
      <c r="R888" s="32" t="s">
        <v>33</v>
      </c>
      <c r="S888" s="32" t="s">
        <v>33</v>
      </c>
      <c r="T888" s="45" t="s">
        <v>30</v>
      </c>
      <c r="U888" s="45" t="s">
        <v>31</v>
      </c>
      <c r="V888" s="45" t="s">
        <v>31</v>
      </c>
      <c r="W888" s="45" t="s">
        <v>31</v>
      </c>
      <c r="X888" s="45" t="s">
        <v>31</v>
      </c>
      <c r="Y888" s="32" t="s">
        <v>31</v>
      </c>
      <c r="Z888" s="32" t="s">
        <v>31</v>
      </c>
      <c r="AA888" s="32" t="s">
        <v>30</v>
      </c>
      <c r="AB888" s="32" t="s">
        <v>30</v>
      </c>
      <c r="AC888" s="32" t="s">
        <v>30</v>
      </c>
      <c r="AD888" s="45" t="s">
        <v>30</v>
      </c>
      <c r="AE888" s="45" t="s">
        <v>31</v>
      </c>
      <c r="AF888" s="46" t="s">
        <v>45</v>
      </c>
      <c r="AK888" s="32" t="s">
        <v>56</v>
      </c>
      <c r="AP888" s="24" t="str">
        <f t="shared" si="2"/>
        <v>0x2E207800</v>
      </c>
      <c r="AQ888" s="25"/>
      <c r="AR888" s="26" t="str">
        <f t="shared" si="6"/>
        <v>ARM64Op_sqneg_Vector                                            </v>
      </c>
      <c r="AS888" s="26" t="str">
        <f t="shared" si="7"/>
        <v>//		ARM64Op_sqneg_Vector,                                           	/* 0x2E207800	SQNEG     	 */</v>
      </c>
      <c r="AT888" s="26" t="str">
        <f t="shared" si="8"/>
        <v>//		0x2E207800,	/* SQNEG     	ARM64Op_sqneg_Vector	 */</v>
      </c>
    </row>
    <row r="889" ht="12.75" customHeight="1">
      <c r="A889" s="9" t="s">
        <v>1465</v>
      </c>
      <c r="B889" s="33" t="s">
        <v>106</v>
      </c>
      <c r="C889" s="16"/>
      <c r="D889" s="17"/>
      <c r="E889" s="28" t="s">
        <v>940</v>
      </c>
      <c r="F889" s="18" t="str">
        <f t="shared" si="1"/>
        <v>zero_Vector</v>
      </c>
      <c r="G889" s="18" t="s">
        <v>1017</v>
      </c>
      <c r="H889" s="30" t="s">
        <v>1206</v>
      </c>
      <c r="I889" s="30"/>
      <c r="J889" s="45" t="s">
        <v>31</v>
      </c>
      <c r="K889" s="32" t="s">
        <v>71</v>
      </c>
      <c r="L889" s="32" t="s">
        <v>30</v>
      </c>
      <c r="M889" s="45" t="s">
        <v>31</v>
      </c>
      <c r="N889" s="45" t="s">
        <v>30</v>
      </c>
      <c r="O889" s="45" t="s">
        <v>30</v>
      </c>
      <c r="P889" s="45" t="s">
        <v>30</v>
      </c>
      <c r="Q889" s="45" t="s">
        <v>31</v>
      </c>
      <c r="R889" s="32" t="s">
        <v>33</v>
      </c>
      <c r="S889" s="32" t="s">
        <v>33</v>
      </c>
      <c r="T889" s="45" t="s">
        <v>30</v>
      </c>
      <c r="U889" s="45" t="s">
        <v>31</v>
      </c>
      <c r="V889" s="45" t="s">
        <v>31</v>
      </c>
      <c r="W889" s="45" t="s">
        <v>31</v>
      </c>
      <c r="X889" s="45" t="s">
        <v>31</v>
      </c>
      <c r="Y889" s="32" t="s">
        <v>31</v>
      </c>
      <c r="Z889" s="32" t="s">
        <v>30</v>
      </c>
      <c r="AA889" s="32" t="s">
        <v>31</v>
      </c>
      <c r="AB889" s="32" t="s">
        <v>31</v>
      </c>
      <c r="AC889" s="32" t="s">
        <v>31</v>
      </c>
      <c r="AD889" s="45" t="s">
        <v>30</v>
      </c>
      <c r="AE889" s="45" t="s">
        <v>31</v>
      </c>
      <c r="AF889" s="46" t="s">
        <v>45</v>
      </c>
      <c r="AK889" s="32" t="s">
        <v>56</v>
      </c>
      <c r="AP889" s="24" t="str">
        <f t="shared" si="2"/>
        <v>0x2E208800</v>
      </c>
      <c r="AQ889" s="25"/>
      <c r="AR889" s="26" t="str">
        <f t="shared" si="6"/>
        <v>ARM64Op_cmge_zero_Vector                                        </v>
      </c>
      <c r="AS889" s="26" t="str">
        <f t="shared" si="7"/>
        <v>//		ARM64Op_cmge_zero_Vector,                                       	/* 0x2E208800	CMGE      	 */</v>
      </c>
      <c r="AT889" s="26" t="str">
        <f t="shared" si="8"/>
        <v>//		0x2E208800,	/* CMGE      	ARM64Op_cmge_zero_Vector	 */</v>
      </c>
    </row>
    <row r="890" ht="12.75" customHeight="1">
      <c r="A890" s="9" t="s">
        <v>1466</v>
      </c>
      <c r="B890" s="33" t="s">
        <v>106</v>
      </c>
      <c r="C890" s="16"/>
      <c r="D890" s="17"/>
      <c r="E890" s="28" t="s">
        <v>1048</v>
      </c>
      <c r="F890" s="18" t="str">
        <f t="shared" si="1"/>
        <v>zero_Vector</v>
      </c>
      <c r="G890" s="18" t="s">
        <v>1017</v>
      </c>
      <c r="H890" s="30" t="s">
        <v>1206</v>
      </c>
      <c r="I890" s="30"/>
      <c r="J890" s="45" t="s">
        <v>31</v>
      </c>
      <c r="K890" s="32" t="s">
        <v>71</v>
      </c>
      <c r="L890" s="32" t="s">
        <v>30</v>
      </c>
      <c r="M890" s="45" t="s">
        <v>31</v>
      </c>
      <c r="N890" s="45" t="s">
        <v>30</v>
      </c>
      <c r="O890" s="45" t="s">
        <v>30</v>
      </c>
      <c r="P890" s="45" t="s">
        <v>30</v>
      </c>
      <c r="Q890" s="45" t="s">
        <v>31</v>
      </c>
      <c r="R890" s="32" t="s">
        <v>33</v>
      </c>
      <c r="S890" s="32" t="s">
        <v>33</v>
      </c>
      <c r="T890" s="45" t="s">
        <v>30</v>
      </c>
      <c r="U890" s="45" t="s">
        <v>31</v>
      </c>
      <c r="V890" s="45" t="s">
        <v>31</v>
      </c>
      <c r="W890" s="45" t="s">
        <v>31</v>
      </c>
      <c r="X890" s="45" t="s">
        <v>31</v>
      </c>
      <c r="Y890" s="32" t="s">
        <v>31</v>
      </c>
      <c r="Z890" s="32" t="s">
        <v>30</v>
      </c>
      <c r="AA890" s="32" t="s">
        <v>31</v>
      </c>
      <c r="AB890" s="32" t="s">
        <v>31</v>
      </c>
      <c r="AC890" s="32" t="s">
        <v>30</v>
      </c>
      <c r="AD890" s="45" t="s">
        <v>30</v>
      </c>
      <c r="AE890" s="45" t="s">
        <v>31</v>
      </c>
      <c r="AF890" s="46" t="s">
        <v>45</v>
      </c>
      <c r="AK890" s="32" t="s">
        <v>56</v>
      </c>
      <c r="AP890" s="24" t="str">
        <f t="shared" si="2"/>
        <v>0x2E209800</v>
      </c>
      <c r="AQ890" s="25"/>
      <c r="AR890" s="26" t="str">
        <f t="shared" si="6"/>
        <v>ARM64Op_cmle_zero_Vector                                        </v>
      </c>
      <c r="AS890" s="26" t="str">
        <f t="shared" si="7"/>
        <v>//		ARM64Op_cmle_zero_Vector,                                       	/* 0x2E209800	CMLE      	 */</v>
      </c>
      <c r="AT890" s="26" t="str">
        <f t="shared" si="8"/>
        <v>//		0x2E209800,	/* CMLE      	ARM64Op_cmle_zero_Vector	 */</v>
      </c>
    </row>
    <row r="891" ht="12.75" customHeight="1">
      <c r="A891" s="15" t="s">
        <v>1467</v>
      </c>
      <c r="B891" s="33" t="s">
        <v>106</v>
      </c>
      <c r="C891" s="16"/>
      <c r="D891" s="17"/>
      <c r="E891" s="28" t="s">
        <v>1050</v>
      </c>
      <c r="F891" s="18" t="str">
        <f t="shared" si="1"/>
        <v>vector_Vector</v>
      </c>
      <c r="G891" s="18" t="s">
        <v>950</v>
      </c>
      <c r="H891" s="30" t="s">
        <v>1206</v>
      </c>
      <c r="I891" s="30"/>
      <c r="J891" s="45" t="s">
        <v>31</v>
      </c>
      <c r="K891" s="32" t="s">
        <v>71</v>
      </c>
      <c r="L891" s="32" t="s">
        <v>30</v>
      </c>
      <c r="M891" s="45" t="s">
        <v>31</v>
      </c>
      <c r="N891" s="45" t="s">
        <v>30</v>
      </c>
      <c r="O891" s="45" t="s">
        <v>30</v>
      </c>
      <c r="P891" s="45" t="s">
        <v>30</v>
      </c>
      <c r="Q891" s="45" t="s">
        <v>31</v>
      </c>
      <c r="R891" s="32" t="s">
        <v>33</v>
      </c>
      <c r="S891" s="32" t="s">
        <v>33</v>
      </c>
      <c r="T891" s="45" t="s">
        <v>30</v>
      </c>
      <c r="U891" s="45" t="s">
        <v>31</v>
      </c>
      <c r="V891" s="45" t="s">
        <v>31</v>
      </c>
      <c r="W891" s="45" t="s">
        <v>31</v>
      </c>
      <c r="X891" s="45" t="s">
        <v>31</v>
      </c>
      <c r="Y891" s="32" t="s">
        <v>31</v>
      </c>
      <c r="Z891" s="32" t="s">
        <v>30</v>
      </c>
      <c r="AA891" s="32" t="s">
        <v>31</v>
      </c>
      <c r="AB891" s="32" t="s">
        <v>30</v>
      </c>
      <c r="AC891" s="32" t="s">
        <v>30</v>
      </c>
      <c r="AD891" s="45" t="s">
        <v>30</v>
      </c>
      <c r="AE891" s="45" t="s">
        <v>31</v>
      </c>
      <c r="AF891" s="46" t="s">
        <v>45</v>
      </c>
      <c r="AK891" s="32" t="s">
        <v>56</v>
      </c>
      <c r="AP891" s="24" t="str">
        <f t="shared" si="2"/>
        <v>0x2E20B800</v>
      </c>
      <c r="AQ891" s="25"/>
      <c r="AR891" s="26" t="str">
        <f t="shared" si="6"/>
        <v>ARM64Op_neg_vector_Vector                                       </v>
      </c>
      <c r="AS891" s="26" t="str">
        <f t="shared" si="7"/>
        <v>//		ARM64Op_neg_vector_Vector,                                      	/* 0x2E20B800	NEG       	 */</v>
      </c>
      <c r="AT891" s="26" t="str">
        <f t="shared" si="8"/>
        <v>//		0x2E20B800,	/* NEG       	ARM64Op_neg_vector_Vector	 */</v>
      </c>
    </row>
    <row r="892" ht="12.75" customHeight="1">
      <c r="A892" s="15" t="s">
        <v>1468</v>
      </c>
      <c r="B892" s="33" t="s">
        <v>106</v>
      </c>
      <c r="C892" s="16"/>
      <c r="D892" s="17"/>
      <c r="E892" s="28" t="s">
        <v>1052</v>
      </c>
      <c r="F892" s="18" t="str">
        <f t="shared" si="1"/>
        <v>Vector</v>
      </c>
      <c r="G892" s="19"/>
      <c r="H892" s="30" t="s">
        <v>1206</v>
      </c>
      <c r="I892" s="30"/>
      <c r="J892" s="45" t="s">
        <v>31</v>
      </c>
      <c r="K892" s="32" t="s">
        <v>71</v>
      </c>
      <c r="L892" s="32" t="s">
        <v>30</v>
      </c>
      <c r="M892" s="45" t="s">
        <v>31</v>
      </c>
      <c r="N892" s="45" t="s">
        <v>30</v>
      </c>
      <c r="O892" s="45" t="s">
        <v>30</v>
      </c>
      <c r="P892" s="45" t="s">
        <v>30</v>
      </c>
      <c r="Q892" s="45" t="s">
        <v>31</v>
      </c>
      <c r="R892" s="32" t="s">
        <v>33</v>
      </c>
      <c r="S892" s="32" t="s">
        <v>33</v>
      </c>
      <c r="T892" s="45" t="s">
        <v>30</v>
      </c>
      <c r="U892" s="45" t="s">
        <v>31</v>
      </c>
      <c r="V892" s="45" t="s">
        <v>31</v>
      </c>
      <c r="W892" s="45" t="s">
        <v>31</v>
      </c>
      <c r="X892" s="45" t="s">
        <v>31</v>
      </c>
      <c r="Y892" s="32" t="s">
        <v>30</v>
      </c>
      <c r="Z892" s="32" t="s">
        <v>31</v>
      </c>
      <c r="AA892" s="32" t="s">
        <v>31</v>
      </c>
      <c r="AB892" s="32" t="s">
        <v>30</v>
      </c>
      <c r="AC892" s="32" t="s">
        <v>31</v>
      </c>
      <c r="AD892" s="45" t="s">
        <v>30</v>
      </c>
      <c r="AE892" s="45" t="s">
        <v>31</v>
      </c>
      <c r="AF892" s="46" t="s">
        <v>45</v>
      </c>
      <c r="AK892" s="32" t="s">
        <v>56</v>
      </c>
      <c r="AP892" s="24" t="str">
        <f t="shared" si="2"/>
        <v>0x2E212800</v>
      </c>
      <c r="AQ892" s="25"/>
      <c r="AR892" s="26" t="str">
        <f t="shared" si="6"/>
        <v>ARM64Op_sqxtun_Vector                                           </v>
      </c>
      <c r="AS892" s="26" t="str">
        <f t="shared" si="7"/>
        <v>//		ARM64Op_sqxtun_Vector,                                          	/* 0x2E212800	SQXTUN    	 */</v>
      </c>
      <c r="AT892" s="26" t="str">
        <f t="shared" si="8"/>
        <v>//		0x2E212800,	/* SQXTUN    	ARM64Op_sqxtun_Vector	 */</v>
      </c>
    </row>
    <row r="893" ht="12.75" customHeight="1">
      <c r="A893" s="9" t="s">
        <v>1469</v>
      </c>
      <c r="B893" s="33" t="s">
        <v>106</v>
      </c>
      <c r="C893" s="16"/>
      <c r="D893" s="17"/>
      <c r="E893" s="28" t="s">
        <v>1054</v>
      </c>
      <c r="F893" s="18" t="str">
        <f t="shared" si="1"/>
        <v>Vector</v>
      </c>
      <c r="G893" s="19"/>
      <c r="H893" s="30" t="s">
        <v>1206</v>
      </c>
      <c r="I893" s="30"/>
      <c r="J893" s="45" t="s">
        <v>31</v>
      </c>
      <c r="K893" s="32" t="s">
        <v>71</v>
      </c>
      <c r="L893" s="32" t="s">
        <v>30</v>
      </c>
      <c r="M893" s="45" t="s">
        <v>31</v>
      </c>
      <c r="N893" s="45" t="s">
        <v>30</v>
      </c>
      <c r="O893" s="45" t="s">
        <v>30</v>
      </c>
      <c r="P893" s="45" t="s">
        <v>30</v>
      </c>
      <c r="Q893" s="45" t="s">
        <v>31</v>
      </c>
      <c r="R893" s="32" t="s">
        <v>33</v>
      </c>
      <c r="S893" s="32" t="s">
        <v>33</v>
      </c>
      <c r="T893" s="45" t="s">
        <v>30</v>
      </c>
      <c r="U893" s="45" t="s">
        <v>31</v>
      </c>
      <c r="V893" s="45" t="s">
        <v>31</v>
      </c>
      <c r="W893" s="45" t="s">
        <v>31</v>
      </c>
      <c r="X893" s="45" t="s">
        <v>31</v>
      </c>
      <c r="Y893" s="32" t="s">
        <v>30</v>
      </c>
      <c r="Z893" s="32" t="s">
        <v>31</v>
      </c>
      <c r="AA893" s="32" t="s">
        <v>31</v>
      </c>
      <c r="AB893" s="32" t="s">
        <v>30</v>
      </c>
      <c r="AC893" s="32" t="s">
        <v>31</v>
      </c>
      <c r="AD893" s="45" t="s">
        <v>30</v>
      </c>
      <c r="AE893" s="45" t="s">
        <v>31</v>
      </c>
      <c r="AF893" s="46" t="s">
        <v>45</v>
      </c>
      <c r="AK893" s="32" t="s">
        <v>56</v>
      </c>
      <c r="AP893" s="24" t="str">
        <f t="shared" si="2"/>
        <v>0x2E212800</v>
      </c>
      <c r="AQ893" s="25"/>
      <c r="AR893" s="26" t="str">
        <f t="shared" si="6"/>
        <v>ARM64Op_sqxtun2_Vector                                          </v>
      </c>
      <c r="AS893" s="26" t="str">
        <f t="shared" si="7"/>
        <v>//		ARM64Op_sqxtun2_Vector,                                         	/* 0x2E212800	SQXTUN2   	 */</v>
      </c>
      <c r="AT893" s="26" t="str">
        <f t="shared" si="8"/>
        <v>//		0x2E212800,	/* SQXTUN2   	ARM64Op_sqxtun2_Vector	 */</v>
      </c>
    </row>
    <row r="894" ht="12.75" customHeight="1">
      <c r="A894" s="15" t="s">
        <v>1470</v>
      </c>
      <c r="B894" s="33" t="s">
        <v>106</v>
      </c>
      <c r="C894" s="16"/>
      <c r="D894" s="17"/>
      <c r="E894" s="28" t="s">
        <v>1471</v>
      </c>
      <c r="F894" s="18" t="str">
        <f t="shared" si="1"/>
        <v/>
      </c>
      <c r="G894" s="19"/>
      <c r="H894" s="29"/>
      <c r="I894" s="29"/>
      <c r="J894" s="45" t="s">
        <v>31</v>
      </c>
      <c r="K894" s="32" t="s">
        <v>71</v>
      </c>
      <c r="L894" s="32" t="s">
        <v>30</v>
      </c>
      <c r="M894" s="45" t="s">
        <v>31</v>
      </c>
      <c r="N894" s="45" t="s">
        <v>30</v>
      </c>
      <c r="O894" s="45" t="s">
        <v>30</v>
      </c>
      <c r="P894" s="45" t="s">
        <v>30</v>
      </c>
      <c r="Q894" s="45" t="s">
        <v>31</v>
      </c>
      <c r="R894" s="32" t="s">
        <v>33</v>
      </c>
      <c r="S894" s="32" t="s">
        <v>33</v>
      </c>
      <c r="T894" s="45" t="s">
        <v>30</v>
      </c>
      <c r="U894" s="45" t="s">
        <v>31</v>
      </c>
      <c r="V894" s="45" t="s">
        <v>31</v>
      </c>
      <c r="W894" s="45" t="s">
        <v>31</v>
      </c>
      <c r="X894" s="45" t="s">
        <v>31</v>
      </c>
      <c r="Y894" s="32" t="s">
        <v>30</v>
      </c>
      <c r="Z894" s="32" t="s">
        <v>31</v>
      </c>
      <c r="AA894" s="32" t="s">
        <v>31</v>
      </c>
      <c r="AB894" s="32" t="s">
        <v>30</v>
      </c>
      <c r="AC894" s="32" t="s">
        <v>30</v>
      </c>
      <c r="AD894" s="45" t="s">
        <v>30</v>
      </c>
      <c r="AE894" s="45" t="s">
        <v>31</v>
      </c>
      <c r="AF894" s="46" t="s">
        <v>45</v>
      </c>
      <c r="AK894" s="32" t="s">
        <v>56</v>
      </c>
      <c r="AP894" s="24" t="str">
        <f t="shared" si="2"/>
        <v>0x2E213800</v>
      </c>
      <c r="AQ894" s="25"/>
      <c r="AR894" s="26" t="str">
        <f t="shared" si="6"/>
        <v>ARM64Op_shll                                                    </v>
      </c>
      <c r="AS894" s="26" t="str">
        <f t="shared" si="7"/>
        <v>//		ARM64Op_shll,                                                   	/* 0x2E213800	SHLL      	 */</v>
      </c>
      <c r="AT894" s="26" t="str">
        <f t="shared" si="8"/>
        <v>//		0x2E213800,	/* SHLL      	ARM64Op_shll	 */</v>
      </c>
    </row>
    <row r="895" ht="12.75" customHeight="1">
      <c r="A895" s="15" t="s">
        <v>1472</v>
      </c>
      <c r="B895" s="33" t="s">
        <v>106</v>
      </c>
      <c r="C895" s="16"/>
      <c r="D895" s="17"/>
      <c r="E895" s="28" t="s">
        <v>1473</v>
      </c>
      <c r="F895" s="18" t="str">
        <f t="shared" si="1"/>
        <v/>
      </c>
      <c r="G895" s="19"/>
      <c r="H895" s="29"/>
      <c r="I895" s="29"/>
      <c r="J895" s="45" t="s">
        <v>31</v>
      </c>
      <c r="K895" s="32" t="s">
        <v>71</v>
      </c>
      <c r="L895" s="32" t="s">
        <v>30</v>
      </c>
      <c r="M895" s="45" t="s">
        <v>31</v>
      </c>
      <c r="N895" s="45" t="s">
        <v>30</v>
      </c>
      <c r="O895" s="45" t="s">
        <v>30</v>
      </c>
      <c r="P895" s="45" t="s">
        <v>30</v>
      </c>
      <c r="Q895" s="45" t="s">
        <v>31</v>
      </c>
      <c r="R895" s="32" t="s">
        <v>33</v>
      </c>
      <c r="S895" s="32" t="s">
        <v>33</v>
      </c>
      <c r="T895" s="45" t="s">
        <v>30</v>
      </c>
      <c r="U895" s="45" t="s">
        <v>31</v>
      </c>
      <c r="V895" s="45" t="s">
        <v>31</v>
      </c>
      <c r="W895" s="45" t="s">
        <v>31</v>
      </c>
      <c r="X895" s="45" t="s">
        <v>31</v>
      </c>
      <c r="Y895" s="32" t="s">
        <v>30</v>
      </c>
      <c r="Z895" s="32" t="s">
        <v>31</v>
      </c>
      <c r="AA895" s="32" t="s">
        <v>31</v>
      </c>
      <c r="AB895" s="32" t="s">
        <v>30</v>
      </c>
      <c r="AC895" s="32" t="s">
        <v>30</v>
      </c>
      <c r="AD895" s="45" t="s">
        <v>30</v>
      </c>
      <c r="AE895" s="45" t="s">
        <v>31</v>
      </c>
      <c r="AF895" s="46" t="s">
        <v>45</v>
      </c>
      <c r="AK895" s="32" t="s">
        <v>56</v>
      </c>
      <c r="AP895" s="24" t="str">
        <f t="shared" si="2"/>
        <v>0x2E213800</v>
      </c>
      <c r="AQ895" s="25"/>
      <c r="AR895" s="26" t="str">
        <f t="shared" si="6"/>
        <v>ARM64Op_shll2                                                   </v>
      </c>
      <c r="AS895" s="26" t="str">
        <f t="shared" si="7"/>
        <v>//		ARM64Op_shll2,                                                  	/* 0x2E213800	SHLL2     	 */</v>
      </c>
      <c r="AT895" s="26" t="str">
        <f t="shared" si="8"/>
        <v>//		0x2E213800,	/* SHLL2     	ARM64Op_shll2	 */</v>
      </c>
    </row>
    <row r="896" ht="12.75" customHeight="1">
      <c r="A896" s="9" t="s">
        <v>1474</v>
      </c>
      <c r="B896" s="33" t="s">
        <v>106</v>
      </c>
      <c r="C896" s="16"/>
      <c r="D896" s="17"/>
      <c r="E896" s="28" t="s">
        <v>1056</v>
      </c>
      <c r="F896" s="18" t="str">
        <f t="shared" si="1"/>
        <v>Vector</v>
      </c>
      <c r="G896" s="19"/>
      <c r="H896" s="30" t="s">
        <v>1206</v>
      </c>
      <c r="I896" s="30"/>
      <c r="J896" s="45" t="s">
        <v>31</v>
      </c>
      <c r="K896" s="32" t="s">
        <v>71</v>
      </c>
      <c r="L896" s="32" t="s">
        <v>30</v>
      </c>
      <c r="M896" s="45" t="s">
        <v>31</v>
      </c>
      <c r="N896" s="45" t="s">
        <v>30</v>
      </c>
      <c r="O896" s="45" t="s">
        <v>30</v>
      </c>
      <c r="P896" s="45" t="s">
        <v>30</v>
      </c>
      <c r="Q896" s="45" t="s">
        <v>31</v>
      </c>
      <c r="R896" s="32" t="s">
        <v>33</v>
      </c>
      <c r="S896" s="32" t="s">
        <v>33</v>
      </c>
      <c r="T896" s="45" t="s">
        <v>30</v>
      </c>
      <c r="U896" s="45" t="s">
        <v>31</v>
      </c>
      <c r="V896" s="45" t="s">
        <v>31</v>
      </c>
      <c r="W896" s="45" t="s">
        <v>31</v>
      </c>
      <c r="X896" s="45" t="s">
        <v>31</v>
      </c>
      <c r="Y896" s="32" t="s">
        <v>30</v>
      </c>
      <c r="Z896" s="32" t="s">
        <v>31</v>
      </c>
      <c r="AA896" s="32" t="s">
        <v>30</v>
      </c>
      <c r="AB896" s="32" t="s">
        <v>31</v>
      </c>
      <c r="AC896" s="32" t="s">
        <v>31</v>
      </c>
      <c r="AD896" s="45" t="s">
        <v>30</v>
      </c>
      <c r="AE896" s="45" t="s">
        <v>31</v>
      </c>
      <c r="AF896" s="46" t="s">
        <v>45</v>
      </c>
      <c r="AK896" s="32" t="s">
        <v>56</v>
      </c>
      <c r="AP896" s="24" t="str">
        <f t="shared" si="2"/>
        <v>0x2E214800</v>
      </c>
      <c r="AQ896" s="25"/>
      <c r="AR896" s="26" t="str">
        <f t="shared" si="6"/>
        <v>ARM64Op_uqxtn_Vector                                            </v>
      </c>
      <c r="AS896" s="26" t="str">
        <f t="shared" si="7"/>
        <v>//		ARM64Op_uqxtn_Vector,                                           	/* 0x2E214800	UQXTN     	 */</v>
      </c>
      <c r="AT896" s="26" t="str">
        <f t="shared" si="8"/>
        <v>//		0x2E214800,	/* UQXTN     	ARM64Op_uqxtn_Vector	 */</v>
      </c>
    </row>
    <row r="897" ht="12.75" customHeight="1">
      <c r="A897" s="9" t="s">
        <v>1475</v>
      </c>
      <c r="B897" s="33" t="s">
        <v>106</v>
      </c>
      <c r="C897" s="16"/>
      <c r="D897" s="17"/>
      <c r="E897" s="28" t="s">
        <v>1058</v>
      </c>
      <c r="F897" s="18" t="str">
        <f t="shared" si="1"/>
        <v>Vector</v>
      </c>
      <c r="G897" s="19"/>
      <c r="H897" s="30" t="s">
        <v>1206</v>
      </c>
      <c r="I897" s="30"/>
      <c r="J897" s="45" t="s">
        <v>31</v>
      </c>
      <c r="K897" s="32" t="s">
        <v>71</v>
      </c>
      <c r="L897" s="32" t="s">
        <v>30</v>
      </c>
      <c r="M897" s="45" t="s">
        <v>31</v>
      </c>
      <c r="N897" s="45" t="s">
        <v>30</v>
      </c>
      <c r="O897" s="45" t="s">
        <v>30</v>
      </c>
      <c r="P897" s="45" t="s">
        <v>30</v>
      </c>
      <c r="Q897" s="45" t="s">
        <v>31</v>
      </c>
      <c r="R897" s="32" t="s">
        <v>33</v>
      </c>
      <c r="S897" s="32" t="s">
        <v>33</v>
      </c>
      <c r="T897" s="45" t="s">
        <v>30</v>
      </c>
      <c r="U897" s="45" t="s">
        <v>31</v>
      </c>
      <c r="V897" s="45" t="s">
        <v>31</v>
      </c>
      <c r="W897" s="45" t="s">
        <v>31</v>
      </c>
      <c r="X897" s="45" t="s">
        <v>31</v>
      </c>
      <c r="Y897" s="32" t="s">
        <v>30</v>
      </c>
      <c r="Z897" s="32" t="s">
        <v>31</v>
      </c>
      <c r="AA897" s="32" t="s">
        <v>30</v>
      </c>
      <c r="AB897" s="32" t="s">
        <v>31</v>
      </c>
      <c r="AC897" s="32" t="s">
        <v>31</v>
      </c>
      <c r="AD897" s="45" t="s">
        <v>30</v>
      </c>
      <c r="AE897" s="45" t="s">
        <v>31</v>
      </c>
      <c r="AF897" s="46" t="s">
        <v>45</v>
      </c>
      <c r="AK897" s="32" t="s">
        <v>56</v>
      </c>
      <c r="AP897" s="24" t="str">
        <f t="shared" si="2"/>
        <v>0x2E214800</v>
      </c>
      <c r="AQ897" s="25"/>
      <c r="AR897" s="26" t="str">
        <f t="shared" si="6"/>
        <v>ARM64Op_uqxtn2_Vector                                           </v>
      </c>
      <c r="AS897" s="26" t="str">
        <f t="shared" si="7"/>
        <v>//		ARM64Op_uqxtn2_Vector,                                          	/* 0x2E214800	UQXTN2    	 */</v>
      </c>
      <c r="AT897" s="26" t="str">
        <f t="shared" si="8"/>
        <v>//		0x2E214800,	/* UQXTN2    	ARM64Op_uqxtn2_Vector	 */</v>
      </c>
    </row>
    <row r="898" ht="12.75" customHeight="1">
      <c r="A898" s="15" t="s">
        <v>1476</v>
      </c>
      <c r="B898" s="33" t="s">
        <v>106</v>
      </c>
      <c r="C898" s="16"/>
      <c r="D898" s="17"/>
      <c r="E898" s="28" t="s">
        <v>1060</v>
      </c>
      <c r="F898" s="18" t="str">
        <f t="shared" si="1"/>
        <v>Vector</v>
      </c>
      <c r="G898" s="19"/>
      <c r="H898" s="30" t="s">
        <v>1206</v>
      </c>
      <c r="I898" s="30"/>
      <c r="J898" s="45" t="s">
        <v>31</v>
      </c>
      <c r="K898" s="32" t="s">
        <v>71</v>
      </c>
      <c r="L898" s="32" t="s">
        <v>30</v>
      </c>
      <c r="M898" s="45" t="s">
        <v>31</v>
      </c>
      <c r="N898" s="45" t="s">
        <v>30</v>
      </c>
      <c r="O898" s="45" t="s">
        <v>30</v>
      </c>
      <c r="P898" s="45" t="s">
        <v>30</v>
      </c>
      <c r="Q898" s="45" t="s">
        <v>31</v>
      </c>
      <c r="R898" s="32" t="s">
        <v>31</v>
      </c>
      <c r="S898" s="32" t="s">
        <v>854</v>
      </c>
      <c r="T898" s="45" t="s">
        <v>30</v>
      </c>
      <c r="U898" s="45" t="s">
        <v>31</v>
      </c>
      <c r="V898" s="45" t="s">
        <v>31</v>
      </c>
      <c r="W898" s="45" t="s">
        <v>31</v>
      </c>
      <c r="X898" s="45" t="s">
        <v>31</v>
      </c>
      <c r="Y898" s="32" t="s">
        <v>30</v>
      </c>
      <c r="Z898" s="32" t="s">
        <v>31</v>
      </c>
      <c r="AA898" s="32" t="s">
        <v>30</v>
      </c>
      <c r="AB898" s="32" t="s">
        <v>30</v>
      </c>
      <c r="AC898" s="32" t="s">
        <v>31</v>
      </c>
      <c r="AD898" s="45" t="s">
        <v>30</v>
      </c>
      <c r="AE898" s="45" t="s">
        <v>31</v>
      </c>
      <c r="AF898" s="46" t="s">
        <v>45</v>
      </c>
      <c r="AK898" s="32" t="s">
        <v>56</v>
      </c>
      <c r="AP898" s="24" t="str">
        <f t="shared" si="2"/>
        <v>0x2E216800</v>
      </c>
      <c r="AQ898" s="25"/>
      <c r="AR898" s="26" t="str">
        <f t="shared" si="6"/>
        <v>ARM64Op_fcvtxn_Vector                                           </v>
      </c>
      <c r="AS898" s="26" t="str">
        <f t="shared" si="7"/>
        <v>//		ARM64Op_fcvtxn_Vector,                                          	/* 0x2E216800	FCVTXN    	 */</v>
      </c>
      <c r="AT898" s="26" t="str">
        <f t="shared" si="8"/>
        <v>//		0x2E216800,	/* FCVTXN    	ARM64Op_fcvtxn_Vector	 */</v>
      </c>
    </row>
    <row r="899" ht="12.75" customHeight="1">
      <c r="A899" s="15" t="s">
        <v>1477</v>
      </c>
      <c r="B899" s="33" t="s">
        <v>106</v>
      </c>
      <c r="C899" s="16"/>
      <c r="D899" s="17"/>
      <c r="E899" s="28" t="s">
        <v>1062</v>
      </c>
      <c r="F899" s="18" t="str">
        <f t="shared" si="1"/>
        <v>Vector</v>
      </c>
      <c r="G899" s="19"/>
      <c r="H899" s="30" t="s">
        <v>1206</v>
      </c>
      <c r="I899" s="30"/>
      <c r="J899" s="45" t="s">
        <v>31</v>
      </c>
      <c r="K899" s="32" t="s">
        <v>71</v>
      </c>
      <c r="L899" s="32" t="s">
        <v>30</v>
      </c>
      <c r="M899" s="45" t="s">
        <v>31</v>
      </c>
      <c r="N899" s="45" t="s">
        <v>30</v>
      </c>
      <c r="O899" s="45" t="s">
        <v>30</v>
      </c>
      <c r="P899" s="45" t="s">
        <v>30</v>
      </c>
      <c r="Q899" s="45" t="s">
        <v>31</v>
      </c>
      <c r="R899" s="32" t="s">
        <v>31</v>
      </c>
      <c r="S899" s="32" t="s">
        <v>854</v>
      </c>
      <c r="T899" s="45" t="s">
        <v>30</v>
      </c>
      <c r="U899" s="45" t="s">
        <v>31</v>
      </c>
      <c r="V899" s="45" t="s">
        <v>31</v>
      </c>
      <c r="W899" s="45" t="s">
        <v>31</v>
      </c>
      <c r="X899" s="45" t="s">
        <v>31</v>
      </c>
      <c r="Y899" s="32" t="s">
        <v>30</v>
      </c>
      <c r="Z899" s="32" t="s">
        <v>31</v>
      </c>
      <c r="AA899" s="32" t="s">
        <v>30</v>
      </c>
      <c r="AB899" s="32" t="s">
        <v>30</v>
      </c>
      <c r="AC899" s="32" t="s">
        <v>31</v>
      </c>
      <c r="AD899" s="45" t="s">
        <v>30</v>
      </c>
      <c r="AE899" s="45" t="s">
        <v>31</v>
      </c>
      <c r="AF899" s="46" t="s">
        <v>45</v>
      </c>
      <c r="AK899" s="32" t="s">
        <v>56</v>
      </c>
      <c r="AP899" s="24" t="str">
        <f t="shared" si="2"/>
        <v>0x2E216800</v>
      </c>
      <c r="AQ899" s="25"/>
      <c r="AR899" s="26" t="str">
        <f t="shared" si="6"/>
        <v>ARM64Op_fcvtxn2_Vector                                          </v>
      </c>
      <c r="AS899" s="26" t="str">
        <f t="shared" si="7"/>
        <v>//		ARM64Op_fcvtxn2_Vector,                                         	/* 0x2E216800	FCVTXN2   	 */</v>
      </c>
      <c r="AT899" s="26" t="str">
        <f t="shared" si="8"/>
        <v>//		0x2E216800,	/* FCVTXN2   	ARM64Op_fcvtxn2_Vector	 */</v>
      </c>
    </row>
    <row r="900" ht="12.75" customHeight="1">
      <c r="A900" s="9" t="s">
        <v>1478</v>
      </c>
      <c r="B900" s="33" t="s">
        <v>106</v>
      </c>
      <c r="C900" s="16"/>
      <c r="D900" s="17"/>
      <c r="E900" s="28" t="s">
        <v>821</v>
      </c>
      <c r="F900" s="18" t="str">
        <f t="shared" si="1"/>
        <v>vector</v>
      </c>
      <c r="G900" s="18" t="s">
        <v>950</v>
      </c>
      <c r="H900" s="29"/>
      <c r="I900" s="29"/>
      <c r="J900" s="45" t="s">
        <v>31</v>
      </c>
      <c r="K900" s="32" t="s">
        <v>71</v>
      </c>
      <c r="L900" s="32" t="s">
        <v>30</v>
      </c>
      <c r="M900" s="45" t="s">
        <v>31</v>
      </c>
      <c r="N900" s="45" t="s">
        <v>30</v>
      </c>
      <c r="O900" s="45" t="s">
        <v>30</v>
      </c>
      <c r="P900" s="45" t="s">
        <v>30</v>
      </c>
      <c r="Q900" s="45" t="s">
        <v>31</v>
      </c>
      <c r="R900" s="32" t="s">
        <v>31</v>
      </c>
      <c r="S900" s="32" t="s">
        <v>854</v>
      </c>
      <c r="T900" s="45" t="s">
        <v>30</v>
      </c>
      <c r="U900" s="45" t="s">
        <v>31</v>
      </c>
      <c r="V900" s="45" t="s">
        <v>31</v>
      </c>
      <c r="W900" s="45" t="s">
        <v>31</v>
      </c>
      <c r="X900" s="45" t="s">
        <v>31</v>
      </c>
      <c r="Y900" s="32" t="s">
        <v>30</v>
      </c>
      <c r="Z900" s="32" t="s">
        <v>30</v>
      </c>
      <c r="AA900" s="32" t="s">
        <v>31</v>
      </c>
      <c r="AB900" s="32" t="s">
        <v>31</v>
      </c>
      <c r="AC900" s="32" t="s">
        <v>31</v>
      </c>
      <c r="AD900" s="45" t="s">
        <v>30</v>
      </c>
      <c r="AE900" s="45" t="s">
        <v>31</v>
      </c>
      <c r="AF900" s="46" t="s">
        <v>45</v>
      </c>
      <c r="AK900" s="32" t="s">
        <v>56</v>
      </c>
      <c r="AP900" s="24" t="str">
        <f t="shared" si="2"/>
        <v>0x2E218800</v>
      </c>
      <c r="AQ900" s="25"/>
      <c r="AR900" s="26" t="str">
        <f t="shared" si="6"/>
        <v>ARM64Op_frinta_vector                                           </v>
      </c>
      <c r="AS900" s="26" t="str">
        <f t="shared" si="7"/>
        <v>//		ARM64Op_frinta_vector,                                          	/* 0x2E218800	FRINTA    	 */</v>
      </c>
      <c r="AT900" s="26" t="str">
        <f t="shared" si="8"/>
        <v>//		0x2E218800,	/* FRINTA    	ARM64Op_frinta_vector	 */</v>
      </c>
    </row>
    <row r="901" ht="12.75" customHeight="1">
      <c r="A901" s="15" t="s">
        <v>1479</v>
      </c>
      <c r="B901" s="33" t="s">
        <v>106</v>
      </c>
      <c r="C901" s="16"/>
      <c r="D901" s="17"/>
      <c r="E901" s="28" t="s">
        <v>823</v>
      </c>
      <c r="F901" s="18" t="str">
        <f t="shared" si="1"/>
        <v>vector</v>
      </c>
      <c r="G901" s="18" t="s">
        <v>950</v>
      </c>
      <c r="H901" s="29"/>
      <c r="I901" s="29"/>
      <c r="J901" s="45" t="s">
        <v>31</v>
      </c>
      <c r="K901" s="32" t="s">
        <v>71</v>
      </c>
      <c r="L901" s="32" t="s">
        <v>30</v>
      </c>
      <c r="M901" s="45" t="s">
        <v>31</v>
      </c>
      <c r="N901" s="45" t="s">
        <v>30</v>
      </c>
      <c r="O901" s="45" t="s">
        <v>30</v>
      </c>
      <c r="P901" s="45" t="s">
        <v>30</v>
      </c>
      <c r="Q901" s="45" t="s">
        <v>31</v>
      </c>
      <c r="R901" s="32" t="s">
        <v>31</v>
      </c>
      <c r="S901" s="32" t="s">
        <v>854</v>
      </c>
      <c r="T901" s="45" t="s">
        <v>30</v>
      </c>
      <c r="U901" s="45" t="s">
        <v>31</v>
      </c>
      <c r="V901" s="45" t="s">
        <v>31</v>
      </c>
      <c r="W901" s="45" t="s">
        <v>31</v>
      </c>
      <c r="X901" s="45" t="s">
        <v>31</v>
      </c>
      <c r="Y901" s="32" t="s">
        <v>30</v>
      </c>
      <c r="Z901" s="32" t="s">
        <v>30</v>
      </c>
      <c r="AA901" s="32" t="s">
        <v>31</v>
      </c>
      <c r="AB901" s="32" t="s">
        <v>31</v>
      </c>
      <c r="AC901" s="32" t="s">
        <v>30</v>
      </c>
      <c r="AD901" s="45" t="s">
        <v>30</v>
      </c>
      <c r="AE901" s="45" t="s">
        <v>31</v>
      </c>
      <c r="AF901" s="46" t="s">
        <v>45</v>
      </c>
      <c r="AK901" s="32" t="s">
        <v>56</v>
      </c>
      <c r="AP901" s="24" t="str">
        <f t="shared" si="2"/>
        <v>0x2E219800</v>
      </c>
      <c r="AQ901" s="25"/>
      <c r="AR901" s="26" t="str">
        <f t="shared" si="6"/>
        <v>ARM64Op_frintx_vector                                           </v>
      </c>
      <c r="AS901" s="26" t="str">
        <f t="shared" si="7"/>
        <v>//		ARM64Op_frintx_vector,                                          	/* 0x2E219800	FRINTX    	 */</v>
      </c>
      <c r="AT901" s="26" t="str">
        <f t="shared" si="8"/>
        <v>//		0x2E219800,	/* FRINTX    	ARM64Op_frintx_vector	 */</v>
      </c>
    </row>
    <row r="902" ht="12.75" customHeight="1">
      <c r="A902" s="15" t="s">
        <v>1480</v>
      </c>
      <c r="B902" s="33" t="s">
        <v>106</v>
      </c>
      <c r="C902" s="16"/>
      <c r="D902" s="17"/>
      <c r="E902" s="28" t="s">
        <v>850</v>
      </c>
      <c r="F902" s="18" t="str">
        <f t="shared" si="1"/>
        <v>vector_Vector</v>
      </c>
      <c r="G902" s="18" t="s">
        <v>950</v>
      </c>
      <c r="H902" s="30" t="s">
        <v>1206</v>
      </c>
      <c r="I902" s="30"/>
      <c r="J902" s="45" t="s">
        <v>31</v>
      </c>
      <c r="K902" s="32" t="s">
        <v>71</v>
      </c>
      <c r="L902" s="32" t="s">
        <v>30</v>
      </c>
      <c r="M902" s="45" t="s">
        <v>31</v>
      </c>
      <c r="N902" s="45" t="s">
        <v>30</v>
      </c>
      <c r="O902" s="45" t="s">
        <v>30</v>
      </c>
      <c r="P902" s="45" t="s">
        <v>30</v>
      </c>
      <c r="Q902" s="45" t="s">
        <v>31</v>
      </c>
      <c r="R902" s="32" t="s">
        <v>31</v>
      </c>
      <c r="S902" s="32" t="s">
        <v>854</v>
      </c>
      <c r="T902" s="45" t="s">
        <v>30</v>
      </c>
      <c r="U902" s="45" t="s">
        <v>31</v>
      </c>
      <c r="V902" s="45" t="s">
        <v>31</v>
      </c>
      <c r="W902" s="45" t="s">
        <v>31</v>
      </c>
      <c r="X902" s="45" t="s">
        <v>31</v>
      </c>
      <c r="Y902" s="32" t="s">
        <v>30</v>
      </c>
      <c r="Z902" s="32" t="s">
        <v>30</v>
      </c>
      <c r="AA902" s="32" t="s">
        <v>31</v>
      </c>
      <c r="AB902" s="32" t="s">
        <v>30</v>
      </c>
      <c r="AC902" s="32" t="s">
        <v>31</v>
      </c>
      <c r="AD902" s="45" t="s">
        <v>30</v>
      </c>
      <c r="AE902" s="45" t="s">
        <v>31</v>
      </c>
      <c r="AF902" s="46" t="s">
        <v>45</v>
      </c>
      <c r="AK902" s="32" t="s">
        <v>56</v>
      </c>
      <c r="AP902" s="24" t="str">
        <f t="shared" si="2"/>
        <v>0x2E21A800</v>
      </c>
      <c r="AQ902" s="25"/>
      <c r="AR902" s="26" t="str">
        <f t="shared" si="6"/>
        <v>ARM64Op_fcvtnu_vector_Vector                                    </v>
      </c>
      <c r="AS902" s="26" t="str">
        <f t="shared" si="7"/>
        <v>//		ARM64Op_fcvtnu_vector_Vector,                                   	/* 0x2E21A800	FCVTNU    	 */</v>
      </c>
      <c r="AT902" s="26" t="str">
        <f t="shared" si="8"/>
        <v>//		0x2E21A800,	/* FCVTNU    	ARM64Op_fcvtnu_vector_Vector	 */</v>
      </c>
    </row>
    <row r="903" ht="12.75" customHeight="1">
      <c r="A903" s="9" t="s">
        <v>1481</v>
      </c>
      <c r="B903" s="33" t="s">
        <v>106</v>
      </c>
      <c r="C903" s="16"/>
      <c r="D903" s="17"/>
      <c r="E903" s="28" t="s">
        <v>869</v>
      </c>
      <c r="F903" s="18" t="str">
        <f t="shared" si="1"/>
        <v>vector_Vector</v>
      </c>
      <c r="G903" s="18" t="s">
        <v>950</v>
      </c>
      <c r="H903" s="30" t="s">
        <v>1206</v>
      </c>
      <c r="I903" s="30"/>
      <c r="J903" s="45" t="s">
        <v>31</v>
      </c>
      <c r="K903" s="32" t="s">
        <v>71</v>
      </c>
      <c r="L903" s="32" t="s">
        <v>30</v>
      </c>
      <c r="M903" s="45" t="s">
        <v>31</v>
      </c>
      <c r="N903" s="45" t="s">
        <v>30</v>
      </c>
      <c r="O903" s="45" t="s">
        <v>30</v>
      </c>
      <c r="P903" s="45" t="s">
        <v>30</v>
      </c>
      <c r="Q903" s="45" t="s">
        <v>31</v>
      </c>
      <c r="R903" s="32" t="s">
        <v>31</v>
      </c>
      <c r="S903" s="32" t="s">
        <v>854</v>
      </c>
      <c r="T903" s="45" t="s">
        <v>30</v>
      </c>
      <c r="U903" s="45" t="s">
        <v>31</v>
      </c>
      <c r="V903" s="45" t="s">
        <v>31</v>
      </c>
      <c r="W903" s="45" t="s">
        <v>31</v>
      </c>
      <c r="X903" s="45" t="s">
        <v>31</v>
      </c>
      <c r="Y903" s="32" t="s">
        <v>30</v>
      </c>
      <c r="Z903" s="32" t="s">
        <v>30</v>
      </c>
      <c r="AA903" s="32" t="s">
        <v>31</v>
      </c>
      <c r="AB903" s="32" t="s">
        <v>30</v>
      </c>
      <c r="AC903" s="32" t="s">
        <v>30</v>
      </c>
      <c r="AD903" s="45" t="s">
        <v>30</v>
      </c>
      <c r="AE903" s="45" t="s">
        <v>31</v>
      </c>
      <c r="AF903" s="46" t="s">
        <v>45</v>
      </c>
      <c r="AK903" s="32" t="s">
        <v>56</v>
      </c>
      <c r="AP903" s="24" t="str">
        <f t="shared" si="2"/>
        <v>0x2E21B800</v>
      </c>
      <c r="AQ903" s="25"/>
      <c r="AR903" s="26" t="str">
        <f t="shared" si="6"/>
        <v>ARM64Op_fcvtmu_vector_Vector                                    </v>
      </c>
      <c r="AS903" s="26" t="str">
        <f t="shared" si="7"/>
        <v>//		ARM64Op_fcvtmu_vector_Vector,                                   	/* 0x2E21B800	FCVTMU    	 */</v>
      </c>
      <c r="AT903" s="26" t="str">
        <f t="shared" si="8"/>
        <v>//		0x2E21B800,	/* FCVTMU    	ARM64Op_fcvtmu_vector_Vector	 */</v>
      </c>
    </row>
    <row r="904" ht="12.75" customHeight="1">
      <c r="A904" s="9" t="s">
        <v>1482</v>
      </c>
      <c r="B904" s="33" t="s">
        <v>106</v>
      </c>
      <c r="C904" s="16"/>
      <c r="D904" s="17"/>
      <c r="E904" s="28" t="s">
        <v>858</v>
      </c>
      <c r="F904" s="18" t="str">
        <f t="shared" si="1"/>
        <v>vector_Vector</v>
      </c>
      <c r="G904" s="18" t="s">
        <v>950</v>
      </c>
      <c r="H904" s="30" t="s">
        <v>1206</v>
      </c>
      <c r="I904" s="30"/>
      <c r="J904" s="45" t="s">
        <v>31</v>
      </c>
      <c r="K904" s="32" t="s">
        <v>71</v>
      </c>
      <c r="L904" s="32" t="s">
        <v>30</v>
      </c>
      <c r="M904" s="45" t="s">
        <v>31</v>
      </c>
      <c r="N904" s="45" t="s">
        <v>30</v>
      </c>
      <c r="O904" s="45" t="s">
        <v>30</v>
      </c>
      <c r="P904" s="45" t="s">
        <v>30</v>
      </c>
      <c r="Q904" s="45" t="s">
        <v>31</v>
      </c>
      <c r="R904" s="32" t="s">
        <v>31</v>
      </c>
      <c r="S904" s="32" t="s">
        <v>854</v>
      </c>
      <c r="T904" s="45" t="s">
        <v>30</v>
      </c>
      <c r="U904" s="45" t="s">
        <v>31</v>
      </c>
      <c r="V904" s="45" t="s">
        <v>31</v>
      </c>
      <c r="W904" s="45" t="s">
        <v>31</v>
      </c>
      <c r="X904" s="45" t="s">
        <v>31</v>
      </c>
      <c r="Y904" s="32" t="s">
        <v>30</v>
      </c>
      <c r="Z904" s="32" t="s">
        <v>30</v>
      </c>
      <c r="AA904" s="32" t="s">
        <v>30</v>
      </c>
      <c r="AB904" s="32" t="s">
        <v>31</v>
      </c>
      <c r="AC904" s="32" t="s">
        <v>31</v>
      </c>
      <c r="AD904" s="45" t="s">
        <v>30</v>
      </c>
      <c r="AE904" s="45" t="s">
        <v>31</v>
      </c>
      <c r="AF904" s="46" t="s">
        <v>45</v>
      </c>
      <c r="AK904" s="32" t="s">
        <v>56</v>
      </c>
      <c r="AP904" s="24" t="str">
        <f t="shared" si="2"/>
        <v>0x2E21C800</v>
      </c>
      <c r="AQ904" s="25"/>
      <c r="AR904" s="26" t="str">
        <f t="shared" si="6"/>
        <v>ARM64Op_fcvtau_vector_Vector                                    </v>
      </c>
      <c r="AS904" s="26" t="str">
        <f t="shared" si="7"/>
        <v>//		ARM64Op_fcvtau_vector_Vector,                                   	/* 0x2E21C800	FCVTAU    	 */</v>
      </c>
      <c r="AT904" s="26" t="str">
        <f t="shared" si="8"/>
        <v>//		0x2E21C800,	/* FCVTAU    	ARM64Op_fcvtau_vector_Vector	 */</v>
      </c>
    </row>
    <row r="905" ht="12.75" customHeight="1">
      <c r="A905" s="15" t="s">
        <v>1483</v>
      </c>
      <c r="B905" s="33" t="s">
        <v>106</v>
      </c>
      <c r="C905" s="16"/>
      <c r="D905" s="17"/>
      <c r="E905" s="28" t="s">
        <v>708</v>
      </c>
      <c r="F905" s="18" t="str">
        <f t="shared" si="1"/>
        <v>vector_integer_Vector</v>
      </c>
      <c r="G905" s="18" t="s">
        <v>1031</v>
      </c>
      <c r="H905" s="30" t="s">
        <v>1206</v>
      </c>
      <c r="I905" s="30"/>
      <c r="J905" s="45" t="s">
        <v>31</v>
      </c>
      <c r="K905" s="32" t="s">
        <v>71</v>
      </c>
      <c r="L905" s="32" t="s">
        <v>30</v>
      </c>
      <c r="M905" s="45" t="s">
        <v>31</v>
      </c>
      <c r="N905" s="45" t="s">
        <v>30</v>
      </c>
      <c r="O905" s="45" t="s">
        <v>30</v>
      </c>
      <c r="P905" s="45" t="s">
        <v>30</v>
      </c>
      <c r="Q905" s="45" t="s">
        <v>31</v>
      </c>
      <c r="R905" s="32" t="s">
        <v>31</v>
      </c>
      <c r="S905" s="32" t="s">
        <v>854</v>
      </c>
      <c r="T905" s="45" t="s">
        <v>30</v>
      </c>
      <c r="U905" s="45" t="s">
        <v>31</v>
      </c>
      <c r="V905" s="45" t="s">
        <v>31</v>
      </c>
      <c r="W905" s="45" t="s">
        <v>31</v>
      </c>
      <c r="X905" s="45" t="s">
        <v>31</v>
      </c>
      <c r="Y905" s="32" t="s">
        <v>30</v>
      </c>
      <c r="Z905" s="32" t="s">
        <v>30</v>
      </c>
      <c r="AA905" s="32" t="s">
        <v>30</v>
      </c>
      <c r="AB905" s="32" t="s">
        <v>31</v>
      </c>
      <c r="AC905" s="32" t="s">
        <v>30</v>
      </c>
      <c r="AD905" s="45" t="s">
        <v>30</v>
      </c>
      <c r="AE905" s="45" t="s">
        <v>31</v>
      </c>
      <c r="AF905" s="46" t="s">
        <v>45</v>
      </c>
      <c r="AK905" s="32" t="s">
        <v>56</v>
      </c>
      <c r="AP905" s="24" t="str">
        <f t="shared" si="2"/>
        <v>0x2E21D800</v>
      </c>
      <c r="AQ905" s="25"/>
      <c r="AR905" s="26" t="str">
        <f t="shared" si="6"/>
        <v>ARM64Op_ucvtf_vector_integer_Vector                             </v>
      </c>
      <c r="AS905" s="26" t="str">
        <f t="shared" si="7"/>
        <v>//		ARM64Op_ucvtf_vector_integer_Vector,                            	/* 0x2E21D800	UCVTF     	 */</v>
      </c>
      <c r="AT905" s="26" t="str">
        <f t="shared" si="8"/>
        <v>//		0x2E21D800,	/* UCVTF     	ARM64Op_ucvtf_vector_integer_Vector	 */</v>
      </c>
    </row>
    <row r="906" ht="12.75" customHeight="1">
      <c r="A906" s="15" t="s">
        <v>1484</v>
      </c>
      <c r="B906" s="33" t="s">
        <v>106</v>
      </c>
      <c r="C906" s="16"/>
      <c r="D906" s="17"/>
      <c r="E906" s="28" t="s">
        <v>1485</v>
      </c>
      <c r="F906" s="18" t="str">
        <f t="shared" si="1"/>
        <v/>
      </c>
      <c r="G906" s="19"/>
      <c r="H906" s="29"/>
      <c r="I906" s="29"/>
      <c r="J906" s="45" t="s">
        <v>31</v>
      </c>
      <c r="K906" s="32" t="s">
        <v>71</v>
      </c>
      <c r="L906" s="32" t="s">
        <v>30</v>
      </c>
      <c r="M906" s="45" t="s">
        <v>31</v>
      </c>
      <c r="N906" s="45" t="s">
        <v>30</v>
      </c>
      <c r="O906" s="45" t="s">
        <v>30</v>
      </c>
      <c r="P906" s="45" t="s">
        <v>30</v>
      </c>
      <c r="Q906" s="45" t="s">
        <v>31</v>
      </c>
      <c r="R906" s="32" t="s">
        <v>31</v>
      </c>
      <c r="S906" s="32" t="s">
        <v>31</v>
      </c>
      <c r="T906" s="45" t="s">
        <v>30</v>
      </c>
      <c r="U906" s="45" t="s">
        <v>31</v>
      </c>
      <c r="V906" s="45" t="s">
        <v>31</v>
      </c>
      <c r="W906" s="45" t="s">
        <v>31</v>
      </c>
      <c r="X906" s="45" t="s">
        <v>31</v>
      </c>
      <c r="Y906" s="32" t="s">
        <v>31</v>
      </c>
      <c r="Z906" s="32" t="s">
        <v>31</v>
      </c>
      <c r="AA906" s="32" t="s">
        <v>30</v>
      </c>
      <c r="AB906" s="32" t="s">
        <v>31</v>
      </c>
      <c r="AC906" s="32" t="s">
        <v>30</v>
      </c>
      <c r="AD906" s="45" t="s">
        <v>30</v>
      </c>
      <c r="AE906" s="45" t="s">
        <v>31</v>
      </c>
      <c r="AF906" s="46" t="s">
        <v>45</v>
      </c>
      <c r="AK906" s="32" t="s">
        <v>56</v>
      </c>
      <c r="AP906" s="24" t="str">
        <f t="shared" si="2"/>
        <v>0x2E205800</v>
      </c>
      <c r="AQ906" s="25"/>
      <c r="AR906" s="26" t="str">
        <f t="shared" si="6"/>
        <v>ARM64Op_not                                                     </v>
      </c>
      <c r="AS906" s="26" t="str">
        <f t="shared" si="7"/>
        <v>//		ARM64Op_not,                                                    	/* 0x2E205800	NOT       	 */</v>
      </c>
      <c r="AT906" s="26" t="str">
        <f t="shared" si="8"/>
        <v>//		0x2E205800,	/* NOT       	ARM64Op_not	 */</v>
      </c>
    </row>
    <row r="907" ht="12.75" customHeight="1">
      <c r="A907" s="9" t="s">
        <v>1486</v>
      </c>
      <c r="B907" s="33" t="s">
        <v>106</v>
      </c>
      <c r="C907" s="16"/>
      <c r="D907" s="17"/>
      <c r="E907" s="28" t="s">
        <v>680</v>
      </c>
      <c r="F907" s="18" t="str">
        <f t="shared" si="1"/>
        <v>vector</v>
      </c>
      <c r="G907" s="18" t="s">
        <v>950</v>
      </c>
      <c r="H907" s="29"/>
      <c r="I907" s="29"/>
      <c r="J907" s="45" t="s">
        <v>31</v>
      </c>
      <c r="K907" s="32" t="s">
        <v>71</v>
      </c>
      <c r="L907" s="32" t="s">
        <v>30</v>
      </c>
      <c r="M907" s="45" t="s">
        <v>31</v>
      </c>
      <c r="N907" s="45" t="s">
        <v>30</v>
      </c>
      <c r="O907" s="45" t="s">
        <v>30</v>
      </c>
      <c r="P907" s="45" t="s">
        <v>30</v>
      </c>
      <c r="Q907" s="45" t="s">
        <v>31</v>
      </c>
      <c r="R907" s="32" t="s">
        <v>31</v>
      </c>
      <c r="S907" s="32" t="s">
        <v>30</v>
      </c>
      <c r="T907" s="45" t="s">
        <v>30</v>
      </c>
      <c r="U907" s="45" t="s">
        <v>31</v>
      </c>
      <c r="V907" s="45" t="s">
        <v>31</v>
      </c>
      <c r="W907" s="45" t="s">
        <v>31</v>
      </c>
      <c r="X907" s="45" t="s">
        <v>31</v>
      </c>
      <c r="Y907" s="32" t="s">
        <v>31</v>
      </c>
      <c r="Z907" s="32" t="s">
        <v>31</v>
      </c>
      <c r="AA907" s="32" t="s">
        <v>30</v>
      </c>
      <c r="AB907" s="32" t="s">
        <v>31</v>
      </c>
      <c r="AC907" s="32" t="s">
        <v>30</v>
      </c>
      <c r="AD907" s="45" t="s">
        <v>30</v>
      </c>
      <c r="AE907" s="45" t="s">
        <v>31</v>
      </c>
      <c r="AF907" s="46" t="s">
        <v>45</v>
      </c>
      <c r="AK907" s="32" t="s">
        <v>56</v>
      </c>
      <c r="AP907" s="24" t="str">
        <f t="shared" si="2"/>
        <v>0x2E605800</v>
      </c>
      <c r="AQ907" s="25"/>
      <c r="AR907" s="26" t="str">
        <f t="shared" si="6"/>
        <v>ARM64Op_rbit_vector                                             </v>
      </c>
      <c r="AS907" s="26" t="str">
        <f t="shared" si="7"/>
        <v>//		ARM64Op_rbit_vector,                                            	/* 0x2E605800	RBIT      	 */</v>
      </c>
      <c r="AT907" s="26" t="str">
        <f t="shared" si="8"/>
        <v>//		0x2E605800,	/* RBIT      	ARM64Op_rbit_vector	 */</v>
      </c>
    </row>
    <row r="908" ht="12.75" customHeight="1">
      <c r="A908" s="15" t="s">
        <v>1487</v>
      </c>
      <c r="B908" s="33" t="s">
        <v>106</v>
      </c>
      <c r="C908" s="16"/>
      <c r="D908" s="17"/>
      <c r="E908" s="28" t="s">
        <v>985</v>
      </c>
      <c r="F908" s="18" t="str">
        <f t="shared" si="1"/>
        <v>zero_Vector</v>
      </c>
      <c r="G908" s="18" t="s">
        <v>1017</v>
      </c>
      <c r="H908" s="30" t="s">
        <v>1206</v>
      </c>
      <c r="I908" s="30"/>
      <c r="J908" s="45" t="s">
        <v>31</v>
      </c>
      <c r="K908" s="32" t="s">
        <v>71</v>
      </c>
      <c r="L908" s="32" t="s">
        <v>30</v>
      </c>
      <c r="M908" s="45" t="s">
        <v>31</v>
      </c>
      <c r="N908" s="45" t="s">
        <v>30</v>
      </c>
      <c r="O908" s="45" t="s">
        <v>30</v>
      </c>
      <c r="P908" s="45" t="s">
        <v>30</v>
      </c>
      <c r="Q908" s="45" t="s">
        <v>31</v>
      </c>
      <c r="R908" s="32" t="s">
        <v>30</v>
      </c>
      <c r="S908" s="32" t="s">
        <v>854</v>
      </c>
      <c r="T908" s="45" t="s">
        <v>30</v>
      </c>
      <c r="U908" s="45" t="s">
        <v>31</v>
      </c>
      <c r="V908" s="45" t="s">
        <v>31</v>
      </c>
      <c r="W908" s="45" t="s">
        <v>31</v>
      </c>
      <c r="X908" s="45" t="s">
        <v>31</v>
      </c>
      <c r="Y908" s="32" t="s">
        <v>31</v>
      </c>
      <c r="Z908" s="32" t="s">
        <v>30</v>
      </c>
      <c r="AA908" s="32" t="s">
        <v>30</v>
      </c>
      <c r="AB908" s="32" t="s">
        <v>31</v>
      </c>
      <c r="AC908" s="32" t="s">
        <v>31</v>
      </c>
      <c r="AD908" s="45" t="s">
        <v>30</v>
      </c>
      <c r="AE908" s="45" t="s">
        <v>31</v>
      </c>
      <c r="AF908" s="46" t="s">
        <v>45</v>
      </c>
      <c r="AK908" s="32" t="s">
        <v>56</v>
      </c>
      <c r="AP908" s="24" t="str">
        <f t="shared" si="2"/>
        <v>0x2EA0C800</v>
      </c>
      <c r="AQ908" s="25"/>
      <c r="AR908" s="26" t="str">
        <f t="shared" si="6"/>
        <v>ARM64Op_fcmge_zero_Vector                                       </v>
      </c>
      <c r="AS908" s="26" t="str">
        <f t="shared" si="7"/>
        <v>//		ARM64Op_fcmge_zero_Vector,                                      	/* 0x2EA0C800	FCMGE     	 */</v>
      </c>
      <c r="AT908" s="26" t="str">
        <f t="shared" si="8"/>
        <v>//		0x2EA0C800,	/* FCMGE     	ARM64Op_fcmge_zero_Vector	 */</v>
      </c>
    </row>
    <row r="909" ht="12.75" customHeight="1">
      <c r="A909" s="15" t="s">
        <v>1488</v>
      </c>
      <c r="B909" s="33" t="s">
        <v>106</v>
      </c>
      <c r="C909" s="16"/>
      <c r="D909" s="17"/>
      <c r="E909" s="28" t="s">
        <v>1069</v>
      </c>
      <c r="F909" s="18" t="str">
        <f t="shared" si="1"/>
        <v>zero_Vector</v>
      </c>
      <c r="G909" s="18" t="s">
        <v>1017</v>
      </c>
      <c r="H909" s="30" t="s">
        <v>1206</v>
      </c>
      <c r="I909" s="30"/>
      <c r="J909" s="45" t="s">
        <v>31</v>
      </c>
      <c r="K909" s="32" t="s">
        <v>71</v>
      </c>
      <c r="L909" s="32" t="s">
        <v>30</v>
      </c>
      <c r="M909" s="45" t="s">
        <v>31</v>
      </c>
      <c r="N909" s="45" t="s">
        <v>30</v>
      </c>
      <c r="O909" s="45" t="s">
        <v>30</v>
      </c>
      <c r="P909" s="45" t="s">
        <v>30</v>
      </c>
      <c r="Q909" s="45" t="s">
        <v>31</v>
      </c>
      <c r="R909" s="32" t="s">
        <v>30</v>
      </c>
      <c r="S909" s="32" t="s">
        <v>854</v>
      </c>
      <c r="T909" s="45" t="s">
        <v>30</v>
      </c>
      <c r="U909" s="45" t="s">
        <v>31</v>
      </c>
      <c r="V909" s="45" t="s">
        <v>31</v>
      </c>
      <c r="W909" s="45" t="s">
        <v>31</v>
      </c>
      <c r="X909" s="45" t="s">
        <v>31</v>
      </c>
      <c r="Y909" s="32" t="s">
        <v>31</v>
      </c>
      <c r="Z909" s="32" t="s">
        <v>30</v>
      </c>
      <c r="AA909" s="32" t="s">
        <v>30</v>
      </c>
      <c r="AB909" s="32" t="s">
        <v>31</v>
      </c>
      <c r="AC909" s="32" t="s">
        <v>30</v>
      </c>
      <c r="AD909" s="45" t="s">
        <v>30</v>
      </c>
      <c r="AE909" s="45" t="s">
        <v>31</v>
      </c>
      <c r="AF909" s="46" t="s">
        <v>45</v>
      </c>
      <c r="AK909" s="32" t="s">
        <v>56</v>
      </c>
      <c r="AP909" s="24" t="str">
        <f t="shared" si="2"/>
        <v>0x2EA0D800</v>
      </c>
      <c r="AQ909" s="25"/>
      <c r="AR909" s="26" t="str">
        <f t="shared" si="6"/>
        <v>ARM64Op_fcmle_zero_Vector                                       </v>
      </c>
      <c r="AS909" s="26" t="str">
        <f t="shared" si="7"/>
        <v>//		ARM64Op_fcmle_zero_Vector,                                      	/* 0x2EA0D800	FCMLE     	 */</v>
      </c>
      <c r="AT909" s="26" t="str">
        <f t="shared" si="8"/>
        <v>//		0x2EA0D800,	/* FCMLE     	ARM64Op_fcmle_zero_Vector	 */</v>
      </c>
    </row>
    <row r="910" ht="12.75" customHeight="1">
      <c r="A910" s="9" t="s">
        <v>1489</v>
      </c>
      <c r="B910" s="33" t="s">
        <v>106</v>
      </c>
      <c r="C910" s="16"/>
      <c r="D910" s="17"/>
      <c r="E910" s="28" t="s">
        <v>804</v>
      </c>
      <c r="F910" s="18" t="str">
        <f t="shared" si="1"/>
        <v>vector</v>
      </c>
      <c r="G910" s="18" t="s">
        <v>950</v>
      </c>
      <c r="H910" s="29"/>
      <c r="I910" s="29"/>
      <c r="J910" s="45" t="s">
        <v>31</v>
      </c>
      <c r="K910" s="32" t="s">
        <v>71</v>
      </c>
      <c r="L910" s="32" t="s">
        <v>30</v>
      </c>
      <c r="M910" s="45" t="s">
        <v>31</v>
      </c>
      <c r="N910" s="45" t="s">
        <v>30</v>
      </c>
      <c r="O910" s="45" t="s">
        <v>30</v>
      </c>
      <c r="P910" s="45" t="s">
        <v>30</v>
      </c>
      <c r="Q910" s="45" t="s">
        <v>31</v>
      </c>
      <c r="R910" s="32" t="s">
        <v>30</v>
      </c>
      <c r="S910" s="32" t="s">
        <v>854</v>
      </c>
      <c r="T910" s="45" t="s">
        <v>30</v>
      </c>
      <c r="U910" s="45" t="s">
        <v>31</v>
      </c>
      <c r="V910" s="45" t="s">
        <v>31</v>
      </c>
      <c r="W910" s="45" t="s">
        <v>31</v>
      </c>
      <c r="X910" s="45" t="s">
        <v>31</v>
      </c>
      <c r="Y910" s="32" t="s">
        <v>31</v>
      </c>
      <c r="Z910" s="32" t="s">
        <v>30</v>
      </c>
      <c r="AA910" s="32" t="s">
        <v>30</v>
      </c>
      <c r="AB910" s="32" t="s">
        <v>30</v>
      </c>
      <c r="AC910" s="32" t="s">
        <v>30</v>
      </c>
      <c r="AD910" s="45" t="s">
        <v>30</v>
      </c>
      <c r="AE910" s="45" t="s">
        <v>31</v>
      </c>
      <c r="AF910" s="46" t="s">
        <v>45</v>
      </c>
      <c r="AK910" s="32" t="s">
        <v>56</v>
      </c>
      <c r="AP910" s="24" t="str">
        <f t="shared" si="2"/>
        <v>0x2EA0F800</v>
      </c>
      <c r="AQ910" s="25"/>
      <c r="AR910" s="26" t="str">
        <f t="shared" si="6"/>
        <v>ARM64Op_fneg_vector                                             </v>
      </c>
      <c r="AS910" s="26" t="str">
        <f t="shared" si="7"/>
        <v>//		ARM64Op_fneg_vector,                                            	/* 0x2EA0F800	FNEG      	 */</v>
      </c>
      <c r="AT910" s="26" t="str">
        <f t="shared" si="8"/>
        <v>//		0x2EA0F800,	/* FNEG      	ARM64Op_fneg_vector	 */</v>
      </c>
    </row>
    <row r="911" ht="12.75" customHeight="1">
      <c r="A911" s="9" t="s">
        <v>1490</v>
      </c>
      <c r="B911" s="33" t="s">
        <v>106</v>
      </c>
      <c r="C911" s="16"/>
      <c r="D911" s="17"/>
      <c r="E911" s="28" t="s">
        <v>825</v>
      </c>
      <c r="F911" s="18" t="str">
        <f t="shared" si="1"/>
        <v>vector</v>
      </c>
      <c r="G911" s="18" t="s">
        <v>950</v>
      </c>
      <c r="H911" s="29"/>
      <c r="I911" s="29"/>
      <c r="J911" s="45" t="s">
        <v>31</v>
      </c>
      <c r="K911" s="32" t="s">
        <v>71</v>
      </c>
      <c r="L911" s="32" t="s">
        <v>30</v>
      </c>
      <c r="M911" s="45" t="s">
        <v>31</v>
      </c>
      <c r="N911" s="45" t="s">
        <v>30</v>
      </c>
      <c r="O911" s="45" t="s">
        <v>30</v>
      </c>
      <c r="P911" s="45" t="s">
        <v>30</v>
      </c>
      <c r="Q911" s="45" t="s">
        <v>31</v>
      </c>
      <c r="R911" s="32" t="s">
        <v>30</v>
      </c>
      <c r="S911" s="32" t="s">
        <v>854</v>
      </c>
      <c r="T911" s="45" t="s">
        <v>30</v>
      </c>
      <c r="U911" s="45" t="s">
        <v>31</v>
      </c>
      <c r="V911" s="45" t="s">
        <v>31</v>
      </c>
      <c r="W911" s="45" t="s">
        <v>31</v>
      </c>
      <c r="X911" s="45" t="s">
        <v>31</v>
      </c>
      <c r="Y911" s="32" t="s">
        <v>30</v>
      </c>
      <c r="Z911" s="32" t="s">
        <v>30</v>
      </c>
      <c r="AA911" s="32" t="s">
        <v>31</v>
      </c>
      <c r="AB911" s="32" t="s">
        <v>31</v>
      </c>
      <c r="AC911" s="32" t="s">
        <v>30</v>
      </c>
      <c r="AD911" s="45" t="s">
        <v>30</v>
      </c>
      <c r="AE911" s="45" t="s">
        <v>31</v>
      </c>
      <c r="AF911" s="46" t="s">
        <v>45</v>
      </c>
      <c r="AK911" s="32" t="s">
        <v>56</v>
      </c>
      <c r="AP911" s="24" t="str">
        <f t="shared" si="2"/>
        <v>0x2EA19800</v>
      </c>
      <c r="AQ911" s="25"/>
      <c r="AR911" s="26" t="str">
        <f t="shared" si="6"/>
        <v>ARM64Op_frinti_vector                                           </v>
      </c>
      <c r="AS911" s="26" t="str">
        <f t="shared" si="7"/>
        <v>//		ARM64Op_frinti_vector,                                          	/* 0x2EA19800	FRINTI    	 */</v>
      </c>
      <c r="AT911" s="26" t="str">
        <f t="shared" si="8"/>
        <v>//		0x2EA19800,	/* FRINTI    	ARM64Op_frinti_vector	 */</v>
      </c>
    </row>
    <row r="912" ht="12.75" customHeight="1">
      <c r="A912" s="15" t="s">
        <v>1491</v>
      </c>
      <c r="B912" s="33" t="s">
        <v>106</v>
      </c>
      <c r="C912" s="16"/>
      <c r="D912" s="17"/>
      <c r="E912" s="28" t="s">
        <v>865</v>
      </c>
      <c r="F912" s="18" t="str">
        <f t="shared" si="1"/>
        <v>vector_Vector</v>
      </c>
      <c r="G912" s="18" t="s">
        <v>950</v>
      </c>
      <c r="H912" s="30" t="s">
        <v>1206</v>
      </c>
      <c r="I912" s="30"/>
      <c r="J912" s="45" t="s">
        <v>31</v>
      </c>
      <c r="K912" s="32" t="s">
        <v>71</v>
      </c>
      <c r="L912" s="32" t="s">
        <v>30</v>
      </c>
      <c r="M912" s="45" t="s">
        <v>31</v>
      </c>
      <c r="N912" s="45" t="s">
        <v>30</v>
      </c>
      <c r="O912" s="45" t="s">
        <v>30</v>
      </c>
      <c r="P912" s="45" t="s">
        <v>30</v>
      </c>
      <c r="Q912" s="45" t="s">
        <v>31</v>
      </c>
      <c r="R912" s="32" t="s">
        <v>30</v>
      </c>
      <c r="S912" s="32" t="s">
        <v>854</v>
      </c>
      <c r="T912" s="45" t="s">
        <v>30</v>
      </c>
      <c r="U912" s="45" t="s">
        <v>31</v>
      </c>
      <c r="V912" s="45" t="s">
        <v>31</v>
      </c>
      <c r="W912" s="45" t="s">
        <v>31</v>
      </c>
      <c r="X912" s="45" t="s">
        <v>31</v>
      </c>
      <c r="Y912" s="32" t="s">
        <v>30</v>
      </c>
      <c r="Z912" s="32" t="s">
        <v>30</v>
      </c>
      <c r="AA912" s="32" t="s">
        <v>31</v>
      </c>
      <c r="AB912" s="32" t="s">
        <v>30</v>
      </c>
      <c r="AC912" s="32" t="s">
        <v>31</v>
      </c>
      <c r="AD912" s="45" t="s">
        <v>30</v>
      </c>
      <c r="AE912" s="45" t="s">
        <v>31</v>
      </c>
      <c r="AF912" s="46" t="s">
        <v>45</v>
      </c>
      <c r="AK912" s="32" t="s">
        <v>56</v>
      </c>
      <c r="AP912" s="24" t="str">
        <f t="shared" si="2"/>
        <v>0x2EA1A800</v>
      </c>
      <c r="AQ912" s="25"/>
      <c r="AR912" s="26" t="str">
        <f t="shared" si="6"/>
        <v>ARM64Op_fcvtpu_vector_Vector                                    </v>
      </c>
      <c r="AS912" s="26" t="str">
        <f t="shared" si="7"/>
        <v>//		ARM64Op_fcvtpu_vector_Vector,                                   	/* 0x2EA1A800	FCVTPU    	 */</v>
      </c>
      <c r="AT912" s="26" t="str">
        <f t="shared" si="8"/>
        <v>//		0x2EA1A800,	/* FCVTPU    	ARM64Op_fcvtpu_vector_Vector	 */</v>
      </c>
    </row>
    <row r="913" ht="12.75" customHeight="1">
      <c r="A913" s="15" t="s">
        <v>1492</v>
      </c>
      <c r="B913" s="33" t="s">
        <v>106</v>
      </c>
      <c r="C913" s="16"/>
      <c r="D913" s="17"/>
      <c r="E913" s="28" t="s">
        <v>713</v>
      </c>
      <c r="F913" s="18" t="str">
        <f t="shared" si="1"/>
        <v>vector_integer_Vector</v>
      </c>
      <c r="G913" s="18" t="s">
        <v>1031</v>
      </c>
      <c r="H913" s="30" t="s">
        <v>1206</v>
      </c>
      <c r="I913" s="30"/>
      <c r="J913" s="45" t="s">
        <v>31</v>
      </c>
      <c r="K913" s="32" t="s">
        <v>71</v>
      </c>
      <c r="L913" s="32" t="s">
        <v>30</v>
      </c>
      <c r="M913" s="45" t="s">
        <v>31</v>
      </c>
      <c r="N913" s="45" t="s">
        <v>30</v>
      </c>
      <c r="O913" s="45" t="s">
        <v>30</v>
      </c>
      <c r="P913" s="45" t="s">
        <v>30</v>
      </c>
      <c r="Q913" s="45" t="s">
        <v>31</v>
      </c>
      <c r="R913" s="32" t="s">
        <v>30</v>
      </c>
      <c r="S913" s="32" t="s">
        <v>854</v>
      </c>
      <c r="T913" s="45" t="s">
        <v>30</v>
      </c>
      <c r="U913" s="45" t="s">
        <v>31</v>
      </c>
      <c r="V913" s="45" t="s">
        <v>31</v>
      </c>
      <c r="W913" s="45" t="s">
        <v>31</v>
      </c>
      <c r="X913" s="45" t="s">
        <v>31</v>
      </c>
      <c r="Y913" s="32" t="s">
        <v>30</v>
      </c>
      <c r="Z913" s="32" t="s">
        <v>30</v>
      </c>
      <c r="AA913" s="32" t="s">
        <v>31</v>
      </c>
      <c r="AB913" s="32" t="s">
        <v>30</v>
      </c>
      <c r="AC913" s="32" t="s">
        <v>30</v>
      </c>
      <c r="AD913" s="45" t="s">
        <v>30</v>
      </c>
      <c r="AE913" s="45" t="s">
        <v>31</v>
      </c>
      <c r="AF913" s="46" t="s">
        <v>45</v>
      </c>
      <c r="AK913" s="32" t="s">
        <v>56</v>
      </c>
      <c r="AP913" s="24" t="str">
        <f t="shared" si="2"/>
        <v>0x2EA1B800</v>
      </c>
      <c r="AQ913" s="25"/>
      <c r="AR913" s="26" t="str">
        <f t="shared" si="6"/>
        <v>ARM64Op_fcvtzu_vector_integer_Vector                            </v>
      </c>
      <c r="AS913" s="26" t="str">
        <f t="shared" si="7"/>
        <v>//		ARM64Op_fcvtzu_vector_integer_Vector,                           	/* 0x2EA1B800	FCVTZU    	 */</v>
      </c>
      <c r="AT913" s="26" t="str">
        <f t="shared" si="8"/>
        <v>//		0x2EA1B800,	/* FCVTZU    	ARM64Op_fcvtzu_vector_integer_Vector	 */</v>
      </c>
    </row>
    <row r="914" ht="12.75" customHeight="1">
      <c r="A914" s="9" t="s">
        <v>1493</v>
      </c>
      <c r="B914" s="33" t="s">
        <v>106</v>
      </c>
      <c r="C914" s="16"/>
      <c r="D914" s="17"/>
      <c r="E914" s="28" t="s">
        <v>1494</v>
      </c>
      <c r="F914" s="18" t="str">
        <f t="shared" si="1"/>
        <v/>
      </c>
      <c r="G914" s="19"/>
      <c r="H914" s="29"/>
      <c r="I914" s="29"/>
      <c r="J914" s="45" t="s">
        <v>31</v>
      </c>
      <c r="K914" s="32" t="s">
        <v>71</v>
      </c>
      <c r="L914" s="32" t="s">
        <v>30</v>
      </c>
      <c r="M914" s="45" t="s">
        <v>31</v>
      </c>
      <c r="N914" s="45" t="s">
        <v>30</v>
      </c>
      <c r="O914" s="45" t="s">
        <v>30</v>
      </c>
      <c r="P914" s="45" t="s">
        <v>30</v>
      </c>
      <c r="Q914" s="45" t="s">
        <v>31</v>
      </c>
      <c r="R914" s="32" t="s">
        <v>30</v>
      </c>
      <c r="S914" s="32" t="s">
        <v>854</v>
      </c>
      <c r="T914" s="45" t="s">
        <v>30</v>
      </c>
      <c r="U914" s="45" t="s">
        <v>31</v>
      </c>
      <c r="V914" s="45" t="s">
        <v>31</v>
      </c>
      <c r="W914" s="45" t="s">
        <v>31</v>
      </c>
      <c r="X914" s="45" t="s">
        <v>31</v>
      </c>
      <c r="Y914" s="32" t="s">
        <v>30</v>
      </c>
      <c r="Z914" s="32" t="s">
        <v>30</v>
      </c>
      <c r="AA914" s="32" t="s">
        <v>30</v>
      </c>
      <c r="AB914" s="32" t="s">
        <v>31</v>
      </c>
      <c r="AC914" s="32" t="s">
        <v>31</v>
      </c>
      <c r="AD914" s="45" t="s">
        <v>30</v>
      </c>
      <c r="AE914" s="45" t="s">
        <v>31</v>
      </c>
      <c r="AF914" s="46" t="s">
        <v>45</v>
      </c>
      <c r="AK914" s="32" t="s">
        <v>56</v>
      </c>
      <c r="AP914" s="24" t="str">
        <f t="shared" si="2"/>
        <v>0x2EA1C800</v>
      </c>
      <c r="AQ914" s="25"/>
      <c r="AR914" s="26" t="str">
        <f t="shared" si="6"/>
        <v>ARM64Op_ursqrte                                                 </v>
      </c>
      <c r="AS914" s="26" t="str">
        <f t="shared" si="7"/>
        <v>//		ARM64Op_ursqrte,                                                	/* 0x2EA1C800	URSQRTE   	 */</v>
      </c>
      <c r="AT914" s="26" t="str">
        <f t="shared" si="8"/>
        <v>//		0x2EA1C800,	/* URSQRTE   	ARM64Op_ursqrte	 */</v>
      </c>
    </row>
    <row r="915" ht="12.75" customHeight="1">
      <c r="A915" s="15" t="s">
        <v>1495</v>
      </c>
      <c r="B915" s="33" t="s">
        <v>106</v>
      </c>
      <c r="C915" s="16"/>
      <c r="D915" s="17"/>
      <c r="E915" s="28" t="s">
        <v>1073</v>
      </c>
      <c r="F915" s="18" t="str">
        <f t="shared" si="1"/>
        <v>Vector</v>
      </c>
      <c r="G915" s="19"/>
      <c r="H915" s="30" t="s">
        <v>1206</v>
      </c>
      <c r="I915" s="30"/>
      <c r="J915" s="45" t="s">
        <v>31</v>
      </c>
      <c r="K915" s="32" t="s">
        <v>71</v>
      </c>
      <c r="L915" s="32" t="s">
        <v>30</v>
      </c>
      <c r="M915" s="45" t="s">
        <v>31</v>
      </c>
      <c r="N915" s="45" t="s">
        <v>30</v>
      </c>
      <c r="O915" s="45" t="s">
        <v>30</v>
      </c>
      <c r="P915" s="45" t="s">
        <v>30</v>
      </c>
      <c r="Q915" s="45" t="s">
        <v>31</v>
      </c>
      <c r="R915" s="32" t="s">
        <v>30</v>
      </c>
      <c r="S915" s="32" t="s">
        <v>854</v>
      </c>
      <c r="T915" s="45" t="s">
        <v>30</v>
      </c>
      <c r="U915" s="45" t="s">
        <v>31</v>
      </c>
      <c r="V915" s="45" t="s">
        <v>31</v>
      </c>
      <c r="W915" s="45" t="s">
        <v>31</v>
      </c>
      <c r="X915" s="45" t="s">
        <v>31</v>
      </c>
      <c r="Y915" s="32" t="s">
        <v>30</v>
      </c>
      <c r="Z915" s="32" t="s">
        <v>30</v>
      </c>
      <c r="AA915" s="32" t="s">
        <v>30</v>
      </c>
      <c r="AB915" s="32" t="s">
        <v>31</v>
      </c>
      <c r="AC915" s="32" t="s">
        <v>30</v>
      </c>
      <c r="AD915" s="45" t="s">
        <v>30</v>
      </c>
      <c r="AE915" s="45" t="s">
        <v>31</v>
      </c>
      <c r="AF915" s="46" t="s">
        <v>45</v>
      </c>
      <c r="AK915" s="32" t="s">
        <v>56</v>
      </c>
      <c r="AP915" s="24" t="str">
        <f t="shared" si="2"/>
        <v>0x2EA1D800</v>
      </c>
      <c r="AQ915" s="25"/>
      <c r="AR915" s="26" t="str">
        <f t="shared" si="6"/>
        <v>ARM64Op_frsqrte_Vector                                          </v>
      </c>
      <c r="AS915" s="26" t="str">
        <f t="shared" si="7"/>
        <v>//		ARM64Op_frsqrte_Vector,                                         	/* 0x2EA1D800	FRSQRTE   	 */</v>
      </c>
      <c r="AT915" s="26" t="str">
        <f t="shared" si="8"/>
        <v>//		0x2EA1D800,	/* FRSQRTE   	ARM64Op_frsqrte_Vector	 */</v>
      </c>
    </row>
    <row r="916" ht="12.75" customHeight="1">
      <c r="A916" s="15" t="s">
        <v>1496</v>
      </c>
      <c r="B916" s="33" t="s">
        <v>106</v>
      </c>
      <c r="C916" s="16"/>
      <c r="D916" s="17"/>
      <c r="E916" s="28" t="s">
        <v>806</v>
      </c>
      <c r="F916" s="18" t="str">
        <f t="shared" si="1"/>
        <v>vector</v>
      </c>
      <c r="G916" s="18" t="s">
        <v>950</v>
      </c>
      <c r="H916" s="29"/>
      <c r="I916" s="29"/>
      <c r="J916" s="45" t="s">
        <v>31</v>
      </c>
      <c r="K916" s="32" t="s">
        <v>71</v>
      </c>
      <c r="L916" s="32" t="s">
        <v>30</v>
      </c>
      <c r="M916" s="45" t="s">
        <v>31</v>
      </c>
      <c r="N916" s="45" t="s">
        <v>30</v>
      </c>
      <c r="O916" s="45" t="s">
        <v>30</v>
      </c>
      <c r="P916" s="45" t="s">
        <v>30</v>
      </c>
      <c r="Q916" s="45" t="s">
        <v>31</v>
      </c>
      <c r="R916" s="32" t="s">
        <v>30</v>
      </c>
      <c r="S916" s="32" t="s">
        <v>854</v>
      </c>
      <c r="T916" s="45" t="s">
        <v>30</v>
      </c>
      <c r="U916" s="45" t="s">
        <v>31</v>
      </c>
      <c r="V916" s="45" t="s">
        <v>31</v>
      </c>
      <c r="W916" s="45" t="s">
        <v>31</v>
      </c>
      <c r="X916" s="45" t="s">
        <v>31</v>
      </c>
      <c r="Y916" s="32" t="s">
        <v>30</v>
      </c>
      <c r="Z916" s="32" t="s">
        <v>30</v>
      </c>
      <c r="AA916" s="32" t="s">
        <v>30</v>
      </c>
      <c r="AB916" s="32" t="s">
        <v>30</v>
      </c>
      <c r="AC916" s="32" t="s">
        <v>30</v>
      </c>
      <c r="AD916" s="45" t="s">
        <v>30</v>
      </c>
      <c r="AE916" s="45" t="s">
        <v>31</v>
      </c>
      <c r="AF916" s="46" t="s">
        <v>45</v>
      </c>
      <c r="AK916" s="32" t="s">
        <v>56</v>
      </c>
      <c r="AP916" s="24" t="str">
        <f t="shared" si="2"/>
        <v>0x2EA1F800</v>
      </c>
      <c r="AQ916" s="25"/>
      <c r="AR916" s="26" t="str">
        <f t="shared" si="6"/>
        <v>ARM64Op_fsqrt_vector                                            </v>
      </c>
      <c r="AS916" s="26" t="str">
        <f t="shared" si="7"/>
        <v>//		ARM64Op_fsqrt_vector,                                           	/* 0x2EA1F800	FSQRT     	 */</v>
      </c>
      <c r="AT916" s="26" t="str">
        <f t="shared" si="8"/>
        <v>//		0x2EA1F800,	/* FSQRT     	ARM64Op_fsqrt_vector	 */</v>
      </c>
    </row>
    <row r="917" ht="12.75" customHeight="1">
      <c r="A917" s="9" t="s">
        <v>1497</v>
      </c>
      <c r="B917" s="33" t="s">
        <v>106</v>
      </c>
      <c r="C917" s="16"/>
      <c r="D917" s="17" t="s">
        <v>1498</v>
      </c>
      <c r="F917" s="18" t="str">
        <f t="shared" si="1"/>
        <v/>
      </c>
      <c r="G917" s="19"/>
      <c r="H917" s="20"/>
      <c r="I917" s="20"/>
      <c r="J917" s="22" t="s">
        <v>31</v>
      </c>
      <c r="K917" s="38" t="s">
        <v>71</v>
      </c>
      <c r="L917" s="38" t="s">
        <v>931</v>
      </c>
      <c r="M917" s="22" t="s">
        <v>31</v>
      </c>
      <c r="N917" s="39" t="s">
        <v>30</v>
      </c>
      <c r="O917" s="39" t="s">
        <v>30</v>
      </c>
      <c r="P917" s="39" t="s">
        <v>30</v>
      </c>
      <c r="Q917" s="22" t="s">
        <v>31</v>
      </c>
      <c r="R917" s="38" t="s">
        <v>65</v>
      </c>
      <c r="T917" s="22" t="s">
        <v>30</v>
      </c>
      <c r="U917" s="22" t="s">
        <v>30</v>
      </c>
      <c r="V917" s="22" t="s">
        <v>31</v>
      </c>
      <c r="W917" s="22" t="s">
        <v>31</v>
      </c>
      <c r="X917" s="22" t="s">
        <v>31</v>
      </c>
      <c r="Y917" s="38" t="s">
        <v>642</v>
      </c>
      <c r="AD917" s="22" t="s">
        <v>30</v>
      </c>
      <c r="AE917" s="22" t="s">
        <v>31</v>
      </c>
      <c r="AF917" s="40" t="s">
        <v>45</v>
      </c>
      <c r="AK917" s="38" t="s">
        <v>56</v>
      </c>
      <c r="AP917" s="24" t="str">
        <f t="shared" si="2"/>
        <v/>
      </c>
      <c r="AQ917" s="25"/>
      <c r="AR917" s="26" t="str">
        <f t="shared" si="6"/>
        <v/>
      </c>
      <c r="AS917" s="26" t="str">
        <f t="shared" si="7"/>
        <v>	/* AdvSIMD across lanes */</v>
      </c>
      <c r="AT917" s="26" t="str">
        <f t="shared" si="8"/>
        <v>	/* AdvSIMD across lanes */</v>
      </c>
    </row>
    <row r="918" ht="12.75" customHeight="1">
      <c r="A918" s="9" t="s">
        <v>1499</v>
      </c>
      <c r="B918" s="33" t="s">
        <v>106</v>
      </c>
      <c r="C918" s="16"/>
      <c r="D918" s="17"/>
      <c r="E918" s="28" t="s">
        <v>1500</v>
      </c>
      <c r="F918" s="18" t="str">
        <f t="shared" si="1"/>
        <v/>
      </c>
      <c r="G918" s="19"/>
      <c r="H918" s="77"/>
      <c r="I918" s="77"/>
      <c r="J918" s="45" t="s">
        <v>31</v>
      </c>
      <c r="K918" s="32" t="s">
        <v>71</v>
      </c>
      <c r="L918" s="32" t="s">
        <v>31</v>
      </c>
      <c r="M918" s="45" t="s">
        <v>31</v>
      </c>
      <c r="N918" s="45" t="s">
        <v>30</v>
      </c>
      <c r="O918" s="45" t="s">
        <v>30</v>
      </c>
      <c r="P918" s="45" t="s">
        <v>30</v>
      </c>
      <c r="Q918" s="45" t="s">
        <v>31</v>
      </c>
      <c r="R918" s="32" t="s">
        <v>33</v>
      </c>
      <c r="S918" s="32" t="s">
        <v>33</v>
      </c>
      <c r="T918" s="45" t="s">
        <v>30</v>
      </c>
      <c r="U918" s="45" t="s">
        <v>30</v>
      </c>
      <c r="V918" s="45" t="s">
        <v>31</v>
      </c>
      <c r="W918" s="45" t="s">
        <v>31</v>
      </c>
      <c r="X918" s="45" t="s">
        <v>31</v>
      </c>
      <c r="Y918" s="32" t="s">
        <v>31</v>
      </c>
      <c r="Z918" s="32" t="s">
        <v>31</v>
      </c>
      <c r="AA918" s="32" t="s">
        <v>31</v>
      </c>
      <c r="AB918" s="32" t="s">
        <v>30</v>
      </c>
      <c r="AC918" s="32" t="s">
        <v>30</v>
      </c>
      <c r="AD918" s="45" t="s">
        <v>30</v>
      </c>
      <c r="AE918" s="45" t="s">
        <v>31</v>
      </c>
      <c r="AF918" s="46" t="s">
        <v>45</v>
      </c>
      <c r="AK918" s="32" t="s">
        <v>56</v>
      </c>
      <c r="AP918" s="24" t="str">
        <f t="shared" si="2"/>
        <v>0x0E303800</v>
      </c>
      <c r="AQ918" s="25"/>
      <c r="AR918" s="26" t="str">
        <f t="shared" si="6"/>
        <v>ARM64Op_saddlv                                                  </v>
      </c>
      <c r="AS918" s="26" t="str">
        <f t="shared" si="7"/>
        <v>//		ARM64Op_saddlv,                                                 	/* 0x0E303800	SADDLV    	 */</v>
      </c>
      <c r="AT918" s="26" t="str">
        <f t="shared" si="8"/>
        <v>//		0x0E303800,	/* SADDLV    	ARM64Op_saddlv	 */</v>
      </c>
    </row>
    <row r="919" ht="12.75" customHeight="1">
      <c r="A919" s="15" t="s">
        <v>1501</v>
      </c>
      <c r="B919" s="33" t="s">
        <v>106</v>
      </c>
      <c r="C919" s="16"/>
      <c r="D919" s="17"/>
      <c r="E919" s="28" t="s">
        <v>1502</v>
      </c>
      <c r="F919" s="18" t="str">
        <f t="shared" si="1"/>
        <v/>
      </c>
      <c r="G919" s="19"/>
      <c r="H919" s="77"/>
      <c r="I919" s="77"/>
      <c r="J919" s="45" t="s">
        <v>31</v>
      </c>
      <c r="K919" s="32" t="s">
        <v>71</v>
      </c>
      <c r="L919" s="32" t="s">
        <v>31</v>
      </c>
      <c r="M919" s="45" t="s">
        <v>31</v>
      </c>
      <c r="N919" s="45" t="s">
        <v>30</v>
      </c>
      <c r="O919" s="45" t="s">
        <v>30</v>
      </c>
      <c r="P919" s="45" t="s">
        <v>30</v>
      </c>
      <c r="Q919" s="45" t="s">
        <v>31</v>
      </c>
      <c r="R919" s="32" t="s">
        <v>33</v>
      </c>
      <c r="S919" s="32" t="s">
        <v>33</v>
      </c>
      <c r="T919" s="45" t="s">
        <v>30</v>
      </c>
      <c r="U919" s="45" t="s">
        <v>30</v>
      </c>
      <c r="V919" s="45" t="s">
        <v>31</v>
      </c>
      <c r="W919" s="45" t="s">
        <v>31</v>
      </c>
      <c r="X919" s="45" t="s">
        <v>31</v>
      </c>
      <c r="Y919" s="32" t="s">
        <v>31</v>
      </c>
      <c r="Z919" s="32" t="s">
        <v>30</v>
      </c>
      <c r="AA919" s="32" t="s">
        <v>31</v>
      </c>
      <c r="AB919" s="32" t="s">
        <v>30</v>
      </c>
      <c r="AC919" s="32" t="s">
        <v>31</v>
      </c>
      <c r="AD919" s="45" t="s">
        <v>30</v>
      </c>
      <c r="AE919" s="45" t="s">
        <v>31</v>
      </c>
      <c r="AF919" s="46" t="s">
        <v>45</v>
      </c>
      <c r="AK919" s="32" t="s">
        <v>56</v>
      </c>
      <c r="AP919" s="24" t="str">
        <f t="shared" si="2"/>
        <v>0x0E30A800</v>
      </c>
      <c r="AQ919" s="25"/>
      <c r="AR919" s="26" t="str">
        <f t="shared" si="6"/>
        <v>ARM64Op_smaxv                                                   </v>
      </c>
      <c r="AS919" s="26" t="str">
        <f t="shared" si="7"/>
        <v>//		ARM64Op_smaxv,                                                  	/* 0x0E30A800	SMAXV     	 */</v>
      </c>
      <c r="AT919" s="26" t="str">
        <f t="shared" si="8"/>
        <v>//		0x0E30A800,	/* SMAXV     	ARM64Op_smaxv	 */</v>
      </c>
    </row>
    <row r="920" ht="12.75" customHeight="1">
      <c r="A920" s="15" t="s">
        <v>1503</v>
      </c>
      <c r="B920" s="33" t="s">
        <v>106</v>
      </c>
      <c r="C920" s="16"/>
      <c r="D920" s="17"/>
      <c r="E920" s="28" t="s">
        <v>1504</v>
      </c>
      <c r="F920" s="18" t="str">
        <f t="shared" si="1"/>
        <v/>
      </c>
      <c r="G920" s="19"/>
      <c r="H920" s="77"/>
      <c r="I920" s="77"/>
      <c r="J920" s="45" t="s">
        <v>31</v>
      </c>
      <c r="K920" s="32" t="s">
        <v>71</v>
      </c>
      <c r="L920" s="32" t="s">
        <v>31</v>
      </c>
      <c r="M920" s="45" t="s">
        <v>31</v>
      </c>
      <c r="N920" s="45" t="s">
        <v>30</v>
      </c>
      <c r="O920" s="45" t="s">
        <v>30</v>
      </c>
      <c r="P920" s="45" t="s">
        <v>30</v>
      </c>
      <c r="Q920" s="45" t="s">
        <v>31</v>
      </c>
      <c r="R920" s="32" t="s">
        <v>33</v>
      </c>
      <c r="S920" s="32" t="s">
        <v>33</v>
      </c>
      <c r="T920" s="45" t="s">
        <v>30</v>
      </c>
      <c r="U920" s="45" t="s">
        <v>30</v>
      </c>
      <c r="V920" s="45" t="s">
        <v>31</v>
      </c>
      <c r="W920" s="45" t="s">
        <v>31</v>
      </c>
      <c r="X920" s="45" t="s">
        <v>31</v>
      </c>
      <c r="Y920" s="32" t="s">
        <v>30</v>
      </c>
      <c r="Z920" s="32" t="s">
        <v>30</v>
      </c>
      <c r="AA920" s="32" t="s">
        <v>31</v>
      </c>
      <c r="AB920" s="32" t="s">
        <v>30</v>
      </c>
      <c r="AC920" s="32" t="s">
        <v>31</v>
      </c>
      <c r="AD920" s="45" t="s">
        <v>30</v>
      </c>
      <c r="AE920" s="45" t="s">
        <v>31</v>
      </c>
      <c r="AF920" s="46" t="s">
        <v>45</v>
      </c>
      <c r="AK920" s="32" t="s">
        <v>56</v>
      </c>
      <c r="AP920" s="24" t="str">
        <f t="shared" si="2"/>
        <v>0x0E31A800</v>
      </c>
      <c r="AQ920" s="25"/>
      <c r="AR920" s="26" t="str">
        <f t="shared" si="6"/>
        <v>ARM64Op_sminv                                                   </v>
      </c>
      <c r="AS920" s="26" t="str">
        <f t="shared" si="7"/>
        <v>//		ARM64Op_sminv,                                                  	/* 0x0E31A800	SMINV     	 */</v>
      </c>
      <c r="AT920" s="26" t="str">
        <f t="shared" si="8"/>
        <v>//		0x0E31A800,	/* SMINV     	ARM64Op_sminv	 */</v>
      </c>
    </row>
    <row r="921" ht="12.75" customHeight="1">
      <c r="A921" s="9" t="s">
        <v>1505</v>
      </c>
      <c r="B921" s="33" t="s">
        <v>106</v>
      </c>
      <c r="C921" s="16"/>
      <c r="D921" s="17"/>
      <c r="E921" s="28" t="s">
        <v>1506</v>
      </c>
      <c r="F921" s="18" t="str">
        <f t="shared" si="1"/>
        <v/>
      </c>
      <c r="G921" s="19"/>
      <c r="H921" s="77"/>
      <c r="I921" s="77"/>
      <c r="J921" s="45" t="s">
        <v>31</v>
      </c>
      <c r="K921" s="32" t="s">
        <v>71</v>
      </c>
      <c r="L921" s="32" t="s">
        <v>31</v>
      </c>
      <c r="M921" s="45" t="s">
        <v>31</v>
      </c>
      <c r="N921" s="45" t="s">
        <v>30</v>
      </c>
      <c r="O921" s="45" t="s">
        <v>30</v>
      </c>
      <c r="P921" s="45" t="s">
        <v>30</v>
      </c>
      <c r="Q921" s="45" t="s">
        <v>31</v>
      </c>
      <c r="R921" s="32" t="s">
        <v>33</v>
      </c>
      <c r="S921" s="32" t="s">
        <v>33</v>
      </c>
      <c r="T921" s="45" t="s">
        <v>30</v>
      </c>
      <c r="U921" s="45" t="s">
        <v>30</v>
      </c>
      <c r="V921" s="45" t="s">
        <v>31</v>
      </c>
      <c r="W921" s="45" t="s">
        <v>31</v>
      </c>
      <c r="X921" s="45" t="s">
        <v>31</v>
      </c>
      <c r="Y921" s="32" t="s">
        <v>30</v>
      </c>
      <c r="Z921" s="32" t="s">
        <v>30</v>
      </c>
      <c r="AA921" s="32" t="s">
        <v>31</v>
      </c>
      <c r="AB921" s="32" t="s">
        <v>30</v>
      </c>
      <c r="AC921" s="32" t="s">
        <v>30</v>
      </c>
      <c r="AD921" s="45" t="s">
        <v>30</v>
      </c>
      <c r="AE921" s="45" t="s">
        <v>31</v>
      </c>
      <c r="AF921" s="46" t="s">
        <v>45</v>
      </c>
      <c r="AK921" s="32" t="s">
        <v>56</v>
      </c>
      <c r="AP921" s="24" t="str">
        <f t="shared" si="2"/>
        <v>0x0E31B800</v>
      </c>
      <c r="AQ921" s="25"/>
      <c r="AR921" s="26" t="str">
        <f t="shared" si="6"/>
        <v>ARM64Op_addv                                                    </v>
      </c>
      <c r="AS921" s="26" t="str">
        <f t="shared" si="7"/>
        <v>//		ARM64Op_addv,                                                   	/* 0x0E31B800	ADDV      	 */</v>
      </c>
      <c r="AT921" s="26" t="str">
        <f t="shared" si="8"/>
        <v>//		0x0E31B800,	/* ADDV      	ARM64Op_addv	 */</v>
      </c>
    </row>
    <row r="922" ht="12.75" customHeight="1">
      <c r="A922" s="15" t="s">
        <v>1507</v>
      </c>
      <c r="B922" s="33" t="s">
        <v>106</v>
      </c>
      <c r="C922" s="16"/>
      <c r="D922" s="17"/>
      <c r="E922" s="28" t="s">
        <v>1508</v>
      </c>
      <c r="F922" s="18" t="str">
        <f t="shared" si="1"/>
        <v/>
      </c>
      <c r="G922" s="19"/>
      <c r="H922" s="77"/>
      <c r="I922" s="77"/>
      <c r="J922" s="45" t="s">
        <v>31</v>
      </c>
      <c r="K922" s="32" t="s">
        <v>71</v>
      </c>
      <c r="L922" s="32" t="s">
        <v>30</v>
      </c>
      <c r="M922" s="45" t="s">
        <v>31</v>
      </c>
      <c r="N922" s="45" t="s">
        <v>30</v>
      </c>
      <c r="O922" s="45" t="s">
        <v>30</v>
      </c>
      <c r="P922" s="45" t="s">
        <v>30</v>
      </c>
      <c r="Q922" s="45" t="s">
        <v>31</v>
      </c>
      <c r="R922" s="32" t="s">
        <v>33</v>
      </c>
      <c r="S922" s="32" t="s">
        <v>33</v>
      </c>
      <c r="T922" s="45" t="s">
        <v>30</v>
      </c>
      <c r="U922" s="45" t="s">
        <v>30</v>
      </c>
      <c r="V922" s="45" t="s">
        <v>31</v>
      </c>
      <c r="W922" s="45" t="s">
        <v>31</v>
      </c>
      <c r="X922" s="45" t="s">
        <v>31</v>
      </c>
      <c r="Y922" s="32" t="s">
        <v>31</v>
      </c>
      <c r="Z922" s="32" t="s">
        <v>31</v>
      </c>
      <c r="AA922" s="32" t="s">
        <v>31</v>
      </c>
      <c r="AB922" s="32" t="s">
        <v>30</v>
      </c>
      <c r="AC922" s="32" t="s">
        <v>30</v>
      </c>
      <c r="AD922" s="45" t="s">
        <v>30</v>
      </c>
      <c r="AE922" s="45" t="s">
        <v>31</v>
      </c>
      <c r="AF922" s="46" t="s">
        <v>45</v>
      </c>
      <c r="AK922" s="32" t="s">
        <v>56</v>
      </c>
      <c r="AP922" s="24" t="str">
        <f t="shared" si="2"/>
        <v>0x2E303800</v>
      </c>
      <c r="AQ922" s="25"/>
      <c r="AR922" s="26" t="str">
        <f t="shared" si="6"/>
        <v>ARM64Op_uaddlv                                                  </v>
      </c>
      <c r="AS922" s="26" t="str">
        <f t="shared" si="7"/>
        <v>//		ARM64Op_uaddlv,                                                 	/* 0x2E303800	UADDLV    	 */</v>
      </c>
      <c r="AT922" s="26" t="str">
        <f t="shared" si="8"/>
        <v>//		0x2E303800,	/* UADDLV    	ARM64Op_uaddlv	 */</v>
      </c>
    </row>
    <row r="923" ht="12.75" customHeight="1">
      <c r="A923" s="15" t="s">
        <v>1509</v>
      </c>
      <c r="B923" s="33" t="s">
        <v>106</v>
      </c>
      <c r="C923" s="16"/>
      <c r="D923" s="17"/>
      <c r="E923" s="28" t="s">
        <v>1510</v>
      </c>
      <c r="F923" s="18" t="str">
        <f t="shared" si="1"/>
        <v/>
      </c>
      <c r="G923" s="19"/>
      <c r="H923" s="77"/>
      <c r="I923" s="77"/>
      <c r="J923" s="45" t="s">
        <v>31</v>
      </c>
      <c r="K923" s="32" t="s">
        <v>71</v>
      </c>
      <c r="L923" s="32" t="s">
        <v>30</v>
      </c>
      <c r="M923" s="45" t="s">
        <v>31</v>
      </c>
      <c r="N923" s="45" t="s">
        <v>30</v>
      </c>
      <c r="O923" s="45" t="s">
        <v>30</v>
      </c>
      <c r="P923" s="45" t="s">
        <v>30</v>
      </c>
      <c r="Q923" s="45" t="s">
        <v>31</v>
      </c>
      <c r="R923" s="32" t="s">
        <v>33</v>
      </c>
      <c r="S923" s="32" t="s">
        <v>33</v>
      </c>
      <c r="T923" s="45" t="s">
        <v>30</v>
      </c>
      <c r="U923" s="45" t="s">
        <v>30</v>
      </c>
      <c r="V923" s="45" t="s">
        <v>31</v>
      </c>
      <c r="W923" s="45" t="s">
        <v>31</v>
      </c>
      <c r="X923" s="45" t="s">
        <v>31</v>
      </c>
      <c r="Y923" s="32" t="s">
        <v>31</v>
      </c>
      <c r="Z923" s="32" t="s">
        <v>30</v>
      </c>
      <c r="AA923" s="32" t="s">
        <v>31</v>
      </c>
      <c r="AB923" s="32" t="s">
        <v>30</v>
      </c>
      <c r="AC923" s="32" t="s">
        <v>31</v>
      </c>
      <c r="AD923" s="45" t="s">
        <v>30</v>
      </c>
      <c r="AE923" s="45" t="s">
        <v>31</v>
      </c>
      <c r="AF923" s="46" t="s">
        <v>45</v>
      </c>
      <c r="AK923" s="32" t="s">
        <v>56</v>
      </c>
      <c r="AP923" s="24" t="str">
        <f t="shared" si="2"/>
        <v>0x2E30A800</v>
      </c>
      <c r="AQ923" s="25"/>
      <c r="AR923" s="26" t="str">
        <f t="shared" si="6"/>
        <v>ARM64Op_umaxv                                                   </v>
      </c>
      <c r="AS923" s="26" t="str">
        <f t="shared" si="7"/>
        <v>//		ARM64Op_umaxv,                                                  	/* 0x2E30A800	UMAXV     	 */</v>
      </c>
      <c r="AT923" s="26" t="str">
        <f t="shared" si="8"/>
        <v>//		0x2E30A800,	/* UMAXV     	ARM64Op_umaxv	 */</v>
      </c>
    </row>
    <row r="924" ht="12.75" customHeight="1">
      <c r="A924" s="9" t="s">
        <v>1511</v>
      </c>
      <c r="B924" s="33" t="s">
        <v>106</v>
      </c>
      <c r="C924" s="16"/>
      <c r="D924" s="17"/>
      <c r="E924" s="28" t="s">
        <v>1512</v>
      </c>
      <c r="F924" s="18" t="str">
        <f t="shared" si="1"/>
        <v/>
      </c>
      <c r="G924" s="19"/>
      <c r="H924" s="77"/>
      <c r="I924" s="77"/>
      <c r="J924" s="45" t="s">
        <v>31</v>
      </c>
      <c r="K924" s="32" t="s">
        <v>71</v>
      </c>
      <c r="L924" s="32" t="s">
        <v>30</v>
      </c>
      <c r="M924" s="45" t="s">
        <v>31</v>
      </c>
      <c r="N924" s="45" t="s">
        <v>30</v>
      </c>
      <c r="O924" s="45" t="s">
        <v>30</v>
      </c>
      <c r="P924" s="45" t="s">
        <v>30</v>
      </c>
      <c r="Q924" s="45" t="s">
        <v>31</v>
      </c>
      <c r="R924" s="32" t="s">
        <v>33</v>
      </c>
      <c r="S924" s="32" t="s">
        <v>33</v>
      </c>
      <c r="T924" s="45" t="s">
        <v>30</v>
      </c>
      <c r="U924" s="45" t="s">
        <v>30</v>
      </c>
      <c r="V924" s="45" t="s">
        <v>31</v>
      </c>
      <c r="W924" s="45" t="s">
        <v>31</v>
      </c>
      <c r="X924" s="45" t="s">
        <v>31</v>
      </c>
      <c r="Y924" s="32" t="s">
        <v>30</v>
      </c>
      <c r="Z924" s="32" t="s">
        <v>30</v>
      </c>
      <c r="AA924" s="32" t="s">
        <v>31</v>
      </c>
      <c r="AB924" s="32" t="s">
        <v>30</v>
      </c>
      <c r="AC924" s="32" t="s">
        <v>31</v>
      </c>
      <c r="AD924" s="45" t="s">
        <v>30</v>
      </c>
      <c r="AE924" s="45" t="s">
        <v>31</v>
      </c>
      <c r="AF924" s="46" t="s">
        <v>45</v>
      </c>
      <c r="AK924" s="32" t="s">
        <v>56</v>
      </c>
      <c r="AP924" s="24" t="str">
        <f t="shared" si="2"/>
        <v>0x2E31A800</v>
      </c>
      <c r="AQ924" s="25"/>
      <c r="AR924" s="26" t="str">
        <f t="shared" si="6"/>
        <v>ARM64Op_uminv                                                   </v>
      </c>
      <c r="AS924" s="26" t="str">
        <f t="shared" si="7"/>
        <v>//		ARM64Op_uminv,                                                  	/* 0x2E31A800	UMINV     	 */</v>
      </c>
      <c r="AT924" s="26" t="str">
        <f t="shared" si="8"/>
        <v>//		0x2E31A800,	/* UMINV     	ARM64Op_uminv	 */</v>
      </c>
    </row>
    <row r="925" ht="12.75" customHeight="1">
      <c r="A925" s="9" t="s">
        <v>1513</v>
      </c>
      <c r="B925" s="33" t="s">
        <v>106</v>
      </c>
      <c r="C925" s="16"/>
      <c r="D925" s="17"/>
      <c r="E925" s="28" t="s">
        <v>1514</v>
      </c>
      <c r="F925" s="18" t="str">
        <f t="shared" si="1"/>
        <v/>
      </c>
      <c r="G925" s="19"/>
      <c r="H925" s="77"/>
      <c r="I925" s="77"/>
      <c r="J925" s="45" t="s">
        <v>31</v>
      </c>
      <c r="K925" s="32" t="s">
        <v>71</v>
      </c>
      <c r="L925" s="32" t="s">
        <v>30</v>
      </c>
      <c r="M925" s="45" t="s">
        <v>31</v>
      </c>
      <c r="N925" s="45" t="s">
        <v>30</v>
      </c>
      <c r="O925" s="45" t="s">
        <v>30</v>
      </c>
      <c r="P925" s="45" t="s">
        <v>30</v>
      </c>
      <c r="Q925" s="45" t="s">
        <v>31</v>
      </c>
      <c r="R925" s="32" t="s">
        <v>31</v>
      </c>
      <c r="S925" s="32" t="s">
        <v>854</v>
      </c>
      <c r="T925" s="45" t="s">
        <v>30</v>
      </c>
      <c r="U925" s="45" t="s">
        <v>30</v>
      </c>
      <c r="V925" s="45" t="s">
        <v>31</v>
      </c>
      <c r="W925" s="45" t="s">
        <v>31</v>
      </c>
      <c r="X925" s="45" t="s">
        <v>31</v>
      </c>
      <c r="Y925" s="32" t="s">
        <v>31</v>
      </c>
      <c r="Z925" s="32" t="s">
        <v>30</v>
      </c>
      <c r="AA925" s="32" t="s">
        <v>30</v>
      </c>
      <c r="AB925" s="32" t="s">
        <v>31</v>
      </c>
      <c r="AC925" s="32" t="s">
        <v>31</v>
      </c>
      <c r="AD925" s="45" t="s">
        <v>30</v>
      </c>
      <c r="AE925" s="45" t="s">
        <v>31</v>
      </c>
      <c r="AF925" s="46" t="s">
        <v>45</v>
      </c>
      <c r="AK925" s="32" t="s">
        <v>56</v>
      </c>
      <c r="AP925" s="24" t="str">
        <f t="shared" si="2"/>
        <v>0x2E30C800</v>
      </c>
      <c r="AQ925" s="25"/>
      <c r="AR925" s="26" t="str">
        <f t="shared" si="6"/>
        <v>ARM64Op_fmaxnmv                                                 </v>
      </c>
      <c r="AS925" s="26" t="str">
        <f t="shared" si="7"/>
        <v>//		ARM64Op_fmaxnmv,                                                	/* 0x2E30C800	FMAXNMV   	 */</v>
      </c>
      <c r="AT925" s="26" t="str">
        <f t="shared" si="8"/>
        <v>//		0x2E30C800,	/* FMAXNMV   	ARM64Op_fmaxnmv	 */</v>
      </c>
    </row>
    <row r="926" ht="12.75" customHeight="1">
      <c r="A926" s="15" t="s">
        <v>1515</v>
      </c>
      <c r="B926" s="33" t="s">
        <v>106</v>
      </c>
      <c r="C926" s="16"/>
      <c r="D926" s="17"/>
      <c r="E926" s="28" t="s">
        <v>1516</v>
      </c>
      <c r="F926" s="18" t="str">
        <f t="shared" si="1"/>
        <v/>
      </c>
      <c r="G926" s="19"/>
      <c r="H926" s="77"/>
      <c r="I926" s="77"/>
      <c r="J926" s="45" t="s">
        <v>31</v>
      </c>
      <c r="K926" s="32" t="s">
        <v>71</v>
      </c>
      <c r="L926" s="32" t="s">
        <v>30</v>
      </c>
      <c r="M926" s="45" t="s">
        <v>31</v>
      </c>
      <c r="N926" s="45" t="s">
        <v>30</v>
      </c>
      <c r="O926" s="45" t="s">
        <v>30</v>
      </c>
      <c r="P926" s="45" t="s">
        <v>30</v>
      </c>
      <c r="Q926" s="45" t="s">
        <v>31</v>
      </c>
      <c r="R926" s="32" t="s">
        <v>31</v>
      </c>
      <c r="S926" s="32" t="s">
        <v>854</v>
      </c>
      <c r="T926" s="45" t="s">
        <v>30</v>
      </c>
      <c r="U926" s="45" t="s">
        <v>30</v>
      </c>
      <c r="V926" s="45" t="s">
        <v>31</v>
      </c>
      <c r="W926" s="45" t="s">
        <v>31</v>
      </c>
      <c r="X926" s="45" t="s">
        <v>31</v>
      </c>
      <c r="Y926" s="32" t="s">
        <v>31</v>
      </c>
      <c r="Z926" s="32" t="s">
        <v>30</v>
      </c>
      <c r="AA926" s="32" t="s">
        <v>30</v>
      </c>
      <c r="AB926" s="32" t="s">
        <v>30</v>
      </c>
      <c r="AC926" s="32" t="s">
        <v>30</v>
      </c>
      <c r="AD926" s="45" t="s">
        <v>30</v>
      </c>
      <c r="AE926" s="45" t="s">
        <v>31</v>
      </c>
      <c r="AF926" s="46" t="s">
        <v>45</v>
      </c>
      <c r="AK926" s="32" t="s">
        <v>56</v>
      </c>
      <c r="AP926" s="24" t="str">
        <f t="shared" si="2"/>
        <v>0x2E30F800</v>
      </c>
      <c r="AQ926" s="25"/>
      <c r="AR926" s="26" t="str">
        <f t="shared" si="6"/>
        <v>ARM64Op_fmaxv                                                   </v>
      </c>
      <c r="AS926" s="26" t="str">
        <f t="shared" si="7"/>
        <v>//		ARM64Op_fmaxv,                                                  	/* 0x2E30F800	FMAXV     	 */</v>
      </c>
      <c r="AT926" s="26" t="str">
        <f t="shared" si="8"/>
        <v>//		0x2E30F800,	/* FMAXV     	ARM64Op_fmaxv	 */</v>
      </c>
    </row>
    <row r="927" ht="12.75" customHeight="1">
      <c r="A927" s="15" t="s">
        <v>1517</v>
      </c>
      <c r="B927" s="33" t="s">
        <v>106</v>
      </c>
      <c r="C927" s="16"/>
      <c r="D927" s="17"/>
      <c r="E927" s="28" t="s">
        <v>1518</v>
      </c>
      <c r="F927" s="18" t="str">
        <f t="shared" si="1"/>
        <v/>
      </c>
      <c r="G927" s="19"/>
      <c r="H927" s="77"/>
      <c r="I927" s="77"/>
      <c r="J927" s="45" t="s">
        <v>31</v>
      </c>
      <c r="K927" s="32" t="s">
        <v>71</v>
      </c>
      <c r="L927" s="32" t="s">
        <v>30</v>
      </c>
      <c r="M927" s="45" t="s">
        <v>31</v>
      </c>
      <c r="N927" s="45" t="s">
        <v>30</v>
      </c>
      <c r="O927" s="45" t="s">
        <v>30</v>
      </c>
      <c r="P927" s="45" t="s">
        <v>30</v>
      </c>
      <c r="Q927" s="45" t="s">
        <v>31</v>
      </c>
      <c r="R927" s="32" t="s">
        <v>30</v>
      </c>
      <c r="S927" s="32" t="s">
        <v>854</v>
      </c>
      <c r="T927" s="45" t="s">
        <v>30</v>
      </c>
      <c r="U927" s="45" t="s">
        <v>30</v>
      </c>
      <c r="V927" s="45" t="s">
        <v>31</v>
      </c>
      <c r="W927" s="45" t="s">
        <v>31</v>
      </c>
      <c r="X927" s="45" t="s">
        <v>31</v>
      </c>
      <c r="Y927" s="32" t="s">
        <v>31</v>
      </c>
      <c r="Z927" s="32" t="s">
        <v>30</v>
      </c>
      <c r="AA927" s="32" t="s">
        <v>30</v>
      </c>
      <c r="AB927" s="32" t="s">
        <v>31</v>
      </c>
      <c r="AC927" s="32" t="s">
        <v>31</v>
      </c>
      <c r="AD927" s="45" t="s">
        <v>30</v>
      </c>
      <c r="AE927" s="45" t="s">
        <v>31</v>
      </c>
      <c r="AF927" s="46" t="s">
        <v>45</v>
      </c>
      <c r="AK927" s="32" t="s">
        <v>56</v>
      </c>
      <c r="AP927" s="24" t="str">
        <f t="shared" si="2"/>
        <v>0x2EB0C800</v>
      </c>
      <c r="AQ927" s="25"/>
      <c r="AR927" s="26" t="str">
        <f t="shared" si="6"/>
        <v>ARM64Op_fminnmv                                                 </v>
      </c>
      <c r="AS927" s="26" t="str">
        <f t="shared" si="7"/>
        <v>//		ARM64Op_fminnmv,                                                	/* 0x2EB0C800	FMINNMV   	 */</v>
      </c>
      <c r="AT927" s="26" t="str">
        <f t="shared" si="8"/>
        <v>//		0x2EB0C800,	/* FMINNMV   	ARM64Op_fminnmv	 */</v>
      </c>
    </row>
    <row r="928" ht="12.75" customHeight="1">
      <c r="A928" s="9" t="s">
        <v>1519</v>
      </c>
      <c r="B928" s="33" t="s">
        <v>106</v>
      </c>
      <c r="C928" s="16"/>
      <c r="D928" s="17"/>
      <c r="E928" s="28" t="s">
        <v>1520</v>
      </c>
      <c r="F928" s="18" t="str">
        <f t="shared" si="1"/>
        <v/>
      </c>
      <c r="G928" s="19"/>
      <c r="H928" s="77"/>
      <c r="I928" s="77"/>
      <c r="J928" s="45" t="s">
        <v>31</v>
      </c>
      <c r="K928" s="32" t="s">
        <v>71</v>
      </c>
      <c r="L928" s="32" t="s">
        <v>30</v>
      </c>
      <c r="M928" s="45" t="s">
        <v>31</v>
      </c>
      <c r="N928" s="45" t="s">
        <v>30</v>
      </c>
      <c r="O928" s="45" t="s">
        <v>30</v>
      </c>
      <c r="P928" s="45" t="s">
        <v>30</v>
      </c>
      <c r="Q928" s="45" t="s">
        <v>31</v>
      </c>
      <c r="R928" s="32" t="s">
        <v>30</v>
      </c>
      <c r="S928" s="32" t="s">
        <v>854</v>
      </c>
      <c r="T928" s="45" t="s">
        <v>30</v>
      </c>
      <c r="U928" s="45" t="s">
        <v>30</v>
      </c>
      <c r="V928" s="45" t="s">
        <v>31</v>
      </c>
      <c r="W928" s="45" t="s">
        <v>31</v>
      </c>
      <c r="X928" s="45" t="s">
        <v>31</v>
      </c>
      <c r="Y928" s="32" t="s">
        <v>31</v>
      </c>
      <c r="Z928" s="32" t="s">
        <v>30</v>
      </c>
      <c r="AA928" s="32" t="s">
        <v>30</v>
      </c>
      <c r="AB928" s="32" t="s">
        <v>30</v>
      </c>
      <c r="AC928" s="32" t="s">
        <v>30</v>
      </c>
      <c r="AD928" s="45" t="s">
        <v>30</v>
      </c>
      <c r="AE928" s="45" t="s">
        <v>31</v>
      </c>
      <c r="AF928" s="46" t="s">
        <v>45</v>
      </c>
      <c r="AK928" s="32" t="s">
        <v>56</v>
      </c>
      <c r="AP928" s="24" t="str">
        <f t="shared" si="2"/>
        <v>0x2EB0F800</v>
      </c>
      <c r="AQ928" s="25"/>
      <c r="AR928" s="26" t="str">
        <f t="shared" si="6"/>
        <v>ARM64Op_fminv                                                   </v>
      </c>
      <c r="AS928" s="26" t="str">
        <f t="shared" si="7"/>
        <v>//		ARM64Op_fminv,                                                  	/* 0x2EB0F800	FMINV     	 */</v>
      </c>
      <c r="AT928" s="26" t="str">
        <f t="shared" si="8"/>
        <v>//		0x2EB0F800,	/* FMINV     	ARM64Op_fminv	 */</v>
      </c>
    </row>
    <row r="929" ht="12.75" customHeight="1">
      <c r="A929" s="15" t="s">
        <v>1521</v>
      </c>
      <c r="B929" s="33" t="s">
        <v>106</v>
      </c>
      <c r="C929" s="16"/>
      <c r="D929" s="17" t="s">
        <v>1522</v>
      </c>
      <c r="F929" s="18" t="str">
        <f t="shared" si="1"/>
        <v/>
      </c>
      <c r="G929" s="19"/>
      <c r="H929" s="20"/>
      <c r="I929" s="20"/>
      <c r="J929" s="22" t="s">
        <v>31</v>
      </c>
      <c r="K929" s="38" t="s">
        <v>71</v>
      </c>
      <c r="L929" s="38" t="s">
        <v>459</v>
      </c>
      <c r="M929" s="22" t="s">
        <v>31</v>
      </c>
      <c r="N929" s="39" t="s">
        <v>30</v>
      </c>
      <c r="O929" s="39" t="s">
        <v>30</v>
      </c>
      <c r="P929" s="39" t="s">
        <v>30</v>
      </c>
      <c r="Q929" s="22" t="s">
        <v>31</v>
      </c>
      <c r="R929" s="22" t="s">
        <v>31</v>
      </c>
      <c r="S929" s="22" t="s">
        <v>31</v>
      </c>
      <c r="T929" s="22" t="s">
        <v>31</v>
      </c>
      <c r="U929" s="38" t="s">
        <v>61</v>
      </c>
      <c r="Z929" s="22" t="s">
        <v>31</v>
      </c>
      <c r="AA929" s="38" t="s">
        <v>80</v>
      </c>
      <c r="AE929" s="22" t="s">
        <v>30</v>
      </c>
      <c r="AF929" s="40" t="s">
        <v>45</v>
      </c>
      <c r="AK929" s="38" t="s">
        <v>56</v>
      </c>
      <c r="AP929" s="24" t="str">
        <f t="shared" si="2"/>
        <v/>
      </c>
      <c r="AQ929" s="25"/>
      <c r="AR929" s="26" t="str">
        <f t="shared" si="6"/>
        <v/>
      </c>
      <c r="AS929" s="26" t="str">
        <f t="shared" si="7"/>
        <v>	/* AdvSIMD copy */</v>
      </c>
      <c r="AT929" s="26" t="str">
        <f t="shared" si="8"/>
        <v>	/* AdvSIMD copy */</v>
      </c>
    </row>
    <row r="930" ht="12.75" customHeight="1">
      <c r="A930" s="15" t="s">
        <v>1523</v>
      </c>
      <c r="B930" s="33" t="s">
        <v>106</v>
      </c>
      <c r="C930" s="16"/>
      <c r="D930" s="17"/>
      <c r="E930" s="28" t="s">
        <v>1091</v>
      </c>
      <c r="F930" s="18" t="str">
        <f t="shared" si="1"/>
        <v>element_Vector</v>
      </c>
      <c r="G930" s="18" t="s">
        <v>1092</v>
      </c>
      <c r="H930" s="30" t="s">
        <v>1206</v>
      </c>
      <c r="I930" s="30"/>
      <c r="J930" s="45" t="s">
        <v>31</v>
      </c>
      <c r="K930" s="32" t="s">
        <v>33</v>
      </c>
      <c r="L930" s="32" t="s">
        <v>31</v>
      </c>
      <c r="M930" s="45" t="s">
        <v>31</v>
      </c>
      <c r="N930" s="45" t="s">
        <v>30</v>
      </c>
      <c r="O930" s="45" t="s">
        <v>30</v>
      </c>
      <c r="P930" s="45" t="s">
        <v>30</v>
      </c>
      <c r="Q930" s="45" t="s">
        <v>31</v>
      </c>
      <c r="R930" s="45" t="s">
        <v>31</v>
      </c>
      <c r="S930" s="45" t="s">
        <v>31</v>
      </c>
      <c r="T930" s="45" t="s">
        <v>31</v>
      </c>
      <c r="U930" s="32" t="s">
        <v>33</v>
      </c>
      <c r="V930" s="32" t="s">
        <v>33</v>
      </c>
      <c r="W930" s="32" t="s">
        <v>33</v>
      </c>
      <c r="X930" s="32" t="s">
        <v>33</v>
      </c>
      <c r="Y930" s="32" t="s">
        <v>33</v>
      </c>
      <c r="Z930" s="45" t="s">
        <v>31</v>
      </c>
      <c r="AA930" s="32" t="s">
        <v>31</v>
      </c>
      <c r="AB930" s="32" t="s">
        <v>31</v>
      </c>
      <c r="AC930" s="32" t="s">
        <v>31</v>
      </c>
      <c r="AD930" s="32" t="s">
        <v>31</v>
      </c>
      <c r="AE930" s="45" t="s">
        <v>30</v>
      </c>
      <c r="AF930" s="46" t="s">
        <v>45</v>
      </c>
      <c r="AK930" s="32" t="s">
        <v>56</v>
      </c>
      <c r="AP930" s="24" t="str">
        <f t="shared" si="2"/>
        <v>0x0E000400</v>
      </c>
      <c r="AQ930" s="25"/>
      <c r="AR930" s="26" t="str">
        <f t="shared" si="6"/>
        <v>ARM64Op_dup_element_Vector                                      </v>
      </c>
      <c r="AS930" s="26" t="str">
        <f t="shared" si="7"/>
        <v>//		ARM64Op_dup_element_Vector,                                     	/* 0x0E000400	DUP       	 */</v>
      </c>
      <c r="AT930" s="26" t="str">
        <f t="shared" si="8"/>
        <v>//		0x0E000400,	/* DUP       	ARM64Op_dup_element_Vector	 */</v>
      </c>
    </row>
    <row r="931" ht="12.75" customHeight="1">
      <c r="A931" s="9" t="s">
        <v>1524</v>
      </c>
      <c r="B931" s="33" t="s">
        <v>106</v>
      </c>
      <c r="C931" s="16"/>
      <c r="D931" s="17"/>
      <c r="E931" s="28" t="s">
        <v>1091</v>
      </c>
      <c r="F931" s="18" t="str">
        <f t="shared" si="1"/>
        <v>general</v>
      </c>
      <c r="G931" s="18" t="s">
        <v>860</v>
      </c>
      <c r="H931" s="30"/>
      <c r="I931" s="30"/>
      <c r="J931" s="45" t="s">
        <v>31</v>
      </c>
      <c r="K931" s="32" t="s">
        <v>33</v>
      </c>
      <c r="L931" s="32" t="s">
        <v>31</v>
      </c>
      <c r="M931" s="45" t="s">
        <v>31</v>
      </c>
      <c r="N931" s="45" t="s">
        <v>30</v>
      </c>
      <c r="O931" s="45" t="s">
        <v>30</v>
      </c>
      <c r="P931" s="45" t="s">
        <v>30</v>
      </c>
      <c r="Q931" s="45" t="s">
        <v>31</v>
      </c>
      <c r="R931" s="45" t="s">
        <v>31</v>
      </c>
      <c r="S931" s="45" t="s">
        <v>31</v>
      </c>
      <c r="T931" s="45" t="s">
        <v>31</v>
      </c>
      <c r="U931" s="32" t="s">
        <v>33</v>
      </c>
      <c r="V931" s="32" t="s">
        <v>33</v>
      </c>
      <c r="W931" s="32" t="s">
        <v>33</v>
      </c>
      <c r="X931" s="32" t="s">
        <v>33</v>
      </c>
      <c r="Y931" s="32" t="s">
        <v>33</v>
      </c>
      <c r="Z931" s="45" t="s">
        <v>31</v>
      </c>
      <c r="AA931" s="32" t="s">
        <v>31</v>
      </c>
      <c r="AB931" s="32" t="s">
        <v>31</v>
      </c>
      <c r="AC931" s="32" t="s">
        <v>31</v>
      </c>
      <c r="AD931" s="32" t="s">
        <v>30</v>
      </c>
      <c r="AE931" s="45" t="s">
        <v>30</v>
      </c>
      <c r="AF931" s="46" t="s">
        <v>45</v>
      </c>
      <c r="AK931" s="32" t="s">
        <v>56</v>
      </c>
      <c r="AP931" s="24" t="str">
        <f t="shared" si="2"/>
        <v>0x0E000C00</v>
      </c>
      <c r="AQ931" s="25"/>
      <c r="AR931" s="26" t="str">
        <f t="shared" si="6"/>
        <v>ARM64Op_dup_general                                             </v>
      </c>
      <c r="AS931" s="26" t="str">
        <f t="shared" si="7"/>
        <v>//		ARM64Op_dup_general,                                            	/* 0x0E000C00	DUP       	 */</v>
      </c>
      <c r="AT931" s="26" t="str">
        <f t="shared" si="8"/>
        <v>//		0x0E000C00,	/* DUP       	ARM64Op_dup_general	 */</v>
      </c>
    </row>
    <row r="932" ht="12.75" customHeight="1">
      <c r="A932" s="9" t="s">
        <v>1525</v>
      </c>
      <c r="B932" s="33" t="s">
        <v>106</v>
      </c>
      <c r="C932" s="16"/>
      <c r="D932" s="17"/>
      <c r="E932" s="28" t="s">
        <v>1526</v>
      </c>
      <c r="F932" s="18" t="str">
        <f t="shared" si="1"/>
        <v>32_bit</v>
      </c>
      <c r="G932" s="19"/>
      <c r="H932" s="30" t="s">
        <v>1527</v>
      </c>
      <c r="I932" s="30"/>
      <c r="J932" s="45" t="s">
        <v>31</v>
      </c>
      <c r="K932" s="32" t="s">
        <v>31</v>
      </c>
      <c r="L932" s="32" t="s">
        <v>31</v>
      </c>
      <c r="M932" s="45" t="s">
        <v>31</v>
      </c>
      <c r="N932" s="45" t="s">
        <v>30</v>
      </c>
      <c r="O932" s="45" t="s">
        <v>30</v>
      </c>
      <c r="P932" s="45" t="s">
        <v>30</v>
      </c>
      <c r="Q932" s="45" t="s">
        <v>31</v>
      </c>
      <c r="R932" s="45" t="s">
        <v>31</v>
      </c>
      <c r="S932" s="45" t="s">
        <v>31</v>
      </c>
      <c r="T932" s="45" t="s">
        <v>31</v>
      </c>
      <c r="U932" s="32" t="s">
        <v>33</v>
      </c>
      <c r="V932" s="32" t="s">
        <v>33</v>
      </c>
      <c r="W932" s="32" t="s">
        <v>33</v>
      </c>
      <c r="X932" s="32" t="s">
        <v>33</v>
      </c>
      <c r="Y932" s="32" t="s">
        <v>33</v>
      </c>
      <c r="Z932" s="45" t="s">
        <v>31</v>
      </c>
      <c r="AA932" s="32" t="s">
        <v>31</v>
      </c>
      <c r="AB932" s="32" t="s">
        <v>30</v>
      </c>
      <c r="AC932" s="32" t="s">
        <v>31</v>
      </c>
      <c r="AD932" s="32" t="s">
        <v>30</v>
      </c>
      <c r="AE932" s="45" t="s">
        <v>30</v>
      </c>
      <c r="AF932" s="46" t="s">
        <v>45</v>
      </c>
      <c r="AK932" s="32" t="s">
        <v>56</v>
      </c>
      <c r="AP932" s="24" t="str">
        <f t="shared" si="2"/>
        <v>0x0E002C00</v>
      </c>
      <c r="AQ932" s="25"/>
      <c r="AR932" s="26" t="str">
        <f t="shared" si="6"/>
        <v>ARM64Op_smov_32_bit                                             </v>
      </c>
      <c r="AS932" s="26" t="str">
        <f t="shared" si="7"/>
        <v>//		ARM64Op_smov_32_bit,                                            	/* 0x0E002C00	SMOV      	 */</v>
      </c>
      <c r="AT932" s="26" t="str">
        <f t="shared" si="8"/>
        <v>//		0x0E002C00,	/* SMOV      	ARM64Op_smov_32_bit	 */</v>
      </c>
    </row>
    <row r="933" ht="12.75" customHeight="1">
      <c r="A933" s="15" t="s">
        <v>1528</v>
      </c>
      <c r="B933" s="33" t="s">
        <v>106</v>
      </c>
      <c r="C933" s="16"/>
      <c r="D933" s="17"/>
      <c r="E933" s="28" t="s">
        <v>1529</v>
      </c>
      <c r="F933" s="18" t="str">
        <f t="shared" si="1"/>
        <v>32_bit</v>
      </c>
      <c r="G933" s="19"/>
      <c r="H933" s="30" t="s">
        <v>1527</v>
      </c>
      <c r="I933" s="30"/>
      <c r="J933" s="45" t="s">
        <v>31</v>
      </c>
      <c r="K933" s="32" t="s">
        <v>31</v>
      </c>
      <c r="L933" s="32" t="s">
        <v>31</v>
      </c>
      <c r="M933" s="45" t="s">
        <v>31</v>
      </c>
      <c r="N933" s="45" t="s">
        <v>30</v>
      </c>
      <c r="O933" s="45" t="s">
        <v>30</v>
      </c>
      <c r="P933" s="45" t="s">
        <v>30</v>
      </c>
      <c r="Q933" s="45" t="s">
        <v>31</v>
      </c>
      <c r="R933" s="45" t="s">
        <v>31</v>
      </c>
      <c r="S933" s="45" t="s">
        <v>31</v>
      </c>
      <c r="T933" s="45" t="s">
        <v>31</v>
      </c>
      <c r="U933" s="32" t="s">
        <v>33</v>
      </c>
      <c r="V933" s="32" t="s">
        <v>33</v>
      </c>
      <c r="W933" s="32" t="s">
        <v>33</v>
      </c>
      <c r="X933" s="32" t="s">
        <v>33</v>
      </c>
      <c r="Y933" s="32" t="s">
        <v>33</v>
      </c>
      <c r="Z933" s="45" t="s">
        <v>31</v>
      </c>
      <c r="AA933" s="32" t="s">
        <v>31</v>
      </c>
      <c r="AB933" s="32" t="s">
        <v>30</v>
      </c>
      <c r="AC933" s="32" t="s">
        <v>30</v>
      </c>
      <c r="AD933" s="32" t="s">
        <v>30</v>
      </c>
      <c r="AE933" s="45" t="s">
        <v>30</v>
      </c>
      <c r="AF933" s="46" t="s">
        <v>45</v>
      </c>
      <c r="AK933" s="32" t="s">
        <v>56</v>
      </c>
      <c r="AP933" s="24" t="str">
        <f t="shared" si="2"/>
        <v>0x0E003C00</v>
      </c>
      <c r="AQ933" s="25"/>
      <c r="AR933" s="26" t="str">
        <f t="shared" si="6"/>
        <v>ARM64Op_umov_32_bit                                             </v>
      </c>
      <c r="AS933" s="26" t="str">
        <f t="shared" si="7"/>
        <v>//		ARM64Op_umov_32_bit,                                            	/* 0x0E003C00	UMOV      	 */</v>
      </c>
      <c r="AT933" s="26" t="str">
        <f t="shared" si="8"/>
        <v>//		0x0E003C00,	/* UMOV      	ARM64Op_umov_32_bit	 */</v>
      </c>
    </row>
    <row r="934" ht="12.75" customHeight="1">
      <c r="A934" s="15" t="s">
        <v>1530</v>
      </c>
      <c r="B934" s="33" t="s">
        <v>106</v>
      </c>
      <c r="C934" s="16"/>
      <c r="D934" s="17"/>
      <c r="E934" s="28" t="s">
        <v>1531</v>
      </c>
      <c r="F934" s="18" t="str">
        <f t="shared" si="1"/>
        <v>general</v>
      </c>
      <c r="G934" s="18" t="s">
        <v>860</v>
      </c>
      <c r="H934" s="30"/>
      <c r="I934" s="30"/>
      <c r="J934" s="45" t="s">
        <v>31</v>
      </c>
      <c r="K934" s="32" t="s">
        <v>30</v>
      </c>
      <c r="L934" s="32" t="s">
        <v>31</v>
      </c>
      <c r="M934" s="45" t="s">
        <v>31</v>
      </c>
      <c r="N934" s="45" t="s">
        <v>30</v>
      </c>
      <c r="O934" s="45" t="s">
        <v>30</v>
      </c>
      <c r="P934" s="45" t="s">
        <v>30</v>
      </c>
      <c r="Q934" s="45" t="s">
        <v>31</v>
      </c>
      <c r="R934" s="45" t="s">
        <v>31</v>
      </c>
      <c r="S934" s="45" t="s">
        <v>31</v>
      </c>
      <c r="T934" s="45" t="s">
        <v>31</v>
      </c>
      <c r="U934" s="32" t="s">
        <v>33</v>
      </c>
      <c r="V934" s="32" t="s">
        <v>33</v>
      </c>
      <c r="W934" s="32" t="s">
        <v>33</v>
      </c>
      <c r="X934" s="32" t="s">
        <v>33</v>
      </c>
      <c r="Y934" s="32" t="s">
        <v>33</v>
      </c>
      <c r="Z934" s="45" t="s">
        <v>31</v>
      </c>
      <c r="AA934" s="32" t="s">
        <v>31</v>
      </c>
      <c r="AB934" s="32" t="s">
        <v>31</v>
      </c>
      <c r="AC934" s="32" t="s">
        <v>30</v>
      </c>
      <c r="AD934" s="32" t="s">
        <v>30</v>
      </c>
      <c r="AE934" s="45" t="s">
        <v>30</v>
      </c>
      <c r="AF934" s="46" t="s">
        <v>45</v>
      </c>
      <c r="AK934" s="32" t="s">
        <v>56</v>
      </c>
      <c r="AP934" s="24" t="str">
        <f t="shared" si="2"/>
        <v>0x4E001C00</v>
      </c>
      <c r="AQ934" s="25"/>
      <c r="AR934" s="26" t="str">
        <f t="shared" si="6"/>
        <v>ARM64Op_ins_general                                             </v>
      </c>
      <c r="AS934" s="26" t="str">
        <f t="shared" si="7"/>
        <v>//		ARM64Op_ins_general,                                            	/* 0x4E001C00	INS       	 */</v>
      </c>
      <c r="AT934" s="26" t="str">
        <f t="shared" si="8"/>
        <v>//		0x4E001C00,	/* INS       	ARM64Op_ins_general	 */</v>
      </c>
    </row>
    <row r="935" ht="12.75" customHeight="1">
      <c r="A935" s="9" t="s">
        <v>1532</v>
      </c>
      <c r="B935" s="33" t="s">
        <v>106</v>
      </c>
      <c r="C935" s="16"/>
      <c r="D935" s="17"/>
      <c r="E935" s="28" t="s">
        <v>1526</v>
      </c>
      <c r="F935" s="18" t="str">
        <f t="shared" si="1"/>
        <v>64_bit</v>
      </c>
      <c r="G935" s="19"/>
      <c r="H935" s="30" t="s">
        <v>1533</v>
      </c>
      <c r="I935" s="30"/>
      <c r="J935" s="45" t="s">
        <v>31</v>
      </c>
      <c r="K935" s="32" t="s">
        <v>30</v>
      </c>
      <c r="L935" s="32" t="s">
        <v>31</v>
      </c>
      <c r="M935" s="45" t="s">
        <v>31</v>
      </c>
      <c r="N935" s="45" t="s">
        <v>30</v>
      </c>
      <c r="O935" s="45" t="s">
        <v>30</v>
      </c>
      <c r="P935" s="45" t="s">
        <v>30</v>
      </c>
      <c r="Q935" s="45" t="s">
        <v>31</v>
      </c>
      <c r="R935" s="45" t="s">
        <v>31</v>
      </c>
      <c r="S935" s="45" t="s">
        <v>31</v>
      </c>
      <c r="T935" s="45" t="s">
        <v>31</v>
      </c>
      <c r="U935" s="32" t="s">
        <v>33</v>
      </c>
      <c r="V935" s="32" t="s">
        <v>33</v>
      </c>
      <c r="W935" s="32" t="s">
        <v>33</v>
      </c>
      <c r="X935" s="32" t="s">
        <v>33</v>
      </c>
      <c r="Y935" s="32" t="s">
        <v>33</v>
      </c>
      <c r="Z935" s="45" t="s">
        <v>31</v>
      </c>
      <c r="AA935" s="32" t="s">
        <v>31</v>
      </c>
      <c r="AB935" s="32" t="s">
        <v>30</v>
      </c>
      <c r="AC935" s="32" t="s">
        <v>31</v>
      </c>
      <c r="AD935" s="32" t="s">
        <v>30</v>
      </c>
      <c r="AE935" s="45" t="s">
        <v>30</v>
      </c>
      <c r="AF935" s="46" t="s">
        <v>45</v>
      </c>
      <c r="AK935" s="32" t="s">
        <v>56</v>
      </c>
      <c r="AP935" s="24" t="str">
        <f t="shared" si="2"/>
        <v>0x4E002C00</v>
      </c>
      <c r="AQ935" s="25"/>
      <c r="AR935" s="26" t="str">
        <f t="shared" si="6"/>
        <v>ARM64Op_smov_64_bit                                             </v>
      </c>
      <c r="AS935" s="26" t="str">
        <f t="shared" si="7"/>
        <v>//		ARM64Op_smov_64_bit,                                            	/* 0x4E002C00	SMOV      	 */</v>
      </c>
      <c r="AT935" s="26" t="str">
        <f t="shared" si="8"/>
        <v>//		0x4E002C00,	/* SMOV      	ARM64Op_smov_64_bit	 */</v>
      </c>
    </row>
    <row r="936" ht="12.75" customHeight="1">
      <c r="A936" s="15" t="s">
        <v>1534</v>
      </c>
      <c r="B936" s="33" t="s">
        <v>106</v>
      </c>
      <c r="C936" s="16"/>
      <c r="D936" s="17"/>
      <c r="E936" s="28" t="s">
        <v>1529</v>
      </c>
      <c r="F936" s="18" t="str">
        <f t="shared" si="1"/>
        <v>64_bit</v>
      </c>
      <c r="G936" s="19"/>
      <c r="H936" s="30" t="s">
        <v>1533</v>
      </c>
      <c r="I936" s="30"/>
      <c r="J936" s="45" t="s">
        <v>31</v>
      </c>
      <c r="K936" s="32" t="s">
        <v>30</v>
      </c>
      <c r="L936" s="32" t="s">
        <v>31</v>
      </c>
      <c r="M936" s="45" t="s">
        <v>31</v>
      </c>
      <c r="N936" s="45" t="s">
        <v>30</v>
      </c>
      <c r="O936" s="45" t="s">
        <v>30</v>
      </c>
      <c r="P936" s="45" t="s">
        <v>30</v>
      </c>
      <c r="Q936" s="45" t="s">
        <v>31</v>
      </c>
      <c r="R936" s="45" t="s">
        <v>31</v>
      </c>
      <c r="S936" s="45" t="s">
        <v>31</v>
      </c>
      <c r="T936" s="45" t="s">
        <v>31</v>
      </c>
      <c r="U936" s="32" t="s">
        <v>33</v>
      </c>
      <c r="V936" s="32" t="s">
        <v>33</v>
      </c>
      <c r="W936" s="32" t="s">
        <v>33</v>
      </c>
      <c r="X936" s="32" t="s">
        <v>33</v>
      </c>
      <c r="Y936" s="32" t="s">
        <v>33</v>
      </c>
      <c r="Z936" s="45" t="s">
        <v>31</v>
      </c>
      <c r="AA936" s="32" t="s">
        <v>31</v>
      </c>
      <c r="AB936" s="32" t="s">
        <v>30</v>
      </c>
      <c r="AC936" s="32" t="s">
        <v>30</v>
      </c>
      <c r="AD936" s="32" t="s">
        <v>30</v>
      </c>
      <c r="AE936" s="45" t="s">
        <v>30</v>
      </c>
      <c r="AF936" s="46" t="s">
        <v>45</v>
      </c>
      <c r="AK936" s="32" t="s">
        <v>56</v>
      </c>
      <c r="AP936" s="24" t="str">
        <f t="shared" si="2"/>
        <v>0x4E003C00</v>
      </c>
      <c r="AQ936" s="25"/>
      <c r="AR936" s="26" t="str">
        <f t="shared" si="6"/>
        <v>ARM64Op_umov_64_bit                                             </v>
      </c>
      <c r="AS936" s="26" t="str">
        <f t="shared" si="7"/>
        <v>//		ARM64Op_umov_64_bit,                                            	/* 0x4E003C00	UMOV      	 */</v>
      </c>
      <c r="AT936" s="26" t="str">
        <f t="shared" si="8"/>
        <v>//		0x4E003C00,	/* UMOV      	ARM64Op_umov_64_bit	 */</v>
      </c>
    </row>
    <row r="937" ht="12.75" customHeight="1">
      <c r="A937" s="15" t="s">
        <v>1535</v>
      </c>
      <c r="B937" s="33" t="s">
        <v>106</v>
      </c>
      <c r="C937" s="16"/>
      <c r="D937" s="17"/>
      <c r="E937" s="28" t="s">
        <v>1531</v>
      </c>
      <c r="F937" s="18" t="str">
        <f t="shared" si="1"/>
        <v>element</v>
      </c>
      <c r="G937" s="18" t="s">
        <v>1092</v>
      </c>
      <c r="H937" s="30"/>
      <c r="I937" s="30"/>
      <c r="J937" s="45" t="s">
        <v>31</v>
      </c>
      <c r="K937" s="32" t="s">
        <v>30</v>
      </c>
      <c r="L937" s="32" t="s">
        <v>30</v>
      </c>
      <c r="M937" s="45" t="s">
        <v>31</v>
      </c>
      <c r="N937" s="45" t="s">
        <v>30</v>
      </c>
      <c r="O937" s="45" t="s">
        <v>30</v>
      </c>
      <c r="P937" s="45" t="s">
        <v>30</v>
      </c>
      <c r="Q937" s="45" t="s">
        <v>31</v>
      </c>
      <c r="R937" s="45" t="s">
        <v>31</v>
      </c>
      <c r="S937" s="45" t="s">
        <v>31</v>
      </c>
      <c r="T937" s="45" t="s">
        <v>31</v>
      </c>
      <c r="U937" s="32" t="s">
        <v>33</v>
      </c>
      <c r="V937" s="32" t="s">
        <v>33</v>
      </c>
      <c r="W937" s="32" t="s">
        <v>33</v>
      </c>
      <c r="X937" s="32" t="s">
        <v>33</v>
      </c>
      <c r="Y937" s="32" t="s">
        <v>33</v>
      </c>
      <c r="Z937" s="45" t="s">
        <v>31</v>
      </c>
      <c r="AA937" s="32" t="s">
        <v>33</v>
      </c>
      <c r="AB937" s="32" t="s">
        <v>33</v>
      </c>
      <c r="AC937" s="32" t="s">
        <v>33</v>
      </c>
      <c r="AD937" s="32" t="s">
        <v>33</v>
      </c>
      <c r="AE937" s="45" t="s">
        <v>30</v>
      </c>
      <c r="AF937" s="46" t="s">
        <v>45</v>
      </c>
      <c r="AK937" s="32" t="s">
        <v>56</v>
      </c>
      <c r="AP937" s="24" t="str">
        <f t="shared" si="2"/>
        <v>0x6E000400</v>
      </c>
      <c r="AQ937" s="25"/>
      <c r="AR937" s="26" t="str">
        <f t="shared" si="6"/>
        <v>ARM64Op_ins_element                                             </v>
      </c>
      <c r="AS937" s="26" t="str">
        <f t="shared" si="7"/>
        <v>//		ARM64Op_ins_element,                                            	/* 0x6E000400	INS       	 */</v>
      </c>
      <c r="AT937" s="26" t="str">
        <f t="shared" si="8"/>
        <v>//		0x6E000400,	/* INS       	ARM64Op_ins_element	 */</v>
      </c>
    </row>
    <row r="938" ht="12.75" customHeight="1">
      <c r="A938" s="9" t="s">
        <v>1536</v>
      </c>
      <c r="B938" s="33" t="s">
        <v>106</v>
      </c>
      <c r="C938" s="16"/>
      <c r="D938" s="17" t="s">
        <v>1537</v>
      </c>
      <c r="F938" s="18" t="str">
        <f t="shared" si="1"/>
        <v/>
      </c>
      <c r="G938" s="19"/>
      <c r="H938" s="20"/>
      <c r="I938" s="20"/>
      <c r="J938" s="22" t="s">
        <v>31</v>
      </c>
      <c r="K938" s="38" t="s">
        <v>71</v>
      </c>
      <c r="L938" s="38" t="s">
        <v>931</v>
      </c>
      <c r="M938" s="22" t="s">
        <v>31</v>
      </c>
      <c r="N938" s="39" t="s">
        <v>30</v>
      </c>
      <c r="O938" s="39" t="s">
        <v>30</v>
      </c>
      <c r="P938" s="39" t="s">
        <v>30</v>
      </c>
      <c r="Q938" s="22" t="s">
        <v>30</v>
      </c>
      <c r="R938" s="38" t="s">
        <v>65</v>
      </c>
      <c r="T938" s="38" t="s">
        <v>66</v>
      </c>
      <c r="U938" s="38" t="s">
        <v>67</v>
      </c>
      <c r="V938" s="60" t="s">
        <v>51</v>
      </c>
      <c r="Z938" s="60" t="s">
        <v>642</v>
      </c>
      <c r="AD938" s="38" t="s">
        <v>68</v>
      </c>
      <c r="AE938" s="22" t="s">
        <v>31</v>
      </c>
      <c r="AF938" s="40" t="s">
        <v>45</v>
      </c>
      <c r="AK938" s="38" t="s">
        <v>56</v>
      </c>
      <c r="AP938" s="24" t="str">
        <f t="shared" si="2"/>
        <v/>
      </c>
      <c r="AQ938" s="25"/>
      <c r="AR938" s="26" t="str">
        <f t="shared" si="6"/>
        <v/>
      </c>
      <c r="AS938" s="26" t="str">
        <f t="shared" si="7"/>
        <v>	/* AdvSIMD vector x indexed element */</v>
      </c>
      <c r="AT938" s="26" t="str">
        <f t="shared" si="8"/>
        <v>	/* AdvSIMD vector x indexed element */</v>
      </c>
    </row>
    <row r="939" ht="12.75" customHeight="1">
      <c r="A939" s="9" t="s">
        <v>1538</v>
      </c>
      <c r="B939" s="33" t="s">
        <v>106</v>
      </c>
      <c r="C939" s="16"/>
      <c r="D939" s="17"/>
      <c r="E939" s="28" t="s">
        <v>1343</v>
      </c>
      <c r="F939" s="18" t="str">
        <f t="shared" si="1"/>
        <v>by_element</v>
      </c>
      <c r="G939" s="18" t="s">
        <v>1096</v>
      </c>
      <c r="H939" s="30"/>
      <c r="I939" s="30"/>
      <c r="J939" s="45" t="s">
        <v>31</v>
      </c>
      <c r="K939" s="32" t="s">
        <v>71</v>
      </c>
      <c r="L939" s="32" t="s">
        <v>31</v>
      </c>
      <c r="M939" s="45" t="s">
        <v>31</v>
      </c>
      <c r="N939" s="45" t="s">
        <v>30</v>
      </c>
      <c r="O939" s="45" t="s">
        <v>30</v>
      </c>
      <c r="P939" s="45" t="s">
        <v>30</v>
      </c>
      <c r="Q939" s="45" t="s">
        <v>30</v>
      </c>
      <c r="R939" s="32" t="s">
        <v>33</v>
      </c>
      <c r="S939" s="32" t="s">
        <v>33</v>
      </c>
      <c r="T939" s="32" t="s">
        <v>66</v>
      </c>
      <c r="U939" s="32" t="s">
        <v>67</v>
      </c>
      <c r="V939" s="62" t="s">
        <v>51</v>
      </c>
      <c r="Z939" s="62" t="s">
        <v>31</v>
      </c>
      <c r="AA939" s="62" t="s">
        <v>31</v>
      </c>
      <c r="AB939" s="62" t="s">
        <v>30</v>
      </c>
      <c r="AC939" s="62" t="s">
        <v>31</v>
      </c>
      <c r="AD939" s="32" t="s">
        <v>68</v>
      </c>
      <c r="AE939" s="45" t="s">
        <v>31</v>
      </c>
      <c r="AF939" s="46" t="s">
        <v>45</v>
      </c>
      <c r="AK939" s="32" t="s">
        <v>56</v>
      </c>
      <c r="AP939" s="24" t="str">
        <f t="shared" si="2"/>
        <v>0x0F002000</v>
      </c>
      <c r="AQ939" s="25"/>
      <c r="AR939" s="26" t="str">
        <f t="shared" si="6"/>
        <v>ARM64Op_smlal_by_element                                        </v>
      </c>
      <c r="AS939" s="26" t="str">
        <f t="shared" si="7"/>
        <v>//		ARM64Op_smlal_by_element,                                       	/* 0x0F002000	SMLAL     	 */</v>
      </c>
      <c r="AT939" s="26" t="str">
        <f t="shared" si="8"/>
        <v>//		0x0F002000,	/* SMLAL     	ARM64Op_smlal_by_element	 */</v>
      </c>
    </row>
    <row r="940" ht="12.75" customHeight="1">
      <c r="A940" s="15" t="s">
        <v>1539</v>
      </c>
      <c r="B940" s="33" t="s">
        <v>106</v>
      </c>
      <c r="C940" s="16"/>
      <c r="D940" s="17"/>
      <c r="E940" s="28" t="s">
        <v>1345</v>
      </c>
      <c r="F940" s="18" t="str">
        <f t="shared" si="1"/>
        <v>by_element</v>
      </c>
      <c r="G940" s="18" t="s">
        <v>1096</v>
      </c>
      <c r="H940" s="30"/>
      <c r="I940" s="30"/>
      <c r="J940" s="45" t="s">
        <v>31</v>
      </c>
      <c r="K940" s="32" t="s">
        <v>71</v>
      </c>
      <c r="L940" s="32" t="s">
        <v>31</v>
      </c>
      <c r="M940" s="45" t="s">
        <v>31</v>
      </c>
      <c r="N940" s="45" t="s">
        <v>30</v>
      </c>
      <c r="O940" s="45" t="s">
        <v>30</v>
      </c>
      <c r="P940" s="45" t="s">
        <v>30</v>
      </c>
      <c r="Q940" s="45" t="s">
        <v>30</v>
      </c>
      <c r="R940" s="32" t="s">
        <v>33</v>
      </c>
      <c r="S940" s="32" t="s">
        <v>33</v>
      </c>
      <c r="T940" s="32" t="s">
        <v>66</v>
      </c>
      <c r="U940" s="32" t="s">
        <v>67</v>
      </c>
      <c r="V940" s="62" t="s">
        <v>51</v>
      </c>
      <c r="Z940" s="62" t="s">
        <v>31</v>
      </c>
      <c r="AA940" s="62" t="s">
        <v>31</v>
      </c>
      <c r="AB940" s="62" t="s">
        <v>30</v>
      </c>
      <c r="AC940" s="62" t="s">
        <v>31</v>
      </c>
      <c r="AD940" s="32" t="s">
        <v>68</v>
      </c>
      <c r="AE940" s="45" t="s">
        <v>31</v>
      </c>
      <c r="AF940" s="46" t="s">
        <v>45</v>
      </c>
      <c r="AK940" s="32" t="s">
        <v>56</v>
      </c>
      <c r="AP940" s="24" t="str">
        <f t="shared" si="2"/>
        <v>0x0F002000</v>
      </c>
      <c r="AQ940" s="25"/>
      <c r="AR940" s="26" t="str">
        <f t="shared" si="6"/>
        <v>ARM64Op_smlal2_by_element                                       </v>
      </c>
      <c r="AS940" s="26" t="str">
        <f t="shared" si="7"/>
        <v>//		ARM64Op_smlal2_by_element,                                      	/* 0x0F002000	SMLAL2    	 */</v>
      </c>
      <c r="AT940" s="26" t="str">
        <f t="shared" si="8"/>
        <v>//		0x0F002000,	/* SMLAL2    	ARM64Op_smlal2_by_element	 */</v>
      </c>
    </row>
    <row r="941" ht="12.75" customHeight="1">
      <c r="A941" s="15" t="s">
        <v>1540</v>
      </c>
      <c r="B941" s="33" t="s">
        <v>106</v>
      </c>
      <c r="C941" s="16"/>
      <c r="D941" s="17"/>
      <c r="E941" s="28" t="s">
        <v>997</v>
      </c>
      <c r="F941" s="18" t="str">
        <f t="shared" si="1"/>
        <v>by_element_Vector</v>
      </c>
      <c r="G941" s="18" t="s">
        <v>1096</v>
      </c>
      <c r="H941" s="30" t="s">
        <v>1206</v>
      </c>
      <c r="I941" s="30"/>
      <c r="J941" s="45" t="s">
        <v>31</v>
      </c>
      <c r="K941" s="32" t="s">
        <v>71</v>
      </c>
      <c r="L941" s="32" t="s">
        <v>31</v>
      </c>
      <c r="M941" s="45" t="s">
        <v>31</v>
      </c>
      <c r="N941" s="45" t="s">
        <v>30</v>
      </c>
      <c r="O941" s="45" t="s">
        <v>30</v>
      </c>
      <c r="P941" s="45" t="s">
        <v>30</v>
      </c>
      <c r="Q941" s="45" t="s">
        <v>30</v>
      </c>
      <c r="R941" s="32" t="s">
        <v>33</v>
      </c>
      <c r="S941" s="32" t="s">
        <v>33</v>
      </c>
      <c r="T941" s="32" t="s">
        <v>66</v>
      </c>
      <c r="U941" s="32" t="s">
        <v>67</v>
      </c>
      <c r="V941" s="62" t="s">
        <v>51</v>
      </c>
      <c r="Z941" s="62" t="s">
        <v>31</v>
      </c>
      <c r="AA941" s="62" t="s">
        <v>31</v>
      </c>
      <c r="AB941" s="62" t="s">
        <v>30</v>
      </c>
      <c r="AC941" s="62" t="s">
        <v>30</v>
      </c>
      <c r="AD941" s="32" t="s">
        <v>68</v>
      </c>
      <c r="AE941" s="45" t="s">
        <v>31</v>
      </c>
      <c r="AF941" s="46" t="s">
        <v>45</v>
      </c>
      <c r="AK941" s="32" t="s">
        <v>56</v>
      </c>
      <c r="AP941" s="24" t="str">
        <f t="shared" si="2"/>
        <v>0x0F003000</v>
      </c>
      <c r="AQ941" s="25"/>
      <c r="AR941" s="26" t="str">
        <f t="shared" si="6"/>
        <v>ARM64Op_sqdmlal_by_element_Vector                               </v>
      </c>
      <c r="AS941" s="26" t="str">
        <f t="shared" si="7"/>
        <v>//		ARM64Op_sqdmlal_by_element_Vector,                              	/* 0x0F003000	SQDMLAL   	 */</v>
      </c>
      <c r="AT941" s="26" t="str">
        <f t="shared" si="8"/>
        <v>//		0x0F003000,	/* SQDMLAL   	ARM64Op_sqdmlal_by_element_Vector	 */</v>
      </c>
    </row>
    <row r="942" ht="12.75" customHeight="1">
      <c r="A942" s="9" t="s">
        <v>1541</v>
      </c>
      <c r="B942" s="33" t="s">
        <v>106</v>
      </c>
      <c r="C942" s="16"/>
      <c r="D942" s="17"/>
      <c r="E942" s="28" t="s">
        <v>1000</v>
      </c>
      <c r="F942" s="18" t="str">
        <f t="shared" si="1"/>
        <v>by_element_Vector</v>
      </c>
      <c r="G942" s="18" t="s">
        <v>1096</v>
      </c>
      <c r="H942" s="30" t="s">
        <v>1206</v>
      </c>
      <c r="I942" s="30"/>
      <c r="J942" s="45" t="s">
        <v>31</v>
      </c>
      <c r="K942" s="32" t="s">
        <v>71</v>
      </c>
      <c r="L942" s="32" t="s">
        <v>31</v>
      </c>
      <c r="M942" s="45" t="s">
        <v>31</v>
      </c>
      <c r="N942" s="45" t="s">
        <v>30</v>
      </c>
      <c r="O942" s="45" t="s">
        <v>30</v>
      </c>
      <c r="P942" s="45" t="s">
        <v>30</v>
      </c>
      <c r="Q942" s="45" t="s">
        <v>30</v>
      </c>
      <c r="R942" s="32" t="s">
        <v>33</v>
      </c>
      <c r="S942" s="32" t="s">
        <v>33</v>
      </c>
      <c r="T942" s="32" t="s">
        <v>66</v>
      </c>
      <c r="U942" s="32" t="s">
        <v>67</v>
      </c>
      <c r="V942" s="62" t="s">
        <v>51</v>
      </c>
      <c r="Z942" s="62" t="s">
        <v>31</v>
      </c>
      <c r="AA942" s="62" t="s">
        <v>31</v>
      </c>
      <c r="AB942" s="62" t="s">
        <v>30</v>
      </c>
      <c r="AC942" s="62" t="s">
        <v>30</v>
      </c>
      <c r="AD942" s="32" t="s">
        <v>68</v>
      </c>
      <c r="AE942" s="45" t="s">
        <v>31</v>
      </c>
      <c r="AF942" s="46" t="s">
        <v>45</v>
      </c>
      <c r="AK942" s="32" t="s">
        <v>56</v>
      </c>
      <c r="AP942" s="24" t="str">
        <f t="shared" si="2"/>
        <v>0x0F003000</v>
      </c>
      <c r="AQ942" s="25"/>
      <c r="AR942" s="26" t="str">
        <f t="shared" si="6"/>
        <v>ARM64Op_sqdmlal2_by_element_Vector                              </v>
      </c>
      <c r="AS942" s="26" t="str">
        <f t="shared" si="7"/>
        <v>//		ARM64Op_sqdmlal2_by_element_Vector,                             	/* 0x0F003000	SQDMLAL2  	 */</v>
      </c>
      <c r="AT942" s="26" t="str">
        <f t="shared" si="8"/>
        <v>//		0x0F003000,	/* SQDMLAL2  	ARM64Op_sqdmlal2_by_element_Vector	 */</v>
      </c>
    </row>
    <row r="943" ht="12.75" customHeight="1">
      <c r="A943" s="15" t="s">
        <v>1542</v>
      </c>
      <c r="B943" s="33" t="s">
        <v>106</v>
      </c>
      <c r="C943" s="16"/>
      <c r="D943" s="17"/>
      <c r="E943" s="28" t="s">
        <v>1349</v>
      </c>
      <c r="F943" s="18" t="str">
        <f t="shared" si="1"/>
        <v>by_element</v>
      </c>
      <c r="G943" s="18" t="s">
        <v>1096</v>
      </c>
      <c r="H943" s="30"/>
      <c r="I943" s="30"/>
      <c r="J943" s="45" t="s">
        <v>31</v>
      </c>
      <c r="K943" s="32" t="s">
        <v>71</v>
      </c>
      <c r="L943" s="32" t="s">
        <v>31</v>
      </c>
      <c r="M943" s="45" t="s">
        <v>31</v>
      </c>
      <c r="N943" s="45" t="s">
        <v>30</v>
      </c>
      <c r="O943" s="45" t="s">
        <v>30</v>
      </c>
      <c r="P943" s="45" t="s">
        <v>30</v>
      </c>
      <c r="Q943" s="45" t="s">
        <v>30</v>
      </c>
      <c r="R943" s="32" t="s">
        <v>33</v>
      </c>
      <c r="S943" s="32" t="s">
        <v>33</v>
      </c>
      <c r="T943" s="32" t="s">
        <v>66</v>
      </c>
      <c r="U943" s="32" t="s">
        <v>67</v>
      </c>
      <c r="V943" s="62" t="s">
        <v>51</v>
      </c>
      <c r="Z943" s="62" t="s">
        <v>31</v>
      </c>
      <c r="AA943" s="62" t="s">
        <v>30</v>
      </c>
      <c r="AB943" s="62" t="s">
        <v>30</v>
      </c>
      <c r="AC943" s="62" t="s">
        <v>31</v>
      </c>
      <c r="AD943" s="32" t="s">
        <v>68</v>
      </c>
      <c r="AE943" s="45" t="s">
        <v>31</v>
      </c>
      <c r="AF943" s="46" t="s">
        <v>45</v>
      </c>
      <c r="AK943" s="32" t="s">
        <v>56</v>
      </c>
      <c r="AP943" s="24" t="str">
        <f t="shared" si="2"/>
        <v>0x0F006000</v>
      </c>
      <c r="AQ943" s="25"/>
      <c r="AR943" s="26" t="str">
        <f t="shared" si="6"/>
        <v>ARM64Op_smlsl_by_element                                        </v>
      </c>
      <c r="AS943" s="26" t="str">
        <f t="shared" si="7"/>
        <v>//		ARM64Op_smlsl_by_element,                                       	/* 0x0F006000	SMLSL     	 */</v>
      </c>
      <c r="AT943" s="26" t="str">
        <f t="shared" si="8"/>
        <v>//		0x0F006000,	/* SMLSL     	ARM64Op_smlsl_by_element	 */</v>
      </c>
    </row>
    <row r="944" ht="12.75" customHeight="1">
      <c r="A944" s="15" t="s">
        <v>1543</v>
      </c>
      <c r="B944" s="33" t="s">
        <v>106</v>
      </c>
      <c r="C944" s="16"/>
      <c r="D944" s="17"/>
      <c r="E944" s="28" t="s">
        <v>1351</v>
      </c>
      <c r="F944" s="18" t="str">
        <f t="shared" si="1"/>
        <v>by_element</v>
      </c>
      <c r="G944" s="18" t="s">
        <v>1096</v>
      </c>
      <c r="H944" s="30"/>
      <c r="I944" s="30"/>
      <c r="J944" s="45" t="s">
        <v>31</v>
      </c>
      <c r="K944" s="32" t="s">
        <v>71</v>
      </c>
      <c r="L944" s="32" t="s">
        <v>31</v>
      </c>
      <c r="M944" s="45" t="s">
        <v>31</v>
      </c>
      <c r="N944" s="45" t="s">
        <v>30</v>
      </c>
      <c r="O944" s="45" t="s">
        <v>30</v>
      </c>
      <c r="P944" s="45" t="s">
        <v>30</v>
      </c>
      <c r="Q944" s="45" t="s">
        <v>30</v>
      </c>
      <c r="R944" s="32" t="s">
        <v>33</v>
      </c>
      <c r="S944" s="32" t="s">
        <v>33</v>
      </c>
      <c r="T944" s="32" t="s">
        <v>66</v>
      </c>
      <c r="U944" s="32" t="s">
        <v>67</v>
      </c>
      <c r="V944" s="62" t="s">
        <v>51</v>
      </c>
      <c r="Z944" s="62" t="s">
        <v>31</v>
      </c>
      <c r="AA944" s="62" t="s">
        <v>30</v>
      </c>
      <c r="AB944" s="62" t="s">
        <v>30</v>
      </c>
      <c r="AC944" s="62" t="s">
        <v>31</v>
      </c>
      <c r="AD944" s="32" t="s">
        <v>68</v>
      </c>
      <c r="AE944" s="45" t="s">
        <v>31</v>
      </c>
      <c r="AF944" s="46" t="s">
        <v>45</v>
      </c>
      <c r="AK944" s="32" t="s">
        <v>56</v>
      </c>
      <c r="AP944" s="24" t="str">
        <f t="shared" si="2"/>
        <v>0x0F006000</v>
      </c>
      <c r="AQ944" s="25"/>
      <c r="AR944" s="26" t="str">
        <f t="shared" si="6"/>
        <v>ARM64Op_smlsl2_by_element                                       </v>
      </c>
      <c r="AS944" s="26" t="str">
        <f t="shared" si="7"/>
        <v>//		ARM64Op_smlsl2_by_element,                                      	/* 0x0F006000	SMLSL2    	 */</v>
      </c>
      <c r="AT944" s="26" t="str">
        <f t="shared" si="8"/>
        <v>//		0x0F006000,	/* SMLSL2    	ARM64Op_smlsl2_by_element	 */</v>
      </c>
    </row>
    <row r="945" ht="12.75" customHeight="1">
      <c r="A945" s="9" t="s">
        <v>1544</v>
      </c>
      <c r="B945" s="33" t="s">
        <v>106</v>
      </c>
      <c r="C945" s="16"/>
      <c r="D945" s="17"/>
      <c r="E945" s="28" t="s">
        <v>1003</v>
      </c>
      <c r="F945" s="18" t="str">
        <f t="shared" si="1"/>
        <v>by_element_Vector</v>
      </c>
      <c r="G945" s="18" t="s">
        <v>1096</v>
      </c>
      <c r="H945" s="30" t="s">
        <v>1206</v>
      </c>
      <c r="I945" s="30"/>
      <c r="J945" s="45" t="s">
        <v>31</v>
      </c>
      <c r="K945" s="32" t="s">
        <v>71</v>
      </c>
      <c r="L945" s="32" t="s">
        <v>31</v>
      </c>
      <c r="M945" s="45" t="s">
        <v>31</v>
      </c>
      <c r="N945" s="45" t="s">
        <v>30</v>
      </c>
      <c r="O945" s="45" t="s">
        <v>30</v>
      </c>
      <c r="P945" s="45" t="s">
        <v>30</v>
      </c>
      <c r="Q945" s="45" t="s">
        <v>30</v>
      </c>
      <c r="R945" s="32" t="s">
        <v>33</v>
      </c>
      <c r="S945" s="32" t="s">
        <v>33</v>
      </c>
      <c r="T945" s="32" t="s">
        <v>66</v>
      </c>
      <c r="U945" s="32" t="s">
        <v>67</v>
      </c>
      <c r="V945" s="62" t="s">
        <v>51</v>
      </c>
      <c r="Z945" s="62" t="s">
        <v>31</v>
      </c>
      <c r="AA945" s="62" t="s">
        <v>30</v>
      </c>
      <c r="AB945" s="62" t="s">
        <v>30</v>
      </c>
      <c r="AC945" s="62" t="s">
        <v>30</v>
      </c>
      <c r="AD945" s="32" t="s">
        <v>68</v>
      </c>
      <c r="AE945" s="45" t="s">
        <v>31</v>
      </c>
      <c r="AF945" s="46" t="s">
        <v>45</v>
      </c>
      <c r="AK945" s="32" t="s">
        <v>56</v>
      </c>
      <c r="AP945" s="24" t="str">
        <f t="shared" si="2"/>
        <v>0x0F007000</v>
      </c>
      <c r="AQ945" s="25"/>
      <c r="AR945" s="26" t="str">
        <f t="shared" si="6"/>
        <v>ARM64Op_sqdmlsl_by_element_Vector                               </v>
      </c>
      <c r="AS945" s="26" t="str">
        <f t="shared" si="7"/>
        <v>//		ARM64Op_sqdmlsl_by_element_Vector,                              	/* 0x0F007000	SQDMLSL   	 */</v>
      </c>
      <c r="AT945" s="26" t="str">
        <f t="shared" si="8"/>
        <v>//		0x0F007000,	/* SQDMLSL   	ARM64Op_sqdmlsl_by_element_Vector	 */</v>
      </c>
    </row>
    <row r="946" ht="12.75" customHeight="1">
      <c r="A946" s="9" t="s">
        <v>1545</v>
      </c>
      <c r="B946" s="33" t="s">
        <v>106</v>
      </c>
      <c r="C946" s="16"/>
      <c r="D946" s="17"/>
      <c r="E946" s="28" t="s">
        <v>1005</v>
      </c>
      <c r="F946" s="18" t="str">
        <f t="shared" si="1"/>
        <v>by_element_Vector</v>
      </c>
      <c r="G946" s="18" t="s">
        <v>1096</v>
      </c>
      <c r="H946" s="30" t="s">
        <v>1206</v>
      </c>
      <c r="I946" s="30"/>
      <c r="J946" s="45" t="s">
        <v>31</v>
      </c>
      <c r="K946" s="32" t="s">
        <v>71</v>
      </c>
      <c r="L946" s="32" t="s">
        <v>31</v>
      </c>
      <c r="M946" s="45" t="s">
        <v>31</v>
      </c>
      <c r="N946" s="45" t="s">
        <v>30</v>
      </c>
      <c r="O946" s="45" t="s">
        <v>30</v>
      </c>
      <c r="P946" s="45" t="s">
        <v>30</v>
      </c>
      <c r="Q946" s="45" t="s">
        <v>30</v>
      </c>
      <c r="R946" s="32" t="s">
        <v>33</v>
      </c>
      <c r="S946" s="32" t="s">
        <v>33</v>
      </c>
      <c r="T946" s="32" t="s">
        <v>66</v>
      </c>
      <c r="U946" s="32" t="s">
        <v>67</v>
      </c>
      <c r="V946" s="62" t="s">
        <v>51</v>
      </c>
      <c r="Z946" s="62" t="s">
        <v>31</v>
      </c>
      <c r="AA946" s="62" t="s">
        <v>30</v>
      </c>
      <c r="AB946" s="62" t="s">
        <v>30</v>
      </c>
      <c r="AC946" s="62" t="s">
        <v>30</v>
      </c>
      <c r="AD946" s="32" t="s">
        <v>68</v>
      </c>
      <c r="AE946" s="45" t="s">
        <v>31</v>
      </c>
      <c r="AF946" s="46" t="s">
        <v>45</v>
      </c>
      <c r="AK946" s="32" t="s">
        <v>56</v>
      </c>
      <c r="AP946" s="24" t="str">
        <f t="shared" si="2"/>
        <v>0x0F007000</v>
      </c>
      <c r="AQ946" s="25"/>
      <c r="AR946" s="26" t="str">
        <f t="shared" si="6"/>
        <v>ARM64Op_sqdmlsl2_by_element_Vector                              </v>
      </c>
      <c r="AS946" s="26" t="str">
        <f t="shared" si="7"/>
        <v>//		ARM64Op_sqdmlsl2_by_element_Vector,                             	/* 0x0F007000	SQDMLSL2  	 */</v>
      </c>
      <c r="AT946" s="26" t="str">
        <f t="shared" si="8"/>
        <v>//		0x0F007000,	/* SQDMLSL2  	ARM64Op_sqdmlsl2_by_element_Vector	 */</v>
      </c>
    </row>
    <row r="947" ht="12.75" customHeight="1">
      <c r="A947" s="15" t="s">
        <v>1546</v>
      </c>
      <c r="B947" s="33" t="s">
        <v>106</v>
      </c>
      <c r="C947" s="16"/>
      <c r="D947" s="17"/>
      <c r="E947" s="28" t="s">
        <v>1232</v>
      </c>
      <c r="F947" s="18" t="str">
        <f t="shared" si="1"/>
        <v>by_element</v>
      </c>
      <c r="G947" s="18" t="s">
        <v>1096</v>
      </c>
      <c r="H947" s="30"/>
      <c r="I947" s="30"/>
      <c r="J947" s="45" t="s">
        <v>31</v>
      </c>
      <c r="K947" s="32" t="s">
        <v>71</v>
      </c>
      <c r="L947" s="32" t="s">
        <v>31</v>
      </c>
      <c r="M947" s="45" t="s">
        <v>31</v>
      </c>
      <c r="N947" s="45" t="s">
        <v>30</v>
      </c>
      <c r="O947" s="45" t="s">
        <v>30</v>
      </c>
      <c r="P947" s="45" t="s">
        <v>30</v>
      </c>
      <c r="Q947" s="45" t="s">
        <v>30</v>
      </c>
      <c r="R947" s="32" t="s">
        <v>33</v>
      </c>
      <c r="S947" s="32" t="s">
        <v>33</v>
      </c>
      <c r="T947" s="32" t="s">
        <v>66</v>
      </c>
      <c r="U947" s="32" t="s">
        <v>67</v>
      </c>
      <c r="V947" s="62" t="s">
        <v>51</v>
      </c>
      <c r="Z947" s="62" t="s">
        <v>30</v>
      </c>
      <c r="AA947" s="62" t="s">
        <v>31</v>
      </c>
      <c r="AB947" s="62" t="s">
        <v>31</v>
      </c>
      <c r="AC947" s="62" t="s">
        <v>31</v>
      </c>
      <c r="AD947" s="32" t="s">
        <v>68</v>
      </c>
      <c r="AE947" s="45" t="s">
        <v>31</v>
      </c>
      <c r="AF947" s="46" t="s">
        <v>45</v>
      </c>
      <c r="AK947" s="32" t="s">
        <v>56</v>
      </c>
      <c r="AP947" s="24" t="str">
        <f t="shared" si="2"/>
        <v>0x0F008000</v>
      </c>
      <c r="AQ947" s="25"/>
      <c r="AR947" s="26" t="str">
        <f t="shared" si="6"/>
        <v>ARM64Op_mul_by_element                                          </v>
      </c>
      <c r="AS947" s="26" t="str">
        <f t="shared" si="7"/>
        <v>//		ARM64Op_mul_by_element,                                         	/* 0x0F008000	MUL       	 */</v>
      </c>
      <c r="AT947" s="26" t="str">
        <f t="shared" si="8"/>
        <v>//		0x0F008000,	/* MUL       	ARM64Op_mul_by_element	 */</v>
      </c>
    </row>
    <row r="948" ht="12.75" customHeight="1">
      <c r="A948" s="15" t="s">
        <v>1547</v>
      </c>
      <c r="B948" s="33" t="s">
        <v>106</v>
      </c>
      <c r="C948" s="16"/>
      <c r="D948" s="17"/>
      <c r="E948" s="28" t="s">
        <v>1355</v>
      </c>
      <c r="F948" s="18" t="str">
        <f t="shared" si="1"/>
        <v>by_element</v>
      </c>
      <c r="G948" s="18" t="s">
        <v>1096</v>
      </c>
      <c r="H948" s="30"/>
      <c r="I948" s="30"/>
      <c r="J948" s="45" t="s">
        <v>31</v>
      </c>
      <c r="K948" s="32" t="s">
        <v>71</v>
      </c>
      <c r="L948" s="32" t="s">
        <v>31</v>
      </c>
      <c r="M948" s="45" t="s">
        <v>31</v>
      </c>
      <c r="N948" s="45" t="s">
        <v>30</v>
      </c>
      <c r="O948" s="45" t="s">
        <v>30</v>
      </c>
      <c r="P948" s="45" t="s">
        <v>30</v>
      </c>
      <c r="Q948" s="45" t="s">
        <v>30</v>
      </c>
      <c r="R948" s="32" t="s">
        <v>33</v>
      </c>
      <c r="S948" s="32" t="s">
        <v>33</v>
      </c>
      <c r="T948" s="32" t="s">
        <v>66</v>
      </c>
      <c r="U948" s="32" t="s">
        <v>67</v>
      </c>
      <c r="V948" s="62" t="s">
        <v>51</v>
      </c>
      <c r="Z948" s="62" t="s">
        <v>30</v>
      </c>
      <c r="AA948" s="62" t="s">
        <v>31</v>
      </c>
      <c r="AB948" s="62" t="s">
        <v>30</v>
      </c>
      <c r="AC948" s="62" t="s">
        <v>31</v>
      </c>
      <c r="AD948" s="32" t="s">
        <v>68</v>
      </c>
      <c r="AE948" s="45" t="s">
        <v>31</v>
      </c>
      <c r="AF948" s="46" t="s">
        <v>45</v>
      </c>
      <c r="AK948" s="32" t="s">
        <v>56</v>
      </c>
      <c r="AP948" s="24" t="str">
        <f t="shared" si="2"/>
        <v>0x0F00A000</v>
      </c>
      <c r="AQ948" s="25"/>
      <c r="AR948" s="26" t="str">
        <f t="shared" si="6"/>
        <v>ARM64Op_smull_by_element                                        </v>
      </c>
      <c r="AS948" s="26" t="str">
        <f t="shared" si="7"/>
        <v>//		ARM64Op_smull_by_element,                                       	/* 0x0F00A000	SMULL     	 */</v>
      </c>
      <c r="AT948" s="26" t="str">
        <f t="shared" si="8"/>
        <v>//		0x0F00A000,	/* SMULL     	ARM64Op_smull_by_element	 */</v>
      </c>
    </row>
    <row r="949" ht="12.75" customHeight="1">
      <c r="A949" s="9" t="s">
        <v>1548</v>
      </c>
      <c r="B949" s="33" t="s">
        <v>106</v>
      </c>
      <c r="C949" s="16"/>
      <c r="D949" s="17"/>
      <c r="E949" s="28" t="s">
        <v>1357</v>
      </c>
      <c r="F949" s="18" t="str">
        <f t="shared" si="1"/>
        <v>by_element</v>
      </c>
      <c r="G949" s="18" t="s">
        <v>1096</v>
      </c>
      <c r="H949" s="30"/>
      <c r="I949" s="30"/>
      <c r="J949" s="45" t="s">
        <v>31</v>
      </c>
      <c r="K949" s="32" t="s">
        <v>71</v>
      </c>
      <c r="L949" s="32" t="s">
        <v>31</v>
      </c>
      <c r="M949" s="45" t="s">
        <v>31</v>
      </c>
      <c r="N949" s="45" t="s">
        <v>30</v>
      </c>
      <c r="O949" s="45" t="s">
        <v>30</v>
      </c>
      <c r="P949" s="45" t="s">
        <v>30</v>
      </c>
      <c r="Q949" s="45" t="s">
        <v>30</v>
      </c>
      <c r="R949" s="32" t="s">
        <v>33</v>
      </c>
      <c r="S949" s="32" t="s">
        <v>33</v>
      </c>
      <c r="T949" s="32" t="s">
        <v>66</v>
      </c>
      <c r="U949" s="32" t="s">
        <v>67</v>
      </c>
      <c r="V949" s="62" t="s">
        <v>51</v>
      </c>
      <c r="Z949" s="62" t="s">
        <v>30</v>
      </c>
      <c r="AA949" s="62" t="s">
        <v>31</v>
      </c>
      <c r="AB949" s="62" t="s">
        <v>30</v>
      </c>
      <c r="AC949" s="62" t="s">
        <v>31</v>
      </c>
      <c r="AD949" s="32" t="s">
        <v>68</v>
      </c>
      <c r="AE949" s="45" t="s">
        <v>31</v>
      </c>
      <c r="AF949" s="46" t="s">
        <v>45</v>
      </c>
      <c r="AK949" s="32" t="s">
        <v>56</v>
      </c>
      <c r="AP949" s="24" t="str">
        <f t="shared" si="2"/>
        <v>0x0F00A000</v>
      </c>
      <c r="AQ949" s="25"/>
      <c r="AR949" s="26" t="str">
        <f t="shared" si="6"/>
        <v>ARM64Op_smull2_by_element                                       </v>
      </c>
      <c r="AS949" s="26" t="str">
        <f t="shared" si="7"/>
        <v>//		ARM64Op_smull2_by_element,                                      	/* 0x0F00A000	SMULL2    	 */</v>
      </c>
      <c r="AT949" s="26" t="str">
        <f t="shared" si="8"/>
        <v>//		0x0F00A000,	/* SMULL2    	ARM64Op_smull2_by_element	 */</v>
      </c>
    </row>
    <row r="950" ht="12.75" customHeight="1">
      <c r="A950" s="15" t="s">
        <v>1549</v>
      </c>
      <c r="B950" s="33" t="s">
        <v>106</v>
      </c>
      <c r="C950" s="16"/>
      <c r="D950" s="17"/>
      <c r="E950" s="28" t="s">
        <v>1007</v>
      </c>
      <c r="F950" s="18" t="str">
        <f t="shared" si="1"/>
        <v>by_element_Vector</v>
      </c>
      <c r="G950" s="18" t="s">
        <v>1096</v>
      </c>
      <c r="H950" s="30" t="s">
        <v>1206</v>
      </c>
      <c r="I950" s="30"/>
      <c r="J950" s="45" t="s">
        <v>31</v>
      </c>
      <c r="K950" s="32" t="s">
        <v>71</v>
      </c>
      <c r="L950" s="32" t="s">
        <v>31</v>
      </c>
      <c r="M950" s="45" t="s">
        <v>31</v>
      </c>
      <c r="N950" s="45" t="s">
        <v>30</v>
      </c>
      <c r="O950" s="45" t="s">
        <v>30</v>
      </c>
      <c r="P950" s="45" t="s">
        <v>30</v>
      </c>
      <c r="Q950" s="45" t="s">
        <v>30</v>
      </c>
      <c r="R950" s="32" t="s">
        <v>33</v>
      </c>
      <c r="S950" s="32" t="s">
        <v>33</v>
      </c>
      <c r="T950" s="32" t="s">
        <v>66</v>
      </c>
      <c r="U950" s="32" t="s">
        <v>67</v>
      </c>
      <c r="V950" s="62" t="s">
        <v>51</v>
      </c>
      <c r="Z950" s="62" t="s">
        <v>30</v>
      </c>
      <c r="AA950" s="62" t="s">
        <v>31</v>
      </c>
      <c r="AB950" s="62" t="s">
        <v>30</v>
      </c>
      <c r="AC950" s="62" t="s">
        <v>30</v>
      </c>
      <c r="AD950" s="32" t="s">
        <v>68</v>
      </c>
      <c r="AE950" s="45" t="s">
        <v>31</v>
      </c>
      <c r="AF950" s="46" t="s">
        <v>45</v>
      </c>
      <c r="AK950" s="32" t="s">
        <v>56</v>
      </c>
      <c r="AP950" s="24" t="str">
        <f t="shared" si="2"/>
        <v>0x0F00B000</v>
      </c>
      <c r="AQ950" s="25"/>
      <c r="AR950" s="26" t="str">
        <f t="shared" si="6"/>
        <v>ARM64Op_sqdmull_by_element_Vector                               </v>
      </c>
      <c r="AS950" s="26" t="str">
        <f t="shared" si="7"/>
        <v>//		ARM64Op_sqdmull_by_element_Vector,                              	/* 0x0F00B000	SQDMULL   	 */</v>
      </c>
      <c r="AT950" s="26" t="str">
        <f t="shared" si="8"/>
        <v>//		0x0F00B000,	/* SQDMULL   	ARM64Op_sqdmull_by_element_Vector	 */</v>
      </c>
    </row>
    <row r="951" ht="12.75" customHeight="1">
      <c r="A951" s="15" t="s">
        <v>1550</v>
      </c>
      <c r="B951" s="33" t="s">
        <v>106</v>
      </c>
      <c r="C951" s="16"/>
      <c r="D951" s="17"/>
      <c r="E951" s="28" t="s">
        <v>1009</v>
      </c>
      <c r="F951" s="18" t="str">
        <f t="shared" si="1"/>
        <v>by_element_Vector</v>
      </c>
      <c r="G951" s="18" t="s">
        <v>1096</v>
      </c>
      <c r="H951" s="30" t="s">
        <v>1206</v>
      </c>
      <c r="I951" s="30"/>
      <c r="J951" s="45" t="s">
        <v>31</v>
      </c>
      <c r="K951" s="32" t="s">
        <v>71</v>
      </c>
      <c r="L951" s="32" t="s">
        <v>31</v>
      </c>
      <c r="M951" s="45" t="s">
        <v>31</v>
      </c>
      <c r="N951" s="45" t="s">
        <v>30</v>
      </c>
      <c r="O951" s="45" t="s">
        <v>30</v>
      </c>
      <c r="P951" s="45" t="s">
        <v>30</v>
      </c>
      <c r="Q951" s="45" t="s">
        <v>30</v>
      </c>
      <c r="R951" s="32" t="s">
        <v>33</v>
      </c>
      <c r="S951" s="32" t="s">
        <v>33</v>
      </c>
      <c r="T951" s="32" t="s">
        <v>66</v>
      </c>
      <c r="U951" s="32" t="s">
        <v>67</v>
      </c>
      <c r="V951" s="62" t="s">
        <v>51</v>
      </c>
      <c r="Z951" s="62" t="s">
        <v>30</v>
      </c>
      <c r="AA951" s="62" t="s">
        <v>31</v>
      </c>
      <c r="AB951" s="62" t="s">
        <v>30</v>
      </c>
      <c r="AC951" s="62" t="s">
        <v>30</v>
      </c>
      <c r="AD951" s="32" t="s">
        <v>68</v>
      </c>
      <c r="AE951" s="45" t="s">
        <v>31</v>
      </c>
      <c r="AF951" s="46" t="s">
        <v>45</v>
      </c>
      <c r="AK951" s="32" t="s">
        <v>56</v>
      </c>
      <c r="AP951" s="24" t="str">
        <f t="shared" si="2"/>
        <v>0x0F00B000</v>
      </c>
      <c r="AQ951" s="25"/>
      <c r="AR951" s="26" t="str">
        <f t="shared" si="6"/>
        <v>ARM64Op_sqdmull2_by_element_Vector                              </v>
      </c>
      <c r="AS951" s="26" t="str">
        <f t="shared" si="7"/>
        <v>//		ARM64Op_sqdmull2_by_element_Vector,                             	/* 0x0F00B000	SQDMULL2  	 */</v>
      </c>
      <c r="AT951" s="26" t="str">
        <f t="shared" si="8"/>
        <v>//		0x0F00B000,	/* SQDMULL2  	ARM64Op_sqdmull2_by_element_Vector	 */</v>
      </c>
    </row>
    <row r="952" ht="12.75" customHeight="1">
      <c r="A952" s="9" t="s">
        <v>1551</v>
      </c>
      <c r="B952" s="33" t="s">
        <v>106</v>
      </c>
      <c r="C952" s="16"/>
      <c r="D952" s="17"/>
      <c r="E952" s="28" t="s">
        <v>954</v>
      </c>
      <c r="F952" s="18" t="str">
        <f t="shared" si="1"/>
        <v>by_element_Vector</v>
      </c>
      <c r="G952" s="18" t="s">
        <v>1096</v>
      </c>
      <c r="H952" s="30" t="s">
        <v>1206</v>
      </c>
      <c r="I952" s="30"/>
      <c r="J952" s="45" t="s">
        <v>31</v>
      </c>
      <c r="K952" s="32" t="s">
        <v>71</v>
      </c>
      <c r="L952" s="32" t="s">
        <v>31</v>
      </c>
      <c r="M952" s="45" t="s">
        <v>31</v>
      </c>
      <c r="N952" s="45" t="s">
        <v>30</v>
      </c>
      <c r="O952" s="45" t="s">
        <v>30</v>
      </c>
      <c r="P952" s="45" t="s">
        <v>30</v>
      </c>
      <c r="Q952" s="45" t="s">
        <v>30</v>
      </c>
      <c r="R952" s="32" t="s">
        <v>33</v>
      </c>
      <c r="S952" s="32" t="s">
        <v>33</v>
      </c>
      <c r="T952" s="32" t="s">
        <v>66</v>
      </c>
      <c r="U952" s="32" t="s">
        <v>67</v>
      </c>
      <c r="V952" s="62" t="s">
        <v>51</v>
      </c>
      <c r="Z952" s="62" t="s">
        <v>30</v>
      </c>
      <c r="AA952" s="62" t="s">
        <v>30</v>
      </c>
      <c r="AB952" s="62" t="s">
        <v>31</v>
      </c>
      <c r="AC952" s="62" t="s">
        <v>31</v>
      </c>
      <c r="AD952" s="32" t="s">
        <v>68</v>
      </c>
      <c r="AE952" s="45" t="s">
        <v>31</v>
      </c>
      <c r="AF952" s="46" t="s">
        <v>45</v>
      </c>
      <c r="AK952" s="32" t="s">
        <v>56</v>
      </c>
      <c r="AP952" s="24" t="str">
        <f t="shared" si="2"/>
        <v>0x0F00C000</v>
      </c>
      <c r="AQ952" s="25"/>
      <c r="AR952" s="26" t="str">
        <f t="shared" si="6"/>
        <v>ARM64Op_sqdmulh_by_element_Vector                               </v>
      </c>
      <c r="AS952" s="26" t="str">
        <f t="shared" si="7"/>
        <v>//		ARM64Op_sqdmulh_by_element_Vector,                              	/* 0x0F00C000	SQDMULH   	 */</v>
      </c>
      <c r="AT952" s="26" t="str">
        <f t="shared" si="8"/>
        <v>//		0x0F00C000,	/* SQDMULH   	ARM64Op_sqdmulh_by_element_Vector	 */</v>
      </c>
    </row>
    <row r="953" ht="12.75" customHeight="1">
      <c r="A953" s="9" t="s">
        <v>1552</v>
      </c>
      <c r="B953" s="33" t="s">
        <v>106</v>
      </c>
      <c r="C953" s="16"/>
      <c r="D953" s="17"/>
      <c r="E953" s="28" t="s">
        <v>983</v>
      </c>
      <c r="F953" s="18" t="str">
        <f t="shared" si="1"/>
        <v>by_element_Vector</v>
      </c>
      <c r="G953" s="18" t="s">
        <v>1096</v>
      </c>
      <c r="H953" s="30" t="s">
        <v>1206</v>
      </c>
      <c r="I953" s="30"/>
      <c r="J953" s="45" t="s">
        <v>31</v>
      </c>
      <c r="K953" s="32" t="s">
        <v>71</v>
      </c>
      <c r="L953" s="32" t="s">
        <v>31</v>
      </c>
      <c r="M953" s="45" t="s">
        <v>31</v>
      </c>
      <c r="N953" s="45" t="s">
        <v>30</v>
      </c>
      <c r="O953" s="45" t="s">
        <v>30</v>
      </c>
      <c r="P953" s="45" t="s">
        <v>30</v>
      </c>
      <c r="Q953" s="45" t="s">
        <v>30</v>
      </c>
      <c r="R953" s="32" t="s">
        <v>33</v>
      </c>
      <c r="S953" s="32" t="s">
        <v>33</v>
      </c>
      <c r="T953" s="32" t="s">
        <v>66</v>
      </c>
      <c r="U953" s="32" t="s">
        <v>67</v>
      </c>
      <c r="V953" s="62" t="s">
        <v>51</v>
      </c>
      <c r="Z953" s="62" t="s">
        <v>30</v>
      </c>
      <c r="AA953" s="62" t="s">
        <v>30</v>
      </c>
      <c r="AB953" s="62" t="s">
        <v>31</v>
      </c>
      <c r="AC953" s="62" t="s">
        <v>30</v>
      </c>
      <c r="AD953" s="32" t="s">
        <v>68</v>
      </c>
      <c r="AE953" s="45" t="s">
        <v>31</v>
      </c>
      <c r="AF953" s="46" t="s">
        <v>45</v>
      </c>
      <c r="AK953" s="32" t="s">
        <v>56</v>
      </c>
      <c r="AP953" s="24" t="str">
        <f t="shared" si="2"/>
        <v>0x0F00D000</v>
      </c>
      <c r="AQ953" s="25"/>
      <c r="AR953" s="26" t="str">
        <f t="shared" si="6"/>
        <v>ARM64Op_sqrdmulh_by_element_Vector                              </v>
      </c>
      <c r="AS953" s="26" t="str">
        <f t="shared" si="7"/>
        <v>//		ARM64Op_sqrdmulh_by_element_Vector,                             	/* 0x0F00D000	SQRDMULH  	 */</v>
      </c>
      <c r="AT953" s="26" t="str">
        <f t="shared" si="8"/>
        <v>//		0x0F00D000,	/* SQRDMULH  	ARM64Op_sqrdmulh_by_element_Vector	 */</v>
      </c>
    </row>
    <row r="954" ht="12.75" customHeight="1">
      <c r="A954" s="15" t="s">
        <v>1553</v>
      </c>
      <c r="B954" s="33" t="s">
        <v>106</v>
      </c>
      <c r="C954" s="16"/>
      <c r="D954" s="17"/>
      <c r="E954" s="28" t="s">
        <v>1105</v>
      </c>
      <c r="F954" s="18" t="str">
        <f t="shared" si="1"/>
        <v>by_element_Vector</v>
      </c>
      <c r="G954" s="18" t="s">
        <v>1096</v>
      </c>
      <c r="H954" s="30" t="s">
        <v>1206</v>
      </c>
      <c r="I954" s="30"/>
      <c r="J954" s="45" t="s">
        <v>31</v>
      </c>
      <c r="K954" s="32" t="s">
        <v>71</v>
      </c>
      <c r="L954" s="32" t="s">
        <v>31</v>
      </c>
      <c r="M954" s="45" t="s">
        <v>31</v>
      </c>
      <c r="N954" s="45" t="s">
        <v>30</v>
      </c>
      <c r="O954" s="45" t="s">
        <v>30</v>
      </c>
      <c r="P954" s="45" t="s">
        <v>30</v>
      </c>
      <c r="Q954" s="45" t="s">
        <v>30</v>
      </c>
      <c r="R954" s="32" t="s">
        <v>30</v>
      </c>
      <c r="S954" s="32" t="s">
        <v>854</v>
      </c>
      <c r="T954" s="32" t="s">
        <v>66</v>
      </c>
      <c r="U954" s="32" t="s">
        <v>67</v>
      </c>
      <c r="V954" s="62" t="s">
        <v>51</v>
      </c>
      <c r="Z954" s="62" t="s">
        <v>31</v>
      </c>
      <c r="AA954" s="62" t="s">
        <v>31</v>
      </c>
      <c r="AB954" s="62" t="s">
        <v>31</v>
      </c>
      <c r="AC954" s="62" t="s">
        <v>30</v>
      </c>
      <c r="AD954" s="32" t="s">
        <v>68</v>
      </c>
      <c r="AE954" s="45" t="s">
        <v>31</v>
      </c>
      <c r="AF954" s="46" t="s">
        <v>45</v>
      </c>
      <c r="AK954" s="32" t="s">
        <v>56</v>
      </c>
      <c r="AP954" s="24" t="str">
        <f t="shared" si="2"/>
        <v>0x0F801000</v>
      </c>
      <c r="AQ954" s="25"/>
      <c r="AR954" s="26" t="str">
        <f t="shared" si="6"/>
        <v>ARM64Op_fmla_by_element_Vector                                  </v>
      </c>
      <c r="AS954" s="26" t="str">
        <f t="shared" si="7"/>
        <v>//		ARM64Op_fmla_by_element_Vector,                                 	/* 0x0F801000	FMLA      	 */</v>
      </c>
      <c r="AT954" s="26" t="str">
        <f t="shared" si="8"/>
        <v>//		0x0F801000,	/* FMLA      	ARM64Op_fmla_by_element_Vector	 */</v>
      </c>
    </row>
    <row r="955" ht="12.75" customHeight="1">
      <c r="A955" s="15" t="s">
        <v>1554</v>
      </c>
      <c r="B955" s="33" t="s">
        <v>106</v>
      </c>
      <c r="C955" s="16"/>
      <c r="D955" s="17"/>
      <c r="E955" s="28" t="s">
        <v>1107</v>
      </c>
      <c r="F955" s="18" t="str">
        <f t="shared" si="1"/>
        <v>by_element_Vector</v>
      </c>
      <c r="G955" s="18" t="s">
        <v>1096</v>
      </c>
      <c r="H955" s="30" t="s">
        <v>1206</v>
      </c>
      <c r="I955" s="30"/>
      <c r="J955" s="45" t="s">
        <v>31</v>
      </c>
      <c r="K955" s="32" t="s">
        <v>71</v>
      </c>
      <c r="L955" s="32" t="s">
        <v>31</v>
      </c>
      <c r="M955" s="45" t="s">
        <v>31</v>
      </c>
      <c r="N955" s="45" t="s">
        <v>30</v>
      </c>
      <c r="O955" s="45" t="s">
        <v>30</v>
      </c>
      <c r="P955" s="45" t="s">
        <v>30</v>
      </c>
      <c r="Q955" s="45" t="s">
        <v>30</v>
      </c>
      <c r="R955" s="32" t="s">
        <v>30</v>
      </c>
      <c r="S955" s="32" t="s">
        <v>854</v>
      </c>
      <c r="T955" s="32" t="s">
        <v>66</v>
      </c>
      <c r="U955" s="32" t="s">
        <v>67</v>
      </c>
      <c r="V955" s="62" t="s">
        <v>51</v>
      </c>
      <c r="Z955" s="62" t="s">
        <v>31</v>
      </c>
      <c r="AA955" s="62" t="s">
        <v>30</v>
      </c>
      <c r="AB955" s="62" t="s">
        <v>31</v>
      </c>
      <c r="AC955" s="62" t="s">
        <v>30</v>
      </c>
      <c r="AD955" s="32" t="s">
        <v>68</v>
      </c>
      <c r="AE955" s="45" t="s">
        <v>31</v>
      </c>
      <c r="AF955" s="46" t="s">
        <v>45</v>
      </c>
      <c r="AK955" s="32" t="s">
        <v>56</v>
      </c>
      <c r="AP955" s="24" t="str">
        <f t="shared" si="2"/>
        <v>0x0F805000</v>
      </c>
      <c r="AQ955" s="25"/>
      <c r="AR955" s="26" t="str">
        <f t="shared" si="6"/>
        <v>ARM64Op_fmls_by_element_Vector                                  </v>
      </c>
      <c r="AS955" s="26" t="str">
        <f t="shared" si="7"/>
        <v>//		ARM64Op_fmls_by_element_Vector,                                 	/* 0x0F805000	FMLS      	 */</v>
      </c>
      <c r="AT955" s="26" t="str">
        <f t="shared" si="8"/>
        <v>//		0x0F805000,	/* FMLS      	ARM64Op_fmls_by_element_Vector	 */</v>
      </c>
    </row>
    <row r="956" ht="12.75" customHeight="1">
      <c r="A956" s="9" t="s">
        <v>1555</v>
      </c>
      <c r="B956" s="33" t="s">
        <v>106</v>
      </c>
      <c r="C956" s="16"/>
      <c r="D956" s="17"/>
      <c r="E956" s="28" t="s">
        <v>745</v>
      </c>
      <c r="F956" s="18" t="str">
        <f t="shared" si="1"/>
        <v>by_element_Vector</v>
      </c>
      <c r="G956" s="18" t="s">
        <v>1096</v>
      </c>
      <c r="H956" s="30" t="s">
        <v>1206</v>
      </c>
      <c r="I956" s="30"/>
      <c r="J956" s="45" t="s">
        <v>31</v>
      </c>
      <c r="K956" s="32" t="s">
        <v>71</v>
      </c>
      <c r="L956" s="32" t="s">
        <v>31</v>
      </c>
      <c r="M956" s="45" t="s">
        <v>31</v>
      </c>
      <c r="N956" s="45" t="s">
        <v>30</v>
      </c>
      <c r="O956" s="45" t="s">
        <v>30</v>
      </c>
      <c r="P956" s="45" t="s">
        <v>30</v>
      </c>
      <c r="Q956" s="45" t="s">
        <v>30</v>
      </c>
      <c r="R956" s="32" t="s">
        <v>30</v>
      </c>
      <c r="S956" s="32" t="s">
        <v>854</v>
      </c>
      <c r="T956" s="32" t="s">
        <v>66</v>
      </c>
      <c r="U956" s="32" t="s">
        <v>67</v>
      </c>
      <c r="V956" s="62" t="s">
        <v>51</v>
      </c>
      <c r="Z956" s="62" t="s">
        <v>30</v>
      </c>
      <c r="AA956" s="62" t="s">
        <v>31</v>
      </c>
      <c r="AB956" s="62" t="s">
        <v>31</v>
      </c>
      <c r="AC956" s="62" t="s">
        <v>30</v>
      </c>
      <c r="AD956" s="32" t="s">
        <v>68</v>
      </c>
      <c r="AE956" s="45" t="s">
        <v>31</v>
      </c>
      <c r="AF956" s="46" t="s">
        <v>45</v>
      </c>
      <c r="AK956" s="32" t="s">
        <v>56</v>
      </c>
      <c r="AP956" s="24" t="str">
        <f t="shared" si="2"/>
        <v>0x0F809000</v>
      </c>
      <c r="AQ956" s="25"/>
      <c r="AR956" s="26" t="str">
        <f t="shared" si="6"/>
        <v>ARM64Op_fmul_by_element_Vector                                  </v>
      </c>
      <c r="AS956" s="26" t="str">
        <f t="shared" si="7"/>
        <v>//		ARM64Op_fmul_by_element_Vector,                                 	/* 0x0F809000	FMUL      	 */</v>
      </c>
      <c r="AT956" s="26" t="str">
        <f t="shared" si="8"/>
        <v>//		0x0F809000,	/* FMUL      	ARM64Op_fmul_by_element_Vector	 */</v>
      </c>
    </row>
    <row r="957" ht="12.75" customHeight="1">
      <c r="A957" s="15" t="s">
        <v>1556</v>
      </c>
      <c r="B957" s="33" t="s">
        <v>106</v>
      </c>
      <c r="C957" s="16"/>
      <c r="D957" s="17"/>
      <c r="E957" s="28" t="s">
        <v>1230</v>
      </c>
      <c r="F957" s="18" t="str">
        <f t="shared" si="1"/>
        <v>by_element</v>
      </c>
      <c r="G957" s="18" t="s">
        <v>1096</v>
      </c>
      <c r="H957" s="30"/>
      <c r="I957" s="30"/>
      <c r="J957" s="45" t="s">
        <v>31</v>
      </c>
      <c r="K957" s="32" t="s">
        <v>71</v>
      </c>
      <c r="L957" s="32" t="s">
        <v>30</v>
      </c>
      <c r="M957" s="45" t="s">
        <v>31</v>
      </c>
      <c r="N957" s="45" t="s">
        <v>30</v>
      </c>
      <c r="O957" s="45" t="s">
        <v>30</v>
      </c>
      <c r="P957" s="45" t="s">
        <v>30</v>
      </c>
      <c r="Q957" s="45" t="s">
        <v>30</v>
      </c>
      <c r="R957" s="32" t="s">
        <v>33</v>
      </c>
      <c r="S957" s="32" t="s">
        <v>33</v>
      </c>
      <c r="T957" s="32" t="s">
        <v>66</v>
      </c>
      <c r="U957" s="32" t="s">
        <v>67</v>
      </c>
      <c r="V957" s="62" t="s">
        <v>51</v>
      </c>
      <c r="Z957" s="62" t="s">
        <v>31</v>
      </c>
      <c r="AA957" s="62" t="s">
        <v>31</v>
      </c>
      <c r="AB957" s="62" t="s">
        <v>31</v>
      </c>
      <c r="AC957" s="62" t="s">
        <v>31</v>
      </c>
      <c r="AD957" s="32" t="s">
        <v>68</v>
      </c>
      <c r="AE957" s="45" t="s">
        <v>31</v>
      </c>
      <c r="AF957" s="46" t="s">
        <v>45</v>
      </c>
      <c r="AK957" s="32" t="s">
        <v>56</v>
      </c>
      <c r="AP957" s="24" t="str">
        <f t="shared" si="2"/>
        <v>0x2F000000</v>
      </c>
      <c r="AQ957" s="25"/>
      <c r="AR957" s="26" t="str">
        <f t="shared" si="6"/>
        <v>ARM64Op_mla_by_element                                          </v>
      </c>
      <c r="AS957" s="26" t="str">
        <f t="shared" si="7"/>
        <v>//		ARM64Op_mla_by_element,                                         	/* 0x2F000000	MLA       	 */</v>
      </c>
      <c r="AT957" s="26" t="str">
        <f t="shared" si="8"/>
        <v>//		0x2F000000,	/* MLA       	ARM64Op_mla_by_element	 */</v>
      </c>
    </row>
    <row r="958" ht="12.75" customHeight="1">
      <c r="A958" s="15" t="s">
        <v>1557</v>
      </c>
      <c r="B958" s="33" t="s">
        <v>106</v>
      </c>
      <c r="C958" s="16"/>
      <c r="D958" s="17"/>
      <c r="E958" s="28" t="s">
        <v>1397</v>
      </c>
      <c r="F958" s="18" t="str">
        <f t="shared" si="1"/>
        <v>by_element</v>
      </c>
      <c r="G958" s="18" t="s">
        <v>1096</v>
      </c>
      <c r="H958" s="30"/>
      <c r="I958" s="30"/>
      <c r="J958" s="45" t="s">
        <v>31</v>
      </c>
      <c r="K958" s="32" t="s">
        <v>71</v>
      </c>
      <c r="L958" s="32" t="s">
        <v>30</v>
      </c>
      <c r="M958" s="45" t="s">
        <v>31</v>
      </c>
      <c r="N958" s="45" t="s">
        <v>30</v>
      </c>
      <c r="O958" s="45" t="s">
        <v>30</v>
      </c>
      <c r="P958" s="45" t="s">
        <v>30</v>
      </c>
      <c r="Q958" s="45" t="s">
        <v>30</v>
      </c>
      <c r="R958" s="32" t="s">
        <v>33</v>
      </c>
      <c r="S958" s="32" t="s">
        <v>33</v>
      </c>
      <c r="T958" s="32" t="s">
        <v>66</v>
      </c>
      <c r="U958" s="32" t="s">
        <v>67</v>
      </c>
      <c r="V958" s="62" t="s">
        <v>51</v>
      </c>
      <c r="Z958" s="62" t="s">
        <v>31</v>
      </c>
      <c r="AA958" s="62" t="s">
        <v>31</v>
      </c>
      <c r="AB958" s="62" t="s">
        <v>30</v>
      </c>
      <c r="AC958" s="62" t="s">
        <v>31</v>
      </c>
      <c r="AD958" s="32" t="s">
        <v>68</v>
      </c>
      <c r="AE958" s="45" t="s">
        <v>31</v>
      </c>
      <c r="AF958" s="46" t="s">
        <v>45</v>
      </c>
      <c r="AK958" s="32" t="s">
        <v>56</v>
      </c>
      <c r="AP958" s="24" t="str">
        <f t="shared" si="2"/>
        <v>0x2F002000</v>
      </c>
      <c r="AQ958" s="25"/>
      <c r="AR958" s="26" t="str">
        <f t="shared" si="6"/>
        <v>ARM64Op_umlal_by_element                                        </v>
      </c>
      <c r="AS958" s="26" t="str">
        <f t="shared" si="7"/>
        <v>//		ARM64Op_umlal_by_element,                                       	/* 0x2F002000	UMLAL     	 */</v>
      </c>
      <c r="AT958" s="26" t="str">
        <f t="shared" si="8"/>
        <v>//		0x2F002000,	/* UMLAL     	ARM64Op_umlal_by_element	 */</v>
      </c>
    </row>
    <row r="959" ht="12.75" customHeight="1">
      <c r="A959" s="9" t="s">
        <v>1558</v>
      </c>
      <c r="B959" s="33" t="s">
        <v>106</v>
      </c>
      <c r="C959" s="16"/>
      <c r="D959" s="17"/>
      <c r="E959" s="28" t="s">
        <v>1399</v>
      </c>
      <c r="F959" s="18" t="str">
        <f t="shared" si="1"/>
        <v>by_element</v>
      </c>
      <c r="G959" s="18" t="s">
        <v>1096</v>
      </c>
      <c r="H959" s="30"/>
      <c r="I959" s="30"/>
      <c r="J959" s="45" t="s">
        <v>31</v>
      </c>
      <c r="K959" s="32" t="s">
        <v>71</v>
      </c>
      <c r="L959" s="32" t="s">
        <v>30</v>
      </c>
      <c r="M959" s="45" t="s">
        <v>31</v>
      </c>
      <c r="N959" s="45" t="s">
        <v>30</v>
      </c>
      <c r="O959" s="45" t="s">
        <v>30</v>
      </c>
      <c r="P959" s="45" t="s">
        <v>30</v>
      </c>
      <c r="Q959" s="45" t="s">
        <v>30</v>
      </c>
      <c r="R959" s="32" t="s">
        <v>33</v>
      </c>
      <c r="S959" s="32" t="s">
        <v>33</v>
      </c>
      <c r="T959" s="32" t="s">
        <v>66</v>
      </c>
      <c r="U959" s="32" t="s">
        <v>67</v>
      </c>
      <c r="V959" s="62" t="s">
        <v>51</v>
      </c>
      <c r="Z959" s="62" t="s">
        <v>31</v>
      </c>
      <c r="AA959" s="62" t="s">
        <v>31</v>
      </c>
      <c r="AB959" s="62" t="s">
        <v>30</v>
      </c>
      <c r="AC959" s="62" t="s">
        <v>31</v>
      </c>
      <c r="AD959" s="32" t="s">
        <v>68</v>
      </c>
      <c r="AE959" s="45" t="s">
        <v>31</v>
      </c>
      <c r="AF959" s="46" t="s">
        <v>45</v>
      </c>
      <c r="AK959" s="32" t="s">
        <v>56</v>
      </c>
      <c r="AP959" s="24" t="str">
        <f t="shared" si="2"/>
        <v>0x2F002000</v>
      </c>
      <c r="AQ959" s="25"/>
      <c r="AR959" s="26" t="str">
        <f t="shared" si="6"/>
        <v>ARM64Op_umlal2_by_element                                       </v>
      </c>
      <c r="AS959" s="26" t="str">
        <f t="shared" si="7"/>
        <v>//		ARM64Op_umlal2_by_element,                                      	/* 0x2F002000	UMLAL2    	 */</v>
      </c>
      <c r="AT959" s="26" t="str">
        <f t="shared" si="8"/>
        <v>//		0x2F002000,	/* UMLAL2    	ARM64Op_umlal2_by_element	 */</v>
      </c>
    </row>
    <row r="960" ht="12.75" customHeight="1">
      <c r="A960" s="9" t="s">
        <v>1559</v>
      </c>
      <c r="B960" s="33" t="s">
        <v>106</v>
      </c>
      <c r="C960" s="16"/>
      <c r="D960" s="17"/>
      <c r="E960" s="28" t="s">
        <v>1281</v>
      </c>
      <c r="F960" s="18" t="str">
        <f t="shared" si="1"/>
        <v>by_element</v>
      </c>
      <c r="G960" s="18" t="s">
        <v>1096</v>
      </c>
      <c r="H960" s="30"/>
      <c r="I960" s="30"/>
      <c r="J960" s="45" t="s">
        <v>31</v>
      </c>
      <c r="K960" s="32" t="s">
        <v>71</v>
      </c>
      <c r="L960" s="32" t="s">
        <v>30</v>
      </c>
      <c r="M960" s="45" t="s">
        <v>31</v>
      </c>
      <c r="N960" s="45" t="s">
        <v>30</v>
      </c>
      <c r="O960" s="45" t="s">
        <v>30</v>
      </c>
      <c r="P960" s="45" t="s">
        <v>30</v>
      </c>
      <c r="Q960" s="45" t="s">
        <v>30</v>
      </c>
      <c r="R960" s="32" t="s">
        <v>33</v>
      </c>
      <c r="S960" s="32" t="s">
        <v>33</v>
      </c>
      <c r="T960" s="32" t="s">
        <v>66</v>
      </c>
      <c r="U960" s="32" t="s">
        <v>67</v>
      </c>
      <c r="V960" s="62" t="s">
        <v>51</v>
      </c>
      <c r="Z960" s="62" t="s">
        <v>31</v>
      </c>
      <c r="AA960" s="62" t="s">
        <v>30</v>
      </c>
      <c r="AB960" s="62" t="s">
        <v>31</v>
      </c>
      <c r="AC960" s="62" t="s">
        <v>31</v>
      </c>
      <c r="AD960" s="32" t="s">
        <v>68</v>
      </c>
      <c r="AE960" s="45" t="s">
        <v>31</v>
      </c>
      <c r="AF960" s="46" t="s">
        <v>45</v>
      </c>
      <c r="AK960" s="32" t="s">
        <v>56</v>
      </c>
      <c r="AP960" s="24" t="str">
        <f t="shared" si="2"/>
        <v>0x2F004000</v>
      </c>
      <c r="AQ960" s="25"/>
      <c r="AR960" s="26" t="str">
        <f t="shared" si="6"/>
        <v>ARM64Op_mls_by_element                                          </v>
      </c>
      <c r="AS960" s="26" t="str">
        <f t="shared" si="7"/>
        <v>//		ARM64Op_mls_by_element,                                         	/* 0x2F004000	MLS       	 */</v>
      </c>
      <c r="AT960" s="26" t="str">
        <f t="shared" si="8"/>
        <v>//		0x2F004000,	/* MLS       	ARM64Op_mls_by_element	 */</v>
      </c>
    </row>
    <row r="961" ht="12.75" customHeight="1">
      <c r="A961" s="15" t="s">
        <v>1560</v>
      </c>
      <c r="B961" s="33" t="s">
        <v>106</v>
      </c>
      <c r="C961" s="16"/>
      <c r="D961" s="17"/>
      <c r="E961" s="28" t="s">
        <v>1401</v>
      </c>
      <c r="F961" s="18" t="str">
        <f t="shared" si="1"/>
        <v>by_element</v>
      </c>
      <c r="G961" s="18" t="s">
        <v>1096</v>
      </c>
      <c r="H961" s="30"/>
      <c r="I961" s="30"/>
      <c r="J961" s="45" t="s">
        <v>31</v>
      </c>
      <c r="K961" s="32" t="s">
        <v>71</v>
      </c>
      <c r="L961" s="32" t="s">
        <v>30</v>
      </c>
      <c r="M961" s="45" t="s">
        <v>31</v>
      </c>
      <c r="N961" s="45" t="s">
        <v>30</v>
      </c>
      <c r="O961" s="45" t="s">
        <v>30</v>
      </c>
      <c r="P961" s="45" t="s">
        <v>30</v>
      </c>
      <c r="Q961" s="45" t="s">
        <v>30</v>
      </c>
      <c r="R961" s="32" t="s">
        <v>33</v>
      </c>
      <c r="S961" s="32" t="s">
        <v>33</v>
      </c>
      <c r="T961" s="32" t="s">
        <v>66</v>
      </c>
      <c r="U961" s="32" t="s">
        <v>67</v>
      </c>
      <c r="V961" s="62" t="s">
        <v>51</v>
      </c>
      <c r="Z961" s="62" t="s">
        <v>31</v>
      </c>
      <c r="AA961" s="62" t="s">
        <v>30</v>
      </c>
      <c r="AB961" s="62" t="s">
        <v>30</v>
      </c>
      <c r="AC961" s="62" t="s">
        <v>31</v>
      </c>
      <c r="AD961" s="32" t="s">
        <v>68</v>
      </c>
      <c r="AE961" s="45" t="s">
        <v>31</v>
      </c>
      <c r="AF961" s="46" t="s">
        <v>45</v>
      </c>
      <c r="AK961" s="32" t="s">
        <v>56</v>
      </c>
      <c r="AP961" s="24" t="str">
        <f t="shared" si="2"/>
        <v>0x2F006000</v>
      </c>
      <c r="AQ961" s="25"/>
      <c r="AR961" s="26" t="str">
        <f t="shared" si="6"/>
        <v>ARM64Op_umlsl_by_element                                        </v>
      </c>
      <c r="AS961" s="26" t="str">
        <f t="shared" si="7"/>
        <v>//		ARM64Op_umlsl_by_element,                                       	/* 0x2F006000	UMLSL     	 */</v>
      </c>
      <c r="AT961" s="26" t="str">
        <f t="shared" si="8"/>
        <v>//		0x2F006000,	/* UMLSL     	ARM64Op_umlsl_by_element	 */</v>
      </c>
    </row>
    <row r="962" ht="12.75" customHeight="1">
      <c r="A962" s="15" t="s">
        <v>1561</v>
      </c>
      <c r="B962" s="33" t="s">
        <v>106</v>
      </c>
      <c r="C962" s="16"/>
      <c r="D962" s="17"/>
      <c r="E962" s="28" t="s">
        <v>1403</v>
      </c>
      <c r="F962" s="18" t="str">
        <f t="shared" si="1"/>
        <v>by_element</v>
      </c>
      <c r="G962" s="18" t="s">
        <v>1096</v>
      </c>
      <c r="H962" s="30"/>
      <c r="I962" s="30"/>
      <c r="J962" s="45" t="s">
        <v>31</v>
      </c>
      <c r="K962" s="32" t="s">
        <v>71</v>
      </c>
      <c r="L962" s="32" t="s">
        <v>30</v>
      </c>
      <c r="M962" s="45" t="s">
        <v>31</v>
      </c>
      <c r="N962" s="45" t="s">
        <v>30</v>
      </c>
      <c r="O962" s="45" t="s">
        <v>30</v>
      </c>
      <c r="P962" s="45" t="s">
        <v>30</v>
      </c>
      <c r="Q962" s="45" t="s">
        <v>30</v>
      </c>
      <c r="R962" s="32" t="s">
        <v>33</v>
      </c>
      <c r="S962" s="32" t="s">
        <v>33</v>
      </c>
      <c r="T962" s="32" t="s">
        <v>66</v>
      </c>
      <c r="U962" s="32" t="s">
        <v>67</v>
      </c>
      <c r="V962" s="62" t="s">
        <v>51</v>
      </c>
      <c r="Z962" s="62" t="s">
        <v>31</v>
      </c>
      <c r="AA962" s="62" t="s">
        <v>30</v>
      </c>
      <c r="AB962" s="62" t="s">
        <v>30</v>
      </c>
      <c r="AC962" s="62" t="s">
        <v>31</v>
      </c>
      <c r="AD962" s="32" t="s">
        <v>68</v>
      </c>
      <c r="AE962" s="45" t="s">
        <v>31</v>
      </c>
      <c r="AF962" s="46" t="s">
        <v>45</v>
      </c>
      <c r="AK962" s="32" t="s">
        <v>56</v>
      </c>
      <c r="AP962" s="24" t="str">
        <f t="shared" si="2"/>
        <v>0x2F006000</v>
      </c>
      <c r="AQ962" s="25"/>
      <c r="AR962" s="26" t="str">
        <f t="shared" si="6"/>
        <v>ARM64Op_umlsl2_by_element                                       </v>
      </c>
      <c r="AS962" s="26" t="str">
        <f t="shared" si="7"/>
        <v>//		ARM64Op_umlsl2_by_element,                                      	/* 0x2F006000	UMLSL2    	 */</v>
      </c>
      <c r="AT962" s="26" t="str">
        <f t="shared" si="8"/>
        <v>//		0x2F006000,	/* UMLSL2    	ARM64Op_umlsl2_by_element	 */</v>
      </c>
    </row>
    <row r="963" ht="12.75" customHeight="1">
      <c r="A963" s="9" t="s">
        <v>1562</v>
      </c>
      <c r="B963" s="33" t="s">
        <v>106</v>
      </c>
      <c r="C963" s="16"/>
      <c r="D963" s="17"/>
      <c r="E963" s="28" t="s">
        <v>1405</v>
      </c>
      <c r="F963" s="18" t="str">
        <f t="shared" si="1"/>
        <v>by_element</v>
      </c>
      <c r="G963" s="18" t="s">
        <v>1096</v>
      </c>
      <c r="H963" s="30"/>
      <c r="I963" s="30"/>
      <c r="J963" s="45" t="s">
        <v>31</v>
      </c>
      <c r="K963" s="32" t="s">
        <v>71</v>
      </c>
      <c r="L963" s="32" t="s">
        <v>30</v>
      </c>
      <c r="M963" s="45" t="s">
        <v>31</v>
      </c>
      <c r="N963" s="45" t="s">
        <v>30</v>
      </c>
      <c r="O963" s="45" t="s">
        <v>30</v>
      </c>
      <c r="P963" s="45" t="s">
        <v>30</v>
      </c>
      <c r="Q963" s="45" t="s">
        <v>30</v>
      </c>
      <c r="R963" s="32" t="s">
        <v>33</v>
      </c>
      <c r="S963" s="32" t="s">
        <v>33</v>
      </c>
      <c r="T963" s="32" t="s">
        <v>66</v>
      </c>
      <c r="U963" s="32" t="s">
        <v>67</v>
      </c>
      <c r="V963" s="62" t="s">
        <v>51</v>
      </c>
      <c r="Z963" s="62" t="s">
        <v>30</v>
      </c>
      <c r="AA963" s="62" t="s">
        <v>31</v>
      </c>
      <c r="AB963" s="62" t="s">
        <v>30</v>
      </c>
      <c r="AC963" s="62" t="s">
        <v>31</v>
      </c>
      <c r="AD963" s="32" t="s">
        <v>68</v>
      </c>
      <c r="AE963" s="45" t="s">
        <v>31</v>
      </c>
      <c r="AF963" s="46" t="s">
        <v>45</v>
      </c>
      <c r="AK963" s="32" t="s">
        <v>56</v>
      </c>
      <c r="AP963" s="24" t="str">
        <f t="shared" si="2"/>
        <v>0x2F00A000</v>
      </c>
      <c r="AQ963" s="25"/>
      <c r="AR963" s="26" t="str">
        <f t="shared" si="6"/>
        <v>ARM64Op_umull_by_element                                        </v>
      </c>
      <c r="AS963" s="26" t="str">
        <f t="shared" si="7"/>
        <v>//		ARM64Op_umull_by_element,                                       	/* 0x2F00A000	UMULL     	 */</v>
      </c>
      <c r="AT963" s="26" t="str">
        <f t="shared" si="8"/>
        <v>//		0x2F00A000,	/* UMULL     	ARM64Op_umull_by_element	 */</v>
      </c>
    </row>
    <row r="964" ht="12.75" customHeight="1">
      <c r="A964" s="15" t="s">
        <v>1563</v>
      </c>
      <c r="B964" s="33" t="s">
        <v>106</v>
      </c>
      <c r="C964" s="16"/>
      <c r="D964" s="17"/>
      <c r="E964" s="28" t="s">
        <v>1407</v>
      </c>
      <c r="F964" s="18" t="str">
        <f t="shared" si="1"/>
        <v>by_element</v>
      </c>
      <c r="G964" s="18" t="s">
        <v>1096</v>
      </c>
      <c r="H964" s="30"/>
      <c r="I964" s="30"/>
      <c r="J964" s="45" t="s">
        <v>31</v>
      </c>
      <c r="K964" s="32" t="s">
        <v>71</v>
      </c>
      <c r="L964" s="32" t="s">
        <v>30</v>
      </c>
      <c r="M964" s="45" t="s">
        <v>31</v>
      </c>
      <c r="N964" s="45" t="s">
        <v>30</v>
      </c>
      <c r="O964" s="45" t="s">
        <v>30</v>
      </c>
      <c r="P964" s="45" t="s">
        <v>30</v>
      </c>
      <c r="Q964" s="45" t="s">
        <v>30</v>
      </c>
      <c r="R964" s="32" t="s">
        <v>33</v>
      </c>
      <c r="S964" s="32" t="s">
        <v>33</v>
      </c>
      <c r="T964" s="32" t="s">
        <v>66</v>
      </c>
      <c r="U964" s="32" t="s">
        <v>67</v>
      </c>
      <c r="V964" s="62" t="s">
        <v>51</v>
      </c>
      <c r="Z964" s="62" t="s">
        <v>30</v>
      </c>
      <c r="AA964" s="62" t="s">
        <v>31</v>
      </c>
      <c r="AB964" s="62" t="s">
        <v>30</v>
      </c>
      <c r="AC964" s="62" t="s">
        <v>31</v>
      </c>
      <c r="AD964" s="32" t="s">
        <v>68</v>
      </c>
      <c r="AE964" s="45" t="s">
        <v>31</v>
      </c>
      <c r="AF964" s="46" t="s">
        <v>45</v>
      </c>
      <c r="AK964" s="32" t="s">
        <v>56</v>
      </c>
      <c r="AP964" s="24" t="str">
        <f t="shared" si="2"/>
        <v>0x2F00A000</v>
      </c>
      <c r="AQ964" s="25"/>
      <c r="AR964" s="26" t="str">
        <f t="shared" si="6"/>
        <v>ARM64Op_umull2_by_element                                       </v>
      </c>
      <c r="AS964" s="26" t="str">
        <f t="shared" si="7"/>
        <v>//		ARM64Op_umull2_by_element,                                      	/* 0x2F00A000	UMULL2    	 */</v>
      </c>
      <c r="AT964" s="26" t="str">
        <f t="shared" si="8"/>
        <v>//		0x2F00A000,	/* UMULL2    	ARM64Op_umull2_by_element	 */</v>
      </c>
    </row>
    <row r="965" ht="12.75" customHeight="1">
      <c r="A965" s="15" t="s">
        <v>1564</v>
      </c>
      <c r="B965" s="33" t="s">
        <v>106</v>
      </c>
      <c r="C965" s="16"/>
      <c r="D965" s="17"/>
      <c r="E965" s="28" t="s">
        <v>956</v>
      </c>
      <c r="F965" s="18" t="str">
        <f t="shared" si="1"/>
        <v>by_element_Vector</v>
      </c>
      <c r="G965" s="18" t="s">
        <v>1096</v>
      </c>
      <c r="H965" s="30" t="s">
        <v>1206</v>
      </c>
      <c r="I965" s="30"/>
      <c r="J965" s="45" t="s">
        <v>31</v>
      </c>
      <c r="K965" s="32" t="s">
        <v>71</v>
      </c>
      <c r="L965" s="32" t="s">
        <v>30</v>
      </c>
      <c r="M965" s="45" t="s">
        <v>31</v>
      </c>
      <c r="N965" s="45" t="s">
        <v>30</v>
      </c>
      <c r="O965" s="45" t="s">
        <v>30</v>
      </c>
      <c r="P965" s="45" t="s">
        <v>30</v>
      </c>
      <c r="Q965" s="45" t="s">
        <v>30</v>
      </c>
      <c r="R965" s="32" t="s">
        <v>30</v>
      </c>
      <c r="S965" s="32" t="s">
        <v>854</v>
      </c>
      <c r="T965" s="32" t="s">
        <v>66</v>
      </c>
      <c r="U965" s="32" t="s">
        <v>67</v>
      </c>
      <c r="V965" s="62" t="s">
        <v>51</v>
      </c>
      <c r="Z965" s="62" t="s">
        <v>30</v>
      </c>
      <c r="AA965" s="62" t="s">
        <v>31</v>
      </c>
      <c r="AB965" s="62" t="s">
        <v>31</v>
      </c>
      <c r="AC965" s="62" t="s">
        <v>30</v>
      </c>
      <c r="AD965" s="32" t="s">
        <v>68</v>
      </c>
      <c r="AE965" s="45" t="s">
        <v>31</v>
      </c>
      <c r="AF965" s="46" t="s">
        <v>45</v>
      </c>
      <c r="AK965" s="32" t="s">
        <v>56</v>
      </c>
      <c r="AP965" s="24" t="str">
        <f t="shared" si="2"/>
        <v>0x2F809000</v>
      </c>
      <c r="AQ965" s="25"/>
      <c r="AR965" s="26" t="str">
        <f t="shared" si="6"/>
        <v>ARM64Op_fmulx_by_element_Vector                                 </v>
      </c>
      <c r="AS965" s="26" t="str">
        <f t="shared" si="7"/>
        <v>//		ARM64Op_fmulx_by_element_Vector,                                	/* 0x2F809000	FMULX     	 */</v>
      </c>
      <c r="AT965" s="26" t="str">
        <f t="shared" si="8"/>
        <v>//		0x2F809000,	/* FMULX     	ARM64Op_fmulx_by_element_Vector	 */</v>
      </c>
    </row>
    <row r="966" ht="12.75" customHeight="1">
      <c r="A966" s="9" t="s">
        <v>1565</v>
      </c>
      <c r="B966" s="33" t="s">
        <v>106</v>
      </c>
      <c r="C966" s="16"/>
      <c r="D966" s="17" t="s">
        <v>1566</v>
      </c>
      <c r="F966" s="18" t="str">
        <f t="shared" si="1"/>
        <v/>
      </c>
      <c r="G966" s="19"/>
      <c r="H966" s="20"/>
      <c r="I966" s="20"/>
      <c r="J966" s="22" t="s">
        <v>31</v>
      </c>
      <c r="K966" s="38" t="s">
        <v>71</v>
      </c>
      <c r="L966" s="38" t="s">
        <v>459</v>
      </c>
      <c r="M966" s="22" t="s">
        <v>31</v>
      </c>
      <c r="N966" s="39" t="s">
        <v>30</v>
      </c>
      <c r="O966" s="39" t="s">
        <v>30</v>
      </c>
      <c r="P966" s="39" t="s">
        <v>30</v>
      </c>
      <c r="Q966" s="22" t="s">
        <v>30</v>
      </c>
      <c r="R966" s="22" t="s">
        <v>31</v>
      </c>
      <c r="S966" s="22" t="s">
        <v>31</v>
      </c>
      <c r="T966" s="22" t="s">
        <v>31</v>
      </c>
      <c r="U966" s="22" t="s">
        <v>31</v>
      </c>
      <c r="V966" s="22" t="s">
        <v>31</v>
      </c>
      <c r="W966" s="38" t="s">
        <v>72</v>
      </c>
      <c r="X966" s="38" t="s">
        <v>73</v>
      </c>
      <c r="Y966" s="38" t="s">
        <v>74</v>
      </c>
      <c r="Z966" s="38" t="s">
        <v>1567</v>
      </c>
      <c r="AD966" s="38" t="s">
        <v>590</v>
      </c>
      <c r="AE966" s="22" t="s">
        <v>30</v>
      </c>
      <c r="AF966" s="38" t="s">
        <v>75</v>
      </c>
      <c r="AG966" s="38" t="s">
        <v>76</v>
      </c>
      <c r="AH966" s="38" t="s">
        <v>77</v>
      </c>
      <c r="AI966" s="38" t="s">
        <v>78</v>
      </c>
      <c r="AJ966" s="38" t="s">
        <v>79</v>
      </c>
      <c r="AK966" s="38" t="s">
        <v>56</v>
      </c>
      <c r="AP966" s="24" t="str">
        <f t="shared" si="2"/>
        <v/>
      </c>
      <c r="AQ966" s="25"/>
      <c r="AR966" s="26" t="str">
        <f t="shared" si="6"/>
        <v/>
      </c>
      <c r="AS966" s="26" t="str">
        <f t="shared" si="7"/>
        <v>	/* AdvSIMD modified immediate */</v>
      </c>
      <c r="AT966" s="26" t="str">
        <f t="shared" si="8"/>
        <v>	/* AdvSIMD modified immediate */</v>
      </c>
    </row>
    <row r="967" ht="12.75" customHeight="1">
      <c r="A967" s="9" t="s">
        <v>1568</v>
      </c>
      <c r="B967" s="33" t="s">
        <v>106</v>
      </c>
      <c r="C967" s="16"/>
      <c r="D967" s="17"/>
      <c r="E967" s="28" t="s">
        <v>1569</v>
      </c>
      <c r="F967" s="18" t="str">
        <f t="shared" si="1"/>
        <v>32_bit_shifted_immediate</v>
      </c>
      <c r="G967" s="19"/>
      <c r="H967" s="30" t="s">
        <v>1570</v>
      </c>
      <c r="I967" s="30"/>
      <c r="J967" s="45" t="s">
        <v>31</v>
      </c>
      <c r="K967" s="32" t="s">
        <v>33</v>
      </c>
      <c r="L967" s="32" t="s">
        <v>31</v>
      </c>
      <c r="M967" s="45" t="s">
        <v>31</v>
      </c>
      <c r="N967" s="45" t="s">
        <v>30</v>
      </c>
      <c r="O967" s="45" t="s">
        <v>30</v>
      </c>
      <c r="P967" s="45" t="s">
        <v>30</v>
      </c>
      <c r="Q967" s="45" t="s">
        <v>30</v>
      </c>
      <c r="R967" s="45" t="s">
        <v>31</v>
      </c>
      <c r="S967" s="45" t="s">
        <v>31</v>
      </c>
      <c r="T967" s="45" t="s">
        <v>31</v>
      </c>
      <c r="U967" s="45" t="s">
        <v>31</v>
      </c>
      <c r="V967" s="45" t="s">
        <v>31</v>
      </c>
      <c r="W967" s="32" t="s">
        <v>72</v>
      </c>
      <c r="X967" s="32" t="s">
        <v>73</v>
      </c>
      <c r="Y967" s="32" t="s">
        <v>74</v>
      </c>
      <c r="Z967" s="32" t="s">
        <v>31</v>
      </c>
      <c r="AA967" s="32" t="s">
        <v>854</v>
      </c>
      <c r="AB967" s="32" t="s">
        <v>854</v>
      </c>
      <c r="AC967" s="32" t="s">
        <v>31</v>
      </c>
      <c r="AD967" s="32" t="s">
        <v>31</v>
      </c>
      <c r="AE967" s="45" t="s">
        <v>30</v>
      </c>
      <c r="AF967" s="32" t="s">
        <v>75</v>
      </c>
      <c r="AG967" s="32" t="s">
        <v>76</v>
      </c>
      <c r="AH967" s="32" t="s">
        <v>77</v>
      </c>
      <c r="AI967" s="32" t="s">
        <v>78</v>
      </c>
      <c r="AJ967" s="32" t="s">
        <v>79</v>
      </c>
      <c r="AK967" s="32" t="s">
        <v>56</v>
      </c>
      <c r="AP967" s="24" t="str">
        <f t="shared" si="2"/>
        <v>0x0F000400</v>
      </c>
      <c r="AQ967" s="25"/>
      <c r="AR967" s="26" t="str">
        <f t="shared" si="6"/>
        <v>ARM64Op_movi_32_bit_shifted_immediate                           </v>
      </c>
      <c r="AS967" s="26" t="str">
        <f t="shared" si="7"/>
        <v>//		ARM64Op_movi_32_bit_shifted_immediate,                          	/* 0x0F000400	MOVI      	 */</v>
      </c>
      <c r="AT967" s="26" t="str">
        <f t="shared" si="8"/>
        <v>//		0x0F000400,	/* MOVI      	ARM64Op_movi_32_bit_shifted_immediate	 */</v>
      </c>
    </row>
    <row r="968" ht="12.75" customHeight="1">
      <c r="A968" s="15" t="s">
        <v>1571</v>
      </c>
      <c r="B968" s="33" t="s">
        <v>106</v>
      </c>
      <c r="C968" s="16"/>
      <c r="D968" s="17"/>
      <c r="E968" s="28" t="s">
        <v>485</v>
      </c>
      <c r="F968" s="18" t="str">
        <f t="shared" si="1"/>
        <v>vector_immediate_32_bit</v>
      </c>
      <c r="G968" s="18" t="s">
        <v>1572</v>
      </c>
      <c r="H968" s="30" t="s">
        <v>1527</v>
      </c>
      <c r="I968" s="30"/>
      <c r="J968" s="45" t="s">
        <v>31</v>
      </c>
      <c r="K968" s="32" t="s">
        <v>33</v>
      </c>
      <c r="L968" s="32" t="s">
        <v>31</v>
      </c>
      <c r="M968" s="45" t="s">
        <v>31</v>
      </c>
      <c r="N968" s="45" t="s">
        <v>30</v>
      </c>
      <c r="O968" s="45" t="s">
        <v>30</v>
      </c>
      <c r="P968" s="45" t="s">
        <v>30</v>
      </c>
      <c r="Q968" s="45" t="s">
        <v>30</v>
      </c>
      <c r="R968" s="45" t="s">
        <v>31</v>
      </c>
      <c r="S968" s="45" t="s">
        <v>31</v>
      </c>
      <c r="T968" s="45" t="s">
        <v>31</v>
      </c>
      <c r="U968" s="45" t="s">
        <v>31</v>
      </c>
      <c r="V968" s="45" t="s">
        <v>31</v>
      </c>
      <c r="W968" s="32" t="s">
        <v>72</v>
      </c>
      <c r="X968" s="32" t="s">
        <v>73</v>
      </c>
      <c r="Y968" s="32" t="s">
        <v>74</v>
      </c>
      <c r="Z968" s="32" t="s">
        <v>31</v>
      </c>
      <c r="AA968" s="32" t="s">
        <v>854</v>
      </c>
      <c r="AB968" s="32" t="s">
        <v>854</v>
      </c>
      <c r="AC968" s="32" t="s">
        <v>30</v>
      </c>
      <c r="AD968" s="32" t="s">
        <v>31</v>
      </c>
      <c r="AE968" s="45" t="s">
        <v>30</v>
      </c>
      <c r="AF968" s="32" t="s">
        <v>75</v>
      </c>
      <c r="AG968" s="32" t="s">
        <v>76</v>
      </c>
      <c r="AH968" s="32" t="s">
        <v>77</v>
      </c>
      <c r="AI968" s="32" t="s">
        <v>78</v>
      </c>
      <c r="AJ968" s="32" t="s">
        <v>79</v>
      </c>
      <c r="AK968" s="32" t="s">
        <v>56</v>
      </c>
      <c r="AP968" s="24" t="str">
        <f t="shared" si="2"/>
        <v>0x0F001400</v>
      </c>
      <c r="AQ968" s="25"/>
      <c r="AR968" s="26" t="str">
        <f t="shared" si="6"/>
        <v>ARM64Op_orr_vector_immediate_32_bit                             </v>
      </c>
      <c r="AS968" s="26" t="str">
        <f t="shared" si="7"/>
        <v>//		ARM64Op_orr_vector_immediate_32_bit,                            	/* 0x0F001400	ORR       	 */</v>
      </c>
      <c r="AT968" s="26" t="str">
        <f t="shared" si="8"/>
        <v>//		0x0F001400,	/* ORR       	ARM64Op_orr_vector_immediate_32_bit	 */</v>
      </c>
    </row>
    <row r="969" ht="12.75" customHeight="1">
      <c r="A969" s="15" t="s">
        <v>1573</v>
      </c>
      <c r="B969" s="33" t="s">
        <v>106</v>
      </c>
      <c r="C969" s="16"/>
      <c r="D969" s="17"/>
      <c r="E969" s="28" t="s">
        <v>1569</v>
      </c>
      <c r="F969" s="18" t="str">
        <f t="shared" si="1"/>
        <v>16_bit_shifted_immediate</v>
      </c>
      <c r="G969" s="19"/>
      <c r="H969" s="30" t="s">
        <v>1574</v>
      </c>
      <c r="I969" s="30"/>
      <c r="J969" s="45" t="s">
        <v>31</v>
      </c>
      <c r="K969" s="32" t="s">
        <v>33</v>
      </c>
      <c r="L969" s="32" t="s">
        <v>31</v>
      </c>
      <c r="M969" s="45" t="s">
        <v>31</v>
      </c>
      <c r="N969" s="45" t="s">
        <v>30</v>
      </c>
      <c r="O969" s="45" t="s">
        <v>30</v>
      </c>
      <c r="P969" s="45" t="s">
        <v>30</v>
      </c>
      <c r="Q969" s="45" t="s">
        <v>30</v>
      </c>
      <c r="R969" s="45" t="s">
        <v>31</v>
      </c>
      <c r="S969" s="45" t="s">
        <v>31</v>
      </c>
      <c r="T969" s="45" t="s">
        <v>31</v>
      </c>
      <c r="U969" s="45" t="s">
        <v>31</v>
      </c>
      <c r="V969" s="45" t="s">
        <v>31</v>
      </c>
      <c r="W969" s="32" t="s">
        <v>72</v>
      </c>
      <c r="X969" s="32" t="s">
        <v>73</v>
      </c>
      <c r="Y969" s="32" t="s">
        <v>74</v>
      </c>
      <c r="Z969" s="32" t="s">
        <v>30</v>
      </c>
      <c r="AA969" s="32" t="s">
        <v>31</v>
      </c>
      <c r="AB969" s="32" t="s">
        <v>854</v>
      </c>
      <c r="AC969" s="32" t="s">
        <v>31</v>
      </c>
      <c r="AD969" s="32" t="s">
        <v>31</v>
      </c>
      <c r="AE969" s="45" t="s">
        <v>30</v>
      </c>
      <c r="AF969" s="32" t="s">
        <v>75</v>
      </c>
      <c r="AG969" s="32" t="s">
        <v>76</v>
      </c>
      <c r="AH969" s="32" t="s">
        <v>77</v>
      </c>
      <c r="AI969" s="32" t="s">
        <v>78</v>
      </c>
      <c r="AJ969" s="32" t="s">
        <v>79</v>
      </c>
      <c r="AK969" s="32" t="s">
        <v>56</v>
      </c>
      <c r="AP969" s="24" t="str">
        <f t="shared" si="2"/>
        <v>0x0F008400</v>
      </c>
      <c r="AQ969" s="25"/>
      <c r="AR969" s="26" t="str">
        <f t="shared" si="6"/>
        <v>ARM64Op_movi_16_bit_shifted_immediate                           </v>
      </c>
      <c r="AS969" s="26" t="str">
        <f t="shared" si="7"/>
        <v>//		ARM64Op_movi_16_bit_shifted_immediate,                          	/* 0x0F008400	MOVI      	 */</v>
      </c>
      <c r="AT969" s="26" t="str">
        <f t="shared" si="8"/>
        <v>//		0x0F008400,	/* MOVI      	ARM64Op_movi_16_bit_shifted_immediate	 */</v>
      </c>
    </row>
    <row r="970" ht="12.75" customHeight="1">
      <c r="A970" s="9" t="s">
        <v>1575</v>
      </c>
      <c r="B970" s="33" t="s">
        <v>106</v>
      </c>
      <c r="C970" s="16"/>
      <c r="D970" s="17"/>
      <c r="E970" s="28" t="s">
        <v>485</v>
      </c>
      <c r="F970" s="18" t="str">
        <f t="shared" si="1"/>
        <v>vector_immediate_16_bit</v>
      </c>
      <c r="G970" s="18" t="s">
        <v>1572</v>
      </c>
      <c r="H970" s="30" t="s">
        <v>1576</v>
      </c>
      <c r="I970" s="30"/>
      <c r="J970" s="45" t="s">
        <v>31</v>
      </c>
      <c r="K970" s="32" t="s">
        <v>33</v>
      </c>
      <c r="L970" s="32" t="s">
        <v>31</v>
      </c>
      <c r="M970" s="45" t="s">
        <v>31</v>
      </c>
      <c r="N970" s="45" t="s">
        <v>30</v>
      </c>
      <c r="O970" s="45" t="s">
        <v>30</v>
      </c>
      <c r="P970" s="45" t="s">
        <v>30</v>
      </c>
      <c r="Q970" s="45" t="s">
        <v>30</v>
      </c>
      <c r="R970" s="45" t="s">
        <v>31</v>
      </c>
      <c r="S970" s="45" t="s">
        <v>31</v>
      </c>
      <c r="T970" s="45" t="s">
        <v>31</v>
      </c>
      <c r="U970" s="45" t="s">
        <v>31</v>
      </c>
      <c r="V970" s="45" t="s">
        <v>31</v>
      </c>
      <c r="W970" s="32" t="s">
        <v>72</v>
      </c>
      <c r="X970" s="32" t="s">
        <v>73</v>
      </c>
      <c r="Y970" s="32" t="s">
        <v>74</v>
      </c>
      <c r="Z970" s="32" t="s">
        <v>30</v>
      </c>
      <c r="AA970" s="32" t="s">
        <v>31</v>
      </c>
      <c r="AB970" s="32" t="s">
        <v>854</v>
      </c>
      <c r="AC970" s="32" t="s">
        <v>30</v>
      </c>
      <c r="AD970" s="32" t="s">
        <v>31</v>
      </c>
      <c r="AE970" s="45" t="s">
        <v>30</v>
      </c>
      <c r="AF970" s="32" t="s">
        <v>75</v>
      </c>
      <c r="AG970" s="32" t="s">
        <v>76</v>
      </c>
      <c r="AH970" s="32" t="s">
        <v>77</v>
      </c>
      <c r="AI970" s="32" t="s">
        <v>78</v>
      </c>
      <c r="AJ970" s="32" t="s">
        <v>79</v>
      </c>
      <c r="AK970" s="32" t="s">
        <v>56</v>
      </c>
      <c r="AP970" s="24" t="str">
        <f t="shared" si="2"/>
        <v>0x0F009400</v>
      </c>
      <c r="AQ970" s="25"/>
      <c r="AR970" s="26" t="str">
        <f t="shared" si="6"/>
        <v>ARM64Op_orr_vector_immediate_16_bit                             </v>
      </c>
      <c r="AS970" s="26" t="str">
        <f t="shared" si="7"/>
        <v>//		ARM64Op_orr_vector_immediate_16_bit,                            	/* 0x0F009400	ORR       	 */</v>
      </c>
      <c r="AT970" s="26" t="str">
        <f t="shared" si="8"/>
        <v>//		0x0F009400,	/* ORR       	ARM64Op_orr_vector_immediate_16_bit	 */</v>
      </c>
    </row>
    <row r="971" ht="12.75" customHeight="1">
      <c r="A971" s="15" t="s">
        <v>1577</v>
      </c>
      <c r="B971" s="33" t="s">
        <v>106</v>
      </c>
      <c r="C971" s="16"/>
      <c r="D971" s="17"/>
      <c r="E971" s="28" t="s">
        <v>1569</v>
      </c>
      <c r="F971" s="18" t="str">
        <f t="shared" si="1"/>
        <v>32_bit_shifting_ones</v>
      </c>
      <c r="G971" s="19"/>
      <c r="H971" s="30" t="s">
        <v>1578</v>
      </c>
      <c r="I971" s="30"/>
      <c r="J971" s="45" t="s">
        <v>31</v>
      </c>
      <c r="K971" s="32" t="s">
        <v>33</v>
      </c>
      <c r="L971" s="32" t="s">
        <v>31</v>
      </c>
      <c r="M971" s="45" t="s">
        <v>31</v>
      </c>
      <c r="N971" s="45" t="s">
        <v>30</v>
      </c>
      <c r="O971" s="45" t="s">
        <v>30</v>
      </c>
      <c r="P971" s="45" t="s">
        <v>30</v>
      </c>
      <c r="Q971" s="45" t="s">
        <v>30</v>
      </c>
      <c r="R971" s="45" t="s">
        <v>31</v>
      </c>
      <c r="S971" s="45" t="s">
        <v>31</v>
      </c>
      <c r="T971" s="45" t="s">
        <v>31</v>
      </c>
      <c r="U971" s="45" t="s">
        <v>31</v>
      </c>
      <c r="V971" s="45" t="s">
        <v>31</v>
      </c>
      <c r="W971" s="32" t="s">
        <v>72</v>
      </c>
      <c r="X971" s="32" t="s">
        <v>73</v>
      </c>
      <c r="Y971" s="32" t="s">
        <v>74</v>
      </c>
      <c r="Z971" s="32" t="s">
        <v>30</v>
      </c>
      <c r="AA971" s="32" t="s">
        <v>30</v>
      </c>
      <c r="AB971" s="32" t="s">
        <v>31</v>
      </c>
      <c r="AC971" s="32" t="s">
        <v>854</v>
      </c>
      <c r="AD971" s="32" t="s">
        <v>31</v>
      </c>
      <c r="AE971" s="45" t="s">
        <v>30</v>
      </c>
      <c r="AF971" s="32" t="s">
        <v>75</v>
      </c>
      <c r="AG971" s="32" t="s">
        <v>76</v>
      </c>
      <c r="AH971" s="32" t="s">
        <v>77</v>
      </c>
      <c r="AI971" s="32" t="s">
        <v>78</v>
      </c>
      <c r="AJ971" s="32" t="s">
        <v>79</v>
      </c>
      <c r="AK971" s="32" t="s">
        <v>56</v>
      </c>
      <c r="AP971" s="24" t="str">
        <f t="shared" si="2"/>
        <v>0x0F00C400</v>
      </c>
      <c r="AQ971" s="25"/>
      <c r="AR971" s="26" t="str">
        <f t="shared" si="6"/>
        <v>ARM64Op_movi_32_bit_shifting_ones                               </v>
      </c>
      <c r="AS971" s="26" t="str">
        <f t="shared" si="7"/>
        <v>//		ARM64Op_movi_32_bit_shifting_ones,                              	/* 0x0F00C400	MOVI      	 */</v>
      </c>
      <c r="AT971" s="26" t="str">
        <f t="shared" si="8"/>
        <v>//		0x0F00C400,	/* MOVI      	ARM64Op_movi_32_bit_shifting_ones	 */</v>
      </c>
    </row>
    <row r="972" ht="12.75" customHeight="1">
      <c r="A972" s="15" t="s">
        <v>1579</v>
      </c>
      <c r="B972" s="33" t="s">
        <v>106</v>
      </c>
      <c r="C972" s="16"/>
      <c r="D972" s="17"/>
      <c r="E972" s="28" t="s">
        <v>1569</v>
      </c>
      <c r="F972" s="18" t="str">
        <f t="shared" si="1"/>
        <v>8_bit</v>
      </c>
      <c r="G972" s="19"/>
      <c r="H972" s="30" t="s">
        <v>1580</v>
      </c>
      <c r="I972" s="30"/>
      <c r="J972" s="45" t="s">
        <v>31</v>
      </c>
      <c r="K972" s="32" t="s">
        <v>33</v>
      </c>
      <c r="L972" s="32" t="s">
        <v>31</v>
      </c>
      <c r="M972" s="45" t="s">
        <v>31</v>
      </c>
      <c r="N972" s="45" t="s">
        <v>30</v>
      </c>
      <c r="O972" s="45" t="s">
        <v>30</v>
      </c>
      <c r="P972" s="45" t="s">
        <v>30</v>
      </c>
      <c r="Q972" s="45" t="s">
        <v>30</v>
      </c>
      <c r="R972" s="45" t="s">
        <v>31</v>
      </c>
      <c r="S972" s="45" t="s">
        <v>31</v>
      </c>
      <c r="T972" s="45" t="s">
        <v>31</v>
      </c>
      <c r="U972" s="45" t="s">
        <v>31</v>
      </c>
      <c r="V972" s="45" t="s">
        <v>31</v>
      </c>
      <c r="W972" s="32" t="s">
        <v>72</v>
      </c>
      <c r="X972" s="32" t="s">
        <v>73</v>
      </c>
      <c r="Y972" s="32" t="s">
        <v>74</v>
      </c>
      <c r="Z972" s="32" t="s">
        <v>30</v>
      </c>
      <c r="AA972" s="32" t="s">
        <v>30</v>
      </c>
      <c r="AB972" s="32" t="s">
        <v>30</v>
      </c>
      <c r="AC972" s="32" t="s">
        <v>31</v>
      </c>
      <c r="AD972" s="32" t="s">
        <v>31</v>
      </c>
      <c r="AE972" s="45" t="s">
        <v>30</v>
      </c>
      <c r="AF972" s="32" t="s">
        <v>75</v>
      </c>
      <c r="AG972" s="32" t="s">
        <v>76</v>
      </c>
      <c r="AH972" s="32" t="s">
        <v>77</v>
      </c>
      <c r="AI972" s="32" t="s">
        <v>78</v>
      </c>
      <c r="AJ972" s="32" t="s">
        <v>79</v>
      </c>
      <c r="AK972" s="32" t="s">
        <v>56</v>
      </c>
      <c r="AP972" s="24" t="str">
        <f t="shared" si="2"/>
        <v>0x0F00E400</v>
      </c>
      <c r="AQ972" s="25"/>
      <c r="AR972" s="26" t="str">
        <f t="shared" si="6"/>
        <v>ARM64Op_movi_8_bit                                              </v>
      </c>
      <c r="AS972" s="26" t="str">
        <f t="shared" si="7"/>
        <v>//		ARM64Op_movi_8_bit,                                             	/* 0x0F00E400	MOVI      	 */</v>
      </c>
      <c r="AT972" s="26" t="str">
        <f t="shared" si="8"/>
        <v>//		0x0F00E400,	/* MOVI      	ARM64Op_movi_8_bit	 */</v>
      </c>
    </row>
    <row r="973" ht="12.75" customHeight="1">
      <c r="A973" s="9" t="s">
        <v>1581</v>
      </c>
      <c r="B973" s="33" t="s">
        <v>106</v>
      </c>
      <c r="C973" s="16"/>
      <c r="D973" s="17"/>
      <c r="E973" s="28" t="s">
        <v>780</v>
      </c>
      <c r="F973" s="18" t="str">
        <f t="shared" si="1"/>
        <v>vector_immediate_Single_precision</v>
      </c>
      <c r="G973" s="18" t="s">
        <v>1572</v>
      </c>
      <c r="H973" s="30" t="s">
        <v>736</v>
      </c>
      <c r="I973" s="30"/>
      <c r="J973" s="45" t="s">
        <v>31</v>
      </c>
      <c r="K973" s="32" t="s">
        <v>33</v>
      </c>
      <c r="L973" s="32" t="s">
        <v>31</v>
      </c>
      <c r="M973" s="45" t="s">
        <v>31</v>
      </c>
      <c r="N973" s="45" t="s">
        <v>30</v>
      </c>
      <c r="O973" s="45" t="s">
        <v>30</v>
      </c>
      <c r="P973" s="45" t="s">
        <v>30</v>
      </c>
      <c r="Q973" s="45" t="s">
        <v>30</v>
      </c>
      <c r="R973" s="45" t="s">
        <v>31</v>
      </c>
      <c r="S973" s="45" t="s">
        <v>31</v>
      </c>
      <c r="T973" s="45" t="s">
        <v>31</v>
      </c>
      <c r="U973" s="45" t="s">
        <v>31</v>
      </c>
      <c r="V973" s="45" t="s">
        <v>31</v>
      </c>
      <c r="W973" s="32" t="s">
        <v>72</v>
      </c>
      <c r="X973" s="32" t="s">
        <v>73</v>
      </c>
      <c r="Y973" s="32" t="s">
        <v>74</v>
      </c>
      <c r="Z973" s="32" t="s">
        <v>30</v>
      </c>
      <c r="AA973" s="32" t="s">
        <v>30</v>
      </c>
      <c r="AB973" s="32" t="s">
        <v>30</v>
      </c>
      <c r="AC973" s="32" t="s">
        <v>30</v>
      </c>
      <c r="AD973" s="32" t="s">
        <v>31</v>
      </c>
      <c r="AE973" s="45" t="s">
        <v>30</v>
      </c>
      <c r="AF973" s="32" t="s">
        <v>75</v>
      </c>
      <c r="AG973" s="32" t="s">
        <v>76</v>
      </c>
      <c r="AH973" s="32" t="s">
        <v>77</v>
      </c>
      <c r="AI973" s="32" t="s">
        <v>78</v>
      </c>
      <c r="AJ973" s="32" t="s">
        <v>79</v>
      </c>
      <c r="AK973" s="32" t="s">
        <v>56</v>
      </c>
      <c r="AP973" s="24" t="str">
        <f t="shared" si="2"/>
        <v>0x0F00F400</v>
      </c>
      <c r="AQ973" s="25"/>
      <c r="AR973" s="26" t="str">
        <f t="shared" si="6"/>
        <v>ARM64Op_fmov_vector_immediate_Single_precision                  </v>
      </c>
      <c r="AS973" s="26" t="str">
        <f t="shared" si="7"/>
        <v>//		ARM64Op_fmov_vector_immediate_Single_precision,                 	/* 0x0F00F400	FMOV      	 */</v>
      </c>
      <c r="AT973" s="26" t="str">
        <f t="shared" si="8"/>
        <v>//		0x0F00F400,	/* FMOV      	ARM64Op_fmov_vector_immediate_Single_precision	 */</v>
      </c>
    </row>
    <row r="974" ht="12.75" customHeight="1">
      <c r="A974" s="9" t="s">
        <v>1582</v>
      </c>
      <c r="B974" s="33" t="s">
        <v>106</v>
      </c>
      <c r="C974" s="16"/>
      <c r="D974" s="17"/>
      <c r="E974" s="28" t="s">
        <v>1583</v>
      </c>
      <c r="F974" s="18" t="str">
        <f t="shared" si="1"/>
        <v>32_bit_shifted_immediate</v>
      </c>
      <c r="G974" s="19"/>
      <c r="H974" s="30" t="s">
        <v>1570</v>
      </c>
      <c r="I974" s="30"/>
      <c r="J974" s="45" t="s">
        <v>31</v>
      </c>
      <c r="K974" s="32" t="s">
        <v>33</v>
      </c>
      <c r="L974" s="32" t="s">
        <v>30</v>
      </c>
      <c r="M974" s="45" t="s">
        <v>31</v>
      </c>
      <c r="N974" s="45" t="s">
        <v>30</v>
      </c>
      <c r="O974" s="45" t="s">
        <v>30</v>
      </c>
      <c r="P974" s="45" t="s">
        <v>30</v>
      </c>
      <c r="Q974" s="45" t="s">
        <v>30</v>
      </c>
      <c r="R974" s="45" t="s">
        <v>31</v>
      </c>
      <c r="S974" s="45" t="s">
        <v>31</v>
      </c>
      <c r="T974" s="45" t="s">
        <v>31</v>
      </c>
      <c r="U974" s="45" t="s">
        <v>31</v>
      </c>
      <c r="V974" s="45" t="s">
        <v>31</v>
      </c>
      <c r="W974" s="32" t="s">
        <v>72</v>
      </c>
      <c r="X974" s="32" t="s">
        <v>73</v>
      </c>
      <c r="Y974" s="32" t="s">
        <v>74</v>
      </c>
      <c r="Z974" s="32" t="s">
        <v>31</v>
      </c>
      <c r="AA974" s="32" t="s">
        <v>854</v>
      </c>
      <c r="AB974" s="32" t="s">
        <v>854</v>
      </c>
      <c r="AC974" s="32" t="s">
        <v>31</v>
      </c>
      <c r="AD974" s="32" t="s">
        <v>31</v>
      </c>
      <c r="AE974" s="45" t="s">
        <v>30</v>
      </c>
      <c r="AF974" s="32" t="s">
        <v>75</v>
      </c>
      <c r="AG974" s="32" t="s">
        <v>76</v>
      </c>
      <c r="AH974" s="32" t="s">
        <v>77</v>
      </c>
      <c r="AI974" s="32" t="s">
        <v>78</v>
      </c>
      <c r="AJ974" s="32" t="s">
        <v>79</v>
      </c>
      <c r="AK974" s="32" t="s">
        <v>56</v>
      </c>
      <c r="AP974" s="24" t="str">
        <f t="shared" si="2"/>
        <v>0x2F000400</v>
      </c>
      <c r="AQ974" s="25"/>
      <c r="AR974" s="26" t="str">
        <f t="shared" si="6"/>
        <v>ARM64Op_mvni_32_bit_shifted_immediate                           </v>
      </c>
      <c r="AS974" s="26" t="str">
        <f t="shared" si="7"/>
        <v>//		ARM64Op_mvni_32_bit_shifted_immediate,                          	/* 0x2F000400	MVNI      	 */</v>
      </c>
      <c r="AT974" s="26" t="str">
        <f t="shared" si="8"/>
        <v>//		0x2F000400,	/* MVNI      	ARM64Op_mvni_32_bit_shifted_immediate	 */</v>
      </c>
    </row>
    <row r="975" ht="12.75" customHeight="1">
      <c r="A975" s="15" t="s">
        <v>1584</v>
      </c>
      <c r="B975" s="33" t="s">
        <v>106</v>
      </c>
      <c r="C975" s="16"/>
      <c r="D975" s="17"/>
      <c r="E975" s="28" t="s">
        <v>531</v>
      </c>
      <c r="F975" s="18" t="str">
        <f t="shared" si="1"/>
        <v>vector_immediate_32_bit</v>
      </c>
      <c r="G975" s="18" t="s">
        <v>1572</v>
      </c>
      <c r="H975" s="30" t="s">
        <v>1527</v>
      </c>
      <c r="I975" s="30"/>
      <c r="J975" s="45" t="s">
        <v>31</v>
      </c>
      <c r="K975" s="32" t="s">
        <v>33</v>
      </c>
      <c r="L975" s="32" t="s">
        <v>30</v>
      </c>
      <c r="M975" s="45" t="s">
        <v>31</v>
      </c>
      <c r="N975" s="45" t="s">
        <v>30</v>
      </c>
      <c r="O975" s="45" t="s">
        <v>30</v>
      </c>
      <c r="P975" s="45" t="s">
        <v>30</v>
      </c>
      <c r="Q975" s="45" t="s">
        <v>30</v>
      </c>
      <c r="R975" s="45" t="s">
        <v>31</v>
      </c>
      <c r="S975" s="45" t="s">
        <v>31</v>
      </c>
      <c r="T975" s="45" t="s">
        <v>31</v>
      </c>
      <c r="U975" s="45" t="s">
        <v>31</v>
      </c>
      <c r="V975" s="45" t="s">
        <v>31</v>
      </c>
      <c r="W975" s="32" t="s">
        <v>72</v>
      </c>
      <c r="X975" s="32" t="s">
        <v>73</v>
      </c>
      <c r="Y975" s="32" t="s">
        <v>74</v>
      </c>
      <c r="Z975" s="32" t="s">
        <v>31</v>
      </c>
      <c r="AA975" s="32" t="s">
        <v>854</v>
      </c>
      <c r="AB975" s="32" t="s">
        <v>854</v>
      </c>
      <c r="AC975" s="32" t="s">
        <v>30</v>
      </c>
      <c r="AD975" s="32" t="s">
        <v>31</v>
      </c>
      <c r="AE975" s="45" t="s">
        <v>30</v>
      </c>
      <c r="AF975" s="32" t="s">
        <v>75</v>
      </c>
      <c r="AG975" s="32" t="s">
        <v>76</v>
      </c>
      <c r="AH975" s="32" t="s">
        <v>77</v>
      </c>
      <c r="AI975" s="32" t="s">
        <v>78</v>
      </c>
      <c r="AJ975" s="32" t="s">
        <v>79</v>
      </c>
      <c r="AK975" s="32" t="s">
        <v>56</v>
      </c>
      <c r="AP975" s="24" t="str">
        <f t="shared" si="2"/>
        <v>0x2F001400</v>
      </c>
      <c r="AQ975" s="25"/>
      <c r="AR975" s="26" t="str">
        <f t="shared" si="6"/>
        <v>ARM64Op_bic_vector_immediate_32_bit                             </v>
      </c>
      <c r="AS975" s="26" t="str">
        <f t="shared" si="7"/>
        <v>//		ARM64Op_bic_vector_immediate_32_bit,                            	/* 0x2F001400	BIC       	 */</v>
      </c>
      <c r="AT975" s="26" t="str">
        <f t="shared" si="8"/>
        <v>//		0x2F001400,	/* BIC       	ARM64Op_bic_vector_immediate_32_bit	 */</v>
      </c>
    </row>
    <row r="976" ht="12.75" customHeight="1">
      <c r="A976" s="15" t="s">
        <v>1585</v>
      </c>
      <c r="B976" s="33" t="s">
        <v>106</v>
      </c>
      <c r="C976" s="16"/>
      <c r="D976" s="17"/>
      <c r="E976" s="28" t="s">
        <v>1583</v>
      </c>
      <c r="F976" s="18" t="str">
        <f t="shared" si="1"/>
        <v>16_bit_shifted_immediate</v>
      </c>
      <c r="G976" s="19"/>
      <c r="H976" s="30" t="s">
        <v>1574</v>
      </c>
      <c r="I976" s="30"/>
      <c r="J976" s="45" t="s">
        <v>31</v>
      </c>
      <c r="K976" s="32" t="s">
        <v>33</v>
      </c>
      <c r="L976" s="32" t="s">
        <v>30</v>
      </c>
      <c r="M976" s="45" t="s">
        <v>31</v>
      </c>
      <c r="N976" s="45" t="s">
        <v>30</v>
      </c>
      <c r="O976" s="45" t="s">
        <v>30</v>
      </c>
      <c r="P976" s="45" t="s">
        <v>30</v>
      </c>
      <c r="Q976" s="45" t="s">
        <v>30</v>
      </c>
      <c r="R976" s="45" t="s">
        <v>31</v>
      </c>
      <c r="S976" s="45" t="s">
        <v>31</v>
      </c>
      <c r="T976" s="45" t="s">
        <v>31</v>
      </c>
      <c r="U976" s="45" t="s">
        <v>31</v>
      </c>
      <c r="V976" s="45" t="s">
        <v>31</v>
      </c>
      <c r="W976" s="32" t="s">
        <v>72</v>
      </c>
      <c r="X976" s="32" t="s">
        <v>73</v>
      </c>
      <c r="Y976" s="32" t="s">
        <v>74</v>
      </c>
      <c r="Z976" s="32" t="s">
        <v>30</v>
      </c>
      <c r="AA976" s="32" t="s">
        <v>31</v>
      </c>
      <c r="AB976" s="32" t="s">
        <v>854</v>
      </c>
      <c r="AC976" s="32" t="s">
        <v>31</v>
      </c>
      <c r="AD976" s="32" t="s">
        <v>31</v>
      </c>
      <c r="AE976" s="45" t="s">
        <v>30</v>
      </c>
      <c r="AF976" s="32" t="s">
        <v>75</v>
      </c>
      <c r="AG976" s="32" t="s">
        <v>76</v>
      </c>
      <c r="AH976" s="32" t="s">
        <v>77</v>
      </c>
      <c r="AI976" s="32" t="s">
        <v>78</v>
      </c>
      <c r="AJ976" s="32" t="s">
        <v>79</v>
      </c>
      <c r="AK976" s="32" t="s">
        <v>56</v>
      </c>
      <c r="AP976" s="24" t="str">
        <f t="shared" si="2"/>
        <v>0x2F008400</v>
      </c>
      <c r="AQ976" s="25"/>
      <c r="AR976" s="26" t="str">
        <f t="shared" si="6"/>
        <v>ARM64Op_mvni_16_bit_shifted_immediate                           </v>
      </c>
      <c r="AS976" s="26" t="str">
        <f t="shared" si="7"/>
        <v>//		ARM64Op_mvni_16_bit_shifted_immediate,                          	/* 0x2F008400	MVNI      	 */</v>
      </c>
      <c r="AT976" s="26" t="str">
        <f t="shared" si="8"/>
        <v>//		0x2F008400,	/* MVNI      	ARM64Op_mvni_16_bit_shifted_immediate	 */</v>
      </c>
    </row>
    <row r="977" ht="12.75" customHeight="1">
      <c r="A977" s="9" t="s">
        <v>1586</v>
      </c>
      <c r="B977" s="33" t="s">
        <v>106</v>
      </c>
      <c r="C977" s="16"/>
      <c r="D977" s="17"/>
      <c r="E977" s="28" t="s">
        <v>531</v>
      </c>
      <c r="F977" s="18" t="str">
        <f t="shared" si="1"/>
        <v>vector_immediate_16_bit</v>
      </c>
      <c r="G977" s="18" t="s">
        <v>1572</v>
      </c>
      <c r="H977" s="30" t="s">
        <v>1576</v>
      </c>
      <c r="I977" s="30"/>
      <c r="J977" s="45" t="s">
        <v>31</v>
      </c>
      <c r="K977" s="32" t="s">
        <v>33</v>
      </c>
      <c r="L977" s="32" t="s">
        <v>30</v>
      </c>
      <c r="M977" s="45" t="s">
        <v>31</v>
      </c>
      <c r="N977" s="45" t="s">
        <v>30</v>
      </c>
      <c r="O977" s="45" t="s">
        <v>30</v>
      </c>
      <c r="P977" s="45" t="s">
        <v>30</v>
      </c>
      <c r="Q977" s="45" t="s">
        <v>30</v>
      </c>
      <c r="R977" s="45" t="s">
        <v>31</v>
      </c>
      <c r="S977" s="45" t="s">
        <v>31</v>
      </c>
      <c r="T977" s="45" t="s">
        <v>31</v>
      </c>
      <c r="U977" s="45" t="s">
        <v>31</v>
      </c>
      <c r="V977" s="45" t="s">
        <v>31</v>
      </c>
      <c r="W977" s="32" t="s">
        <v>72</v>
      </c>
      <c r="X977" s="32" t="s">
        <v>73</v>
      </c>
      <c r="Y977" s="32" t="s">
        <v>74</v>
      </c>
      <c r="Z977" s="32" t="s">
        <v>30</v>
      </c>
      <c r="AA977" s="32" t="s">
        <v>31</v>
      </c>
      <c r="AB977" s="32" t="s">
        <v>854</v>
      </c>
      <c r="AC977" s="32" t="s">
        <v>30</v>
      </c>
      <c r="AD977" s="32" t="s">
        <v>31</v>
      </c>
      <c r="AE977" s="45" t="s">
        <v>30</v>
      </c>
      <c r="AF977" s="32" t="s">
        <v>75</v>
      </c>
      <c r="AG977" s="32" t="s">
        <v>76</v>
      </c>
      <c r="AH977" s="32" t="s">
        <v>77</v>
      </c>
      <c r="AI977" s="32" t="s">
        <v>78</v>
      </c>
      <c r="AJ977" s="32" t="s">
        <v>79</v>
      </c>
      <c r="AK977" s="32" t="s">
        <v>56</v>
      </c>
      <c r="AP977" s="24" t="str">
        <f t="shared" si="2"/>
        <v>0x2F009400</v>
      </c>
      <c r="AQ977" s="25"/>
      <c r="AR977" s="26" t="str">
        <f t="shared" si="6"/>
        <v>ARM64Op_bic_vector_immediate_16_bit                             </v>
      </c>
      <c r="AS977" s="26" t="str">
        <f t="shared" si="7"/>
        <v>//		ARM64Op_bic_vector_immediate_16_bit,                            	/* 0x2F009400	BIC       	 */</v>
      </c>
      <c r="AT977" s="26" t="str">
        <f t="shared" si="8"/>
        <v>//		0x2F009400,	/* BIC       	ARM64Op_bic_vector_immediate_16_bit	 */</v>
      </c>
    </row>
    <row r="978" ht="12.75" customHeight="1">
      <c r="A978" s="15" t="s">
        <v>1587</v>
      </c>
      <c r="B978" s="33" t="s">
        <v>106</v>
      </c>
      <c r="C978" s="16"/>
      <c r="D978" s="17"/>
      <c r="E978" s="28" t="s">
        <v>1583</v>
      </c>
      <c r="F978" s="18" t="str">
        <f t="shared" si="1"/>
        <v>32_bit_shifting_ones</v>
      </c>
      <c r="G978" s="19"/>
      <c r="H978" s="30" t="s">
        <v>1578</v>
      </c>
      <c r="I978" s="30"/>
      <c r="J978" s="45" t="s">
        <v>31</v>
      </c>
      <c r="K978" s="32" t="s">
        <v>33</v>
      </c>
      <c r="L978" s="32" t="s">
        <v>30</v>
      </c>
      <c r="M978" s="45" t="s">
        <v>31</v>
      </c>
      <c r="N978" s="45" t="s">
        <v>30</v>
      </c>
      <c r="O978" s="45" t="s">
        <v>30</v>
      </c>
      <c r="P978" s="45" t="s">
        <v>30</v>
      </c>
      <c r="Q978" s="45" t="s">
        <v>30</v>
      </c>
      <c r="R978" s="45" t="s">
        <v>31</v>
      </c>
      <c r="S978" s="45" t="s">
        <v>31</v>
      </c>
      <c r="T978" s="45" t="s">
        <v>31</v>
      </c>
      <c r="U978" s="45" t="s">
        <v>31</v>
      </c>
      <c r="V978" s="45" t="s">
        <v>31</v>
      </c>
      <c r="W978" s="32" t="s">
        <v>72</v>
      </c>
      <c r="X978" s="32" t="s">
        <v>73</v>
      </c>
      <c r="Y978" s="32" t="s">
        <v>74</v>
      </c>
      <c r="Z978" s="32" t="s">
        <v>30</v>
      </c>
      <c r="AA978" s="32" t="s">
        <v>30</v>
      </c>
      <c r="AB978" s="32" t="s">
        <v>31</v>
      </c>
      <c r="AC978" s="32" t="s">
        <v>854</v>
      </c>
      <c r="AD978" s="32" t="s">
        <v>31</v>
      </c>
      <c r="AE978" s="45" t="s">
        <v>30</v>
      </c>
      <c r="AF978" s="32" t="s">
        <v>75</v>
      </c>
      <c r="AG978" s="32" t="s">
        <v>76</v>
      </c>
      <c r="AH978" s="32" t="s">
        <v>77</v>
      </c>
      <c r="AI978" s="32" t="s">
        <v>78</v>
      </c>
      <c r="AJ978" s="32" t="s">
        <v>79</v>
      </c>
      <c r="AK978" s="32" t="s">
        <v>56</v>
      </c>
      <c r="AP978" s="24" t="str">
        <f t="shared" si="2"/>
        <v>0x2F00C400</v>
      </c>
      <c r="AQ978" s="25"/>
      <c r="AR978" s="26" t="str">
        <f t="shared" si="6"/>
        <v>ARM64Op_mvni_32_bit_shifting_ones                               </v>
      </c>
      <c r="AS978" s="26" t="str">
        <f t="shared" si="7"/>
        <v>//		ARM64Op_mvni_32_bit_shifting_ones,                              	/* 0x2F00C400	MVNI      	 */</v>
      </c>
      <c r="AT978" s="26" t="str">
        <f t="shared" si="8"/>
        <v>//		0x2F00C400,	/* MVNI      	ARM64Op_mvni_32_bit_shifting_ones	 */</v>
      </c>
    </row>
    <row r="979" ht="12.75" customHeight="1">
      <c r="A979" s="15" t="s">
        <v>1588</v>
      </c>
      <c r="B979" s="33" t="s">
        <v>106</v>
      </c>
      <c r="C979" s="16"/>
      <c r="D979" s="17"/>
      <c r="E979" s="28" t="s">
        <v>1569</v>
      </c>
      <c r="F979" s="18" t="str">
        <f t="shared" si="1"/>
        <v>64_bit_scalar</v>
      </c>
      <c r="G979" s="19"/>
      <c r="H979" s="30" t="s">
        <v>1589</v>
      </c>
      <c r="I979" s="30"/>
      <c r="J979" s="45" t="s">
        <v>31</v>
      </c>
      <c r="K979" s="32" t="s">
        <v>31</v>
      </c>
      <c r="L979" s="32" t="s">
        <v>30</v>
      </c>
      <c r="M979" s="45" t="s">
        <v>31</v>
      </c>
      <c r="N979" s="45" t="s">
        <v>30</v>
      </c>
      <c r="O979" s="45" t="s">
        <v>30</v>
      </c>
      <c r="P979" s="45" t="s">
        <v>30</v>
      </c>
      <c r="Q979" s="45" t="s">
        <v>30</v>
      </c>
      <c r="R979" s="45" t="s">
        <v>31</v>
      </c>
      <c r="S979" s="45" t="s">
        <v>31</v>
      </c>
      <c r="T979" s="45" t="s">
        <v>31</v>
      </c>
      <c r="U979" s="45" t="s">
        <v>31</v>
      </c>
      <c r="V979" s="45" t="s">
        <v>31</v>
      </c>
      <c r="W979" s="32" t="s">
        <v>72</v>
      </c>
      <c r="X979" s="32" t="s">
        <v>73</v>
      </c>
      <c r="Y979" s="32" t="s">
        <v>74</v>
      </c>
      <c r="Z979" s="32" t="s">
        <v>30</v>
      </c>
      <c r="AA979" s="32" t="s">
        <v>30</v>
      </c>
      <c r="AB979" s="32" t="s">
        <v>30</v>
      </c>
      <c r="AC979" s="32" t="s">
        <v>31</v>
      </c>
      <c r="AD979" s="32" t="s">
        <v>31</v>
      </c>
      <c r="AE979" s="45" t="s">
        <v>30</v>
      </c>
      <c r="AF979" s="32" t="s">
        <v>75</v>
      </c>
      <c r="AG979" s="32" t="s">
        <v>76</v>
      </c>
      <c r="AH979" s="32" t="s">
        <v>77</v>
      </c>
      <c r="AI979" s="32" t="s">
        <v>78</v>
      </c>
      <c r="AJ979" s="32" t="s">
        <v>79</v>
      </c>
      <c r="AK979" s="32" t="s">
        <v>56</v>
      </c>
      <c r="AP979" s="24" t="str">
        <f t="shared" si="2"/>
        <v>0x2F00E400</v>
      </c>
      <c r="AQ979" s="25"/>
      <c r="AR979" s="26" t="str">
        <f t="shared" si="6"/>
        <v>ARM64Op_movi_64_bit_scalar                                      </v>
      </c>
      <c r="AS979" s="26" t="str">
        <f t="shared" si="7"/>
        <v>//		ARM64Op_movi_64_bit_scalar,                                     	/* 0x2F00E400	MOVI      	 */</v>
      </c>
      <c r="AT979" s="26" t="str">
        <f t="shared" si="8"/>
        <v>//		0x2F00E400,	/* MOVI      	ARM64Op_movi_64_bit_scalar	 */</v>
      </c>
    </row>
    <row r="980" ht="12.75" customHeight="1">
      <c r="A980" s="9" t="s">
        <v>1590</v>
      </c>
      <c r="B980" s="33" t="s">
        <v>106</v>
      </c>
      <c r="C980" s="16"/>
      <c r="D980" s="17"/>
      <c r="E980" s="28" t="s">
        <v>1569</v>
      </c>
      <c r="F980" s="18" t="str">
        <f t="shared" si="1"/>
        <v>64_bit_vector</v>
      </c>
      <c r="G980" s="19"/>
      <c r="H980" s="30" t="s">
        <v>1591</v>
      </c>
      <c r="I980" s="30"/>
      <c r="J980" s="45" t="s">
        <v>31</v>
      </c>
      <c r="K980" s="32" t="s">
        <v>30</v>
      </c>
      <c r="L980" s="32" t="s">
        <v>30</v>
      </c>
      <c r="M980" s="45" t="s">
        <v>31</v>
      </c>
      <c r="N980" s="45" t="s">
        <v>30</v>
      </c>
      <c r="O980" s="45" t="s">
        <v>30</v>
      </c>
      <c r="P980" s="45" t="s">
        <v>30</v>
      </c>
      <c r="Q980" s="45" t="s">
        <v>30</v>
      </c>
      <c r="R980" s="45" t="s">
        <v>31</v>
      </c>
      <c r="S980" s="45" t="s">
        <v>31</v>
      </c>
      <c r="T980" s="45" t="s">
        <v>31</v>
      </c>
      <c r="U980" s="45" t="s">
        <v>31</v>
      </c>
      <c r="V980" s="45" t="s">
        <v>31</v>
      </c>
      <c r="W980" s="32" t="s">
        <v>72</v>
      </c>
      <c r="X980" s="32" t="s">
        <v>73</v>
      </c>
      <c r="Y980" s="32" t="s">
        <v>74</v>
      </c>
      <c r="Z980" s="32" t="s">
        <v>30</v>
      </c>
      <c r="AA980" s="32" t="s">
        <v>30</v>
      </c>
      <c r="AB980" s="32" t="s">
        <v>30</v>
      </c>
      <c r="AC980" s="32" t="s">
        <v>31</v>
      </c>
      <c r="AD980" s="32" t="s">
        <v>31</v>
      </c>
      <c r="AE980" s="45" t="s">
        <v>30</v>
      </c>
      <c r="AF980" s="32" t="s">
        <v>75</v>
      </c>
      <c r="AG980" s="32" t="s">
        <v>76</v>
      </c>
      <c r="AH980" s="32" t="s">
        <v>77</v>
      </c>
      <c r="AI980" s="32" t="s">
        <v>78</v>
      </c>
      <c r="AJ980" s="32" t="s">
        <v>79</v>
      </c>
      <c r="AK980" s="32" t="s">
        <v>56</v>
      </c>
      <c r="AP980" s="24" t="str">
        <f t="shared" si="2"/>
        <v>0x6F00E400</v>
      </c>
      <c r="AQ980" s="25"/>
      <c r="AR980" s="26" t="str">
        <f t="shared" si="6"/>
        <v>ARM64Op_movi_64_bit_vector                                      </v>
      </c>
      <c r="AS980" s="26" t="str">
        <f t="shared" si="7"/>
        <v>//		ARM64Op_movi_64_bit_vector,                                     	/* 0x6F00E400	MOVI      	 */</v>
      </c>
      <c r="AT980" s="26" t="str">
        <f t="shared" si="8"/>
        <v>//		0x6F00E400,	/* MOVI      	ARM64Op_movi_64_bit_vector	 */</v>
      </c>
    </row>
    <row r="981" ht="12.75" customHeight="1">
      <c r="A981" s="9" t="s">
        <v>1592</v>
      </c>
      <c r="B981" s="33" t="s">
        <v>106</v>
      </c>
      <c r="C981" s="16"/>
      <c r="D981" s="17"/>
      <c r="E981" s="28" t="s">
        <v>780</v>
      </c>
      <c r="F981" s="18" t="str">
        <f t="shared" si="1"/>
        <v>vector_immediate_Double_precision</v>
      </c>
      <c r="G981" s="18" t="s">
        <v>1572</v>
      </c>
      <c r="H981" s="30" t="s">
        <v>740</v>
      </c>
      <c r="I981" s="30"/>
      <c r="J981" s="45" t="s">
        <v>31</v>
      </c>
      <c r="K981" s="32" t="s">
        <v>30</v>
      </c>
      <c r="L981" s="32" t="s">
        <v>30</v>
      </c>
      <c r="M981" s="45" t="s">
        <v>31</v>
      </c>
      <c r="N981" s="45" t="s">
        <v>30</v>
      </c>
      <c r="O981" s="45" t="s">
        <v>30</v>
      </c>
      <c r="P981" s="45" t="s">
        <v>30</v>
      </c>
      <c r="Q981" s="45" t="s">
        <v>30</v>
      </c>
      <c r="R981" s="45" t="s">
        <v>31</v>
      </c>
      <c r="S981" s="45" t="s">
        <v>31</v>
      </c>
      <c r="T981" s="45" t="s">
        <v>31</v>
      </c>
      <c r="U981" s="45" t="s">
        <v>31</v>
      </c>
      <c r="V981" s="45" t="s">
        <v>31</v>
      </c>
      <c r="W981" s="32" t="s">
        <v>72</v>
      </c>
      <c r="X981" s="32" t="s">
        <v>73</v>
      </c>
      <c r="Y981" s="32" t="s">
        <v>74</v>
      </c>
      <c r="Z981" s="32" t="s">
        <v>30</v>
      </c>
      <c r="AA981" s="32" t="s">
        <v>30</v>
      </c>
      <c r="AB981" s="32" t="s">
        <v>30</v>
      </c>
      <c r="AC981" s="32" t="s">
        <v>30</v>
      </c>
      <c r="AD981" s="32" t="s">
        <v>31</v>
      </c>
      <c r="AE981" s="45" t="s">
        <v>30</v>
      </c>
      <c r="AF981" s="32" t="s">
        <v>75</v>
      </c>
      <c r="AG981" s="32" t="s">
        <v>76</v>
      </c>
      <c r="AH981" s="32" t="s">
        <v>77</v>
      </c>
      <c r="AI981" s="32" t="s">
        <v>78</v>
      </c>
      <c r="AJ981" s="32" t="s">
        <v>79</v>
      </c>
      <c r="AK981" s="32" t="s">
        <v>56</v>
      </c>
      <c r="AP981" s="24" t="str">
        <f t="shared" si="2"/>
        <v>0x6F00F400</v>
      </c>
      <c r="AQ981" s="25"/>
      <c r="AR981" s="26" t="str">
        <f t="shared" si="6"/>
        <v>ARM64Op_fmov_vector_immediate_Double_precision                  </v>
      </c>
      <c r="AS981" s="26" t="str">
        <f t="shared" si="7"/>
        <v>//		ARM64Op_fmov_vector_immediate_Double_precision,                 	/* 0x6F00F400	FMOV      	 */</v>
      </c>
      <c r="AT981" s="26" t="str">
        <f t="shared" si="8"/>
        <v>//		0x6F00F400,	/* FMOV      	ARM64Op_fmov_vector_immediate_Double_precision	 */</v>
      </c>
    </row>
    <row r="982" ht="12.75" customHeight="1">
      <c r="A982" s="15" t="s">
        <v>1593</v>
      </c>
      <c r="B982" s="33" t="s">
        <v>106</v>
      </c>
      <c r="C982" s="16"/>
      <c r="D982" s="17" t="s">
        <v>1594</v>
      </c>
      <c r="F982" s="18" t="str">
        <f t="shared" si="1"/>
        <v/>
      </c>
      <c r="G982" s="19"/>
      <c r="H982" s="20"/>
      <c r="I982" s="20"/>
      <c r="J982" s="22" t="s">
        <v>31</v>
      </c>
      <c r="K982" s="38" t="s">
        <v>71</v>
      </c>
      <c r="L982" s="38" t="s">
        <v>931</v>
      </c>
      <c r="M982" s="22" t="s">
        <v>31</v>
      </c>
      <c r="N982" s="39" t="s">
        <v>30</v>
      </c>
      <c r="O982" s="39" t="s">
        <v>30</v>
      </c>
      <c r="P982" s="39" t="s">
        <v>30</v>
      </c>
      <c r="Q982" s="22" t="s">
        <v>30</v>
      </c>
      <c r="R982" s="22" t="s">
        <v>31</v>
      </c>
      <c r="S982" s="38" t="s">
        <v>69</v>
      </c>
      <c r="W982" s="38" t="s">
        <v>70</v>
      </c>
      <c r="Z982" s="38" t="s">
        <v>642</v>
      </c>
      <c r="AE982" s="38" t="s">
        <v>30</v>
      </c>
      <c r="AF982" s="40" t="s">
        <v>45</v>
      </c>
      <c r="AK982" s="38" t="s">
        <v>56</v>
      </c>
      <c r="AP982" s="24" t="str">
        <f t="shared" si="2"/>
        <v/>
      </c>
      <c r="AQ982" s="25"/>
      <c r="AR982" s="26" t="str">
        <f t="shared" si="6"/>
        <v/>
      </c>
      <c r="AS982" s="26" t="str">
        <f t="shared" si="7"/>
        <v>	/* AdvSIMD shift by immediate */</v>
      </c>
      <c r="AT982" s="26" t="str">
        <f t="shared" si="8"/>
        <v>	/* AdvSIMD shift by immediate */</v>
      </c>
    </row>
    <row r="983" ht="12.75" customHeight="1">
      <c r="A983" s="15" t="s">
        <v>1595</v>
      </c>
      <c r="B983" s="33" t="s">
        <v>106</v>
      </c>
      <c r="C983" s="16"/>
      <c r="D983" s="17"/>
      <c r="E983" s="28" t="s">
        <v>1113</v>
      </c>
      <c r="F983" s="18" t="str">
        <f t="shared" si="1"/>
        <v>Vector</v>
      </c>
      <c r="G983" s="19"/>
      <c r="H983" s="30" t="s">
        <v>1206</v>
      </c>
      <c r="I983" s="30"/>
      <c r="J983" s="45" t="s">
        <v>31</v>
      </c>
      <c r="K983" s="32" t="s">
        <v>71</v>
      </c>
      <c r="L983" s="32" t="s">
        <v>31</v>
      </c>
      <c r="M983" s="45" t="s">
        <v>31</v>
      </c>
      <c r="N983" s="45" t="s">
        <v>30</v>
      </c>
      <c r="O983" s="45" t="s">
        <v>30</v>
      </c>
      <c r="P983" s="45" t="s">
        <v>30</v>
      </c>
      <c r="Q983" s="45" t="s">
        <v>30</v>
      </c>
      <c r="R983" s="45" t="s">
        <v>31</v>
      </c>
      <c r="S983" s="32" t="s">
        <v>69</v>
      </c>
      <c r="W983" s="32" t="s">
        <v>70</v>
      </c>
      <c r="Z983" s="32" t="s">
        <v>31</v>
      </c>
      <c r="AA983" s="32" t="s">
        <v>31</v>
      </c>
      <c r="AB983" s="32" t="s">
        <v>31</v>
      </c>
      <c r="AC983" s="32" t="s">
        <v>31</v>
      </c>
      <c r="AD983" s="32" t="s">
        <v>31</v>
      </c>
      <c r="AE983" s="45" t="s">
        <v>30</v>
      </c>
      <c r="AF983" s="46" t="s">
        <v>45</v>
      </c>
      <c r="AK983" s="32" t="s">
        <v>56</v>
      </c>
      <c r="AP983" s="24" t="str">
        <f t="shared" si="2"/>
        <v>0x0F000400</v>
      </c>
      <c r="AQ983" s="25"/>
      <c r="AR983" s="26" t="str">
        <f t="shared" si="6"/>
        <v>ARM64Op_sshr_Vector                                             </v>
      </c>
      <c r="AS983" s="26" t="str">
        <f t="shared" si="7"/>
        <v>//		ARM64Op_sshr_Vector,                                            	/* 0x0F000400	SSHR      	 */</v>
      </c>
      <c r="AT983" s="26" t="str">
        <f t="shared" si="8"/>
        <v>//		0x0F000400,	/* SSHR      	ARM64Op_sshr_Vector	 */</v>
      </c>
    </row>
    <row r="984" ht="12.75" customHeight="1">
      <c r="A984" s="9" t="s">
        <v>1596</v>
      </c>
      <c r="B984" s="33" t="s">
        <v>106</v>
      </c>
      <c r="C984" s="16"/>
      <c r="D984" s="17"/>
      <c r="E984" s="28" t="s">
        <v>1116</v>
      </c>
      <c r="F984" s="18" t="str">
        <f t="shared" si="1"/>
        <v>Vector</v>
      </c>
      <c r="G984" s="19"/>
      <c r="H984" s="30" t="s">
        <v>1206</v>
      </c>
      <c r="I984" s="30"/>
      <c r="J984" s="45" t="s">
        <v>31</v>
      </c>
      <c r="K984" s="32" t="s">
        <v>71</v>
      </c>
      <c r="L984" s="32" t="s">
        <v>31</v>
      </c>
      <c r="M984" s="45" t="s">
        <v>31</v>
      </c>
      <c r="N984" s="45" t="s">
        <v>30</v>
      </c>
      <c r="O984" s="45" t="s">
        <v>30</v>
      </c>
      <c r="P984" s="45" t="s">
        <v>30</v>
      </c>
      <c r="Q984" s="45" t="s">
        <v>30</v>
      </c>
      <c r="R984" s="45" t="s">
        <v>31</v>
      </c>
      <c r="S984" s="32" t="s">
        <v>69</v>
      </c>
      <c r="W984" s="32" t="s">
        <v>70</v>
      </c>
      <c r="Z984" s="32" t="s">
        <v>31</v>
      </c>
      <c r="AA984" s="32" t="s">
        <v>31</v>
      </c>
      <c r="AB984" s="32" t="s">
        <v>31</v>
      </c>
      <c r="AC984" s="32" t="s">
        <v>30</v>
      </c>
      <c r="AD984" s="32" t="s">
        <v>31</v>
      </c>
      <c r="AE984" s="45" t="s">
        <v>30</v>
      </c>
      <c r="AF984" s="46" t="s">
        <v>45</v>
      </c>
      <c r="AK984" s="32" t="s">
        <v>56</v>
      </c>
      <c r="AP984" s="24" t="str">
        <f t="shared" si="2"/>
        <v>0x0F001400</v>
      </c>
      <c r="AQ984" s="25"/>
      <c r="AR984" s="26" t="str">
        <f t="shared" si="6"/>
        <v>ARM64Op_ssra_Vector                                             </v>
      </c>
      <c r="AS984" s="26" t="str">
        <f t="shared" si="7"/>
        <v>//		ARM64Op_ssra_Vector,                                            	/* 0x0F001400	SSRA      	 */</v>
      </c>
      <c r="AT984" s="26" t="str">
        <f t="shared" si="8"/>
        <v>//		0x0F001400,	/* SSRA      	ARM64Op_ssra_Vector	 */</v>
      </c>
    </row>
    <row r="985" ht="12.75" customHeight="1">
      <c r="A985" s="15" t="s">
        <v>1597</v>
      </c>
      <c r="B985" s="33" t="s">
        <v>106</v>
      </c>
      <c r="C985" s="16"/>
      <c r="D985" s="17"/>
      <c r="E985" s="28" t="s">
        <v>1118</v>
      </c>
      <c r="F985" s="18" t="str">
        <f t="shared" si="1"/>
        <v>Vector</v>
      </c>
      <c r="G985" s="19"/>
      <c r="H985" s="30" t="s">
        <v>1206</v>
      </c>
      <c r="I985" s="30"/>
      <c r="J985" s="45" t="s">
        <v>31</v>
      </c>
      <c r="K985" s="32" t="s">
        <v>71</v>
      </c>
      <c r="L985" s="32" t="s">
        <v>31</v>
      </c>
      <c r="M985" s="45" t="s">
        <v>31</v>
      </c>
      <c r="N985" s="45" t="s">
        <v>30</v>
      </c>
      <c r="O985" s="45" t="s">
        <v>30</v>
      </c>
      <c r="P985" s="45" t="s">
        <v>30</v>
      </c>
      <c r="Q985" s="45" t="s">
        <v>30</v>
      </c>
      <c r="R985" s="45" t="s">
        <v>31</v>
      </c>
      <c r="S985" s="32" t="s">
        <v>69</v>
      </c>
      <c r="W985" s="32" t="s">
        <v>70</v>
      </c>
      <c r="Z985" s="32" t="s">
        <v>31</v>
      </c>
      <c r="AA985" s="32" t="s">
        <v>31</v>
      </c>
      <c r="AB985" s="32" t="s">
        <v>30</v>
      </c>
      <c r="AC985" s="32" t="s">
        <v>31</v>
      </c>
      <c r="AD985" s="32" t="s">
        <v>31</v>
      </c>
      <c r="AE985" s="45" t="s">
        <v>30</v>
      </c>
      <c r="AF985" s="46" t="s">
        <v>45</v>
      </c>
      <c r="AK985" s="32" t="s">
        <v>56</v>
      </c>
      <c r="AP985" s="24" t="str">
        <f t="shared" si="2"/>
        <v>0x0F002400</v>
      </c>
      <c r="AQ985" s="25"/>
      <c r="AR985" s="26" t="str">
        <f t="shared" si="6"/>
        <v>ARM64Op_srshr_Vector                                            </v>
      </c>
      <c r="AS985" s="26" t="str">
        <f t="shared" si="7"/>
        <v>//		ARM64Op_srshr_Vector,                                           	/* 0x0F002400	SRSHR     	 */</v>
      </c>
      <c r="AT985" s="26" t="str">
        <f t="shared" si="8"/>
        <v>//		0x0F002400,	/* SRSHR     	ARM64Op_srshr_Vector	 */</v>
      </c>
    </row>
    <row r="986" ht="12.75" customHeight="1">
      <c r="A986" s="15" t="s">
        <v>1598</v>
      </c>
      <c r="B986" s="33" t="s">
        <v>106</v>
      </c>
      <c r="C986" s="16"/>
      <c r="D986" s="17"/>
      <c r="E986" s="28" t="s">
        <v>1120</v>
      </c>
      <c r="F986" s="18" t="str">
        <f t="shared" si="1"/>
        <v>Vector</v>
      </c>
      <c r="G986" s="19"/>
      <c r="H986" s="30" t="s">
        <v>1206</v>
      </c>
      <c r="I986" s="30"/>
      <c r="J986" s="45" t="s">
        <v>31</v>
      </c>
      <c r="K986" s="32" t="s">
        <v>71</v>
      </c>
      <c r="L986" s="32" t="s">
        <v>31</v>
      </c>
      <c r="M986" s="45" t="s">
        <v>31</v>
      </c>
      <c r="N986" s="45" t="s">
        <v>30</v>
      </c>
      <c r="O986" s="45" t="s">
        <v>30</v>
      </c>
      <c r="P986" s="45" t="s">
        <v>30</v>
      </c>
      <c r="Q986" s="45" t="s">
        <v>30</v>
      </c>
      <c r="R986" s="45" t="s">
        <v>31</v>
      </c>
      <c r="S986" s="32" t="s">
        <v>69</v>
      </c>
      <c r="W986" s="32" t="s">
        <v>70</v>
      </c>
      <c r="Z986" s="32" t="s">
        <v>31</v>
      </c>
      <c r="AA986" s="32" t="s">
        <v>31</v>
      </c>
      <c r="AB986" s="32" t="s">
        <v>30</v>
      </c>
      <c r="AC986" s="32" t="s">
        <v>30</v>
      </c>
      <c r="AD986" s="32" t="s">
        <v>31</v>
      </c>
      <c r="AE986" s="45" t="s">
        <v>30</v>
      </c>
      <c r="AF986" s="46" t="s">
        <v>45</v>
      </c>
      <c r="AK986" s="32" t="s">
        <v>56</v>
      </c>
      <c r="AP986" s="24" t="str">
        <f t="shared" si="2"/>
        <v>0x0F003400</v>
      </c>
      <c r="AQ986" s="25"/>
      <c r="AR986" s="26" t="str">
        <f t="shared" si="6"/>
        <v>ARM64Op_srsra_Vector                                            </v>
      </c>
      <c r="AS986" s="26" t="str">
        <f t="shared" si="7"/>
        <v>//		ARM64Op_srsra_Vector,                                           	/* 0x0F003400	SRSRA     	 */</v>
      </c>
      <c r="AT986" s="26" t="str">
        <f t="shared" si="8"/>
        <v>//		0x0F003400,	/* SRSRA     	ARM64Op_srsra_Vector	 */</v>
      </c>
    </row>
    <row r="987" ht="12.75" customHeight="1">
      <c r="A987" s="9" t="s">
        <v>1599</v>
      </c>
      <c r="B987" s="33" t="s">
        <v>106</v>
      </c>
      <c r="C987" s="16"/>
      <c r="D987" s="17"/>
      <c r="E987" s="28" t="s">
        <v>1122</v>
      </c>
      <c r="F987" s="18" t="str">
        <f t="shared" si="1"/>
        <v>Vector</v>
      </c>
      <c r="G987" s="19"/>
      <c r="H987" s="30" t="s">
        <v>1206</v>
      </c>
      <c r="I987" s="30"/>
      <c r="J987" s="45" t="s">
        <v>31</v>
      </c>
      <c r="K987" s="32" t="s">
        <v>71</v>
      </c>
      <c r="L987" s="32" t="s">
        <v>31</v>
      </c>
      <c r="M987" s="45" t="s">
        <v>31</v>
      </c>
      <c r="N987" s="45" t="s">
        <v>30</v>
      </c>
      <c r="O987" s="45" t="s">
        <v>30</v>
      </c>
      <c r="P987" s="45" t="s">
        <v>30</v>
      </c>
      <c r="Q987" s="45" t="s">
        <v>30</v>
      </c>
      <c r="R987" s="45" t="s">
        <v>31</v>
      </c>
      <c r="S987" s="32" t="s">
        <v>69</v>
      </c>
      <c r="W987" s="32" t="s">
        <v>70</v>
      </c>
      <c r="Z987" s="32" t="s">
        <v>31</v>
      </c>
      <c r="AA987" s="32" t="s">
        <v>30</v>
      </c>
      <c r="AB987" s="32" t="s">
        <v>31</v>
      </c>
      <c r="AC987" s="32" t="s">
        <v>30</v>
      </c>
      <c r="AD987" s="32" t="s">
        <v>31</v>
      </c>
      <c r="AE987" s="45" t="s">
        <v>30</v>
      </c>
      <c r="AF987" s="46" t="s">
        <v>45</v>
      </c>
      <c r="AK987" s="32" t="s">
        <v>56</v>
      </c>
      <c r="AP987" s="24" t="str">
        <f t="shared" si="2"/>
        <v>0x0F005400</v>
      </c>
      <c r="AQ987" s="25"/>
      <c r="AR987" s="26" t="str">
        <f t="shared" si="6"/>
        <v>ARM64Op_shl_Vector                                              </v>
      </c>
      <c r="AS987" s="26" t="str">
        <f t="shared" si="7"/>
        <v>//		ARM64Op_shl_Vector,                                             	/* 0x0F005400	SHL       	 */</v>
      </c>
      <c r="AT987" s="26" t="str">
        <f t="shared" si="8"/>
        <v>//		0x0F005400,	/* SHL       	ARM64Op_shl_Vector	 */</v>
      </c>
    </row>
    <row r="988" ht="12.75" customHeight="1">
      <c r="A988" s="9" t="s">
        <v>1600</v>
      </c>
      <c r="B988" s="33" t="s">
        <v>106</v>
      </c>
      <c r="C988" s="16"/>
      <c r="D988" s="17"/>
      <c r="E988" s="28" t="s">
        <v>944</v>
      </c>
      <c r="F988" s="18" t="str">
        <f t="shared" si="1"/>
        <v>immediate_Vector</v>
      </c>
      <c r="G988" s="18" t="s">
        <v>1124</v>
      </c>
      <c r="H988" s="30" t="s">
        <v>1206</v>
      </c>
      <c r="I988" s="30"/>
      <c r="J988" s="45" t="s">
        <v>31</v>
      </c>
      <c r="K988" s="32" t="s">
        <v>71</v>
      </c>
      <c r="L988" s="32" t="s">
        <v>31</v>
      </c>
      <c r="M988" s="45" t="s">
        <v>31</v>
      </c>
      <c r="N988" s="45" t="s">
        <v>30</v>
      </c>
      <c r="O988" s="45" t="s">
        <v>30</v>
      </c>
      <c r="P988" s="45" t="s">
        <v>30</v>
      </c>
      <c r="Q988" s="45" t="s">
        <v>30</v>
      </c>
      <c r="R988" s="45" t="s">
        <v>31</v>
      </c>
      <c r="S988" s="32" t="s">
        <v>69</v>
      </c>
      <c r="W988" s="32" t="s">
        <v>70</v>
      </c>
      <c r="Z988" s="32" t="s">
        <v>31</v>
      </c>
      <c r="AA988" s="32" t="s">
        <v>30</v>
      </c>
      <c r="AB988" s="32" t="s">
        <v>30</v>
      </c>
      <c r="AC988" s="32" t="s">
        <v>30</v>
      </c>
      <c r="AD988" s="32" t="s">
        <v>31</v>
      </c>
      <c r="AE988" s="45" t="s">
        <v>30</v>
      </c>
      <c r="AF988" s="46" t="s">
        <v>45</v>
      </c>
      <c r="AK988" s="32" t="s">
        <v>56</v>
      </c>
      <c r="AP988" s="24" t="str">
        <f t="shared" si="2"/>
        <v>0x0F007400</v>
      </c>
      <c r="AQ988" s="25"/>
      <c r="AR988" s="26" t="str">
        <f t="shared" si="6"/>
        <v>ARM64Op_sqshl_immediate_Vector                                  </v>
      </c>
      <c r="AS988" s="26" t="str">
        <f t="shared" si="7"/>
        <v>//		ARM64Op_sqshl_immediate_Vector,                                 	/* 0x0F007400	SQSHL     	 */</v>
      </c>
      <c r="AT988" s="26" t="str">
        <f t="shared" si="8"/>
        <v>//		0x0F007400,	/* SQSHL     	ARM64Op_sqshl_immediate_Vector	 */</v>
      </c>
    </row>
    <row r="989" ht="12.75" customHeight="1">
      <c r="A989" s="15" t="s">
        <v>1601</v>
      </c>
      <c r="B989" s="33" t="s">
        <v>106</v>
      </c>
      <c r="C989" s="16"/>
      <c r="D989" s="17"/>
      <c r="E989" s="28" t="s">
        <v>1602</v>
      </c>
      <c r="F989" s="18" t="str">
        <f t="shared" si="1"/>
        <v/>
      </c>
      <c r="G989" s="19"/>
      <c r="H989" s="29"/>
      <c r="I989" s="29"/>
      <c r="J989" s="45" t="s">
        <v>31</v>
      </c>
      <c r="K989" s="32" t="s">
        <v>71</v>
      </c>
      <c r="L989" s="32" t="s">
        <v>31</v>
      </c>
      <c r="M989" s="45" t="s">
        <v>31</v>
      </c>
      <c r="N989" s="45" t="s">
        <v>30</v>
      </c>
      <c r="O989" s="45" t="s">
        <v>30</v>
      </c>
      <c r="P989" s="45" t="s">
        <v>30</v>
      </c>
      <c r="Q989" s="45" t="s">
        <v>30</v>
      </c>
      <c r="R989" s="45" t="s">
        <v>31</v>
      </c>
      <c r="S989" s="32" t="s">
        <v>69</v>
      </c>
      <c r="W989" s="32" t="s">
        <v>70</v>
      </c>
      <c r="Z989" s="32" t="s">
        <v>30</v>
      </c>
      <c r="AA989" s="32" t="s">
        <v>31</v>
      </c>
      <c r="AB989" s="32" t="s">
        <v>31</v>
      </c>
      <c r="AC989" s="32" t="s">
        <v>31</v>
      </c>
      <c r="AD989" s="32" t="s">
        <v>31</v>
      </c>
      <c r="AE989" s="45" t="s">
        <v>30</v>
      </c>
      <c r="AF989" s="46" t="s">
        <v>45</v>
      </c>
      <c r="AK989" s="32" t="s">
        <v>56</v>
      </c>
      <c r="AP989" s="24" t="str">
        <f t="shared" si="2"/>
        <v>0x0F008400</v>
      </c>
      <c r="AQ989" s="25"/>
      <c r="AR989" s="26" t="str">
        <f t="shared" si="6"/>
        <v>ARM64Op_shrn                                                    </v>
      </c>
      <c r="AS989" s="26" t="str">
        <f t="shared" si="7"/>
        <v>//		ARM64Op_shrn,                                                   	/* 0x0F008400	SHRN      	 */</v>
      </c>
      <c r="AT989" s="26" t="str">
        <f t="shared" si="8"/>
        <v>//		0x0F008400,	/* SHRN      	ARM64Op_shrn	 */</v>
      </c>
    </row>
    <row r="990" ht="12.75" customHeight="1">
      <c r="A990" s="15" t="s">
        <v>1603</v>
      </c>
      <c r="B990" s="33" t="s">
        <v>106</v>
      </c>
      <c r="C990" s="16"/>
      <c r="D990" s="17"/>
      <c r="E990" s="28" t="s">
        <v>1604</v>
      </c>
      <c r="F990" s="18" t="str">
        <f t="shared" si="1"/>
        <v/>
      </c>
      <c r="G990" s="19"/>
      <c r="H990" s="29"/>
      <c r="I990" s="29"/>
      <c r="J990" s="45" t="s">
        <v>31</v>
      </c>
      <c r="K990" s="32" t="s">
        <v>71</v>
      </c>
      <c r="L990" s="32" t="s">
        <v>31</v>
      </c>
      <c r="M990" s="45" t="s">
        <v>31</v>
      </c>
      <c r="N990" s="45" t="s">
        <v>30</v>
      </c>
      <c r="O990" s="45" t="s">
        <v>30</v>
      </c>
      <c r="P990" s="45" t="s">
        <v>30</v>
      </c>
      <c r="Q990" s="45" t="s">
        <v>30</v>
      </c>
      <c r="R990" s="45" t="s">
        <v>31</v>
      </c>
      <c r="S990" s="32" t="s">
        <v>69</v>
      </c>
      <c r="W990" s="32" t="s">
        <v>70</v>
      </c>
      <c r="Z990" s="32" t="s">
        <v>30</v>
      </c>
      <c r="AA990" s="32" t="s">
        <v>31</v>
      </c>
      <c r="AB990" s="32" t="s">
        <v>31</v>
      </c>
      <c r="AC990" s="32" t="s">
        <v>31</v>
      </c>
      <c r="AD990" s="32" t="s">
        <v>31</v>
      </c>
      <c r="AE990" s="45" t="s">
        <v>30</v>
      </c>
      <c r="AF990" s="46" t="s">
        <v>45</v>
      </c>
      <c r="AK990" s="32" t="s">
        <v>56</v>
      </c>
      <c r="AP990" s="24" t="str">
        <f t="shared" si="2"/>
        <v>0x0F008400</v>
      </c>
      <c r="AQ990" s="25"/>
      <c r="AR990" s="26" t="str">
        <f t="shared" si="6"/>
        <v>ARM64Op_shrn2                                                   </v>
      </c>
      <c r="AS990" s="26" t="str">
        <f t="shared" si="7"/>
        <v>//		ARM64Op_shrn2,                                                  	/* 0x0F008400	SHRN2     	 */</v>
      </c>
      <c r="AT990" s="26" t="str">
        <f t="shared" si="8"/>
        <v>//		0x0F008400,	/* SHRN2     	ARM64Op_shrn2	 */</v>
      </c>
    </row>
    <row r="991" ht="12.75" customHeight="1">
      <c r="A991" s="9" t="s">
        <v>1605</v>
      </c>
      <c r="B991" s="33" t="s">
        <v>106</v>
      </c>
      <c r="C991" s="16"/>
      <c r="D991" s="17"/>
      <c r="E991" s="28" t="s">
        <v>1606</v>
      </c>
      <c r="F991" s="18" t="str">
        <f t="shared" si="1"/>
        <v/>
      </c>
      <c r="G991" s="19"/>
      <c r="H991" s="29"/>
      <c r="I991" s="29"/>
      <c r="J991" s="45" t="s">
        <v>31</v>
      </c>
      <c r="K991" s="32" t="s">
        <v>71</v>
      </c>
      <c r="L991" s="32" t="s">
        <v>31</v>
      </c>
      <c r="M991" s="45" t="s">
        <v>31</v>
      </c>
      <c r="N991" s="45" t="s">
        <v>30</v>
      </c>
      <c r="O991" s="45" t="s">
        <v>30</v>
      </c>
      <c r="P991" s="45" t="s">
        <v>30</v>
      </c>
      <c r="Q991" s="45" t="s">
        <v>30</v>
      </c>
      <c r="R991" s="45" t="s">
        <v>31</v>
      </c>
      <c r="S991" s="32" t="s">
        <v>69</v>
      </c>
      <c r="W991" s="32" t="s">
        <v>70</v>
      </c>
      <c r="Z991" s="32" t="s">
        <v>30</v>
      </c>
      <c r="AA991" s="32" t="s">
        <v>31</v>
      </c>
      <c r="AB991" s="32" t="s">
        <v>31</v>
      </c>
      <c r="AC991" s="32" t="s">
        <v>31</v>
      </c>
      <c r="AD991" s="32" t="s">
        <v>30</v>
      </c>
      <c r="AE991" s="45" t="s">
        <v>30</v>
      </c>
      <c r="AF991" s="46" t="s">
        <v>45</v>
      </c>
      <c r="AK991" s="32" t="s">
        <v>56</v>
      </c>
      <c r="AP991" s="24" t="str">
        <f t="shared" si="2"/>
        <v>0x0F008C00</v>
      </c>
      <c r="AQ991" s="25"/>
      <c r="AR991" s="26" t="str">
        <f t="shared" si="6"/>
        <v>ARM64Op_rshrn                                                   </v>
      </c>
      <c r="AS991" s="26" t="str">
        <f t="shared" si="7"/>
        <v>//		ARM64Op_rshrn,                                                  	/* 0x0F008C00	RSHRN     	 */</v>
      </c>
      <c r="AT991" s="26" t="str">
        <f t="shared" si="8"/>
        <v>//		0x0F008C00,	/* RSHRN     	ARM64Op_rshrn	 */</v>
      </c>
    </row>
    <row r="992" ht="12.75" customHeight="1">
      <c r="A992" s="15" t="s">
        <v>1607</v>
      </c>
      <c r="B992" s="33" t="s">
        <v>106</v>
      </c>
      <c r="C992" s="16"/>
      <c r="D992" s="17"/>
      <c r="E992" s="28" t="s">
        <v>1608</v>
      </c>
      <c r="F992" s="18" t="str">
        <f t="shared" si="1"/>
        <v/>
      </c>
      <c r="G992" s="19"/>
      <c r="H992" s="29"/>
      <c r="I992" s="29"/>
      <c r="J992" s="45" t="s">
        <v>31</v>
      </c>
      <c r="K992" s="32" t="s">
        <v>71</v>
      </c>
      <c r="L992" s="32" t="s">
        <v>31</v>
      </c>
      <c r="M992" s="45" t="s">
        <v>31</v>
      </c>
      <c r="N992" s="45" t="s">
        <v>30</v>
      </c>
      <c r="O992" s="45" t="s">
        <v>30</v>
      </c>
      <c r="P992" s="45" t="s">
        <v>30</v>
      </c>
      <c r="Q992" s="45" t="s">
        <v>30</v>
      </c>
      <c r="R992" s="45" t="s">
        <v>31</v>
      </c>
      <c r="S992" s="32" t="s">
        <v>69</v>
      </c>
      <c r="W992" s="32" t="s">
        <v>70</v>
      </c>
      <c r="Z992" s="32" t="s">
        <v>30</v>
      </c>
      <c r="AA992" s="32" t="s">
        <v>31</v>
      </c>
      <c r="AB992" s="32" t="s">
        <v>31</v>
      </c>
      <c r="AC992" s="32" t="s">
        <v>31</v>
      </c>
      <c r="AD992" s="32" t="s">
        <v>30</v>
      </c>
      <c r="AE992" s="45" t="s">
        <v>30</v>
      </c>
      <c r="AF992" s="46" t="s">
        <v>45</v>
      </c>
      <c r="AK992" s="32" t="s">
        <v>56</v>
      </c>
      <c r="AP992" s="24" t="str">
        <f t="shared" si="2"/>
        <v>0x0F008C00</v>
      </c>
      <c r="AQ992" s="25"/>
      <c r="AR992" s="26" t="str">
        <f t="shared" si="6"/>
        <v>ARM64Op_rshrn2                                                  </v>
      </c>
      <c r="AS992" s="26" t="str">
        <f t="shared" si="7"/>
        <v>//		ARM64Op_rshrn2,                                                 	/* 0x0F008C00	RSHRN2    	 */</v>
      </c>
      <c r="AT992" s="26" t="str">
        <f t="shared" si="8"/>
        <v>//		0x0F008C00,	/* RSHRN2    	ARM64Op_rshrn2	 */</v>
      </c>
    </row>
    <row r="993" ht="12.75" customHeight="1">
      <c r="A993" s="15" t="s">
        <v>1609</v>
      </c>
      <c r="B993" s="33" t="s">
        <v>106</v>
      </c>
      <c r="C993" s="16"/>
      <c r="D993" s="17"/>
      <c r="E993" s="28" t="s">
        <v>1126</v>
      </c>
      <c r="F993" s="18" t="str">
        <f t="shared" si="1"/>
        <v>Vector</v>
      </c>
      <c r="G993" s="19"/>
      <c r="H993" s="30" t="s">
        <v>1206</v>
      </c>
      <c r="I993" s="30"/>
      <c r="J993" s="45" t="s">
        <v>31</v>
      </c>
      <c r="K993" s="32" t="s">
        <v>71</v>
      </c>
      <c r="L993" s="32" t="s">
        <v>31</v>
      </c>
      <c r="M993" s="45" t="s">
        <v>31</v>
      </c>
      <c r="N993" s="45" t="s">
        <v>30</v>
      </c>
      <c r="O993" s="45" t="s">
        <v>30</v>
      </c>
      <c r="P993" s="45" t="s">
        <v>30</v>
      </c>
      <c r="Q993" s="45" t="s">
        <v>30</v>
      </c>
      <c r="R993" s="45" t="s">
        <v>31</v>
      </c>
      <c r="S993" s="32" t="s">
        <v>69</v>
      </c>
      <c r="W993" s="32" t="s">
        <v>70</v>
      </c>
      <c r="Z993" s="32" t="s">
        <v>30</v>
      </c>
      <c r="AA993" s="32" t="s">
        <v>31</v>
      </c>
      <c r="AB993" s="32" t="s">
        <v>31</v>
      </c>
      <c r="AC993" s="32" t="s">
        <v>30</v>
      </c>
      <c r="AD993" s="32" t="s">
        <v>31</v>
      </c>
      <c r="AE993" s="45" t="s">
        <v>30</v>
      </c>
      <c r="AF993" s="46" t="s">
        <v>45</v>
      </c>
      <c r="AK993" s="32" t="s">
        <v>56</v>
      </c>
      <c r="AP993" s="24" t="str">
        <f t="shared" si="2"/>
        <v>0x0F009400</v>
      </c>
      <c r="AQ993" s="25"/>
      <c r="AR993" s="26" t="str">
        <f t="shared" si="6"/>
        <v>ARM64Op_sqshrn_Vector                                           </v>
      </c>
      <c r="AS993" s="26" t="str">
        <f t="shared" si="7"/>
        <v>//		ARM64Op_sqshrn_Vector,                                          	/* 0x0F009400	SQSHRN    	 */</v>
      </c>
      <c r="AT993" s="26" t="str">
        <f t="shared" si="8"/>
        <v>//		0x0F009400,	/* SQSHRN    	ARM64Op_sqshrn_Vector	 */</v>
      </c>
    </row>
    <row r="994" ht="12.75" customHeight="1">
      <c r="A994" s="9" t="s">
        <v>1610</v>
      </c>
      <c r="B994" s="33" t="s">
        <v>106</v>
      </c>
      <c r="C994" s="16"/>
      <c r="D994" s="17"/>
      <c r="E994" s="28" t="s">
        <v>1128</v>
      </c>
      <c r="F994" s="18" t="str">
        <f t="shared" si="1"/>
        <v>Vector</v>
      </c>
      <c r="G994" s="19"/>
      <c r="H994" s="30" t="s">
        <v>1206</v>
      </c>
      <c r="I994" s="30"/>
      <c r="J994" s="45" t="s">
        <v>31</v>
      </c>
      <c r="K994" s="32" t="s">
        <v>71</v>
      </c>
      <c r="L994" s="32" t="s">
        <v>31</v>
      </c>
      <c r="M994" s="45" t="s">
        <v>31</v>
      </c>
      <c r="N994" s="45" t="s">
        <v>30</v>
      </c>
      <c r="O994" s="45" t="s">
        <v>30</v>
      </c>
      <c r="P994" s="45" t="s">
        <v>30</v>
      </c>
      <c r="Q994" s="45" t="s">
        <v>30</v>
      </c>
      <c r="R994" s="45" t="s">
        <v>31</v>
      </c>
      <c r="S994" s="32" t="s">
        <v>69</v>
      </c>
      <c r="W994" s="32" t="s">
        <v>70</v>
      </c>
      <c r="Z994" s="32" t="s">
        <v>30</v>
      </c>
      <c r="AA994" s="32" t="s">
        <v>31</v>
      </c>
      <c r="AB994" s="32" t="s">
        <v>31</v>
      </c>
      <c r="AC994" s="32" t="s">
        <v>30</v>
      </c>
      <c r="AD994" s="32" t="s">
        <v>31</v>
      </c>
      <c r="AE994" s="45" t="s">
        <v>30</v>
      </c>
      <c r="AF994" s="46" t="s">
        <v>45</v>
      </c>
      <c r="AK994" s="32" t="s">
        <v>56</v>
      </c>
      <c r="AP994" s="24" t="str">
        <f t="shared" si="2"/>
        <v>0x0F009400</v>
      </c>
      <c r="AQ994" s="25"/>
      <c r="AR994" s="26" t="str">
        <f t="shared" si="6"/>
        <v>ARM64Op_sqshrn2_Vector                                          </v>
      </c>
      <c r="AS994" s="26" t="str">
        <f t="shared" si="7"/>
        <v>//		ARM64Op_sqshrn2_Vector,                                         	/* 0x0F009400	SQSHRN2   	 */</v>
      </c>
      <c r="AT994" s="26" t="str">
        <f t="shared" si="8"/>
        <v>//		0x0F009400,	/* SQSHRN2   	ARM64Op_sqshrn2_Vector	 */</v>
      </c>
    </row>
    <row r="995" ht="12.75" customHeight="1">
      <c r="A995" s="9" t="s">
        <v>1611</v>
      </c>
      <c r="B995" s="33" t="s">
        <v>106</v>
      </c>
      <c r="C995" s="16"/>
      <c r="D995" s="17"/>
      <c r="E995" s="28" t="s">
        <v>1130</v>
      </c>
      <c r="F995" s="18" t="str">
        <f t="shared" si="1"/>
        <v>Vector</v>
      </c>
      <c r="G995" s="19"/>
      <c r="H995" s="30" t="s">
        <v>1206</v>
      </c>
      <c r="I995" s="30"/>
      <c r="J995" s="45" t="s">
        <v>31</v>
      </c>
      <c r="K995" s="32" t="s">
        <v>71</v>
      </c>
      <c r="L995" s="32" t="s">
        <v>31</v>
      </c>
      <c r="M995" s="45" t="s">
        <v>31</v>
      </c>
      <c r="N995" s="45" t="s">
        <v>30</v>
      </c>
      <c r="O995" s="45" t="s">
        <v>30</v>
      </c>
      <c r="P995" s="45" t="s">
        <v>30</v>
      </c>
      <c r="Q995" s="45" t="s">
        <v>30</v>
      </c>
      <c r="R995" s="45" t="s">
        <v>31</v>
      </c>
      <c r="S995" s="32" t="s">
        <v>69</v>
      </c>
      <c r="W995" s="32" t="s">
        <v>70</v>
      </c>
      <c r="Z995" s="32" t="s">
        <v>30</v>
      </c>
      <c r="AA995" s="32" t="s">
        <v>31</v>
      </c>
      <c r="AB995" s="32" t="s">
        <v>31</v>
      </c>
      <c r="AC995" s="32" t="s">
        <v>30</v>
      </c>
      <c r="AD995" s="32" t="s">
        <v>30</v>
      </c>
      <c r="AE995" s="45" t="s">
        <v>30</v>
      </c>
      <c r="AF995" s="46" t="s">
        <v>45</v>
      </c>
      <c r="AK995" s="32" t="s">
        <v>56</v>
      </c>
      <c r="AP995" s="24" t="str">
        <f t="shared" si="2"/>
        <v>0x0F009C00</v>
      </c>
      <c r="AQ995" s="25"/>
      <c r="AR995" s="26" t="str">
        <f t="shared" si="6"/>
        <v>ARM64Op_sqrshrn_Vector                                          </v>
      </c>
      <c r="AS995" s="26" t="str">
        <f t="shared" si="7"/>
        <v>//		ARM64Op_sqrshrn_Vector,                                         	/* 0x0F009C00	SQRSHRN   	 */</v>
      </c>
      <c r="AT995" s="26" t="str">
        <f t="shared" si="8"/>
        <v>//		0x0F009C00,	/* SQRSHRN   	ARM64Op_sqrshrn_Vector	 */</v>
      </c>
    </row>
    <row r="996" ht="12.75" customHeight="1">
      <c r="A996" s="15" t="s">
        <v>1612</v>
      </c>
      <c r="B996" s="33" t="s">
        <v>106</v>
      </c>
      <c r="C996" s="16"/>
      <c r="D996" s="17"/>
      <c r="E996" s="28" t="s">
        <v>1132</v>
      </c>
      <c r="F996" s="18" t="str">
        <f t="shared" si="1"/>
        <v>Vector</v>
      </c>
      <c r="G996" s="19"/>
      <c r="H996" s="30" t="s">
        <v>1206</v>
      </c>
      <c r="I996" s="30"/>
      <c r="J996" s="45" t="s">
        <v>31</v>
      </c>
      <c r="K996" s="32" t="s">
        <v>71</v>
      </c>
      <c r="L996" s="32" t="s">
        <v>31</v>
      </c>
      <c r="M996" s="45" t="s">
        <v>31</v>
      </c>
      <c r="N996" s="45" t="s">
        <v>30</v>
      </c>
      <c r="O996" s="45" t="s">
        <v>30</v>
      </c>
      <c r="P996" s="45" t="s">
        <v>30</v>
      </c>
      <c r="Q996" s="45" t="s">
        <v>30</v>
      </c>
      <c r="R996" s="45" t="s">
        <v>31</v>
      </c>
      <c r="S996" s="32" t="s">
        <v>69</v>
      </c>
      <c r="W996" s="32" t="s">
        <v>70</v>
      </c>
      <c r="Z996" s="32" t="s">
        <v>30</v>
      </c>
      <c r="AA996" s="32" t="s">
        <v>31</v>
      </c>
      <c r="AB996" s="32" t="s">
        <v>31</v>
      </c>
      <c r="AC996" s="32" t="s">
        <v>30</v>
      </c>
      <c r="AD996" s="32" t="s">
        <v>30</v>
      </c>
      <c r="AE996" s="45" t="s">
        <v>30</v>
      </c>
      <c r="AF996" s="46" t="s">
        <v>45</v>
      </c>
      <c r="AK996" s="32" t="s">
        <v>56</v>
      </c>
      <c r="AP996" s="24" t="str">
        <f t="shared" si="2"/>
        <v>0x0F009C00</v>
      </c>
      <c r="AQ996" s="25"/>
      <c r="AR996" s="26" t="str">
        <f t="shared" si="6"/>
        <v>ARM64Op_sqrshrn2_Vector                                         </v>
      </c>
      <c r="AS996" s="26" t="str">
        <f t="shared" si="7"/>
        <v>//		ARM64Op_sqrshrn2_Vector,                                        	/* 0x0F009C00	SQRSHRN2  	 */</v>
      </c>
      <c r="AT996" s="26" t="str">
        <f t="shared" si="8"/>
        <v>//		0x0F009C00,	/* SQRSHRN2  	ARM64Op_sqrshrn2_Vector	 */</v>
      </c>
    </row>
    <row r="997" ht="12.75" customHeight="1">
      <c r="A997" s="15" t="s">
        <v>1613</v>
      </c>
      <c r="B997" s="33" t="s">
        <v>106</v>
      </c>
      <c r="C997" s="16"/>
      <c r="D997" s="17"/>
      <c r="E997" s="28" t="s">
        <v>1614</v>
      </c>
      <c r="F997" s="18" t="str">
        <f t="shared" si="1"/>
        <v/>
      </c>
      <c r="G997" s="19"/>
      <c r="H997" s="29"/>
      <c r="I997" s="29"/>
      <c r="J997" s="45" t="s">
        <v>31</v>
      </c>
      <c r="K997" s="32" t="s">
        <v>71</v>
      </c>
      <c r="L997" s="32" t="s">
        <v>31</v>
      </c>
      <c r="M997" s="45" t="s">
        <v>31</v>
      </c>
      <c r="N997" s="45" t="s">
        <v>30</v>
      </c>
      <c r="O997" s="45" t="s">
        <v>30</v>
      </c>
      <c r="P997" s="45" t="s">
        <v>30</v>
      </c>
      <c r="Q997" s="45" t="s">
        <v>30</v>
      </c>
      <c r="R997" s="45" t="s">
        <v>31</v>
      </c>
      <c r="S997" s="32" t="s">
        <v>69</v>
      </c>
      <c r="W997" s="32" t="s">
        <v>70</v>
      </c>
      <c r="Z997" s="32" t="s">
        <v>30</v>
      </c>
      <c r="AA997" s="32" t="s">
        <v>31</v>
      </c>
      <c r="AB997" s="32" t="s">
        <v>30</v>
      </c>
      <c r="AC997" s="32" t="s">
        <v>31</v>
      </c>
      <c r="AD997" s="32" t="s">
        <v>31</v>
      </c>
      <c r="AE997" s="45" t="s">
        <v>30</v>
      </c>
      <c r="AF997" s="46" t="s">
        <v>45</v>
      </c>
      <c r="AK997" s="32" t="s">
        <v>56</v>
      </c>
      <c r="AP997" s="24" t="str">
        <f t="shared" si="2"/>
        <v>0x0F00A400</v>
      </c>
      <c r="AQ997" s="25"/>
      <c r="AR997" s="26" t="str">
        <f t="shared" si="6"/>
        <v>ARM64Op_sshll                                                   </v>
      </c>
      <c r="AS997" s="26" t="str">
        <f t="shared" si="7"/>
        <v>//		ARM64Op_sshll,                                                  	/* 0x0F00A400	SSHLL     	 */</v>
      </c>
      <c r="AT997" s="26" t="str">
        <f t="shared" si="8"/>
        <v>//		0x0F00A400,	/* SSHLL     	ARM64Op_sshll	 */</v>
      </c>
    </row>
    <row r="998" ht="12.75" customHeight="1">
      <c r="A998" s="9" t="s">
        <v>1615</v>
      </c>
      <c r="B998" s="33" t="s">
        <v>106</v>
      </c>
      <c r="C998" s="16"/>
      <c r="D998" s="17"/>
      <c r="E998" s="28" t="s">
        <v>1616</v>
      </c>
      <c r="F998" s="18" t="str">
        <f t="shared" si="1"/>
        <v/>
      </c>
      <c r="G998" s="19"/>
      <c r="H998" s="29"/>
      <c r="I998" s="29"/>
      <c r="J998" s="45" t="s">
        <v>31</v>
      </c>
      <c r="K998" s="32" t="s">
        <v>71</v>
      </c>
      <c r="L998" s="32" t="s">
        <v>31</v>
      </c>
      <c r="M998" s="45" t="s">
        <v>31</v>
      </c>
      <c r="N998" s="45" t="s">
        <v>30</v>
      </c>
      <c r="O998" s="45" t="s">
        <v>30</v>
      </c>
      <c r="P998" s="45" t="s">
        <v>30</v>
      </c>
      <c r="Q998" s="45" t="s">
        <v>30</v>
      </c>
      <c r="R998" s="45" t="s">
        <v>31</v>
      </c>
      <c r="S998" s="32" t="s">
        <v>69</v>
      </c>
      <c r="W998" s="32" t="s">
        <v>70</v>
      </c>
      <c r="Z998" s="32" t="s">
        <v>30</v>
      </c>
      <c r="AA998" s="32" t="s">
        <v>31</v>
      </c>
      <c r="AB998" s="32" t="s">
        <v>30</v>
      </c>
      <c r="AC998" s="32" t="s">
        <v>31</v>
      </c>
      <c r="AD998" s="32" t="s">
        <v>31</v>
      </c>
      <c r="AE998" s="45" t="s">
        <v>30</v>
      </c>
      <c r="AF998" s="46" t="s">
        <v>45</v>
      </c>
      <c r="AK998" s="32" t="s">
        <v>56</v>
      </c>
      <c r="AP998" s="24" t="str">
        <f t="shared" si="2"/>
        <v>0x0F00A400</v>
      </c>
      <c r="AQ998" s="25"/>
      <c r="AR998" s="26" t="str">
        <f t="shared" si="6"/>
        <v>ARM64Op_sshll2                                                  </v>
      </c>
      <c r="AS998" s="26" t="str">
        <f t="shared" si="7"/>
        <v>//		ARM64Op_sshll2,                                                 	/* 0x0F00A400	SSHLL2    	 */</v>
      </c>
      <c r="AT998" s="26" t="str">
        <f t="shared" si="8"/>
        <v>//		0x0F00A400,	/* SSHLL2    	ARM64Op_sshll2	 */</v>
      </c>
    </row>
    <row r="999" ht="12.75" customHeight="1">
      <c r="A999" s="15" t="s">
        <v>1617</v>
      </c>
      <c r="B999" s="33" t="s">
        <v>106</v>
      </c>
      <c r="C999" s="16"/>
      <c r="D999" s="17"/>
      <c r="E999" s="28" t="s">
        <v>704</v>
      </c>
      <c r="F999" s="18" t="str">
        <f t="shared" si="1"/>
        <v>vector_fixed_point_Vector</v>
      </c>
      <c r="G999" s="18" t="s">
        <v>1134</v>
      </c>
      <c r="H999" s="30" t="s">
        <v>1206</v>
      </c>
      <c r="I999" s="30"/>
      <c r="J999" s="45" t="s">
        <v>31</v>
      </c>
      <c r="K999" s="32" t="s">
        <v>71</v>
      </c>
      <c r="L999" s="32" t="s">
        <v>31</v>
      </c>
      <c r="M999" s="45" t="s">
        <v>31</v>
      </c>
      <c r="N999" s="45" t="s">
        <v>30</v>
      </c>
      <c r="O999" s="45" t="s">
        <v>30</v>
      </c>
      <c r="P999" s="45" t="s">
        <v>30</v>
      </c>
      <c r="Q999" s="45" t="s">
        <v>30</v>
      </c>
      <c r="R999" s="45" t="s">
        <v>31</v>
      </c>
      <c r="S999" s="32" t="s">
        <v>69</v>
      </c>
      <c r="W999" s="32" t="s">
        <v>70</v>
      </c>
      <c r="Z999" s="32" t="s">
        <v>30</v>
      </c>
      <c r="AA999" s="32" t="s">
        <v>30</v>
      </c>
      <c r="AB999" s="32" t="s">
        <v>30</v>
      </c>
      <c r="AC999" s="32" t="s">
        <v>31</v>
      </c>
      <c r="AD999" s="32" t="s">
        <v>31</v>
      </c>
      <c r="AE999" s="45" t="s">
        <v>30</v>
      </c>
      <c r="AF999" s="46" t="s">
        <v>45</v>
      </c>
      <c r="AK999" s="32" t="s">
        <v>56</v>
      </c>
      <c r="AP999" s="24" t="str">
        <f t="shared" si="2"/>
        <v>0x0F00E400</v>
      </c>
      <c r="AQ999" s="25"/>
      <c r="AR999" s="26" t="str">
        <f t="shared" si="6"/>
        <v>ARM64Op_scvtf_vector_fixed_point_Vector                         </v>
      </c>
      <c r="AS999" s="26" t="str">
        <f t="shared" si="7"/>
        <v>//		ARM64Op_scvtf_vector_fixed_point_Vector,                        	/* 0x0F00E400	SCVTF     	 */</v>
      </c>
      <c r="AT999" s="26" t="str">
        <f t="shared" si="8"/>
        <v>//		0x0F00E400,	/* SCVTF     	ARM64Op_scvtf_vector_fixed_point_Vector	 */</v>
      </c>
    </row>
    <row r="1000" ht="12.75" customHeight="1">
      <c r="A1000" s="15" t="s">
        <v>1618</v>
      </c>
      <c r="B1000" s="33" t="s">
        <v>106</v>
      </c>
      <c r="C1000" s="16"/>
      <c r="D1000" s="17"/>
      <c r="E1000" s="28" t="s">
        <v>710</v>
      </c>
      <c r="F1000" s="18" t="str">
        <f t="shared" si="1"/>
        <v>vector_fixed_point_Vector</v>
      </c>
      <c r="G1000" s="18" t="s">
        <v>1134</v>
      </c>
      <c r="H1000" s="30" t="s">
        <v>1206</v>
      </c>
      <c r="I1000" s="30"/>
      <c r="J1000" s="45" t="s">
        <v>31</v>
      </c>
      <c r="K1000" s="32" t="s">
        <v>71</v>
      </c>
      <c r="L1000" s="32" t="s">
        <v>31</v>
      </c>
      <c r="M1000" s="45" t="s">
        <v>31</v>
      </c>
      <c r="N1000" s="45" t="s">
        <v>30</v>
      </c>
      <c r="O1000" s="45" t="s">
        <v>30</v>
      </c>
      <c r="P1000" s="45" t="s">
        <v>30</v>
      </c>
      <c r="Q1000" s="45" t="s">
        <v>30</v>
      </c>
      <c r="R1000" s="45" t="s">
        <v>31</v>
      </c>
      <c r="S1000" s="32" t="s">
        <v>69</v>
      </c>
      <c r="W1000" s="32" t="s">
        <v>70</v>
      </c>
      <c r="Z1000" s="32" t="s">
        <v>30</v>
      </c>
      <c r="AA1000" s="32" t="s">
        <v>30</v>
      </c>
      <c r="AB1000" s="32" t="s">
        <v>30</v>
      </c>
      <c r="AC1000" s="32" t="s">
        <v>30</v>
      </c>
      <c r="AD1000" s="32" t="s">
        <v>30</v>
      </c>
      <c r="AE1000" s="45" t="s">
        <v>30</v>
      </c>
      <c r="AF1000" s="46" t="s">
        <v>45</v>
      </c>
      <c r="AK1000" s="32" t="s">
        <v>56</v>
      </c>
      <c r="AP1000" s="24" t="str">
        <f t="shared" si="2"/>
        <v>0x0F00FC00</v>
      </c>
      <c r="AQ1000" s="25"/>
      <c r="AR1000" s="26" t="str">
        <f t="shared" si="6"/>
        <v>ARM64Op_fcvtzs_vector_fixed_point_Vector                        </v>
      </c>
      <c r="AS1000" s="26" t="str">
        <f t="shared" si="7"/>
        <v>//		ARM64Op_fcvtzs_vector_fixed_point_Vector,                       	/* 0x0F00FC00	FCVTZS    	 */</v>
      </c>
      <c r="AT1000" s="26" t="str">
        <f t="shared" si="8"/>
        <v>//		0x0F00FC00,	/* FCVTZS    	ARM64Op_fcvtzs_vector_fixed_point_Vector	 */</v>
      </c>
    </row>
    <row r="1001" ht="12.75" customHeight="1">
      <c r="A1001" s="9" t="s">
        <v>1619</v>
      </c>
      <c r="B1001" s="33" t="s">
        <v>106</v>
      </c>
      <c r="C1001" s="16"/>
      <c r="D1001" s="17"/>
      <c r="E1001" s="28" t="s">
        <v>1137</v>
      </c>
      <c r="F1001" s="18" t="str">
        <f t="shared" si="1"/>
        <v>Vector</v>
      </c>
      <c r="G1001" s="19"/>
      <c r="H1001" s="30" t="s">
        <v>1206</v>
      </c>
      <c r="I1001" s="30"/>
      <c r="J1001" s="45" t="s">
        <v>31</v>
      </c>
      <c r="K1001" s="32" t="s">
        <v>71</v>
      </c>
      <c r="L1001" s="32" t="s">
        <v>30</v>
      </c>
      <c r="M1001" s="45" t="s">
        <v>31</v>
      </c>
      <c r="N1001" s="45" t="s">
        <v>30</v>
      </c>
      <c r="O1001" s="45" t="s">
        <v>30</v>
      </c>
      <c r="P1001" s="45" t="s">
        <v>30</v>
      </c>
      <c r="Q1001" s="45" t="s">
        <v>30</v>
      </c>
      <c r="R1001" s="45" t="s">
        <v>31</v>
      </c>
      <c r="S1001" s="32" t="s">
        <v>69</v>
      </c>
      <c r="W1001" s="32" t="s">
        <v>70</v>
      </c>
      <c r="Z1001" s="32" t="s">
        <v>31</v>
      </c>
      <c r="AA1001" s="32" t="s">
        <v>31</v>
      </c>
      <c r="AB1001" s="32" t="s">
        <v>31</v>
      </c>
      <c r="AC1001" s="32" t="s">
        <v>31</v>
      </c>
      <c r="AD1001" s="32" t="s">
        <v>31</v>
      </c>
      <c r="AE1001" s="45" t="s">
        <v>30</v>
      </c>
      <c r="AF1001" s="46" t="s">
        <v>45</v>
      </c>
      <c r="AK1001" s="32" t="s">
        <v>56</v>
      </c>
      <c r="AP1001" s="24" t="str">
        <f t="shared" si="2"/>
        <v>0x2F000400</v>
      </c>
      <c r="AQ1001" s="25"/>
      <c r="AR1001" s="26" t="str">
        <f t="shared" si="6"/>
        <v>ARM64Op_ushr_Vector                                             </v>
      </c>
      <c r="AS1001" s="26" t="str">
        <f t="shared" si="7"/>
        <v>//		ARM64Op_ushr_Vector,                                            	/* 0x2F000400	USHR      	 */</v>
      </c>
      <c r="AT1001" s="26" t="str">
        <f t="shared" si="8"/>
        <v>//		0x2F000400,	/* USHR      	ARM64Op_ushr_Vector	 */</v>
      </c>
    </row>
    <row r="1002" ht="12.75" customHeight="1">
      <c r="A1002" s="9" t="s">
        <v>1620</v>
      </c>
      <c r="B1002" s="33" t="s">
        <v>106</v>
      </c>
      <c r="C1002" s="16"/>
      <c r="D1002" s="17"/>
      <c r="E1002" s="28" t="s">
        <v>1139</v>
      </c>
      <c r="F1002" s="18" t="str">
        <f t="shared" si="1"/>
        <v>Vector</v>
      </c>
      <c r="G1002" s="19"/>
      <c r="H1002" s="30" t="s">
        <v>1206</v>
      </c>
      <c r="I1002" s="30"/>
      <c r="J1002" s="45" t="s">
        <v>31</v>
      </c>
      <c r="K1002" s="32" t="s">
        <v>71</v>
      </c>
      <c r="L1002" s="32" t="s">
        <v>30</v>
      </c>
      <c r="M1002" s="45" t="s">
        <v>31</v>
      </c>
      <c r="N1002" s="45" t="s">
        <v>30</v>
      </c>
      <c r="O1002" s="45" t="s">
        <v>30</v>
      </c>
      <c r="P1002" s="45" t="s">
        <v>30</v>
      </c>
      <c r="Q1002" s="45" t="s">
        <v>30</v>
      </c>
      <c r="R1002" s="45" t="s">
        <v>31</v>
      </c>
      <c r="S1002" s="32" t="s">
        <v>69</v>
      </c>
      <c r="W1002" s="32" t="s">
        <v>70</v>
      </c>
      <c r="Z1002" s="32" t="s">
        <v>31</v>
      </c>
      <c r="AA1002" s="32" t="s">
        <v>31</v>
      </c>
      <c r="AB1002" s="32" t="s">
        <v>31</v>
      </c>
      <c r="AC1002" s="32" t="s">
        <v>30</v>
      </c>
      <c r="AD1002" s="32" t="s">
        <v>31</v>
      </c>
      <c r="AE1002" s="45" t="s">
        <v>30</v>
      </c>
      <c r="AF1002" s="46" t="s">
        <v>45</v>
      </c>
      <c r="AK1002" s="32" t="s">
        <v>56</v>
      </c>
      <c r="AP1002" s="24" t="str">
        <f t="shared" si="2"/>
        <v>0x2F001400</v>
      </c>
      <c r="AQ1002" s="25"/>
      <c r="AR1002" s="26" t="str">
        <f t="shared" si="6"/>
        <v>ARM64Op_usra_Vector                                             </v>
      </c>
      <c r="AS1002" s="26" t="str">
        <f t="shared" si="7"/>
        <v>//		ARM64Op_usra_Vector,                                            	/* 0x2F001400	USRA      	 */</v>
      </c>
      <c r="AT1002" s="26" t="str">
        <f t="shared" si="8"/>
        <v>//		0x2F001400,	/* USRA      	ARM64Op_usra_Vector	 */</v>
      </c>
    </row>
    <row r="1003" ht="12.75" customHeight="1">
      <c r="A1003" s="15" t="s">
        <v>1621</v>
      </c>
      <c r="B1003" s="33" t="s">
        <v>106</v>
      </c>
      <c r="C1003" s="16"/>
      <c r="D1003" s="17"/>
      <c r="E1003" s="28" t="s">
        <v>1141</v>
      </c>
      <c r="F1003" s="18" t="str">
        <f t="shared" si="1"/>
        <v>Vector</v>
      </c>
      <c r="G1003" s="19"/>
      <c r="H1003" s="30" t="s">
        <v>1206</v>
      </c>
      <c r="I1003" s="30"/>
      <c r="J1003" s="45" t="s">
        <v>31</v>
      </c>
      <c r="K1003" s="32" t="s">
        <v>71</v>
      </c>
      <c r="L1003" s="32" t="s">
        <v>30</v>
      </c>
      <c r="M1003" s="45" t="s">
        <v>31</v>
      </c>
      <c r="N1003" s="45" t="s">
        <v>30</v>
      </c>
      <c r="O1003" s="45" t="s">
        <v>30</v>
      </c>
      <c r="P1003" s="45" t="s">
        <v>30</v>
      </c>
      <c r="Q1003" s="45" t="s">
        <v>30</v>
      </c>
      <c r="R1003" s="45" t="s">
        <v>31</v>
      </c>
      <c r="S1003" s="32" t="s">
        <v>69</v>
      </c>
      <c r="W1003" s="32" t="s">
        <v>70</v>
      </c>
      <c r="Z1003" s="32" t="s">
        <v>31</v>
      </c>
      <c r="AA1003" s="32" t="s">
        <v>31</v>
      </c>
      <c r="AB1003" s="32" t="s">
        <v>30</v>
      </c>
      <c r="AC1003" s="32" t="s">
        <v>31</v>
      </c>
      <c r="AD1003" s="32" t="s">
        <v>31</v>
      </c>
      <c r="AE1003" s="45" t="s">
        <v>30</v>
      </c>
      <c r="AF1003" s="46" t="s">
        <v>45</v>
      </c>
      <c r="AK1003" s="32" t="s">
        <v>56</v>
      </c>
      <c r="AP1003" s="24" t="str">
        <f t="shared" si="2"/>
        <v>0x2F002400</v>
      </c>
      <c r="AQ1003" s="25"/>
      <c r="AR1003" s="26" t="str">
        <f t="shared" si="6"/>
        <v>ARM64Op_urshr_Vector                                            </v>
      </c>
      <c r="AS1003" s="26" t="str">
        <f t="shared" si="7"/>
        <v>//		ARM64Op_urshr_Vector,                                           	/* 0x2F002400	URSHR     	 */</v>
      </c>
      <c r="AT1003" s="26" t="str">
        <f t="shared" si="8"/>
        <v>//		0x2F002400,	/* URSHR     	ARM64Op_urshr_Vector	 */</v>
      </c>
    </row>
    <row r="1004" ht="12.75" customHeight="1">
      <c r="A1004" s="15" t="s">
        <v>1622</v>
      </c>
      <c r="B1004" s="33" t="s">
        <v>106</v>
      </c>
      <c r="C1004" s="16"/>
      <c r="D1004" s="17"/>
      <c r="E1004" s="28" t="s">
        <v>1143</v>
      </c>
      <c r="F1004" s="18" t="str">
        <f t="shared" si="1"/>
        <v>Vector</v>
      </c>
      <c r="G1004" s="19"/>
      <c r="H1004" s="30" t="s">
        <v>1206</v>
      </c>
      <c r="I1004" s="30"/>
      <c r="J1004" s="45" t="s">
        <v>31</v>
      </c>
      <c r="K1004" s="32" t="s">
        <v>71</v>
      </c>
      <c r="L1004" s="32" t="s">
        <v>30</v>
      </c>
      <c r="M1004" s="45" t="s">
        <v>31</v>
      </c>
      <c r="N1004" s="45" t="s">
        <v>30</v>
      </c>
      <c r="O1004" s="45" t="s">
        <v>30</v>
      </c>
      <c r="P1004" s="45" t="s">
        <v>30</v>
      </c>
      <c r="Q1004" s="45" t="s">
        <v>30</v>
      </c>
      <c r="R1004" s="45" t="s">
        <v>31</v>
      </c>
      <c r="S1004" s="32" t="s">
        <v>69</v>
      </c>
      <c r="W1004" s="32" t="s">
        <v>70</v>
      </c>
      <c r="Z1004" s="32" t="s">
        <v>31</v>
      </c>
      <c r="AA1004" s="32" t="s">
        <v>31</v>
      </c>
      <c r="AB1004" s="32" t="s">
        <v>30</v>
      </c>
      <c r="AC1004" s="32" t="s">
        <v>30</v>
      </c>
      <c r="AD1004" s="32" t="s">
        <v>31</v>
      </c>
      <c r="AE1004" s="45" t="s">
        <v>30</v>
      </c>
      <c r="AF1004" s="46" t="s">
        <v>45</v>
      </c>
      <c r="AK1004" s="32" t="s">
        <v>56</v>
      </c>
      <c r="AP1004" s="24" t="str">
        <f t="shared" si="2"/>
        <v>0x2F003400</v>
      </c>
      <c r="AQ1004" s="25"/>
      <c r="AR1004" s="26" t="str">
        <f t="shared" si="6"/>
        <v>ARM64Op_ursra_Vector                                            </v>
      </c>
      <c r="AS1004" s="26" t="str">
        <f t="shared" si="7"/>
        <v>//		ARM64Op_ursra_Vector,                                           	/* 0x2F003400	URSRA     	 */</v>
      </c>
      <c r="AT1004" s="26" t="str">
        <f t="shared" si="8"/>
        <v>//		0x2F003400,	/* URSRA     	ARM64Op_ursra_Vector	 */</v>
      </c>
    </row>
    <row r="1005" ht="12.75" customHeight="1">
      <c r="A1005" s="9" t="s">
        <v>1623</v>
      </c>
      <c r="B1005" s="33" t="s">
        <v>106</v>
      </c>
      <c r="C1005" s="16"/>
      <c r="D1005" s="17"/>
      <c r="E1005" s="28" t="s">
        <v>1145</v>
      </c>
      <c r="F1005" s="18" t="str">
        <f t="shared" si="1"/>
        <v>Vector</v>
      </c>
      <c r="G1005" s="19"/>
      <c r="H1005" s="30" t="s">
        <v>1206</v>
      </c>
      <c r="I1005" s="30"/>
      <c r="J1005" s="45" t="s">
        <v>31</v>
      </c>
      <c r="K1005" s="32" t="s">
        <v>71</v>
      </c>
      <c r="L1005" s="32" t="s">
        <v>30</v>
      </c>
      <c r="M1005" s="45" t="s">
        <v>31</v>
      </c>
      <c r="N1005" s="45" t="s">
        <v>30</v>
      </c>
      <c r="O1005" s="45" t="s">
        <v>30</v>
      </c>
      <c r="P1005" s="45" t="s">
        <v>30</v>
      </c>
      <c r="Q1005" s="45" t="s">
        <v>30</v>
      </c>
      <c r="R1005" s="45" t="s">
        <v>31</v>
      </c>
      <c r="S1005" s="32" t="s">
        <v>69</v>
      </c>
      <c r="W1005" s="32" t="s">
        <v>70</v>
      </c>
      <c r="Z1005" s="32" t="s">
        <v>31</v>
      </c>
      <c r="AA1005" s="32" t="s">
        <v>30</v>
      </c>
      <c r="AB1005" s="32" t="s">
        <v>31</v>
      </c>
      <c r="AC1005" s="32" t="s">
        <v>31</v>
      </c>
      <c r="AD1005" s="32" t="s">
        <v>31</v>
      </c>
      <c r="AE1005" s="45" t="s">
        <v>30</v>
      </c>
      <c r="AF1005" s="46" t="s">
        <v>45</v>
      </c>
      <c r="AK1005" s="32" t="s">
        <v>56</v>
      </c>
      <c r="AP1005" s="24" t="str">
        <f t="shared" si="2"/>
        <v>0x2F004400</v>
      </c>
      <c r="AQ1005" s="25"/>
      <c r="AR1005" s="26" t="str">
        <f t="shared" si="6"/>
        <v>ARM64Op_sri_Vector                                              </v>
      </c>
      <c r="AS1005" s="26" t="str">
        <f t="shared" si="7"/>
        <v>//		ARM64Op_sri_Vector,                                             	/* 0x2F004400	SRI       	 */</v>
      </c>
      <c r="AT1005" s="26" t="str">
        <f t="shared" si="8"/>
        <v>//		0x2F004400,	/* SRI       	ARM64Op_sri_Vector	 */</v>
      </c>
    </row>
    <row r="1006" ht="12.75" customHeight="1">
      <c r="A1006" s="15" t="s">
        <v>1624</v>
      </c>
      <c r="B1006" s="33" t="s">
        <v>106</v>
      </c>
      <c r="C1006" s="16"/>
      <c r="D1006" s="17"/>
      <c r="E1006" s="28" t="s">
        <v>1147</v>
      </c>
      <c r="F1006" s="18" t="str">
        <f t="shared" si="1"/>
        <v>Vector</v>
      </c>
      <c r="G1006" s="19"/>
      <c r="H1006" s="30" t="s">
        <v>1206</v>
      </c>
      <c r="I1006" s="30"/>
      <c r="J1006" s="45" t="s">
        <v>31</v>
      </c>
      <c r="K1006" s="32" t="s">
        <v>71</v>
      </c>
      <c r="L1006" s="32" t="s">
        <v>30</v>
      </c>
      <c r="M1006" s="45" t="s">
        <v>31</v>
      </c>
      <c r="N1006" s="45" t="s">
        <v>30</v>
      </c>
      <c r="O1006" s="45" t="s">
        <v>30</v>
      </c>
      <c r="P1006" s="45" t="s">
        <v>30</v>
      </c>
      <c r="Q1006" s="45" t="s">
        <v>30</v>
      </c>
      <c r="R1006" s="45" t="s">
        <v>31</v>
      </c>
      <c r="S1006" s="32" t="s">
        <v>69</v>
      </c>
      <c r="W1006" s="32" t="s">
        <v>70</v>
      </c>
      <c r="Z1006" s="32" t="s">
        <v>31</v>
      </c>
      <c r="AA1006" s="32" t="s">
        <v>30</v>
      </c>
      <c r="AB1006" s="32" t="s">
        <v>31</v>
      </c>
      <c r="AC1006" s="32" t="s">
        <v>30</v>
      </c>
      <c r="AD1006" s="32" t="s">
        <v>31</v>
      </c>
      <c r="AE1006" s="45" t="s">
        <v>30</v>
      </c>
      <c r="AF1006" s="46" t="s">
        <v>45</v>
      </c>
      <c r="AK1006" s="32" t="s">
        <v>56</v>
      </c>
      <c r="AP1006" s="24" t="str">
        <f t="shared" si="2"/>
        <v>0x2F005400</v>
      </c>
      <c r="AQ1006" s="25"/>
      <c r="AR1006" s="26" t="str">
        <f t="shared" si="6"/>
        <v>ARM64Op_sli_Vector                                              </v>
      </c>
      <c r="AS1006" s="26" t="str">
        <f t="shared" si="7"/>
        <v>//		ARM64Op_sli_Vector,                                             	/* 0x2F005400	SLI       	 */</v>
      </c>
      <c r="AT1006" s="26" t="str">
        <f t="shared" si="8"/>
        <v>//		0x2F005400,	/* SLI       	ARM64Op_sli_Vector	 */</v>
      </c>
    </row>
    <row r="1007" ht="12.75" customHeight="1">
      <c r="A1007" s="15" t="s">
        <v>1625</v>
      </c>
      <c r="B1007" s="33" t="s">
        <v>106</v>
      </c>
      <c r="C1007" s="16"/>
      <c r="D1007" s="17"/>
      <c r="E1007" s="28" t="s">
        <v>1149</v>
      </c>
      <c r="F1007" s="18" t="str">
        <f t="shared" si="1"/>
        <v>Vector</v>
      </c>
      <c r="G1007" s="19"/>
      <c r="H1007" s="30" t="s">
        <v>1206</v>
      </c>
      <c r="I1007" s="30"/>
      <c r="J1007" s="45" t="s">
        <v>31</v>
      </c>
      <c r="K1007" s="32" t="s">
        <v>71</v>
      </c>
      <c r="L1007" s="32" t="s">
        <v>30</v>
      </c>
      <c r="M1007" s="45" t="s">
        <v>31</v>
      </c>
      <c r="N1007" s="45" t="s">
        <v>30</v>
      </c>
      <c r="O1007" s="45" t="s">
        <v>30</v>
      </c>
      <c r="P1007" s="45" t="s">
        <v>30</v>
      </c>
      <c r="Q1007" s="45" t="s">
        <v>30</v>
      </c>
      <c r="R1007" s="45" t="s">
        <v>31</v>
      </c>
      <c r="S1007" s="32" t="s">
        <v>69</v>
      </c>
      <c r="W1007" s="32" t="s">
        <v>70</v>
      </c>
      <c r="Z1007" s="32" t="s">
        <v>31</v>
      </c>
      <c r="AA1007" s="32" t="s">
        <v>30</v>
      </c>
      <c r="AB1007" s="32" t="s">
        <v>30</v>
      </c>
      <c r="AC1007" s="32" t="s">
        <v>31</v>
      </c>
      <c r="AD1007" s="32" t="s">
        <v>31</v>
      </c>
      <c r="AE1007" s="45" t="s">
        <v>30</v>
      </c>
      <c r="AF1007" s="46" t="s">
        <v>45</v>
      </c>
      <c r="AK1007" s="32" t="s">
        <v>56</v>
      </c>
      <c r="AP1007" s="24" t="str">
        <f t="shared" si="2"/>
        <v>0x2F006400</v>
      </c>
      <c r="AQ1007" s="25"/>
      <c r="AR1007" s="26" t="str">
        <f t="shared" si="6"/>
        <v>ARM64Op_sqshlu_Vector                                           </v>
      </c>
      <c r="AS1007" s="26" t="str">
        <f t="shared" si="7"/>
        <v>//		ARM64Op_sqshlu_Vector,                                          	/* 0x2F006400	SQSHLU    	 */</v>
      </c>
      <c r="AT1007" s="26" t="str">
        <f t="shared" si="8"/>
        <v>//		0x2F006400,	/* SQSHLU    	ARM64Op_sqshlu_Vector	 */</v>
      </c>
    </row>
    <row r="1008" ht="12.75" customHeight="1">
      <c r="A1008" s="9" t="s">
        <v>1626</v>
      </c>
      <c r="B1008" s="33" t="s">
        <v>106</v>
      </c>
      <c r="C1008" s="16"/>
      <c r="D1008" s="17"/>
      <c r="E1008" s="28" t="s">
        <v>974</v>
      </c>
      <c r="F1008" s="18" t="str">
        <f t="shared" si="1"/>
        <v>immediate_Vector</v>
      </c>
      <c r="G1008" s="18" t="s">
        <v>1124</v>
      </c>
      <c r="H1008" s="30" t="s">
        <v>1206</v>
      </c>
      <c r="I1008" s="30"/>
      <c r="J1008" s="45" t="s">
        <v>31</v>
      </c>
      <c r="K1008" s="32" t="s">
        <v>71</v>
      </c>
      <c r="L1008" s="32" t="s">
        <v>30</v>
      </c>
      <c r="M1008" s="45" t="s">
        <v>31</v>
      </c>
      <c r="N1008" s="45" t="s">
        <v>30</v>
      </c>
      <c r="O1008" s="45" t="s">
        <v>30</v>
      </c>
      <c r="P1008" s="45" t="s">
        <v>30</v>
      </c>
      <c r="Q1008" s="45" t="s">
        <v>30</v>
      </c>
      <c r="R1008" s="45" t="s">
        <v>31</v>
      </c>
      <c r="S1008" s="32" t="s">
        <v>69</v>
      </c>
      <c r="W1008" s="32" t="s">
        <v>70</v>
      </c>
      <c r="Z1008" s="32" t="s">
        <v>31</v>
      </c>
      <c r="AA1008" s="32" t="s">
        <v>30</v>
      </c>
      <c r="AB1008" s="32" t="s">
        <v>30</v>
      </c>
      <c r="AC1008" s="32" t="s">
        <v>30</v>
      </c>
      <c r="AD1008" s="32" t="s">
        <v>31</v>
      </c>
      <c r="AE1008" s="45" t="s">
        <v>30</v>
      </c>
      <c r="AF1008" s="46" t="s">
        <v>45</v>
      </c>
      <c r="AK1008" s="32" t="s">
        <v>56</v>
      </c>
      <c r="AP1008" s="24" t="str">
        <f t="shared" si="2"/>
        <v>0x2F007400</v>
      </c>
      <c r="AQ1008" s="25"/>
      <c r="AR1008" s="26" t="str">
        <f t="shared" si="6"/>
        <v>ARM64Op_uqshl_immediate_Vector                                  </v>
      </c>
      <c r="AS1008" s="26" t="str">
        <f t="shared" si="7"/>
        <v>//		ARM64Op_uqshl_immediate_Vector,                                 	/* 0x2F007400	UQSHL     	 */</v>
      </c>
      <c r="AT1008" s="26" t="str">
        <f t="shared" si="8"/>
        <v>//		0x2F007400,	/* UQSHL     	ARM64Op_uqshl_immediate_Vector	 */</v>
      </c>
    </row>
    <row r="1009" ht="12.75" customHeight="1">
      <c r="A1009" s="9" t="s">
        <v>1627</v>
      </c>
      <c r="B1009" s="33" t="s">
        <v>106</v>
      </c>
      <c r="C1009" s="16"/>
      <c r="D1009" s="17"/>
      <c r="E1009" s="28" t="s">
        <v>1152</v>
      </c>
      <c r="F1009" s="18" t="str">
        <f t="shared" si="1"/>
        <v>Vector</v>
      </c>
      <c r="G1009" s="19"/>
      <c r="H1009" s="30" t="s">
        <v>1206</v>
      </c>
      <c r="I1009" s="30"/>
      <c r="J1009" s="45" t="s">
        <v>31</v>
      </c>
      <c r="K1009" s="32" t="s">
        <v>71</v>
      </c>
      <c r="L1009" s="32" t="s">
        <v>30</v>
      </c>
      <c r="M1009" s="45" t="s">
        <v>31</v>
      </c>
      <c r="N1009" s="45" t="s">
        <v>30</v>
      </c>
      <c r="O1009" s="45" t="s">
        <v>30</v>
      </c>
      <c r="P1009" s="45" t="s">
        <v>30</v>
      </c>
      <c r="Q1009" s="45" t="s">
        <v>30</v>
      </c>
      <c r="R1009" s="45" t="s">
        <v>31</v>
      </c>
      <c r="S1009" s="32" t="s">
        <v>69</v>
      </c>
      <c r="W1009" s="32" t="s">
        <v>70</v>
      </c>
      <c r="Z1009" s="32" t="s">
        <v>30</v>
      </c>
      <c r="AA1009" s="32" t="s">
        <v>31</v>
      </c>
      <c r="AB1009" s="32" t="s">
        <v>31</v>
      </c>
      <c r="AC1009" s="32" t="s">
        <v>31</v>
      </c>
      <c r="AD1009" s="32" t="s">
        <v>31</v>
      </c>
      <c r="AE1009" s="45" t="s">
        <v>30</v>
      </c>
      <c r="AF1009" s="46" t="s">
        <v>45</v>
      </c>
      <c r="AK1009" s="32" t="s">
        <v>56</v>
      </c>
      <c r="AP1009" s="24" t="str">
        <f t="shared" si="2"/>
        <v>0x2F008400</v>
      </c>
      <c r="AQ1009" s="25"/>
      <c r="AR1009" s="26" t="str">
        <f t="shared" si="6"/>
        <v>ARM64Op_sqshrun_Vector                                          </v>
      </c>
      <c r="AS1009" s="26" t="str">
        <f t="shared" si="7"/>
        <v>//		ARM64Op_sqshrun_Vector,                                         	/* 0x2F008400	SQSHRUN   	 */</v>
      </c>
      <c r="AT1009" s="26" t="str">
        <f t="shared" si="8"/>
        <v>//		0x2F008400,	/* SQSHRUN   	ARM64Op_sqshrun_Vector	 */</v>
      </c>
    </row>
    <row r="1010" ht="12.75" customHeight="1">
      <c r="A1010" s="15" t="s">
        <v>1628</v>
      </c>
      <c r="B1010" s="33" t="s">
        <v>106</v>
      </c>
      <c r="C1010" s="16"/>
      <c r="D1010" s="17"/>
      <c r="E1010" s="28" t="s">
        <v>1154</v>
      </c>
      <c r="F1010" s="18" t="str">
        <f t="shared" si="1"/>
        <v>Vector</v>
      </c>
      <c r="G1010" s="19"/>
      <c r="H1010" s="30" t="s">
        <v>1206</v>
      </c>
      <c r="I1010" s="30"/>
      <c r="J1010" s="45" t="s">
        <v>31</v>
      </c>
      <c r="K1010" s="32" t="s">
        <v>71</v>
      </c>
      <c r="L1010" s="32" t="s">
        <v>30</v>
      </c>
      <c r="M1010" s="45" t="s">
        <v>31</v>
      </c>
      <c r="N1010" s="45" t="s">
        <v>30</v>
      </c>
      <c r="O1010" s="45" t="s">
        <v>30</v>
      </c>
      <c r="P1010" s="45" t="s">
        <v>30</v>
      </c>
      <c r="Q1010" s="45" t="s">
        <v>30</v>
      </c>
      <c r="R1010" s="45" t="s">
        <v>31</v>
      </c>
      <c r="S1010" s="32" t="s">
        <v>69</v>
      </c>
      <c r="W1010" s="32" t="s">
        <v>70</v>
      </c>
      <c r="Z1010" s="32" t="s">
        <v>30</v>
      </c>
      <c r="AA1010" s="32" t="s">
        <v>31</v>
      </c>
      <c r="AB1010" s="32" t="s">
        <v>31</v>
      </c>
      <c r="AC1010" s="32" t="s">
        <v>31</v>
      </c>
      <c r="AD1010" s="32" t="s">
        <v>31</v>
      </c>
      <c r="AE1010" s="45" t="s">
        <v>30</v>
      </c>
      <c r="AF1010" s="46" t="s">
        <v>45</v>
      </c>
      <c r="AK1010" s="32" t="s">
        <v>56</v>
      </c>
      <c r="AP1010" s="24" t="str">
        <f t="shared" si="2"/>
        <v>0x2F008400</v>
      </c>
      <c r="AQ1010" s="25"/>
      <c r="AR1010" s="26" t="str">
        <f t="shared" si="6"/>
        <v>ARM64Op_sqshrun2_Vector                                         </v>
      </c>
      <c r="AS1010" s="26" t="str">
        <f t="shared" si="7"/>
        <v>//		ARM64Op_sqshrun2_Vector,                                        	/* 0x2F008400	SQSHRUN2  	 */</v>
      </c>
      <c r="AT1010" s="26" t="str">
        <f t="shared" si="8"/>
        <v>//		0x2F008400,	/* SQSHRUN2  	ARM64Op_sqshrun2_Vector	 */</v>
      </c>
    </row>
    <row r="1011" ht="12.75" customHeight="1">
      <c r="A1011" s="15" t="s">
        <v>1629</v>
      </c>
      <c r="B1011" s="33" t="s">
        <v>106</v>
      </c>
      <c r="C1011" s="16"/>
      <c r="D1011" s="17"/>
      <c r="E1011" s="28" t="s">
        <v>1156</v>
      </c>
      <c r="F1011" s="18" t="str">
        <f t="shared" si="1"/>
        <v>Vector</v>
      </c>
      <c r="G1011" s="19"/>
      <c r="H1011" s="30" t="s">
        <v>1206</v>
      </c>
      <c r="I1011" s="30"/>
      <c r="J1011" s="45" t="s">
        <v>31</v>
      </c>
      <c r="K1011" s="32" t="s">
        <v>71</v>
      </c>
      <c r="L1011" s="32" t="s">
        <v>30</v>
      </c>
      <c r="M1011" s="45" t="s">
        <v>31</v>
      </c>
      <c r="N1011" s="45" t="s">
        <v>30</v>
      </c>
      <c r="O1011" s="45" t="s">
        <v>30</v>
      </c>
      <c r="P1011" s="45" t="s">
        <v>30</v>
      </c>
      <c r="Q1011" s="45" t="s">
        <v>30</v>
      </c>
      <c r="R1011" s="45" t="s">
        <v>31</v>
      </c>
      <c r="S1011" s="32" t="s">
        <v>69</v>
      </c>
      <c r="W1011" s="32" t="s">
        <v>70</v>
      </c>
      <c r="Z1011" s="32" t="s">
        <v>30</v>
      </c>
      <c r="AA1011" s="32" t="s">
        <v>31</v>
      </c>
      <c r="AB1011" s="32" t="s">
        <v>31</v>
      </c>
      <c r="AC1011" s="32" t="s">
        <v>31</v>
      </c>
      <c r="AD1011" s="32" t="s">
        <v>30</v>
      </c>
      <c r="AE1011" s="45" t="s">
        <v>30</v>
      </c>
      <c r="AF1011" s="46" t="s">
        <v>45</v>
      </c>
      <c r="AK1011" s="32" t="s">
        <v>56</v>
      </c>
      <c r="AP1011" s="24" t="str">
        <f t="shared" si="2"/>
        <v>0x2F008C00</v>
      </c>
      <c r="AQ1011" s="25"/>
      <c r="AR1011" s="26" t="str">
        <f t="shared" si="6"/>
        <v>ARM64Op_sqrshrun_Vector                                         </v>
      </c>
      <c r="AS1011" s="26" t="str">
        <f t="shared" si="7"/>
        <v>//		ARM64Op_sqrshrun_Vector,                                        	/* 0x2F008C00	SQRSHRUN  	 */</v>
      </c>
      <c r="AT1011" s="26" t="str">
        <f t="shared" si="8"/>
        <v>//		0x2F008C00,	/* SQRSHRUN  	ARM64Op_sqrshrun_Vector	 */</v>
      </c>
    </row>
    <row r="1012" ht="12.75" customHeight="1">
      <c r="A1012" s="9" t="s">
        <v>1630</v>
      </c>
      <c r="B1012" s="33" t="s">
        <v>106</v>
      </c>
      <c r="C1012" s="16"/>
      <c r="D1012" s="17"/>
      <c r="E1012" s="28" t="s">
        <v>1158</v>
      </c>
      <c r="F1012" s="18" t="str">
        <f t="shared" si="1"/>
        <v>Vector</v>
      </c>
      <c r="G1012" s="19"/>
      <c r="H1012" s="30" t="s">
        <v>1206</v>
      </c>
      <c r="I1012" s="30"/>
      <c r="J1012" s="45" t="s">
        <v>31</v>
      </c>
      <c r="K1012" s="32" t="s">
        <v>71</v>
      </c>
      <c r="L1012" s="32" t="s">
        <v>30</v>
      </c>
      <c r="M1012" s="45" t="s">
        <v>31</v>
      </c>
      <c r="N1012" s="45" t="s">
        <v>30</v>
      </c>
      <c r="O1012" s="45" t="s">
        <v>30</v>
      </c>
      <c r="P1012" s="45" t="s">
        <v>30</v>
      </c>
      <c r="Q1012" s="45" t="s">
        <v>30</v>
      </c>
      <c r="R1012" s="45" t="s">
        <v>31</v>
      </c>
      <c r="S1012" s="32" t="s">
        <v>69</v>
      </c>
      <c r="W1012" s="32" t="s">
        <v>70</v>
      </c>
      <c r="Z1012" s="32" t="s">
        <v>30</v>
      </c>
      <c r="AA1012" s="32" t="s">
        <v>31</v>
      </c>
      <c r="AB1012" s="32" t="s">
        <v>31</v>
      </c>
      <c r="AC1012" s="32" t="s">
        <v>31</v>
      </c>
      <c r="AD1012" s="32" t="s">
        <v>30</v>
      </c>
      <c r="AE1012" s="45" t="s">
        <v>30</v>
      </c>
      <c r="AF1012" s="46" t="s">
        <v>45</v>
      </c>
      <c r="AK1012" s="32" t="s">
        <v>56</v>
      </c>
      <c r="AP1012" s="24" t="str">
        <f t="shared" si="2"/>
        <v>0x2F008C00</v>
      </c>
      <c r="AQ1012" s="25"/>
      <c r="AR1012" s="26" t="str">
        <f t="shared" si="6"/>
        <v>ARM64Op_sqrshrun2_Vector                                        </v>
      </c>
      <c r="AS1012" s="26" t="str">
        <f t="shared" si="7"/>
        <v>//		ARM64Op_sqrshrun2_Vector,                                       	/* 0x2F008C00	SQRSHRUN2 	 */</v>
      </c>
      <c r="AT1012" s="26" t="str">
        <f t="shared" si="8"/>
        <v>//		0x2F008C00,	/* SQRSHRUN2 	ARM64Op_sqrshrun2_Vector	 */</v>
      </c>
    </row>
    <row r="1013" ht="12.75" customHeight="1">
      <c r="A1013" s="15" t="s">
        <v>1631</v>
      </c>
      <c r="B1013" s="33" t="s">
        <v>106</v>
      </c>
      <c r="C1013" s="16"/>
      <c r="D1013" s="17"/>
      <c r="E1013" s="28" t="s">
        <v>1160</v>
      </c>
      <c r="F1013" s="18" t="str">
        <f t="shared" si="1"/>
        <v>Vector</v>
      </c>
      <c r="G1013" s="19"/>
      <c r="H1013" s="30" t="s">
        <v>1206</v>
      </c>
      <c r="I1013" s="30"/>
      <c r="J1013" s="45" t="s">
        <v>31</v>
      </c>
      <c r="K1013" s="32" t="s">
        <v>71</v>
      </c>
      <c r="L1013" s="32" t="s">
        <v>30</v>
      </c>
      <c r="M1013" s="45" t="s">
        <v>31</v>
      </c>
      <c r="N1013" s="45" t="s">
        <v>30</v>
      </c>
      <c r="O1013" s="45" t="s">
        <v>30</v>
      </c>
      <c r="P1013" s="45" t="s">
        <v>30</v>
      </c>
      <c r="Q1013" s="45" t="s">
        <v>30</v>
      </c>
      <c r="R1013" s="45" t="s">
        <v>31</v>
      </c>
      <c r="S1013" s="32" t="s">
        <v>69</v>
      </c>
      <c r="W1013" s="32" t="s">
        <v>70</v>
      </c>
      <c r="Z1013" s="32" t="s">
        <v>30</v>
      </c>
      <c r="AA1013" s="32" t="s">
        <v>31</v>
      </c>
      <c r="AB1013" s="32" t="s">
        <v>31</v>
      </c>
      <c r="AC1013" s="32" t="s">
        <v>30</v>
      </c>
      <c r="AD1013" s="32" t="s">
        <v>31</v>
      </c>
      <c r="AE1013" s="45" t="s">
        <v>30</v>
      </c>
      <c r="AF1013" s="46" t="s">
        <v>45</v>
      </c>
      <c r="AK1013" s="32" t="s">
        <v>56</v>
      </c>
      <c r="AP1013" s="24" t="str">
        <f t="shared" si="2"/>
        <v>0x2F009400</v>
      </c>
      <c r="AQ1013" s="25"/>
      <c r="AR1013" s="26" t="str">
        <f t="shared" si="6"/>
        <v>ARM64Op_uqshrn_Vector                                           </v>
      </c>
      <c r="AS1013" s="26" t="str">
        <f t="shared" si="7"/>
        <v>//		ARM64Op_uqshrn_Vector,                                          	/* 0x2F009400	UQSHRN    	 */</v>
      </c>
      <c r="AT1013" s="26" t="str">
        <f t="shared" si="8"/>
        <v>//		0x2F009400,	/* UQSHRN    	ARM64Op_uqshrn_Vector	 */</v>
      </c>
    </row>
    <row r="1014" ht="12.75" customHeight="1">
      <c r="A1014" s="15" t="s">
        <v>1632</v>
      </c>
      <c r="B1014" s="33" t="s">
        <v>106</v>
      </c>
      <c r="C1014" s="16"/>
      <c r="D1014" s="17"/>
      <c r="E1014" s="28" t="s">
        <v>1162</v>
      </c>
      <c r="F1014" s="18" t="str">
        <f t="shared" si="1"/>
        <v>Vector</v>
      </c>
      <c r="G1014" s="19"/>
      <c r="H1014" s="30" t="s">
        <v>1206</v>
      </c>
      <c r="I1014" s="30"/>
      <c r="J1014" s="45" t="s">
        <v>31</v>
      </c>
      <c r="K1014" s="32" t="s">
        <v>71</v>
      </c>
      <c r="L1014" s="32" t="s">
        <v>30</v>
      </c>
      <c r="M1014" s="45" t="s">
        <v>31</v>
      </c>
      <c r="N1014" s="45" t="s">
        <v>30</v>
      </c>
      <c r="O1014" s="45" t="s">
        <v>30</v>
      </c>
      <c r="P1014" s="45" t="s">
        <v>30</v>
      </c>
      <c r="Q1014" s="45" t="s">
        <v>30</v>
      </c>
      <c r="R1014" s="45" t="s">
        <v>31</v>
      </c>
      <c r="S1014" s="32" t="s">
        <v>69</v>
      </c>
      <c r="W1014" s="32" t="s">
        <v>70</v>
      </c>
      <c r="Z1014" s="32" t="s">
        <v>30</v>
      </c>
      <c r="AA1014" s="32" t="s">
        <v>31</v>
      </c>
      <c r="AB1014" s="32" t="s">
        <v>31</v>
      </c>
      <c r="AC1014" s="32" t="s">
        <v>30</v>
      </c>
      <c r="AD1014" s="32" t="s">
        <v>30</v>
      </c>
      <c r="AE1014" s="45" t="s">
        <v>30</v>
      </c>
      <c r="AF1014" s="46" t="s">
        <v>45</v>
      </c>
      <c r="AK1014" s="32" t="s">
        <v>56</v>
      </c>
      <c r="AP1014" s="24" t="str">
        <f t="shared" si="2"/>
        <v>0x2F009C00</v>
      </c>
      <c r="AQ1014" s="25"/>
      <c r="AR1014" s="26" t="str">
        <f t="shared" si="6"/>
        <v>ARM64Op_uqrshrn_Vector                                          </v>
      </c>
      <c r="AS1014" s="26" t="str">
        <f t="shared" si="7"/>
        <v>//		ARM64Op_uqrshrn_Vector,                                         	/* 0x2F009C00	UQRSHRN   	 */</v>
      </c>
      <c r="AT1014" s="26" t="str">
        <f t="shared" si="8"/>
        <v>//		0x2F009C00,	/* UQRSHRN   	ARM64Op_uqrshrn_Vector	 */</v>
      </c>
    </row>
    <row r="1015" ht="12.75" customHeight="1">
      <c r="A1015" s="9" t="s">
        <v>1633</v>
      </c>
      <c r="B1015" s="33" t="s">
        <v>106</v>
      </c>
      <c r="C1015" s="16"/>
      <c r="D1015" s="17"/>
      <c r="E1015" s="28" t="s">
        <v>1164</v>
      </c>
      <c r="F1015" s="18" t="str">
        <f t="shared" si="1"/>
        <v>Vector</v>
      </c>
      <c r="G1015" s="19"/>
      <c r="H1015" s="30" t="s">
        <v>1206</v>
      </c>
      <c r="I1015" s="30"/>
      <c r="J1015" s="45" t="s">
        <v>31</v>
      </c>
      <c r="K1015" s="32" t="s">
        <v>71</v>
      </c>
      <c r="L1015" s="32" t="s">
        <v>30</v>
      </c>
      <c r="M1015" s="45" t="s">
        <v>31</v>
      </c>
      <c r="N1015" s="45" t="s">
        <v>30</v>
      </c>
      <c r="O1015" s="45" t="s">
        <v>30</v>
      </c>
      <c r="P1015" s="45" t="s">
        <v>30</v>
      </c>
      <c r="Q1015" s="45" t="s">
        <v>30</v>
      </c>
      <c r="R1015" s="45" t="s">
        <v>31</v>
      </c>
      <c r="S1015" s="32" t="s">
        <v>69</v>
      </c>
      <c r="W1015" s="32" t="s">
        <v>70</v>
      </c>
      <c r="Z1015" s="32" t="s">
        <v>30</v>
      </c>
      <c r="AA1015" s="32" t="s">
        <v>31</v>
      </c>
      <c r="AB1015" s="32" t="s">
        <v>31</v>
      </c>
      <c r="AC1015" s="32" t="s">
        <v>30</v>
      </c>
      <c r="AD1015" s="32" t="s">
        <v>30</v>
      </c>
      <c r="AE1015" s="45" t="s">
        <v>30</v>
      </c>
      <c r="AF1015" s="46" t="s">
        <v>45</v>
      </c>
      <c r="AK1015" s="32" t="s">
        <v>56</v>
      </c>
      <c r="AP1015" s="24" t="str">
        <f t="shared" si="2"/>
        <v>0x2F009C00</v>
      </c>
      <c r="AQ1015" s="25"/>
      <c r="AR1015" s="26" t="str">
        <f t="shared" si="6"/>
        <v>ARM64Op_uqrshrn2_Vector                                         </v>
      </c>
      <c r="AS1015" s="26" t="str">
        <f t="shared" si="7"/>
        <v>//		ARM64Op_uqrshrn2_Vector,                                        	/* 0x2F009C00	UQRSHRN2  	 */</v>
      </c>
      <c r="AT1015" s="26" t="str">
        <f t="shared" si="8"/>
        <v>//		0x2F009C00,	/* UQRSHRN2  	ARM64Op_uqrshrn2_Vector	 */</v>
      </c>
    </row>
    <row r="1016" ht="12.75" customHeight="1">
      <c r="A1016" s="9" t="s">
        <v>1634</v>
      </c>
      <c r="B1016" s="33" t="s">
        <v>106</v>
      </c>
      <c r="C1016" s="16"/>
      <c r="D1016" s="17"/>
      <c r="E1016" s="28" t="s">
        <v>1635</v>
      </c>
      <c r="F1016" s="18" t="str">
        <f t="shared" si="1"/>
        <v/>
      </c>
      <c r="G1016" s="19"/>
      <c r="H1016" s="29"/>
      <c r="I1016" s="29"/>
      <c r="J1016" s="45" t="s">
        <v>31</v>
      </c>
      <c r="K1016" s="32" t="s">
        <v>71</v>
      </c>
      <c r="L1016" s="32" t="s">
        <v>30</v>
      </c>
      <c r="M1016" s="45" t="s">
        <v>31</v>
      </c>
      <c r="N1016" s="45" t="s">
        <v>30</v>
      </c>
      <c r="O1016" s="45" t="s">
        <v>30</v>
      </c>
      <c r="P1016" s="45" t="s">
        <v>30</v>
      </c>
      <c r="Q1016" s="45" t="s">
        <v>30</v>
      </c>
      <c r="R1016" s="45" t="s">
        <v>31</v>
      </c>
      <c r="S1016" s="32" t="s">
        <v>69</v>
      </c>
      <c r="W1016" s="32" t="s">
        <v>70</v>
      </c>
      <c r="Z1016" s="32" t="s">
        <v>30</v>
      </c>
      <c r="AA1016" s="32" t="s">
        <v>31</v>
      </c>
      <c r="AB1016" s="32" t="s">
        <v>30</v>
      </c>
      <c r="AC1016" s="32" t="s">
        <v>31</v>
      </c>
      <c r="AD1016" s="32" t="s">
        <v>31</v>
      </c>
      <c r="AE1016" s="45" t="s">
        <v>30</v>
      </c>
      <c r="AF1016" s="46" t="s">
        <v>45</v>
      </c>
      <c r="AK1016" s="32" t="s">
        <v>56</v>
      </c>
      <c r="AP1016" s="24" t="str">
        <f t="shared" si="2"/>
        <v>0x2F00A400</v>
      </c>
      <c r="AQ1016" s="25"/>
      <c r="AR1016" s="26" t="str">
        <f t="shared" si="6"/>
        <v>ARM64Op_ushll                                                   </v>
      </c>
      <c r="AS1016" s="26" t="str">
        <f t="shared" si="7"/>
        <v>//		ARM64Op_ushll,                                                  	/* 0x2F00A400	USHLL     	 */</v>
      </c>
      <c r="AT1016" s="26" t="str">
        <f t="shared" si="8"/>
        <v>//		0x2F00A400,	/* USHLL     	ARM64Op_ushll	 */</v>
      </c>
    </row>
    <row r="1017" ht="12.75" customHeight="1">
      <c r="A1017" s="15" t="s">
        <v>1636</v>
      </c>
      <c r="B1017" s="33" t="s">
        <v>106</v>
      </c>
      <c r="C1017" s="16"/>
      <c r="D1017" s="17"/>
      <c r="E1017" s="28" t="s">
        <v>1637</v>
      </c>
      <c r="F1017" s="18" t="str">
        <f t="shared" si="1"/>
        <v/>
      </c>
      <c r="G1017" s="19"/>
      <c r="H1017" s="29"/>
      <c r="I1017" s="29"/>
      <c r="J1017" s="45" t="s">
        <v>31</v>
      </c>
      <c r="K1017" s="32" t="s">
        <v>71</v>
      </c>
      <c r="L1017" s="32" t="s">
        <v>30</v>
      </c>
      <c r="M1017" s="45" t="s">
        <v>31</v>
      </c>
      <c r="N1017" s="45" t="s">
        <v>30</v>
      </c>
      <c r="O1017" s="45" t="s">
        <v>30</v>
      </c>
      <c r="P1017" s="45" t="s">
        <v>30</v>
      </c>
      <c r="Q1017" s="45" t="s">
        <v>30</v>
      </c>
      <c r="R1017" s="45" t="s">
        <v>31</v>
      </c>
      <c r="S1017" s="32" t="s">
        <v>69</v>
      </c>
      <c r="W1017" s="32" t="s">
        <v>70</v>
      </c>
      <c r="Z1017" s="32" t="s">
        <v>30</v>
      </c>
      <c r="AA1017" s="32" t="s">
        <v>31</v>
      </c>
      <c r="AB1017" s="32" t="s">
        <v>30</v>
      </c>
      <c r="AC1017" s="32" t="s">
        <v>31</v>
      </c>
      <c r="AD1017" s="32" t="s">
        <v>31</v>
      </c>
      <c r="AE1017" s="45" t="s">
        <v>30</v>
      </c>
      <c r="AF1017" s="46" t="s">
        <v>45</v>
      </c>
      <c r="AK1017" s="32" t="s">
        <v>56</v>
      </c>
      <c r="AP1017" s="24" t="str">
        <f t="shared" si="2"/>
        <v>0x2F00A400</v>
      </c>
      <c r="AQ1017" s="25"/>
      <c r="AR1017" s="26" t="str">
        <f t="shared" si="6"/>
        <v>ARM64Op_ushll2                                                  </v>
      </c>
      <c r="AS1017" s="26" t="str">
        <f t="shared" si="7"/>
        <v>//		ARM64Op_ushll2,                                                 	/* 0x2F00A400	USHLL2    	 */</v>
      </c>
      <c r="AT1017" s="26" t="str">
        <f t="shared" si="8"/>
        <v>//		0x2F00A400,	/* USHLL2    	ARM64Op_ushll2	 */</v>
      </c>
    </row>
    <row r="1018" ht="12.75" customHeight="1">
      <c r="A1018" s="15" t="s">
        <v>1638</v>
      </c>
      <c r="B1018" s="33" t="s">
        <v>106</v>
      </c>
      <c r="C1018" s="16"/>
      <c r="D1018" s="17"/>
      <c r="E1018" s="28" t="s">
        <v>708</v>
      </c>
      <c r="F1018" s="18" t="str">
        <f t="shared" si="1"/>
        <v>vector_fixed_point_Vector</v>
      </c>
      <c r="G1018" s="18" t="s">
        <v>1134</v>
      </c>
      <c r="H1018" s="30" t="s">
        <v>1206</v>
      </c>
      <c r="I1018" s="30"/>
      <c r="J1018" s="45" t="s">
        <v>31</v>
      </c>
      <c r="K1018" s="32" t="s">
        <v>71</v>
      </c>
      <c r="L1018" s="32" t="s">
        <v>30</v>
      </c>
      <c r="M1018" s="45" t="s">
        <v>31</v>
      </c>
      <c r="N1018" s="45" t="s">
        <v>30</v>
      </c>
      <c r="O1018" s="45" t="s">
        <v>30</v>
      </c>
      <c r="P1018" s="45" t="s">
        <v>30</v>
      </c>
      <c r="Q1018" s="45" t="s">
        <v>30</v>
      </c>
      <c r="R1018" s="45" t="s">
        <v>31</v>
      </c>
      <c r="S1018" s="32" t="s">
        <v>69</v>
      </c>
      <c r="W1018" s="32" t="s">
        <v>70</v>
      </c>
      <c r="Z1018" s="32" t="s">
        <v>30</v>
      </c>
      <c r="AA1018" s="32" t="s">
        <v>30</v>
      </c>
      <c r="AB1018" s="32" t="s">
        <v>30</v>
      </c>
      <c r="AC1018" s="32" t="s">
        <v>31</v>
      </c>
      <c r="AD1018" s="32" t="s">
        <v>31</v>
      </c>
      <c r="AE1018" s="45" t="s">
        <v>30</v>
      </c>
      <c r="AF1018" s="46" t="s">
        <v>45</v>
      </c>
      <c r="AK1018" s="32" t="s">
        <v>56</v>
      </c>
      <c r="AP1018" s="24" t="str">
        <f t="shared" si="2"/>
        <v>0x2F00E400</v>
      </c>
      <c r="AQ1018" s="25"/>
      <c r="AR1018" s="26" t="str">
        <f t="shared" si="6"/>
        <v>ARM64Op_ucvtf_vector_fixed_point_Vector                         </v>
      </c>
      <c r="AS1018" s="26" t="str">
        <f t="shared" si="7"/>
        <v>//		ARM64Op_ucvtf_vector_fixed_point_Vector,                        	/* 0x2F00E400	UCVTF     	 */</v>
      </c>
      <c r="AT1018" s="26" t="str">
        <f t="shared" si="8"/>
        <v>//		0x2F00E400,	/* UCVTF     	ARM64Op_ucvtf_vector_fixed_point_Vector	 */</v>
      </c>
    </row>
    <row r="1019" ht="12.75" customHeight="1">
      <c r="A1019" s="9" t="s">
        <v>1639</v>
      </c>
      <c r="B1019" s="33" t="s">
        <v>106</v>
      </c>
      <c r="C1019" s="16"/>
      <c r="D1019" s="17"/>
      <c r="E1019" s="28" t="s">
        <v>713</v>
      </c>
      <c r="F1019" s="18" t="str">
        <f t="shared" si="1"/>
        <v>vector_fixed_point_Vector</v>
      </c>
      <c r="G1019" s="18" t="s">
        <v>1134</v>
      </c>
      <c r="H1019" s="30" t="s">
        <v>1206</v>
      </c>
      <c r="I1019" s="30"/>
      <c r="J1019" s="45" t="s">
        <v>31</v>
      </c>
      <c r="K1019" s="32" t="s">
        <v>71</v>
      </c>
      <c r="L1019" s="32" t="s">
        <v>30</v>
      </c>
      <c r="M1019" s="45" t="s">
        <v>31</v>
      </c>
      <c r="N1019" s="45" t="s">
        <v>30</v>
      </c>
      <c r="O1019" s="45" t="s">
        <v>30</v>
      </c>
      <c r="P1019" s="45" t="s">
        <v>30</v>
      </c>
      <c r="Q1019" s="45" t="s">
        <v>30</v>
      </c>
      <c r="R1019" s="45" t="s">
        <v>31</v>
      </c>
      <c r="S1019" s="32" t="s">
        <v>69</v>
      </c>
      <c r="W1019" s="32" t="s">
        <v>70</v>
      </c>
      <c r="Z1019" s="32" t="s">
        <v>30</v>
      </c>
      <c r="AA1019" s="32" t="s">
        <v>30</v>
      </c>
      <c r="AB1019" s="32" t="s">
        <v>30</v>
      </c>
      <c r="AC1019" s="32" t="s">
        <v>30</v>
      </c>
      <c r="AD1019" s="32" t="s">
        <v>30</v>
      </c>
      <c r="AE1019" s="45" t="s">
        <v>30</v>
      </c>
      <c r="AF1019" s="46" t="s">
        <v>45</v>
      </c>
      <c r="AK1019" s="32" t="s">
        <v>56</v>
      </c>
      <c r="AP1019" s="24" t="str">
        <f t="shared" si="2"/>
        <v>0x2F00FC00</v>
      </c>
      <c r="AQ1019" s="25"/>
      <c r="AR1019" s="26" t="str">
        <f t="shared" si="6"/>
        <v>ARM64Op_fcvtzu_vector_fixed_point_Vector                        </v>
      </c>
      <c r="AS1019" s="26" t="str">
        <f t="shared" si="7"/>
        <v>//		ARM64Op_fcvtzu_vector_fixed_point_Vector,                       	/* 0x2F00FC00	FCVTZU    	 */</v>
      </c>
      <c r="AT1019" s="26" t="str">
        <f t="shared" si="8"/>
        <v>//		0x2F00FC00,	/* FCVTZU    	ARM64Op_fcvtzu_vector_fixed_point_Vector	 */</v>
      </c>
    </row>
    <row r="1020" ht="12.75" customHeight="1">
      <c r="A1020" s="15" t="s">
        <v>1640</v>
      </c>
      <c r="B1020" s="33" t="s">
        <v>106</v>
      </c>
      <c r="C1020" s="16"/>
      <c r="D1020" s="17" t="s">
        <v>1641</v>
      </c>
      <c r="F1020" s="18" t="str">
        <f t="shared" si="1"/>
        <v/>
      </c>
      <c r="G1020" s="19"/>
      <c r="H1020" s="20"/>
      <c r="I1020" s="20"/>
      <c r="J1020" s="22" t="s">
        <v>31</v>
      </c>
      <c r="K1020" s="38" t="s">
        <v>71</v>
      </c>
      <c r="L1020" s="22" t="s">
        <v>31</v>
      </c>
      <c r="M1020" s="22" t="s">
        <v>31</v>
      </c>
      <c r="N1020" s="39" t="s">
        <v>30</v>
      </c>
      <c r="O1020" s="39" t="s">
        <v>30</v>
      </c>
      <c r="P1020" s="39" t="s">
        <v>30</v>
      </c>
      <c r="Q1020" s="22" t="s">
        <v>31</v>
      </c>
      <c r="R1020" s="38" t="s">
        <v>43</v>
      </c>
      <c r="T1020" s="22" t="s">
        <v>31</v>
      </c>
      <c r="U1020" s="60" t="s">
        <v>51</v>
      </c>
      <c r="Z1020" s="22" t="s">
        <v>31</v>
      </c>
      <c r="AA1020" s="38" t="s">
        <v>1642</v>
      </c>
      <c r="AC1020" s="38" t="s">
        <v>459</v>
      </c>
      <c r="AD1020" s="22" t="s">
        <v>31</v>
      </c>
      <c r="AE1020" s="22" t="s">
        <v>31</v>
      </c>
      <c r="AF1020" s="40" t="s">
        <v>45</v>
      </c>
      <c r="AK1020" s="38" t="s">
        <v>56</v>
      </c>
      <c r="AP1020" s="24" t="str">
        <f t="shared" si="2"/>
        <v/>
      </c>
      <c r="AQ1020" s="25"/>
      <c r="AR1020" s="26" t="str">
        <f t="shared" si="6"/>
        <v/>
      </c>
      <c r="AS1020" s="26" t="str">
        <f t="shared" si="7"/>
        <v>	/* AdvSIMD TBL/TBX */</v>
      </c>
      <c r="AT1020" s="26" t="str">
        <f t="shared" si="8"/>
        <v>	/* AdvSIMD TBL/TBX */</v>
      </c>
    </row>
    <row r="1021" ht="12.75" customHeight="1">
      <c r="A1021" s="15" t="s">
        <v>1643</v>
      </c>
      <c r="B1021" s="33" t="s">
        <v>106</v>
      </c>
      <c r="C1021" s="16"/>
      <c r="D1021" s="17"/>
      <c r="E1021" s="28" t="s">
        <v>1644</v>
      </c>
      <c r="F1021" s="18" t="str">
        <f t="shared" si="1"/>
        <v>Single_register_table</v>
      </c>
      <c r="G1021" s="19"/>
      <c r="H1021" s="30" t="s">
        <v>1645</v>
      </c>
      <c r="I1021" s="30"/>
      <c r="J1021" s="45" t="s">
        <v>31</v>
      </c>
      <c r="K1021" s="32" t="s">
        <v>71</v>
      </c>
      <c r="L1021" s="45" t="s">
        <v>31</v>
      </c>
      <c r="M1021" s="45" t="s">
        <v>31</v>
      </c>
      <c r="N1021" s="45" t="s">
        <v>30</v>
      </c>
      <c r="O1021" s="45" t="s">
        <v>30</v>
      </c>
      <c r="P1021" s="45" t="s">
        <v>30</v>
      </c>
      <c r="Q1021" s="45" t="s">
        <v>31</v>
      </c>
      <c r="R1021" s="32" t="s">
        <v>31</v>
      </c>
      <c r="S1021" s="32" t="s">
        <v>31</v>
      </c>
      <c r="T1021" s="45" t="s">
        <v>31</v>
      </c>
      <c r="U1021" s="62" t="s">
        <v>51</v>
      </c>
      <c r="Z1021" s="45" t="s">
        <v>31</v>
      </c>
      <c r="AA1021" s="32" t="s">
        <v>31</v>
      </c>
      <c r="AB1021" s="32" t="s">
        <v>31</v>
      </c>
      <c r="AC1021" s="32" t="s">
        <v>31</v>
      </c>
      <c r="AD1021" s="45" t="s">
        <v>31</v>
      </c>
      <c r="AE1021" s="45" t="s">
        <v>31</v>
      </c>
      <c r="AF1021" s="46" t="s">
        <v>45</v>
      </c>
      <c r="AK1021" s="32" t="s">
        <v>56</v>
      </c>
      <c r="AP1021" s="24" t="str">
        <f t="shared" si="2"/>
        <v>0x0E000000</v>
      </c>
      <c r="AQ1021" s="25"/>
      <c r="AR1021" s="26" t="str">
        <f t="shared" si="6"/>
        <v>ARM64Op_tbl_Single_register_table                               </v>
      </c>
      <c r="AS1021" s="26" t="str">
        <f t="shared" si="7"/>
        <v>//		ARM64Op_tbl_Single_register_table,                              	/* 0x0E000000	TBL       	 */</v>
      </c>
      <c r="AT1021" s="26" t="str">
        <f t="shared" si="8"/>
        <v>//		0x0E000000,	/* TBL       	ARM64Op_tbl_Single_register_table	 */</v>
      </c>
    </row>
    <row r="1022" ht="12.75" customHeight="1">
      <c r="A1022" s="9" t="s">
        <v>1646</v>
      </c>
      <c r="B1022" s="33" t="s">
        <v>106</v>
      </c>
      <c r="C1022" s="16"/>
      <c r="D1022" s="17"/>
      <c r="E1022" s="28" t="s">
        <v>1647</v>
      </c>
      <c r="F1022" s="18" t="str">
        <f t="shared" si="1"/>
        <v>Single_register_table</v>
      </c>
      <c r="G1022" s="19"/>
      <c r="H1022" s="30" t="s">
        <v>1645</v>
      </c>
      <c r="I1022" s="30"/>
      <c r="J1022" s="45" t="s">
        <v>31</v>
      </c>
      <c r="K1022" s="32" t="s">
        <v>71</v>
      </c>
      <c r="L1022" s="45" t="s">
        <v>31</v>
      </c>
      <c r="M1022" s="45" t="s">
        <v>31</v>
      </c>
      <c r="N1022" s="45" t="s">
        <v>30</v>
      </c>
      <c r="O1022" s="45" t="s">
        <v>30</v>
      </c>
      <c r="P1022" s="45" t="s">
        <v>30</v>
      </c>
      <c r="Q1022" s="45" t="s">
        <v>31</v>
      </c>
      <c r="R1022" s="32" t="s">
        <v>31</v>
      </c>
      <c r="S1022" s="32" t="s">
        <v>31</v>
      </c>
      <c r="T1022" s="45" t="s">
        <v>31</v>
      </c>
      <c r="U1022" s="62" t="s">
        <v>51</v>
      </c>
      <c r="Z1022" s="45" t="s">
        <v>31</v>
      </c>
      <c r="AA1022" s="32" t="s">
        <v>31</v>
      </c>
      <c r="AB1022" s="32" t="s">
        <v>31</v>
      </c>
      <c r="AC1022" s="32" t="s">
        <v>30</v>
      </c>
      <c r="AD1022" s="45" t="s">
        <v>31</v>
      </c>
      <c r="AE1022" s="45" t="s">
        <v>31</v>
      </c>
      <c r="AF1022" s="46" t="s">
        <v>45</v>
      </c>
      <c r="AK1022" s="32" t="s">
        <v>56</v>
      </c>
      <c r="AP1022" s="24" t="str">
        <f t="shared" si="2"/>
        <v>0x0E001000</v>
      </c>
      <c r="AQ1022" s="25"/>
      <c r="AR1022" s="26" t="str">
        <f t="shared" si="6"/>
        <v>ARM64Op_tbx_Single_register_table                               </v>
      </c>
      <c r="AS1022" s="26" t="str">
        <f t="shared" si="7"/>
        <v>//		ARM64Op_tbx_Single_register_table,                              	/* 0x0E001000	TBX       	 */</v>
      </c>
      <c r="AT1022" s="26" t="str">
        <f t="shared" si="8"/>
        <v>//		0x0E001000,	/* TBX       	ARM64Op_tbx_Single_register_table	 */</v>
      </c>
    </row>
    <row r="1023" ht="12.75" customHeight="1">
      <c r="A1023" s="9" t="s">
        <v>1648</v>
      </c>
      <c r="B1023" s="33" t="s">
        <v>106</v>
      </c>
      <c r="C1023" s="16"/>
      <c r="D1023" s="17"/>
      <c r="E1023" s="28" t="s">
        <v>1644</v>
      </c>
      <c r="F1023" s="18" t="str">
        <f t="shared" si="1"/>
        <v>Two_register_table</v>
      </c>
      <c r="G1023" s="19"/>
      <c r="H1023" s="30" t="s">
        <v>1649</v>
      </c>
      <c r="I1023" s="30"/>
      <c r="J1023" s="45" t="s">
        <v>31</v>
      </c>
      <c r="K1023" s="32" t="s">
        <v>71</v>
      </c>
      <c r="L1023" s="45" t="s">
        <v>31</v>
      </c>
      <c r="M1023" s="45" t="s">
        <v>31</v>
      </c>
      <c r="N1023" s="45" t="s">
        <v>30</v>
      </c>
      <c r="O1023" s="45" t="s">
        <v>30</v>
      </c>
      <c r="P1023" s="45" t="s">
        <v>30</v>
      </c>
      <c r="Q1023" s="45" t="s">
        <v>31</v>
      </c>
      <c r="R1023" s="32" t="s">
        <v>31</v>
      </c>
      <c r="S1023" s="32" t="s">
        <v>31</v>
      </c>
      <c r="T1023" s="45" t="s">
        <v>31</v>
      </c>
      <c r="U1023" s="62" t="s">
        <v>51</v>
      </c>
      <c r="Z1023" s="45" t="s">
        <v>31</v>
      </c>
      <c r="AA1023" s="32" t="s">
        <v>31</v>
      </c>
      <c r="AB1023" s="32" t="s">
        <v>30</v>
      </c>
      <c r="AC1023" s="32" t="s">
        <v>31</v>
      </c>
      <c r="AD1023" s="45" t="s">
        <v>31</v>
      </c>
      <c r="AE1023" s="45" t="s">
        <v>31</v>
      </c>
      <c r="AF1023" s="46" t="s">
        <v>45</v>
      </c>
      <c r="AK1023" s="32" t="s">
        <v>56</v>
      </c>
      <c r="AP1023" s="24" t="str">
        <f t="shared" si="2"/>
        <v>0x0E002000</v>
      </c>
      <c r="AQ1023" s="25"/>
      <c r="AR1023" s="26" t="str">
        <f t="shared" si="6"/>
        <v>ARM64Op_tbl_Two_register_table                                  </v>
      </c>
      <c r="AS1023" s="26" t="str">
        <f t="shared" si="7"/>
        <v>//		ARM64Op_tbl_Two_register_table,                                 	/* 0x0E002000	TBL       	 */</v>
      </c>
      <c r="AT1023" s="26" t="str">
        <f t="shared" si="8"/>
        <v>//		0x0E002000,	/* TBL       	ARM64Op_tbl_Two_register_table	 */</v>
      </c>
    </row>
    <row r="1024" ht="12.75" customHeight="1">
      <c r="A1024" s="15" t="s">
        <v>1650</v>
      </c>
      <c r="B1024" s="33" t="s">
        <v>106</v>
      </c>
      <c r="C1024" s="16"/>
      <c r="D1024" s="17"/>
      <c r="E1024" s="28" t="s">
        <v>1647</v>
      </c>
      <c r="F1024" s="18" t="str">
        <f t="shared" si="1"/>
        <v>Two_register_table</v>
      </c>
      <c r="G1024" s="19"/>
      <c r="H1024" s="30" t="s">
        <v>1649</v>
      </c>
      <c r="I1024" s="30"/>
      <c r="J1024" s="45" t="s">
        <v>31</v>
      </c>
      <c r="K1024" s="32" t="s">
        <v>71</v>
      </c>
      <c r="L1024" s="45" t="s">
        <v>31</v>
      </c>
      <c r="M1024" s="45" t="s">
        <v>31</v>
      </c>
      <c r="N1024" s="45" t="s">
        <v>30</v>
      </c>
      <c r="O1024" s="45" t="s">
        <v>30</v>
      </c>
      <c r="P1024" s="45" t="s">
        <v>30</v>
      </c>
      <c r="Q1024" s="45" t="s">
        <v>31</v>
      </c>
      <c r="R1024" s="32" t="s">
        <v>31</v>
      </c>
      <c r="S1024" s="32" t="s">
        <v>31</v>
      </c>
      <c r="T1024" s="45" t="s">
        <v>31</v>
      </c>
      <c r="U1024" s="62" t="s">
        <v>51</v>
      </c>
      <c r="Z1024" s="45" t="s">
        <v>31</v>
      </c>
      <c r="AA1024" s="32" t="s">
        <v>31</v>
      </c>
      <c r="AB1024" s="32" t="s">
        <v>30</v>
      </c>
      <c r="AC1024" s="32" t="s">
        <v>30</v>
      </c>
      <c r="AD1024" s="45" t="s">
        <v>31</v>
      </c>
      <c r="AE1024" s="45" t="s">
        <v>31</v>
      </c>
      <c r="AF1024" s="46" t="s">
        <v>45</v>
      </c>
      <c r="AK1024" s="32" t="s">
        <v>56</v>
      </c>
      <c r="AP1024" s="24" t="str">
        <f t="shared" si="2"/>
        <v>0x0E003000</v>
      </c>
      <c r="AQ1024" s="25"/>
      <c r="AR1024" s="26" t="str">
        <f t="shared" si="6"/>
        <v>ARM64Op_tbx_Two_register_table                                  </v>
      </c>
      <c r="AS1024" s="26" t="str">
        <f t="shared" si="7"/>
        <v>//		ARM64Op_tbx_Two_register_table,                                 	/* 0x0E003000	TBX       	 */</v>
      </c>
      <c r="AT1024" s="26" t="str">
        <f t="shared" si="8"/>
        <v>//		0x0E003000,	/* TBX       	ARM64Op_tbx_Two_register_table	 */</v>
      </c>
    </row>
    <row r="1025" ht="12.75" customHeight="1">
      <c r="A1025" s="15" t="s">
        <v>1651</v>
      </c>
      <c r="B1025" s="33" t="s">
        <v>106</v>
      </c>
      <c r="C1025" s="16"/>
      <c r="D1025" s="17"/>
      <c r="E1025" s="28" t="s">
        <v>1644</v>
      </c>
      <c r="F1025" s="18" t="str">
        <f t="shared" si="1"/>
        <v>Three_register_table</v>
      </c>
      <c r="G1025" s="19"/>
      <c r="H1025" s="30" t="s">
        <v>1652</v>
      </c>
      <c r="I1025" s="30"/>
      <c r="J1025" s="45" t="s">
        <v>31</v>
      </c>
      <c r="K1025" s="32" t="s">
        <v>71</v>
      </c>
      <c r="L1025" s="45" t="s">
        <v>31</v>
      </c>
      <c r="M1025" s="45" t="s">
        <v>31</v>
      </c>
      <c r="N1025" s="45" t="s">
        <v>30</v>
      </c>
      <c r="O1025" s="45" t="s">
        <v>30</v>
      </c>
      <c r="P1025" s="45" t="s">
        <v>30</v>
      </c>
      <c r="Q1025" s="45" t="s">
        <v>31</v>
      </c>
      <c r="R1025" s="32" t="s">
        <v>31</v>
      </c>
      <c r="S1025" s="32" t="s">
        <v>31</v>
      </c>
      <c r="T1025" s="45" t="s">
        <v>31</v>
      </c>
      <c r="U1025" s="62" t="s">
        <v>51</v>
      </c>
      <c r="Z1025" s="45" t="s">
        <v>31</v>
      </c>
      <c r="AA1025" s="32" t="s">
        <v>30</v>
      </c>
      <c r="AB1025" s="32" t="s">
        <v>31</v>
      </c>
      <c r="AC1025" s="32" t="s">
        <v>31</v>
      </c>
      <c r="AD1025" s="45" t="s">
        <v>31</v>
      </c>
      <c r="AE1025" s="45" t="s">
        <v>31</v>
      </c>
      <c r="AF1025" s="46" t="s">
        <v>45</v>
      </c>
      <c r="AK1025" s="32" t="s">
        <v>56</v>
      </c>
      <c r="AP1025" s="24" t="str">
        <f t="shared" si="2"/>
        <v>0x0E004000</v>
      </c>
      <c r="AQ1025" s="25"/>
      <c r="AR1025" s="26" t="str">
        <f t="shared" si="6"/>
        <v>ARM64Op_tbl_Three_register_table                                </v>
      </c>
      <c r="AS1025" s="26" t="str">
        <f t="shared" si="7"/>
        <v>//		ARM64Op_tbl_Three_register_table,                               	/* 0x0E004000	TBL       	 */</v>
      </c>
      <c r="AT1025" s="26" t="str">
        <f t="shared" si="8"/>
        <v>//		0x0E004000,	/* TBL       	ARM64Op_tbl_Three_register_table	 */</v>
      </c>
    </row>
    <row r="1026" ht="12.75" customHeight="1">
      <c r="A1026" s="9" t="s">
        <v>1653</v>
      </c>
      <c r="B1026" s="33" t="s">
        <v>106</v>
      </c>
      <c r="C1026" s="16"/>
      <c r="D1026" s="17"/>
      <c r="E1026" s="28" t="s">
        <v>1647</v>
      </c>
      <c r="F1026" s="18" t="str">
        <f t="shared" si="1"/>
        <v>Three_register_table</v>
      </c>
      <c r="G1026" s="19"/>
      <c r="H1026" s="30" t="s">
        <v>1652</v>
      </c>
      <c r="I1026" s="30"/>
      <c r="J1026" s="45" t="s">
        <v>31</v>
      </c>
      <c r="K1026" s="32" t="s">
        <v>71</v>
      </c>
      <c r="L1026" s="45" t="s">
        <v>31</v>
      </c>
      <c r="M1026" s="45" t="s">
        <v>31</v>
      </c>
      <c r="N1026" s="45" t="s">
        <v>30</v>
      </c>
      <c r="O1026" s="45" t="s">
        <v>30</v>
      </c>
      <c r="P1026" s="45" t="s">
        <v>30</v>
      </c>
      <c r="Q1026" s="45" t="s">
        <v>31</v>
      </c>
      <c r="R1026" s="32" t="s">
        <v>31</v>
      </c>
      <c r="S1026" s="32" t="s">
        <v>31</v>
      </c>
      <c r="T1026" s="45" t="s">
        <v>31</v>
      </c>
      <c r="U1026" s="62" t="s">
        <v>51</v>
      </c>
      <c r="Z1026" s="45" t="s">
        <v>31</v>
      </c>
      <c r="AA1026" s="32" t="s">
        <v>30</v>
      </c>
      <c r="AB1026" s="32" t="s">
        <v>31</v>
      </c>
      <c r="AC1026" s="32" t="s">
        <v>30</v>
      </c>
      <c r="AD1026" s="45" t="s">
        <v>31</v>
      </c>
      <c r="AE1026" s="45" t="s">
        <v>31</v>
      </c>
      <c r="AF1026" s="46" t="s">
        <v>45</v>
      </c>
      <c r="AK1026" s="32" t="s">
        <v>56</v>
      </c>
      <c r="AP1026" s="24" t="str">
        <f t="shared" si="2"/>
        <v>0x0E005000</v>
      </c>
      <c r="AQ1026" s="25"/>
      <c r="AR1026" s="26" t="str">
        <f t="shared" si="6"/>
        <v>ARM64Op_tbx_Three_register_table                                </v>
      </c>
      <c r="AS1026" s="26" t="str">
        <f t="shared" si="7"/>
        <v>//		ARM64Op_tbx_Three_register_table,                               	/* 0x0E005000	TBX       	 */</v>
      </c>
      <c r="AT1026" s="26" t="str">
        <f t="shared" si="8"/>
        <v>//		0x0E005000,	/* TBX       	ARM64Op_tbx_Three_register_table	 */</v>
      </c>
    </row>
    <row r="1027" ht="12.75" customHeight="1">
      <c r="A1027" s="15" t="s">
        <v>1654</v>
      </c>
      <c r="B1027" s="33" t="s">
        <v>106</v>
      </c>
      <c r="C1027" s="16"/>
      <c r="D1027" s="17"/>
      <c r="E1027" s="28" t="s">
        <v>1644</v>
      </c>
      <c r="F1027" s="18" t="str">
        <f t="shared" si="1"/>
        <v>Four_register_table</v>
      </c>
      <c r="G1027" s="19"/>
      <c r="H1027" s="30" t="s">
        <v>1655</v>
      </c>
      <c r="I1027" s="30"/>
      <c r="J1027" s="45" t="s">
        <v>31</v>
      </c>
      <c r="K1027" s="32" t="s">
        <v>71</v>
      </c>
      <c r="L1027" s="45" t="s">
        <v>31</v>
      </c>
      <c r="M1027" s="45" t="s">
        <v>31</v>
      </c>
      <c r="N1027" s="45" t="s">
        <v>30</v>
      </c>
      <c r="O1027" s="45" t="s">
        <v>30</v>
      </c>
      <c r="P1027" s="45" t="s">
        <v>30</v>
      </c>
      <c r="Q1027" s="45" t="s">
        <v>31</v>
      </c>
      <c r="R1027" s="32" t="s">
        <v>31</v>
      </c>
      <c r="S1027" s="32" t="s">
        <v>31</v>
      </c>
      <c r="T1027" s="45" t="s">
        <v>31</v>
      </c>
      <c r="U1027" s="62" t="s">
        <v>51</v>
      </c>
      <c r="Z1027" s="45" t="s">
        <v>31</v>
      </c>
      <c r="AA1027" s="32" t="s">
        <v>30</v>
      </c>
      <c r="AB1027" s="32" t="s">
        <v>30</v>
      </c>
      <c r="AC1027" s="32" t="s">
        <v>31</v>
      </c>
      <c r="AD1027" s="45" t="s">
        <v>31</v>
      </c>
      <c r="AE1027" s="45" t="s">
        <v>31</v>
      </c>
      <c r="AF1027" s="46" t="s">
        <v>45</v>
      </c>
      <c r="AK1027" s="32" t="s">
        <v>56</v>
      </c>
      <c r="AP1027" s="24" t="str">
        <f t="shared" si="2"/>
        <v>0x0E006000</v>
      </c>
      <c r="AQ1027" s="25"/>
      <c r="AR1027" s="26" t="str">
        <f t="shared" si="6"/>
        <v>ARM64Op_tbl_Four_register_table                                 </v>
      </c>
      <c r="AS1027" s="26" t="str">
        <f t="shared" si="7"/>
        <v>//		ARM64Op_tbl_Four_register_table,                                	/* 0x0E006000	TBL       	 */</v>
      </c>
      <c r="AT1027" s="26" t="str">
        <f t="shared" si="8"/>
        <v>//		0x0E006000,	/* TBL       	ARM64Op_tbl_Four_register_table	 */</v>
      </c>
    </row>
    <row r="1028" ht="12.75" customHeight="1">
      <c r="A1028" s="15" t="s">
        <v>1656</v>
      </c>
      <c r="B1028" s="33" t="s">
        <v>106</v>
      </c>
      <c r="C1028" s="16"/>
      <c r="D1028" s="17"/>
      <c r="E1028" s="28" t="s">
        <v>1647</v>
      </c>
      <c r="F1028" s="18" t="str">
        <f t="shared" si="1"/>
        <v>Four_register_table</v>
      </c>
      <c r="G1028" s="19"/>
      <c r="H1028" s="30" t="s">
        <v>1655</v>
      </c>
      <c r="I1028" s="30"/>
      <c r="J1028" s="45" t="s">
        <v>31</v>
      </c>
      <c r="K1028" s="32" t="s">
        <v>71</v>
      </c>
      <c r="L1028" s="45" t="s">
        <v>31</v>
      </c>
      <c r="M1028" s="45" t="s">
        <v>31</v>
      </c>
      <c r="N1028" s="45" t="s">
        <v>30</v>
      </c>
      <c r="O1028" s="45" t="s">
        <v>30</v>
      </c>
      <c r="P1028" s="45" t="s">
        <v>30</v>
      </c>
      <c r="Q1028" s="45" t="s">
        <v>31</v>
      </c>
      <c r="R1028" s="32" t="s">
        <v>31</v>
      </c>
      <c r="S1028" s="32" t="s">
        <v>31</v>
      </c>
      <c r="T1028" s="45" t="s">
        <v>31</v>
      </c>
      <c r="U1028" s="62" t="s">
        <v>51</v>
      </c>
      <c r="Z1028" s="45" t="s">
        <v>31</v>
      </c>
      <c r="AA1028" s="32" t="s">
        <v>30</v>
      </c>
      <c r="AB1028" s="32" t="s">
        <v>30</v>
      </c>
      <c r="AC1028" s="32" t="s">
        <v>30</v>
      </c>
      <c r="AD1028" s="45" t="s">
        <v>31</v>
      </c>
      <c r="AE1028" s="45" t="s">
        <v>31</v>
      </c>
      <c r="AF1028" s="46" t="s">
        <v>45</v>
      </c>
      <c r="AK1028" s="32" t="s">
        <v>56</v>
      </c>
      <c r="AP1028" s="24" t="str">
        <f t="shared" si="2"/>
        <v>0x0E007000</v>
      </c>
      <c r="AQ1028" s="25"/>
      <c r="AR1028" s="26" t="str">
        <f t="shared" si="6"/>
        <v>ARM64Op_tbx_Four_register_table                                 </v>
      </c>
      <c r="AS1028" s="26" t="str">
        <f t="shared" si="7"/>
        <v>//		ARM64Op_tbx_Four_register_table,                                	/* 0x0E007000	TBX       	 */</v>
      </c>
      <c r="AT1028" s="26" t="str">
        <f t="shared" si="8"/>
        <v>//		0x0E007000,	/* TBX       	ARM64Op_tbx_Four_register_table	 */</v>
      </c>
    </row>
    <row r="1029" ht="12.75" customHeight="1">
      <c r="A1029" s="9" t="s">
        <v>1657</v>
      </c>
      <c r="B1029" s="33" t="s">
        <v>106</v>
      </c>
      <c r="C1029" s="16"/>
      <c r="D1029" s="17" t="s">
        <v>1658</v>
      </c>
      <c r="F1029" s="18" t="str">
        <f t="shared" si="1"/>
        <v/>
      </c>
      <c r="G1029" s="19"/>
      <c r="H1029" s="20"/>
      <c r="I1029" s="20"/>
      <c r="J1029" s="22" t="s">
        <v>31</v>
      </c>
      <c r="K1029" s="38" t="s">
        <v>71</v>
      </c>
      <c r="L1029" s="22" t="s">
        <v>31</v>
      </c>
      <c r="M1029" s="22" t="s">
        <v>31</v>
      </c>
      <c r="N1029" s="39" t="s">
        <v>30</v>
      </c>
      <c r="O1029" s="39" t="s">
        <v>30</v>
      </c>
      <c r="P1029" s="39" t="s">
        <v>30</v>
      </c>
      <c r="Q1029" s="22" t="s">
        <v>31</v>
      </c>
      <c r="R1029" s="38" t="s">
        <v>65</v>
      </c>
      <c r="T1029" s="22" t="s">
        <v>31</v>
      </c>
      <c r="U1029" s="60" t="s">
        <v>51</v>
      </c>
      <c r="Z1029" s="22" t="s">
        <v>31</v>
      </c>
      <c r="AA1029" s="38" t="s">
        <v>642</v>
      </c>
      <c r="AD1029" s="22" t="s">
        <v>30</v>
      </c>
      <c r="AE1029" s="22" t="s">
        <v>31</v>
      </c>
      <c r="AF1029" s="40" t="s">
        <v>45</v>
      </c>
      <c r="AK1029" s="38" t="s">
        <v>56</v>
      </c>
      <c r="AP1029" s="24" t="str">
        <f t="shared" si="2"/>
        <v/>
      </c>
      <c r="AQ1029" s="25"/>
      <c r="AR1029" s="26" t="str">
        <f t="shared" si="6"/>
        <v/>
      </c>
      <c r="AS1029" s="26" t="str">
        <f t="shared" si="7"/>
        <v>	/* AdvSIMD ZIP/UZP/TRN */</v>
      </c>
      <c r="AT1029" s="26" t="str">
        <f t="shared" si="8"/>
        <v>	/* AdvSIMD ZIP/UZP/TRN */</v>
      </c>
    </row>
    <row r="1030" ht="12.75" customHeight="1">
      <c r="A1030" s="9" t="s">
        <v>1659</v>
      </c>
      <c r="B1030" s="33" t="s">
        <v>106</v>
      </c>
      <c r="C1030" s="16"/>
      <c r="D1030" s="17"/>
      <c r="E1030" s="28" t="s">
        <v>1660</v>
      </c>
      <c r="F1030" s="18" t="str">
        <f t="shared" si="1"/>
        <v/>
      </c>
      <c r="G1030" s="19"/>
      <c r="H1030" s="77"/>
      <c r="I1030" s="77"/>
      <c r="J1030" s="61" t="s">
        <v>31</v>
      </c>
      <c r="K1030" s="32" t="s">
        <v>71</v>
      </c>
      <c r="L1030" s="61" t="s">
        <v>31</v>
      </c>
      <c r="M1030" s="61" t="s">
        <v>31</v>
      </c>
      <c r="N1030" s="45" t="s">
        <v>30</v>
      </c>
      <c r="O1030" s="45" t="s">
        <v>30</v>
      </c>
      <c r="P1030" s="45" t="s">
        <v>30</v>
      </c>
      <c r="Q1030" s="61" t="s">
        <v>31</v>
      </c>
      <c r="R1030" s="32" t="s">
        <v>65</v>
      </c>
      <c r="T1030" s="61" t="s">
        <v>31</v>
      </c>
      <c r="U1030" s="62" t="s">
        <v>51</v>
      </c>
      <c r="Z1030" s="61" t="s">
        <v>31</v>
      </c>
      <c r="AA1030" s="32" t="s">
        <v>31</v>
      </c>
      <c r="AB1030" s="32" t="s">
        <v>31</v>
      </c>
      <c r="AC1030" s="32" t="s">
        <v>30</v>
      </c>
      <c r="AD1030" s="61" t="s">
        <v>30</v>
      </c>
      <c r="AE1030" s="61" t="s">
        <v>31</v>
      </c>
      <c r="AF1030" s="46" t="s">
        <v>45</v>
      </c>
      <c r="AK1030" s="32" t="s">
        <v>56</v>
      </c>
      <c r="AP1030" s="24" t="str">
        <f t="shared" si="2"/>
        <v>0x0E001800</v>
      </c>
      <c r="AQ1030" s="25"/>
      <c r="AR1030" s="26" t="str">
        <f t="shared" si="6"/>
        <v>ARM64Op_uzp1                                                    </v>
      </c>
      <c r="AS1030" s="26" t="str">
        <f t="shared" si="7"/>
        <v>//		ARM64Op_uzp1,                                                   	/* 0x0E001800	UZP1      	 */</v>
      </c>
      <c r="AT1030" s="26" t="str">
        <f t="shared" si="8"/>
        <v>//		0x0E001800,	/* UZP1      	ARM64Op_uzp1	 */</v>
      </c>
    </row>
    <row r="1031" ht="12.75" customHeight="1">
      <c r="A1031" s="15" t="s">
        <v>1661</v>
      </c>
      <c r="B1031" s="33" t="s">
        <v>106</v>
      </c>
      <c r="C1031" s="16"/>
      <c r="D1031" s="17"/>
      <c r="E1031" s="28" t="s">
        <v>1662</v>
      </c>
      <c r="F1031" s="18" t="str">
        <f t="shared" si="1"/>
        <v/>
      </c>
      <c r="G1031" s="19"/>
      <c r="H1031" s="77"/>
      <c r="I1031" s="77"/>
      <c r="J1031" s="61" t="s">
        <v>31</v>
      </c>
      <c r="K1031" s="32" t="s">
        <v>71</v>
      </c>
      <c r="L1031" s="61" t="s">
        <v>31</v>
      </c>
      <c r="M1031" s="61" t="s">
        <v>31</v>
      </c>
      <c r="N1031" s="45" t="s">
        <v>30</v>
      </c>
      <c r="O1031" s="45" t="s">
        <v>30</v>
      </c>
      <c r="P1031" s="45" t="s">
        <v>30</v>
      </c>
      <c r="Q1031" s="61" t="s">
        <v>31</v>
      </c>
      <c r="R1031" s="32" t="s">
        <v>65</v>
      </c>
      <c r="T1031" s="61" t="s">
        <v>31</v>
      </c>
      <c r="U1031" s="62" t="s">
        <v>51</v>
      </c>
      <c r="Z1031" s="61" t="s">
        <v>31</v>
      </c>
      <c r="AA1031" s="32" t="s">
        <v>31</v>
      </c>
      <c r="AB1031" s="32" t="s">
        <v>30</v>
      </c>
      <c r="AC1031" s="32" t="s">
        <v>31</v>
      </c>
      <c r="AD1031" s="61" t="s">
        <v>30</v>
      </c>
      <c r="AE1031" s="61" t="s">
        <v>31</v>
      </c>
      <c r="AF1031" s="46" t="s">
        <v>45</v>
      </c>
      <c r="AK1031" s="32" t="s">
        <v>56</v>
      </c>
      <c r="AP1031" s="24" t="str">
        <f t="shared" si="2"/>
        <v>0x0E002800</v>
      </c>
      <c r="AQ1031" s="25"/>
      <c r="AR1031" s="26" t="str">
        <f t="shared" si="6"/>
        <v>ARM64Op_trn1                                                    </v>
      </c>
      <c r="AS1031" s="26" t="str">
        <f t="shared" si="7"/>
        <v>//		ARM64Op_trn1,                                                   	/* 0x0E002800	TRN1      	 */</v>
      </c>
      <c r="AT1031" s="26" t="str">
        <f t="shared" si="8"/>
        <v>//		0x0E002800,	/* TRN1      	ARM64Op_trn1	 */</v>
      </c>
    </row>
    <row r="1032" ht="12.75" customHeight="1">
      <c r="A1032" s="15" t="s">
        <v>1663</v>
      </c>
      <c r="B1032" s="33" t="s">
        <v>106</v>
      </c>
      <c r="C1032" s="16"/>
      <c r="D1032" s="17"/>
      <c r="E1032" s="28" t="s">
        <v>1664</v>
      </c>
      <c r="F1032" s="18" t="str">
        <f t="shared" si="1"/>
        <v/>
      </c>
      <c r="G1032" s="19"/>
      <c r="H1032" s="77"/>
      <c r="I1032" s="77"/>
      <c r="J1032" s="61" t="s">
        <v>31</v>
      </c>
      <c r="K1032" s="32" t="s">
        <v>71</v>
      </c>
      <c r="L1032" s="61" t="s">
        <v>31</v>
      </c>
      <c r="M1032" s="61" t="s">
        <v>31</v>
      </c>
      <c r="N1032" s="45" t="s">
        <v>30</v>
      </c>
      <c r="O1032" s="45" t="s">
        <v>30</v>
      </c>
      <c r="P1032" s="45" t="s">
        <v>30</v>
      </c>
      <c r="Q1032" s="61" t="s">
        <v>31</v>
      </c>
      <c r="R1032" s="32" t="s">
        <v>65</v>
      </c>
      <c r="T1032" s="61" t="s">
        <v>31</v>
      </c>
      <c r="U1032" s="62" t="s">
        <v>51</v>
      </c>
      <c r="Z1032" s="61" t="s">
        <v>31</v>
      </c>
      <c r="AA1032" s="32" t="s">
        <v>31</v>
      </c>
      <c r="AB1032" s="32" t="s">
        <v>30</v>
      </c>
      <c r="AC1032" s="32" t="s">
        <v>30</v>
      </c>
      <c r="AD1032" s="61" t="s">
        <v>30</v>
      </c>
      <c r="AE1032" s="61" t="s">
        <v>31</v>
      </c>
      <c r="AF1032" s="46" t="s">
        <v>45</v>
      </c>
      <c r="AK1032" s="32" t="s">
        <v>56</v>
      </c>
      <c r="AP1032" s="24" t="str">
        <f t="shared" si="2"/>
        <v>0x0E003800</v>
      </c>
      <c r="AQ1032" s="25"/>
      <c r="AR1032" s="26" t="str">
        <f t="shared" si="6"/>
        <v>ARM64Op_zip1                                                    </v>
      </c>
      <c r="AS1032" s="26" t="str">
        <f t="shared" si="7"/>
        <v>//		ARM64Op_zip1,                                                   	/* 0x0E003800	ZIP1      	 */</v>
      </c>
      <c r="AT1032" s="26" t="str">
        <f t="shared" si="8"/>
        <v>//		0x0E003800,	/* ZIP1      	ARM64Op_zip1	 */</v>
      </c>
    </row>
    <row r="1033" ht="12.75" customHeight="1">
      <c r="A1033" s="9" t="s">
        <v>1665</v>
      </c>
      <c r="B1033" s="33" t="s">
        <v>106</v>
      </c>
      <c r="C1033" s="16"/>
      <c r="D1033" s="17"/>
      <c r="E1033" s="28" t="s">
        <v>1666</v>
      </c>
      <c r="F1033" s="18" t="str">
        <f t="shared" si="1"/>
        <v/>
      </c>
      <c r="G1033" s="19"/>
      <c r="H1033" s="77"/>
      <c r="I1033" s="77"/>
      <c r="J1033" s="61" t="s">
        <v>31</v>
      </c>
      <c r="K1033" s="32" t="s">
        <v>71</v>
      </c>
      <c r="L1033" s="61" t="s">
        <v>31</v>
      </c>
      <c r="M1033" s="61" t="s">
        <v>31</v>
      </c>
      <c r="N1033" s="45" t="s">
        <v>30</v>
      </c>
      <c r="O1033" s="45" t="s">
        <v>30</v>
      </c>
      <c r="P1033" s="45" t="s">
        <v>30</v>
      </c>
      <c r="Q1033" s="61" t="s">
        <v>31</v>
      </c>
      <c r="R1033" s="32" t="s">
        <v>65</v>
      </c>
      <c r="T1033" s="61" t="s">
        <v>31</v>
      </c>
      <c r="U1033" s="62" t="s">
        <v>51</v>
      </c>
      <c r="Z1033" s="61" t="s">
        <v>31</v>
      </c>
      <c r="AA1033" s="32" t="s">
        <v>30</v>
      </c>
      <c r="AB1033" s="32" t="s">
        <v>31</v>
      </c>
      <c r="AC1033" s="32" t="s">
        <v>30</v>
      </c>
      <c r="AD1033" s="61" t="s">
        <v>30</v>
      </c>
      <c r="AE1033" s="61" t="s">
        <v>31</v>
      </c>
      <c r="AF1033" s="46" t="s">
        <v>45</v>
      </c>
      <c r="AK1033" s="32" t="s">
        <v>56</v>
      </c>
      <c r="AP1033" s="24" t="str">
        <f t="shared" si="2"/>
        <v>0x0E005800</v>
      </c>
      <c r="AQ1033" s="25"/>
      <c r="AR1033" s="26" t="str">
        <f t="shared" si="6"/>
        <v>ARM64Op_uzp2                                                    </v>
      </c>
      <c r="AS1033" s="26" t="str">
        <f t="shared" si="7"/>
        <v>//		ARM64Op_uzp2,                                                   	/* 0x0E005800	UZP2      	 */</v>
      </c>
      <c r="AT1033" s="26" t="str">
        <f t="shared" si="8"/>
        <v>//		0x0E005800,	/* UZP2      	ARM64Op_uzp2	 */</v>
      </c>
    </row>
    <row r="1034" ht="12.75" customHeight="1">
      <c r="A1034" s="15" t="s">
        <v>1667</v>
      </c>
      <c r="B1034" s="33" t="s">
        <v>106</v>
      </c>
      <c r="C1034" s="16"/>
      <c r="D1034" s="17"/>
      <c r="E1034" s="28" t="s">
        <v>1668</v>
      </c>
      <c r="F1034" s="18" t="str">
        <f t="shared" si="1"/>
        <v/>
      </c>
      <c r="G1034" s="19"/>
      <c r="H1034" s="77"/>
      <c r="I1034" s="77"/>
      <c r="J1034" s="61" t="s">
        <v>31</v>
      </c>
      <c r="K1034" s="32" t="s">
        <v>71</v>
      </c>
      <c r="L1034" s="61" t="s">
        <v>31</v>
      </c>
      <c r="M1034" s="61" t="s">
        <v>31</v>
      </c>
      <c r="N1034" s="45" t="s">
        <v>30</v>
      </c>
      <c r="O1034" s="45" t="s">
        <v>30</v>
      </c>
      <c r="P1034" s="45" t="s">
        <v>30</v>
      </c>
      <c r="Q1034" s="61" t="s">
        <v>31</v>
      </c>
      <c r="R1034" s="32" t="s">
        <v>65</v>
      </c>
      <c r="T1034" s="61" t="s">
        <v>31</v>
      </c>
      <c r="U1034" s="62" t="s">
        <v>51</v>
      </c>
      <c r="Z1034" s="61" t="s">
        <v>31</v>
      </c>
      <c r="AA1034" s="32" t="s">
        <v>30</v>
      </c>
      <c r="AB1034" s="32" t="s">
        <v>30</v>
      </c>
      <c r="AC1034" s="32" t="s">
        <v>31</v>
      </c>
      <c r="AD1034" s="61" t="s">
        <v>30</v>
      </c>
      <c r="AE1034" s="61" t="s">
        <v>31</v>
      </c>
      <c r="AF1034" s="46" t="s">
        <v>45</v>
      </c>
      <c r="AK1034" s="32" t="s">
        <v>56</v>
      </c>
      <c r="AP1034" s="24" t="str">
        <f t="shared" si="2"/>
        <v>0x0E006800</v>
      </c>
      <c r="AQ1034" s="25"/>
      <c r="AR1034" s="26" t="str">
        <f t="shared" si="6"/>
        <v>ARM64Op_trn2                                                    </v>
      </c>
      <c r="AS1034" s="26" t="str">
        <f t="shared" si="7"/>
        <v>//		ARM64Op_trn2,                                                   	/* 0x0E006800	TRN2      	 */</v>
      </c>
      <c r="AT1034" s="26" t="str">
        <f t="shared" si="8"/>
        <v>//		0x0E006800,	/* TRN2      	ARM64Op_trn2	 */</v>
      </c>
    </row>
    <row r="1035" ht="12.75" customHeight="1">
      <c r="A1035" s="15" t="s">
        <v>1669</v>
      </c>
      <c r="B1035" s="33" t="s">
        <v>106</v>
      </c>
      <c r="C1035" s="16"/>
      <c r="D1035" s="17"/>
      <c r="E1035" s="28" t="s">
        <v>1670</v>
      </c>
      <c r="F1035" s="18" t="str">
        <f t="shared" si="1"/>
        <v/>
      </c>
      <c r="G1035" s="19"/>
      <c r="H1035" s="77"/>
      <c r="I1035" s="77"/>
      <c r="J1035" s="61" t="s">
        <v>31</v>
      </c>
      <c r="K1035" s="32" t="s">
        <v>71</v>
      </c>
      <c r="L1035" s="61" t="s">
        <v>31</v>
      </c>
      <c r="M1035" s="61" t="s">
        <v>31</v>
      </c>
      <c r="N1035" s="45" t="s">
        <v>30</v>
      </c>
      <c r="O1035" s="45" t="s">
        <v>30</v>
      </c>
      <c r="P1035" s="45" t="s">
        <v>30</v>
      </c>
      <c r="Q1035" s="61" t="s">
        <v>31</v>
      </c>
      <c r="R1035" s="32" t="s">
        <v>65</v>
      </c>
      <c r="T1035" s="61" t="s">
        <v>31</v>
      </c>
      <c r="U1035" s="62" t="s">
        <v>51</v>
      </c>
      <c r="Z1035" s="61" t="s">
        <v>31</v>
      </c>
      <c r="AA1035" s="32" t="s">
        <v>30</v>
      </c>
      <c r="AB1035" s="32" t="s">
        <v>30</v>
      </c>
      <c r="AC1035" s="32" t="s">
        <v>30</v>
      </c>
      <c r="AD1035" s="61" t="s">
        <v>30</v>
      </c>
      <c r="AE1035" s="61" t="s">
        <v>31</v>
      </c>
      <c r="AF1035" s="46" t="s">
        <v>45</v>
      </c>
      <c r="AK1035" s="32" t="s">
        <v>56</v>
      </c>
      <c r="AP1035" s="24" t="str">
        <f t="shared" si="2"/>
        <v>0x0E007800</v>
      </c>
      <c r="AQ1035" s="25"/>
      <c r="AR1035" s="26" t="str">
        <f t="shared" si="6"/>
        <v>ARM64Op_zip2                                                    </v>
      </c>
      <c r="AS1035" s="26" t="str">
        <f t="shared" si="7"/>
        <v>//		ARM64Op_zip2,                                                   	/* 0x0E007800	ZIP2      	 */</v>
      </c>
      <c r="AT1035" s="26" t="str">
        <f t="shared" si="8"/>
        <v>//		0x0E007800,	/* ZIP2      	ARM64Op_zip2	 */</v>
      </c>
    </row>
    <row r="1036" ht="12.75" customHeight="1">
      <c r="A1036" s="9" t="s">
        <v>1671</v>
      </c>
      <c r="B1036" s="33" t="s">
        <v>106</v>
      </c>
      <c r="C1036" s="16"/>
      <c r="D1036" s="17" t="s">
        <v>1672</v>
      </c>
      <c r="F1036" s="18" t="str">
        <f t="shared" si="1"/>
        <v/>
      </c>
      <c r="G1036" s="19"/>
      <c r="H1036" s="20"/>
      <c r="I1036" s="20"/>
      <c r="J1036" s="22" t="s">
        <v>31</v>
      </c>
      <c r="K1036" s="38" t="s">
        <v>71</v>
      </c>
      <c r="L1036" s="22" t="s">
        <v>30</v>
      </c>
      <c r="M1036" s="22" t="s">
        <v>31</v>
      </c>
      <c r="N1036" s="39" t="s">
        <v>30</v>
      </c>
      <c r="O1036" s="39" t="s">
        <v>30</v>
      </c>
      <c r="P1036" s="39" t="s">
        <v>30</v>
      </c>
      <c r="Q1036" s="22" t="s">
        <v>31</v>
      </c>
      <c r="R1036" s="38" t="s">
        <v>43</v>
      </c>
      <c r="T1036" s="22" t="s">
        <v>31</v>
      </c>
      <c r="U1036" s="60" t="s">
        <v>51</v>
      </c>
      <c r="Z1036" s="22" t="s">
        <v>31</v>
      </c>
      <c r="AA1036" s="38" t="s">
        <v>80</v>
      </c>
      <c r="AE1036" s="22" t="s">
        <v>31</v>
      </c>
      <c r="AF1036" s="40" t="s">
        <v>45</v>
      </c>
      <c r="AK1036" s="38" t="s">
        <v>56</v>
      </c>
      <c r="AP1036" s="24" t="str">
        <f t="shared" si="2"/>
        <v/>
      </c>
      <c r="AQ1036" s="25"/>
      <c r="AR1036" s="26" t="str">
        <f t="shared" si="6"/>
        <v/>
      </c>
      <c r="AS1036" s="26" t="str">
        <f t="shared" si="7"/>
        <v>	/* AdvSIMD EXT */</v>
      </c>
      <c r="AT1036" s="26" t="str">
        <f t="shared" si="8"/>
        <v>	/* AdvSIMD EXT */</v>
      </c>
    </row>
    <row r="1037" ht="12.75" customHeight="1">
      <c r="A1037" s="9" t="s">
        <v>1673</v>
      </c>
      <c r="B1037" s="33" t="s">
        <v>106</v>
      </c>
      <c r="C1037" s="41"/>
      <c r="D1037" s="69"/>
      <c r="E1037" s="28" t="s">
        <v>1674</v>
      </c>
      <c r="F1037" s="18" t="str">
        <f t="shared" si="1"/>
        <v/>
      </c>
      <c r="G1037" s="19"/>
      <c r="H1037" s="42"/>
      <c r="I1037" s="42"/>
      <c r="J1037" s="61" t="s">
        <v>31</v>
      </c>
      <c r="K1037" s="32" t="s">
        <v>71</v>
      </c>
      <c r="L1037" s="61" t="s">
        <v>30</v>
      </c>
      <c r="M1037" s="61" t="s">
        <v>31</v>
      </c>
      <c r="N1037" s="45" t="s">
        <v>30</v>
      </c>
      <c r="O1037" s="45" t="s">
        <v>30</v>
      </c>
      <c r="P1037" s="45" t="s">
        <v>30</v>
      </c>
      <c r="Q1037" s="61" t="s">
        <v>31</v>
      </c>
      <c r="R1037" s="32" t="s">
        <v>31</v>
      </c>
      <c r="S1037" s="32" t="s">
        <v>31</v>
      </c>
      <c r="T1037" s="61" t="s">
        <v>31</v>
      </c>
      <c r="U1037" s="62" t="s">
        <v>51</v>
      </c>
      <c r="Z1037" s="61" t="s">
        <v>31</v>
      </c>
      <c r="AA1037" s="32" t="s">
        <v>80</v>
      </c>
      <c r="AE1037" s="61" t="s">
        <v>31</v>
      </c>
      <c r="AF1037" s="46" t="s">
        <v>45</v>
      </c>
      <c r="AK1037" s="32" t="s">
        <v>56</v>
      </c>
      <c r="AP1037" s="24" t="str">
        <f t="shared" si="2"/>
        <v>0x2E000000</v>
      </c>
      <c r="AQ1037" s="25"/>
      <c r="AR1037" s="26" t="str">
        <f t="shared" si="6"/>
        <v>ARM64Op_ext                                                     </v>
      </c>
      <c r="AS1037" s="26" t="str">
        <f t="shared" si="7"/>
        <v>//		ARM64Op_ext,                                                    	/* 0x2E000000	EXT       	 */</v>
      </c>
      <c r="AT1037" s="26" t="str">
        <f t="shared" si="8"/>
        <v>//		0x2E000000,	/* EXT       	ARM64Op_ext	 */</v>
      </c>
    </row>
    <row r="1038" ht="12.75" customHeight="1">
      <c r="A1038" s="15" t="s">
        <v>1675</v>
      </c>
      <c r="B1038" s="33" t="s">
        <v>106</v>
      </c>
      <c r="C1038" s="16" t="s">
        <v>155</v>
      </c>
      <c r="D1038" s="17"/>
      <c r="F1038" s="18" t="str">
        <f t="shared" si="1"/>
        <v/>
      </c>
      <c r="G1038" s="19"/>
      <c r="H1038" s="20"/>
      <c r="I1038" s="20"/>
      <c r="J1038" s="22"/>
      <c r="K1038" s="22"/>
      <c r="L1038" s="22"/>
      <c r="M1038" s="22"/>
      <c r="N1038" s="22" t="s">
        <v>30</v>
      </c>
      <c r="O1038" s="22"/>
      <c r="P1038" s="22" t="s">
        <v>31</v>
      </c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4" t="str">
        <f t="shared" si="2"/>
        <v/>
      </c>
      <c r="AQ1038" s="25"/>
      <c r="AR1038" s="26" t="str">
        <f t="shared" si="6"/>
        <v/>
      </c>
      <c r="AS1038" s="26" t="str">
        <f t="shared" si="7"/>
        <v>/* Loads and stores */</v>
      </c>
      <c r="AT1038" s="26" t="str">
        <f t="shared" si="8"/>
        <v>/* Loads and stores */</v>
      </c>
    </row>
    <row r="1039" ht="12.75" customHeight="1">
      <c r="A1039" s="15" t="s">
        <v>1676</v>
      </c>
      <c r="B1039" s="33" t="s">
        <v>106</v>
      </c>
      <c r="C1039" s="16"/>
      <c r="D1039" s="17" t="s">
        <v>1677</v>
      </c>
      <c r="F1039" s="18" t="str">
        <f t="shared" si="1"/>
        <v/>
      </c>
      <c r="G1039" s="19"/>
      <c r="H1039" s="20"/>
      <c r="I1039" s="20"/>
      <c r="J1039" s="22" t="s">
        <v>31</v>
      </c>
      <c r="K1039" s="38" t="s">
        <v>71</v>
      </c>
      <c r="L1039" s="22" t="s">
        <v>31</v>
      </c>
      <c r="M1039" s="22" t="s">
        <v>31</v>
      </c>
      <c r="N1039" s="39" t="s">
        <v>30</v>
      </c>
      <c r="O1039" s="22" t="s">
        <v>30</v>
      </c>
      <c r="P1039" s="39" t="s">
        <v>31</v>
      </c>
      <c r="Q1039" s="22" t="s">
        <v>31</v>
      </c>
      <c r="R1039" s="22" t="s">
        <v>31</v>
      </c>
      <c r="S1039" s="38" t="s">
        <v>66</v>
      </c>
      <c r="T1039" s="22" t="s">
        <v>31</v>
      </c>
      <c r="U1039" s="22" t="s">
        <v>31</v>
      </c>
      <c r="V1039" s="22" t="s">
        <v>31</v>
      </c>
      <c r="W1039" s="22" t="s">
        <v>31</v>
      </c>
      <c r="X1039" s="22" t="s">
        <v>31</v>
      </c>
      <c r="Y1039" s="22" t="s">
        <v>31</v>
      </c>
      <c r="Z1039" s="38" t="s">
        <v>642</v>
      </c>
      <c r="AD1039" s="38" t="s">
        <v>65</v>
      </c>
      <c r="AF1039" s="40" t="s">
        <v>45</v>
      </c>
      <c r="AK1039" s="38" t="s">
        <v>35</v>
      </c>
      <c r="AP1039" s="24" t="str">
        <f t="shared" si="2"/>
        <v/>
      </c>
      <c r="AQ1039" s="25"/>
      <c r="AR1039" s="26" t="str">
        <f t="shared" si="6"/>
        <v/>
      </c>
      <c r="AS1039" s="26" t="str">
        <f t="shared" si="7"/>
        <v>	/* AdvSIMD load/store multiple structures */</v>
      </c>
      <c r="AT1039" s="26" t="str">
        <f t="shared" si="8"/>
        <v>	/* AdvSIMD load/store multiple structures */</v>
      </c>
    </row>
    <row r="1040" ht="12.75" customHeight="1">
      <c r="A1040" s="9" t="s">
        <v>1678</v>
      </c>
      <c r="B1040" s="33" t="s">
        <v>106</v>
      </c>
      <c r="C1040" s="16"/>
      <c r="D1040" s="17"/>
      <c r="E1040" s="28" t="s">
        <v>1679</v>
      </c>
      <c r="F1040" s="18" t="str">
        <f t="shared" si="1"/>
        <v>multiple_structures_No_offset</v>
      </c>
      <c r="G1040" s="18" t="s">
        <v>1680</v>
      </c>
      <c r="H1040" s="77" t="s">
        <v>1681</v>
      </c>
      <c r="I1040" s="77"/>
      <c r="J1040" s="45" t="s">
        <v>31</v>
      </c>
      <c r="K1040" s="45" t="s">
        <v>71</v>
      </c>
      <c r="L1040" s="45" t="s">
        <v>31</v>
      </c>
      <c r="M1040" s="45" t="s">
        <v>31</v>
      </c>
      <c r="N1040" s="45" t="s">
        <v>30</v>
      </c>
      <c r="O1040" s="45" t="s">
        <v>30</v>
      </c>
      <c r="P1040" s="45" t="s">
        <v>31</v>
      </c>
      <c r="Q1040" s="45" t="s">
        <v>31</v>
      </c>
      <c r="R1040" s="45" t="s">
        <v>31</v>
      </c>
      <c r="S1040" s="32" t="s">
        <v>31</v>
      </c>
      <c r="T1040" s="45" t="s">
        <v>31</v>
      </c>
      <c r="U1040" s="45" t="s">
        <v>31</v>
      </c>
      <c r="V1040" s="45" t="s">
        <v>31</v>
      </c>
      <c r="W1040" s="45" t="s">
        <v>31</v>
      </c>
      <c r="X1040" s="45" t="s">
        <v>31</v>
      </c>
      <c r="Y1040" s="45" t="s">
        <v>31</v>
      </c>
      <c r="Z1040" s="32" t="s">
        <v>31</v>
      </c>
      <c r="AA1040" s="32" t="s">
        <v>31</v>
      </c>
      <c r="AB1040" s="32" t="s">
        <v>31</v>
      </c>
      <c r="AC1040" s="32" t="s">
        <v>31</v>
      </c>
      <c r="AD1040" s="32" t="s">
        <v>65</v>
      </c>
      <c r="AF1040" s="46" t="s">
        <v>45</v>
      </c>
      <c r="AK1040" s="32" t="s">
        <v>35</v>
      </c>
      <c r="AP1040" s="24" t="str">
        <f t="shared" si="2"/>
        <v>0x0C000000</v>
      </c>
      <c r="AQ1040" s="25"/>
      <c r="AR1040" s="26" t="str">
        <f t="shared" si="6"/>
        <v>ARM64Op_st4_multiple_structures_No_offset                       </v>
      </c>
      <c r="AS1040" s="26" t="str">
        <f t="shared" si="7"/>
        <v>//		ARM64Op_st4_multiple_structures_No_offset,                      	/* 0x0C000000	ST4       	 */</v>
      </c>
      <c r="AT1040" s="26" t="str">
        <f t="shared" si="8"/>
        <v>//		0x0C000000,	/* ST4       	ARM64Op_st4_multiple_structures_No_offset	 */</v>
      </c>
    </row>
    <row r="1041" ht="12.75" customHeight="1">
      <c r="A1041" s="15" t="s">
        <v>1682</v>
      </c>
      <c r="B1041" s="33" t="s">
        <v>106</v>
      </c>
      <c r="C1041" s="16"/>
      <c r="D1041" s="17"/>
      <c r="E1041" s="28" t="s">
        <v>1683</v>
      </c>
      <c r="F1041" s="18" t="str">
        <f t="shared" si="1"/>
        <v>multiple_structures_Four_registers</v>
      </c>
      <c r="G1041" s="18" t="s">
        <v>1680</v>
      </c>
      <c r="H1041" s="77" t="s">
        <v>1684</v>
      </c>
      <c r="I1041" s="77"/>
      <c r="J1041" s="45" t="s">
        <v>31</v>
      </c>
      <c r="K1041" s="45" t="s">
        <v>71</v>
      </c>
      <c r="L1041" s="45" t="s">
        <v>31</v>
      </c>
      <c r="M1041" s="45" t="s">
        <v>31</v>
      </c>
      <c r="N1041" s="45" t="s">
        <v>30</v>
      </c>
      <c r="O1041" s="45" t="s">
        <v>30</v>
      </c>
      <c r="P1041" s="45" t="s">
        <v>31</v>
      </c>
      <c r="Q1041" s="45" t="s">
        <v>31</v>
      </c>
      <c r="R1041" s="45" t="s">
        <v>31</v>
      </c>
      <c r="S1041" s="32" t="s">
        <v>31</v>
      </c>
      <c r="T1041" s="45" t="s">
        <v>31</v>
      </c>
      <c r="U1041" s="45" t="s">
        <v>31</v>
      </c>
      <c r="V1041" s="45" t="s">
        <v>31</v>
      </c>
      <c r="W1041" s="45" t="s">
        <v>31</v>
      </c>
      <c r="X1041" s="45" t="s">
        <v>31</v>
      </c>
      <c r="Y1041" s="45" t="s">
        <v>31</v>
      </c>
      <c r="Z1041" s="32" t="s">
        <v>31</v>
      </c>
      <c r="AA1041" s="32" t="s">
        <v>31</v>
      </c>
      <c r="AB1041" s="32" t="s">
        <v>30</v>
      </c>
      <c r="AC1041" s="32" t="s">
        <v>31</v>
      </c>
      <c r="AD1041" s="32" t="s">
        <v>65</v>
      </c>
      <c r="AF1041" s="46" t="s">
        <v>45</v>
      </c>
      <c r="AK1041" s="32" t="s">
        <v>35</v>
      </c>
      <c r="AP1041" s="24" t="str">
        <f t="shared" si="2"/>
        <v>0x0C002000</v>
      </c>
      <c r="AQ1041" s="25"/>
      <c r="AR1041" s="26" t="str">
        <f t="shared" si="6"/>
        <v>ARM64Op_st1_multiple_structures_Four_registers                  </v>
      </c>
      <c r="AS1041" s="26" t="str">
        <f t="shared" si="7"/>
        <v>//		ARM64Op_st1_multiple_structures_Four_registers,                 	/* 0x0C002000	ST1       	 */</v>
      </c>
      <c r="AT1041" s="26" t="str">
        <f t="shared" si="8"/>
        <v>//		0x0C002000,	/* ST1       	ARM64Op_st1_multiple_structures_Four_registers	 */</v>
      </c>
    </row>
    <row r="1042" ht="12.75" customHeight="1">
      <c r="A1042" s="15" t="s">
        <v>1685</v>
      </c>
      <c r="B1042" s="33" t="s">
        <v>106</v>
      </c>
      <c r="C1042" s="16"/>
      <c r="D1042" s="17"/>
      <c r="E1042" s="28" t="s">
        <v>1686</v>
      </c>
      <c r="F1042" s="18" t="str">
        <f t="shared" si="1"/>
        <v>multiple_structures_No_offset</v>
      </c>
      <c r="G1042" s="18" t="s">
        <v>1680</v>
      </c>
      <c r="H1042" s="77" t="s">
        <v>1681</v>
      </c>
      <c r="I1042" s="77"/>
      <c r="J1042" s="45" t="s">
        <v>31</v>
      </c>
      <c r="K1042" s="45" t="s">
        <v>71</v>
      </c>
      <c r="L1042" s="45" t="s">
        <v>31</v>
      </c>
      <c r="M1042" s="45" t="s">
        <v>31</v>
      </c>
      <c r="N1042" s="45" t="s">
        <v>30</v>
      </c>
      <c r="O1042" s="45" t="s">
        <v>30</v>
      </c>
      <c r="P1042" s="45" t="s">
        <v>31</v>
      </c>
      <c r="Q1042" s="45" t="s">
        <v>31</v>
      </c>
      <c r="R1042" s="45" t="s">
        <v>31</v>
      </c>
      <c r="S1042" s="32" t="s">
        <v>31</v>
      </c>
      <c r="T1042" s="45" t="s">
        <v>31</v>
      </c>
      <c r="U1042" s="45" t="s">
        <v>31</v>
      </c>
      <c r="V1042" s="45" t="s">
        <v>31</v>
      </c>
      <c r="W1042" s="45" t="s">
        <v>31</v>
      </c>
      <c r="X1042" s="45" t="s">
        <v>31</v>
      </c>
      <c r="Y1042" s="45" t="s">
        <v>31</v>
      </c>
      <c r="Z1042" s="32" t="s">
        <v>31</v>
      </c>
      <c r="AA1042" s="32" t="s">
        <v>30</v>
      </c>
      <c r="AB1042" s="32" t="s">
        <v>31</v>
      </c>
      <c r="AC1042" s="32" t="s">
        <v>31</v>
      </c>
      <c r="AD1042" s="32" t="s">
        <v>65</v>
      </c>
      <c r="AF1042" s="46" t="s">
        <v>45</v>
      </c>
      <c r="AK1042" s="32" t="s">
        <v>35</v>
      </c>
      <c r="AP1042" s="24" t="str">
        <f t="shared" si="2"/>
        <v>0x0C004000</v>
      </c>
      <c r="AQ1042" s="25"/>
      <c r="AR1042" s="26" t="str">
        <f t="shared" si="6"/>
        <v>ARM64Op_st3_multiple_structures_No_offset                       </v>
      </c>
      <c r="AS1042" s="26" t="str">
        <f t="shared" si="7"/>
        <v>//		ARM64Op_st3_multiple_structures_No_offset,                      	/* 0x0C004000	ST3       	 */</v>
      </c>
      <c r="AT1042" s="26" t="str">
        <f t="shared" si="8"/>
        <v>//		0x0C004000,	/* ST3       	ARM64Op_st3_multiple_structures_No_offset	 */</v>
      </c>
    </row>
    <row r="1043" ht="12.75" customHeight="1">
      <c r="A1043" s="9" t="s">
        <v>1687</v>
      </c>
      <c r="B1043" s="33" t="s">
        <v>106</v>
      </c>
      <c r="C1043" s="16"/>
      <c r="D1043" s="17"/>
      <c r="E1043" s="28" t="s">
        <v>1683</v>
      </c>
      <c r="F1043" s="18" t="str">
        <f t="shared" si="1"/>
        <v>multiple_structures_Three_registers</v>
      </c>
      <c r="G1043" s="18" t="s">
        <v>1680</v>
      </c>
      <c r="H1043" s="77" t="s">
        <v>1688</v>
      </c>
      <c r="I1043" s="77"/>
      <c r="J1043" s="45" t="s">
        <v>31</v>
      </c>
      <c r="K1043" s="45" t="s">
        <v>71</v>
      </c>
      <c r="L1043" s="45" t="s">
        <v>31</v>
      </c>
      <c r="M1043" s="45" t="s">
        <v>31</v>
      </c>
      <c r="N1043" s="45" t="s">
        <v>30</v>
      </c>
      <c r="O1043" s="45" t="s">
        <v>30</v>
      </c>
      <c r="P1043" s="45" t="s">
        <v>31</v>
      </c>
      <c r="Q1043" s="45" t="s">
        <v>31</v>
      </c>
      <c r="R1043" s="45" t="s">
        <v>31</v>
      </c>
      <c r="S1043" s="32" t="s">
        <v>31</v>
      </c>
      <c r="T1043" s="45" t="s">
        <v>31</v>
      </c>
      <c r="U1043" s="45" t="s">
        <v>31</v>
      </c>
      <c r="V1043" s="45" t="s">
        <v>31</v>
      </c>
      <c r="W1043" s="45" t="s">
        <v>31</v>
      </c>
      <c r="X1043" s="45" t="s">
        <v>31</v>
      </c>
      <c r="Y1043" s="45" t="s">
        <v>31</v>
      </c>
      <c r="Z1043" s="32" t="s">
        <v>31</v>
      </c>
      <c r="AA1043" s="32" t="s">
        <v>30</v>
      </c>
      <c r="AB1043" s="32" t="s">
        <v>30</v>
      </c>
      <c r="AC1043" s="32" t="s">
        <v>31</v>
      </c>
      <c r="AD1043" s="32" t="s">
        <v>65</v>
      </c>
      <c r="AF1043" s="46" t="s">
        <v>45</v>
      </c>
      <c r="AK1043" s="32" t="s">
        <v>35</v>
      </c>
      <c r="AP1043" s="24" t="str">
        <f t="shared" si="2"/>
        <v>0x0C006000</v>
      </c>
      <c r="AQ1043" s="25"/>
      <c r="AR1043" s="26" t="str">
        <f t="shared" si="6"/>
        <v>ARM64Op_st1_multiple_structures_Three_registers                 </v>
      </c>
      <c r="AS1043" s="26" t="str">
        <f t="shared" si="7"/>
        <v>//		ARM64Op_st1_multiple_structures_Three_registers,                	/* 0x0C006000	ST1       	 */</v>
      </c>
      <c r="AT1043" s="26" t="str">
        <f t="shared" si="8"/>
        <v>//		0x0C006000,	/* ST1       	ARM64Op_st1_multiple_structures_Three_registers	 */</v>
      </c>
    </row>
    <row r="1044" ht="12.75" customHeight="1">
      <c r="A1044" s="9" t="s">
        <v>1689</v>
      </c>
      <c r="B1044" s="33" t="s">
        <v>106</v>
      </c>
      <c r="C1044" s="16"/>
      <c r="D1044" s="17"/>
      <c r="E1044" s="28" t="s">
        <v>1683</v>
      </c>
      <c r="F1044" s="18" t="str">
        <f t="shared" si="1"/>
        <v>multiple_structures_One_register</v>
      </c>
      <c r="G1044" s="18" t="s">
        <v>1680</v>
      </c>
      <c r="H1044" s="77" t="s">
        <v>1690</v>
      </c>
      <c r="I1044" s="77"/>
      <c r="J1044" s="45" t="s">
        <v>31</v>
      </c>
      <c r="K1044" s="45" t="s">
        <v>71</v>
      </c>
      <c r="L1044" s="45" t="s">
        <v>31</v>
      </c>
      <c r="M1044" s="45" t="s">
        <v>31</v>
      </c>
      <c r="N1044" s="45" t="s">
        <v>30</v>
      </c>
      <c r="O1044" s="45" t="s">
        <v>30</v>
      </c>
      <c r="P1044" s="45" t="s">
        <v>31</v>
      </c>
      <c r="Q1044" s="45" t="s">
        <v>31</v>
      </c>
      <c r="R1044" s="45" t="s">
        <v>31</v>
      </c>
      <c r="S1044" s="32" t="s">
        <v>31</v>
      </c>
      <c r="T1044" s="45" t="s">
        <v>31</v>
      </c>
      <c r="U1044" s="45" t="s">
        <v>31</v>
      </c>
      <c r="V1044" s="45" t="s">
        <v>31</v>
      </c>
      <c r="W1044" s="45" t="s">
        <v>31</v>
      </c>
      <c r="X1044" s="45" t="s">
        <v>31</v>
      </c>
      <c r="Y1044" s="45" t="s">
        <v>31</v>
      </c>
      <c r="Z1044" s="32" t="s">
        <v>31</v>
      </c>
      <c r="AA1044" s="32" t="s">
        <v>30</v>
      </c>
      <c r="AB1044" s="32" t="s">
        <v>30</v>
      </c>
      <c r="AC1044" s="32" t="s">
        <v>30</v>
      </c>
      <c r="AD1044" s="32" t="s">
        <v>65</v>
      </c>
      <c r="AF1044" s="46" t="s">
        <v>45</v>
      </c>
      <c r="AK1044" s="32" t="s">
        <v>35</v>
      </c>
      <c r="AP1044" s="24" t="str">
        <f t="shared" si="2"/>
        <v>0x0C007000</v>
      </c>
      <c r="AQ1044" s="25"/>
      <c r="AR1044" s="26" t="str">
        <f t="shared" si="6"/>
        <v>ARM64Op_st1_multiple_structures_One_register                    </v>
      </c>
      <c r="AS1044" s="26" t="str">
        <f t="shared" si="7"/>
        <v>//		ARM64Op_st1_multiple_structures_One_register,                   	/* 0x0C007000	ST1       	 */</v>
      </c>
      <c r="AT1044" s="26" t="str">
        <f t="shared" si="8"/>
        <v>//		0x0C007000,	/* ST1       	ARM64Op_st1_multiple_structures_One_register	 */</v>
      </c>
    </row>
    <row r="1045" ht="12.75" customHeight="1">
      <c r="A1045" s="15" t="s">
        <v>1691</v>
      </c>
      <c r="B1045" s="33" t="s">
        <v>106</v>
      </c>
      <c r="C1045" s="16"/>
      <c r="D1045" s="17"/>
      <c r="E1045" s="28" t="s">
        <v>1692</v>
      </c>
      <c r="F1045" s="18" t="str">
        <f t="shared" si="1"/>
        <v>multiple_structures_No_offset</v>
      </c>
      <c r="G1045" s="18" t="s">
        <v>1680</v>
      </c>
      <c r="H1045" s="77" t="s">
        <v>1681</v>
      </c>
      <c r="I1045" s="77"/>
      <c r="J1045" s="45" t="s">
        <v>31</v>
      </c>
      <c r="K1045" s="45" t="s">
        <v>71</v>
      </c>
      <c r="L1045" s="45" t="s">
        <v>31</v>
      </c>
      <c r="M1045" s="45" t="s">
        <v>31</v>
      </c>
      <c r="N1045" s="45" t="s">
        <v>30</v>
      </c>
      <c r="O1045" s="45" t="s">
        <v>30</v>
      </c>
      <c r="P1045" s="45" t="s">
        <v>31</v>
      </c>
      <c r="Q1045" s="45" t="s">
        <v>31</v>
      </c>
      <c r="R1045" s="45" t="s">
        <v>31</v>
      </c>
      <c r="S1045" s="32" t="s">
        <v>31</v>
      </c>
      <c r="T1045" s="45" t="s">
        <v>31</v>
      </c>
      <c r="U1045" s="45" t="s">
        <v>31</v>
      </c>
      <c r="V1045" s="45" t="s">
        <v>31</v>
      </c>
      <c r="W1045" s="45" t="s">
        <v>31</v>
      </c>
      <c r="X1045" s="45" t="s">
        <v>31</v>
      </c>
      <c r="Y1045" s="45" t="s">
        <v>31</v>
      </c>
      <c r="Z1045" s="32" t="s">
        <v>30</v>
      </c>
      <c r="AA1045" s="32" t="s">
        <v>31</v>
      </c>
      <c r="AB1045" s="32" t="s">
        <v>31</v>
      </c>
      <c r="AC1045" s="32" t="s">
        <v>31</v>
      </c>
      <c r="AD1045" s="32" t="s">
        <v>65</v>
      </c>
      <c r="AF1045" s="46" t="s">
        <v>45</v>
      </c>
      <c r="AK1045" s="32" t="s">
        <v>35</v>
      </c>
      <c r="AP1045" s="24" t="str">
        <f t="shared" si="2"/>
        <v>0x0C008000</v>
      </c>
      <c r="AQ1045" s="25"/>
      <c r="AR1045" s="26" t="str">
        <f t="shared" si="6"/>
        <v>ARM64Op_st2_multiple_structures_No_offset                       </v>
      </c>
      <c r="AS1045" s="26" t="str">
        <f t="shared" si="7"/>
        <v>//		ARM64Op_st2_multiple_structures_No_offset,                      	/* 0x0C008000	ST2       	 */</v>
      </c>
      <c r="AT1045" s="26" t="str">
        <f t="shared" si="8"/>
        <v>//		0x0C008000,	/* ST2       	ARM64Op_st2_multiple_structures_No_offset	 */</v>
      </c>
    </row>
    <row r="1046" ht="12.75" customHeight="1">
      <c r="A1046" s="15" t="s">
        <v>1693</v>
      </c>
      <c r="B1046" s="33" t="s">
        <v>106</v>
      </c>
      <c r="C1046" s="16"/>
      <c r="D1046" s="17"/>
      <c r="E1046" s="28" t="s">
        <v>1683</v>
      </c>
      <c r="F1046" s="18" t="str">
        <f t="shared" si="1"/>
        <v>multiple_structures_Two_registers</v>
      </c>
      <c r="G1046" s="18" t="s">
        <v>1680</v>
      </c>
      <c r="H1046" s="77" t="s">
        <v>1694</v>
      </c>
      <c r="I1046" s="77"/>
      <c r="J1046" s="45" t="s">
        <v>31</v>
      </c>
      <c r="K1046" s="45" t="s">
        <v>71</v>
      </c>
      <c r="L1046" s="45" t="s">
        <v>31</v>
      </c>
      <c r="M1046" s="45" t="s">
        <v>31</v>
      </c>
      <c r="N1046" s="45" t="s">
        <v>30</v>
      </c>
      <c r="O1046" s="45" t="s">
        <v>30</v>
      </c>
      <c r="P1046" s="45" t="s">
        <v>31</v>
      </c>
      <c r="Q1046" s="45" t="s">
        <v>31</v>
      </c>
      <c r="R1046" s="45" t="s">
        <v>31</v>
      </c>
      <c r="S1046" s="32" t="s">
        <v>31</v>
      </c>
      <c r="T1046" s="45" t="s">
        <v>31</v>
      </c>
      <c r="U1046" s="45" t="s">
        <v>31</v>
      </c>
      <c r="V1046" s="45" t="s">
        <v>31</v>
      </c>
      <c r="W1046" s="45" t="s">
        <v>31</v>
      </c>
      <c r="X1046" s="45" t="s">
        <v>31</v>
      </c>
      <c r="Y1046" s="45" t="s">
        <v>31</v>
      </c>
      <c r="Z1046" s="32" t="s">
        <v>30</v>
      </c>
      <c r="AA1046" s="32" t="s">
        <v>31</v>
      </c>
      <c r="AB1046" s="32" t="s">
        <v>30</v>
      </c>
      <c r="AC1046" s="32" t="s">
        <v>31</v>
      </c>
      <c r="AD1046" s="32" t="s">
        <v>65</v>
      </c>
      <c r="AF1046" s="46" t="s">
        <v>45</v>
      </c>
      <c r="AK1046" s="32" t="s">
        <v>35</v>
      </c>
      <c r="AP1046" s="24" t="str">
        <f t="shared" si="2"/>
        <v>0x0C00A000</v>
      </c>
      <c r="AQ1046" s="25"/>
      <c r="AR1046" s="26" t="str">
        <f t="shared" si="6"/>
        <v>ARM64Op_st1_multiple_structures_Two_registers                   </v>
      </c>
      <c r="AS1046" s="26" t="str">
        <f t="shared" si="7"/>
        <v>//		ARM64Op_st1_multiple_structures_Two_registers,                  	/* 0x0C00A000	ST1       	 */</v>
      </c>
      <c r="AT1046" s="26" t="str">
        <f t="shared" si="8"/>
        <v>//		0x0C00A000,	/* ST1       	ARM64Op_st1_multiple_structures_Two_registers	 */</v>
      </c>
    </row>
    <row r="1047" ht="12.75" customHeight="1">
      <c r="A1047" s="9" t="s">
        <v>1695</v>
      </c>
      <c r="B1047" s="33" t="s">
        <v>106</v>
      </c>
      <c r="C1047" s="16"/>
      <c r="D1047" s="17"/>
      <c r="E1047" s="28" t="s">
        <v>1696</v>
      </c>
      <c r="F1047" s="18" t="str">
        <f t="shared" si="1"/>
        <v>multiple_structures_No_offset</v>
      </c>
      <c r="G1047" s="18" t="s">
        <v>1680</v>
      </c>
      <c r="H1047" s="77" t="s">
        <v>1681</v>
      </c>
      <c r="I1047" s="77"/>
      <c r="J1047" s="45" t="s">
        <v>31</v>
      </c>
      <c r="K1047" s="45" t="s">
        <v>71</v>
      </c>
      <c r="L1047" s="45" t="s">
        <v>31</v>
      </c>
      <c r="M1047" s="45" t="s">
        <v>31</v>
      </c>
      <c r="N1047" s="45" t="s">
        <v>30</v>
      </c>
      <c r="O1047" s="45" t="s">
        <v>30</v>
      </c>
      <c r="P1047" s="45" t="s">
        <v>31</v>
      </c>
      <c r="Q1047" s="45" t="s">
        <v>31</v>
      </c>
      <c r="R1047" s="45" t="s">
        <v>31</v>
      </c>
      <c r="S1047" s="32" t="s">
        <v>30</v>
      </c>
      <c r="T1047" s="45" t="s">
        <v>31</v>
      </c>
      <c r="U1047" s="45" t="s">
        <v>31</v>
      </c>
      <c r="V1047" s="45" t="s">
        <v>31</v>
      </c>
      <c r="W1047" s="45" t="s">
        <v>31</v>
      </c>
      <c r="X1047" s="45" t="s">
        <v>31</v>
      </c>
      <c r="Y1047" s="45" t="s">
        <v>31</v>
      </c>
      <c r="Z1047" s="32" t="s">
        <v>31</v>
      </c>
      <c r="AA1047" s="32" t="s">
        <v>31</v>
      </c>
      <c r="AB1047" s="32" t="s">
        <v>31</v>
      </c>
      <c r="AC1047" s="32" t="s">
        <v>31</v>
      </c>
      <c r="AD1047" s="32" t="s">
        <v>65</v>
      </c>
      <c r="AF1047" s="46" t="s">
        <v>45</v>
      </c>
      <c r="AK1047" s="32" t="s">
        <v>35</v>
      </c>
      <c r="AP1047" s="24" t="str">
        <f t="shared" si="2"/>
        <v>0x0C400000</v>
      </c>
      <c r="AQ1047" s="25"/>
      <c r="AR1047" s="26" t="str">
        <f t="shared" si="6"/>
        <v>ARM64Op_ld4_multiple_structures_No_offset                       </v>
      </c>
      <c r="AS1047" s="26" t="str">
        <f t="shared" si="7"/>
        <v>//		ARM64Op_ld4_multiple_structures_No_offset,                      	/* 0x0C400000	LD4       	 */</v>
      </c>
      <c r="AT1047" s="26" t="str">
        <f t="shared" si="8"/>
        <v>//		0x0C400000,	/* LD4       	ARM64Op_ld4_multiple_structures_No_offset	 */</v>
      </c>
    </row>
    <row r="1048" ht="12.75" customHeight="1">
      <c r="A1048" s="15" t="s">
        <v>1697</v>
      </c>
      <c r="B1048" s="33" t="s">
        <v>106</v>
      </c>
      <c r="C1048" s="16"/>
      <c r="D1048" s="17"/>
      <c r="E1048" s="28" t="s">
        <v>1698</v>
      </c>
      <c r="F1048" s="18" t="str">
        <f t="shared" si="1"/>
        <v>multiple_structures_Four_registers</v>
      </c>
      <c r="G1048" s="18" t="s">
        <v>1680</v>
      </c>
      <c r="H1048" s="77" t="s">
        <v>1684</v>
      </c>
      <c r="I1048" s="77"/>
      <c r="J1048" s="45" t="s">
        <v>31</v>
      </c>
      <c r="K1048" s="45" t="s">
        <v>71</v>
      </c>
      <c r="L1048" s="45" t="s">
        <v>31</v>
      </c>
      <c r="M1048" s="45" t="s">
        <v>31</v>
      </c>
      <c r="N1048" s="45" t="s">
        <v>30</v>
      </c>
      <c r="O1048" s="45" t="s">
        <v>30</v>
      </c>
      <c r="P1048" s="45" t="s">
        <v>31</v>
      </c>
      <c r="Q1048" s="45" t="s">
        <v>31</v>
      </c>
      <c r="R1048" s="45" t="s">
        <v>31</v>
      </c>
      <c r="S1048" s="32" t="s">
        <v>30</v>
      </c>
      <c r="T1048" s="45" t="s">
        <v>31</v>
      </c>
      <c r="U1048" s="45" t="s">
        <v>31</v>
      </c>
      <c r="V1048" s="45" t="s">
        <v>31</v>
      </c>
      <c r="W1048" s="45" t="s">
        <v>31</v>
      </c>
      <c r="X1048" s="45" t="s">
        <v>31</v>
      </c>
      <c r="Y1048" s="45" t="s">
        <v>31</v>
      </c>
      <c r="Z1048" s="32" t="s">
        <v>31</v>
      </c>
      <c r="AA1048" s="32" t="s">
        <v>31</v>
      </c>
      <c r="AB1048" s="32" t="s">
        <v>30</v>
      </c>
      <c r="AC1048" s="32" t="s">
        <v>31</v>
      </c>
      <c r="AD1048" s="32" t="s">
        <v>65</v>
      </c>
      <c r="AF1048" s="46" t="s">
        <v>45</v>
      </c>
      <c r="AK1048" s="32" t="s">
        <v>35</v>
      </c>
      <c r="AP1048" s="24" t="str">
        <f t="shared" si="2"/>
        <v>0x0C402000</v>
      </c>
      <c r="AQ1048" s="25"/>
      <c r="AR1048" s="26" t="str">
        <f t="shared" si="6"/>
        <v>ARM64Op_ld1_multiple_structures_Four_registers                  </v>
      </c>
      <c r="AS1048" s="26" t="str">
        <f t="shared" si="7"/>
        <v>//		ARM64Op_ld1_multiple_structures_Four_registers,                 	/* 0x0C402000	LD1       	 */</v>
      </c>
      <c r="AT1048" s="26" t="str">
        <f t="shared" si="8"/>
        <v>//		0x0C402000,	/* LD1       	ARM64Op_ld1_multiple_structures_Four_registers	 */</v>
      </c>
    </row>
    <row r="1049" ht="12.75" customHeight="1">
      <c r="A1049" s="15" t="s">
        <v>1699</v>
      </c>
      <c r="B1049" s="33" t="s">
        <v>106</v>
      </c>
      <c r="C1049" s="16"/>
      <c r="D1049" s="17"/>
      <c r="E1049" s="28" t="s">
        <v>1700</v>
      </c>
      <c r="F1049" s="18" t="str">
        <f t="shared" si="1"/>
        <v>multiple_structures_No_offset</v>
      </c>
      <c r="G1049" s="18" t="s">
        <v>1680</v>
      </c>
      <c r="H1049" s="77" t="s">
        <v>1681</v>
      </c>
      <c r="I1049" s="77"/>
      <c r="J1049" s="45" t="s">
        <v>31</v>
      </c>
      <c r="K1049" s="45" t="s">
        <v>71</v>
      </c>
      <c r="L1049" s="45" t="s">
        <v>31</v>
      </c>
      <c r="M1049" s="45" t="s">
        <v>31</v>
      </c>
      <c r="N1049" s="45" t="s">
        <v>30</v>
      </c>
      <c r="O1049" s="45" t="s">
        <v>30</v>
      </c>
      <c r="P1049" s="45" t="s">
        <v>31</v>
      </c>
      <c r="Q1049" s="45" t="s">
        <v>31</v>
      </c>
      <c r="R1049" s="45" t="s">
        <v>31</v>
      </c>
      <c r="S1049" s="32" t="s">
        <v>30</v>
      </c>
      <c r="T1049" s="45" t="s">
        <v>31</v>
      </c>
      <c r="U1049" s="45" t="s">
        <v>31</v>
      </c>
      <c r="V1049" s="45" t="s">
        <v>31</v>
      </c>
      <c r="W1049" s="45" t="s">
        <v>31</v>
      </c>
      <c r="X1049" s="45" t="s">
        <v>31</v>
      </c>
      <c r="Y1049" s="45" t="s">
        <v>31</v>
      </c>
      <c r="Z1049" s="32" t="s">
        <v>31</v>
      </c>
      <c r="AA1049" s="32" t="s">
        <v>30</v>
      </c>
      <c r="AB1049" s="32" t="s">
        <v>31</v>
      </c>
      <c r="AC1049" s="32" t="s">
        <v>31</v>
      </c>
      <c r="AD1049" s="32" t="s">
        <v>65</v>
      </c>
      <c r="AF1049" s="46" t="s">
        <v>45</v>
      </c>
      <c r="AK1049" s="32" t="s">
        <v>35</v>
      </c>
      <c r="AP1049" s="24" t="str">
        <f t="shared" si="2"/>
        <v>0x0C404000</v>
      </c>
      <c r="AQ1049" s="25"/>
      <c r="AR1049" s="26" t="str">
        <f t="shared" si="6"/>
        <v>ARM64Op_ld3_multiple_structures_No_offset                       </v>
      </c>
      <c r="AS1049" s="26" t="str">
        <f t="shared" si="7"/>
        <v>//		ARM64Op_ld3_multiple_structures_No_offset,                      	/* 0x0C404000	LD3       	 */</v>
      </c>
      <c r="AT1049" s="26" t="str">
        <f t="shared" si="8"/>
        <v>//		0x0C404000,	/* LD3       	ARM64Op_ld3_multiple_structures_No_offset	 */</v>
      </c>
    </row>
    <row r="1050" ht="12.75" customHeight="1">
      <c r="A1050" s="9" t="s">
        <v>1701</v>
      </c>
      <c r="B1050" s="33" t="s">
        <v>106</v>
      </c>
      <c r="C1050" s="16"/>
      <c r="D1050" s="17"/>
      <c r="E1050" s="28" t="s">
        <v>1698</v>
      </c>
      <c r="F1050" s="18" t="str">
        <f t="shared" si="1"/>
        <v>multiple_structures_Three_registers</v>
      </c>
      <c r="G1050" s="18" t="s">
        <v>1680</v>
      </c>
      <c r="H1050" s="77" t="s">
        <v>1688</v>
      </c>
      <c r="I1050" s="77"/>
      <c r="J1050" s="45" t="s">
        <v>31</v>
      </c>
      <c r="K1050" s="45" t="s">
        <v>71</v>
      </c>
      <c r="L1050" s="45" t="s">
        <v>31</v>
      </c>
      <c r="M1050" s="45" t="s">
        <v>31</v>
      </c>
      <c r="N1050" s="45" t="s">
        <v>30</v>
      </c>
      <c r="O1050" s="45" t="s">
        <v>30</v>
      </c>
      <c r="P1050" s="45" t="s">
        <v>31</v>
      </c>
      <c r="Q1050" s="45" t="s">
        <v>31</v>
      </c>
      <c r="R1050" s="45" t="s">
        <v>31</v>
      </c>
      <c r="S1050" s="32" t="s">
        <v>30</v>
      </c>
      <c r="T1050" s="45" t="s">
        <v>31</v>
      </c>
      <c r="U1050" s="45" t="s">
        <v>31</v>
      </c>
      <c r="V1050" s="45" t="s">
        <v>31</v>
      </c>
      <c r="W1050" s="45" t="s">
        <v>31</v>
      </c>
      <c r="X1050" s="45" t="s">
        <v>31</v>
      </c>
      <c r="Y1050" s="45" t="s">
        <v>31</v>
      </c>
      <c r="Z1050" s="32" t="s">
        <v>31</v>
      </c>
      <c r="AA1050" s="32" t="s">
        <v>30</v>
      </c>
      <c r="AB1050" s="32" t="s">
        <v>30</v>
      </c>
      <c r="AC1050" s="32" t="s">
        <v>31</v>
      </c>
      <c r="AD1050" s="32" t="s">
        <v>65</v>
      </c>
      <c r="AF1050" s="46" t="s">
        <v>45</v>
      </c>
      <c r="AK1050" s="32" t="s">
        <v>35</v>
      </c>
      <c r="AP1050" s="24" t="str">
        <f t="shared" si="2"/>
        <v>0x0C406000</v>
      </c>
      <c r="AQ1050" s="25"/>
      <c r="AR1050" s="26" t="str">
        <f t="shared" si="6"/>
        <v>ARM64Op_ld1_multiple_structures_Three_registers                 </v>
      </c>
      <c r="AS1050" s="26" t="str">
        <f t="shared" si="7"/>
        <v>//		ARM64Op_ld1_multiple_structures_Three_registers,                	/* 0x0C406000	LD1       	 */</v>
      </c>
      <c r="AT1050" s="26" t="str">
        <f t="shared" si="8"/>
        <v>//		0x0C406000,	/* LD1       	ARM64Op_ld1_multiple_structures_Three_registers	 */</v>
      </c>
    </row>
    <row r="1051" ht="12.75" customHeight="1">
      <c r="A1051" s="9" t="s">
        <v>1702</v>
      </c>
      <c r="B1051" s="33" t="s">
        <v>106</v>
      </c>
      <c r="C1051" s="16"/>
      <c r="D1051" s="17"/>
      <c r="E1051" s="28" t="s">
        <v>1698</v>
      </c>
      <c r="F1051" s="18" t="str">
        <f t="shared" si="1"/>
        <v>multiple_structures_One_register</v>
      </c>
      <c r="G1051" s="18" t="s">
        <v>1680</v>
      </c>
      <c r="H1051" s="77" t="s">
        <v>1690</v>
      </c>
      <c r="I1051" s="77"/>
      <c r="J1051" s="45" t="s">
        <v>31</v>
      </c>
      <c r="K1051" s="45" t="s">
        <v>71</v>
      </c>
      <c r="L1051" s="45" t="s">
        <v>31</v>
      </c>
      <c r="M1051" s="45" t="s">
        <v>31</v>
      </c>
      <c r="N1051" s="45" t="s">
        <v>30</v>
      </c>
      <c r="O1051" s="45" t="s">
        <v>30</v>
      </c>
      <c r="P1051" s="45" t="s">
        <v>31</v>
      </c>
      <c r="Q1051" s="45" t="s">
        <v>31</v>
      </c>
      <c r="R1051" s="45" t="s">
        <v>31</v>
      </c>
      <c r="S1051" s="32" t="s">
        <v>30</v>
      </c>
      <c r="T1051" s="45" t="s">
        <v>31</v>
      </c>
      <c r="U1051" s="45" t="s">
        <v>31</v>
      </c>
      <c r="V1051" s="45" t="s">
        <v>31</v>
      </c>
      <c r="W1051" s="45" t="s">
        <v>31</v>
      </c>
      <c r="X1051" s="45" t="s">
        <v>31</v>
      </c>
      <c r="Y1051" s="45" t="s">
        <v>31</v>
      </c>
      <c r="Z1051" s="32" t="s">
        <v>31</v>
      </c>
      <c r="AA1051" s="32" t="s">
        <v>30</v>
      </c>
      <c r="AB1051" s="32" t="s">
        <v>30</v>
      </c>
      <c r="AC1051" s="32" t="s">
        <v>30</v>
      </c>
      <c r="AD1051" s="32" t="s">
        <v>65</v>
      </c>
      <c r="AF1051" s="46" t="s">
        <v>45</v>
      </c>
      <c r="AK1051" s="32" t="s">
        <v>35</v>
      </c>
      <c r="AP1051" s="24" t="str">
        <f t="shared" si="2"/>
        <v>0x0C407000</v>
      </c>
      <c r="AQ1051" s="25"/>
      <c r="AR1051" s="26" t="str">
        <f t="shared" si="6"/>
        <v>ARM64Op_ld1_multiple_structures_One_register                    </v>
      </c>
      <c r="AS1051" s="26" t="str">
        <f t="shared" si="7"/>
        <v>//		ARM64Op_ld1_multiple_structures_One_register,                   	/* 0x0C407000	LD1       	 */</v>
      </c>
      <c r="AT1051" s="26" t="str">
        <f t="shared" si="8"/>
        <v>//		0x0C407000,	/* LD1       	ARM64Op_ld1_multiple_structures_One_register	 */</v>
      </c>
    </row>
    <row r="1052" ht="12.75" customHeight="1">
      <c r="A1052" s="15" t="s">
        <v>1703</v>
      </c>
      <c r="B1052" s="33" t="s">
        <v>106</v>
      </c>
      <c r="C1052" s="16"/>
      <c r="D1052" s="17"/>
      <c r="E1052" s="28" t="s">
        <v>1704</v>
      </c>
      <c r="F1052" s="18" t="str">
        <f t="shared" si="1"/>
        <v>multiple_structures_No_offset</v>
      </c>
      <c r="G1052" s="18" t="s">
        <v>1680</v>
      </c>
      <c r="H1052" s="77" t="s">
        <v>1681</v>
      </c>
      <c r="I1052" s="77"/>
      <c r="J1052" s="45" t="s">
        <v>31</v>
      </c>
      <c r="K1052" s="45" t="s">
        <v>71</v>
      </c>
      <c r="L1052" s="45" t="s">
        <v>31</v>
      </c>
      <c r="M1052" s="45" t="s">
        <v>31</v>
      </c>
      <c r="N1052" s="45" t="s">
        <v>30</v>
      </c>
      <c r="O1052" s="45" t="s">
        <v>30</v>
      </c>
      <c r="P1052" s="45" t="s">
        <v>31</v>
      </c>
      <c r="Q1052" s="45" t="s">
        <v>31</v>
      </c>
      <c r="R1052" s="45" t="s">
        <v>31</v>
      </c>
      <c r="S1052" s="32" t="s">
        <v>30</v>
      </c>
      <c r="T1052" s="45" t="s">
        <v>31</v>
      </c>
      <c r="U1052" s="45" t="s">
        <v>31</v>
      </c>
      <c r="V1052" s="45" t="s">
        <v>31</v>
      </c>
      <c r="W1052" s="45" t="s">
        <v>31</v>
      </c>
      <c r="X1052" s="45" t="s">
        <v>31</v>
      </c>
      <c r="Y1052" s="45" t="s">
        <v>31</v>
      </c>
      <c r="Z1052" s="32" t="s">
        <v>30</v>
      </c>
      <c r="AA1052" s="32" t="s">
        <v>31</v>
      </c>
      <c r="AB1052" s="32" t="s">
        <v>31</v>
      </c>
      <c r="AC1052" s="32" t="s">
        <v>31</v>
      </c>
      <c r="AD1052" s="32" t="s">
        <v>65</v>
      </c>
      <c r="AF1052" s="46" t="s">
        <v>45</v>
      </c>
      <c r="AK1052" s="32" t="s">
        <v>35</v>
      </c>
      <c r="AP1052" s="24" t="str">
        <f t="shared" si="2"/>
        <v>0x0C408000</v>
      </c>
      <c r="AQ1052" s="25"/>
      <c r="AR1052" s="26" t="str">
        <f t="shared" si="6"/>
        <v>ARM64Op_ld2_multiple_structures_No_offset                       </v>
      </c>
      <c r="AS1052" s="26" t="str">
        <f t="shared" si="7"/>
        <v>//		ARM64Op_ld2_multiple_structures_No_offset,                      	/* 0x0C408000	LD2       	 */</v>
      </c>
      <c r="AT1052" s="26" t="str">
        <f t="shared" si="8"/>
        <v>//		0x0C408000,	/* LD2       	ARM64Op_ld2_multiple_structures_No_offset	 */</v>
      </c>
    </row>
    <row r="1053" ht="12.75" customHeight="1">
      <c r="A1053" s="15" t="s">
        <v>1705</v>
      </c>
      <c r="B1053" s="33" t="s">
        <v>106</v>
      </c>
      <c r="C1053" s="16"/>
      <c r="D1053" s="17"/>
      <c r="E1053" s="28" t="s">
        <v>1698</v>
      </c>
      <c r="F1053" s="18" t="str">
        <f t="shared" si="1"/>
        <v>multiple_structures_Two_registers</v>
      </c>
      <c r="G1053" s="18" t="s">
        <v>1680</v>
      </c>
      <c r="H1053" s="77" t="s">
        <v>1694</v>
      </c>
      <c r="I1053" s="77"/>
      <c r="J1053" s="45" t="s">
        <v>31</v>
      </c>
      <c r="K1053" s="45" t="s">
        <v>71</v>
      </c>
      <c r="L1053" s="45" t="s">
        <v>31</v>
      </c>
      <c r="M1053" s="45" t="s">
        <v>31</v>
      </c>
      <c r="N1053" s="45" t="s">
        <v>30</v>
      </c>
      <c r="O1053" s="45" t="s">
        <v>30</v>
      </c>
      <c r="P1053" s="45" t="s">
        <v>31</v>
      </c>
      <c r="Q1053" s="45" t="s">
        <v>31</v>
      </c>
      <c r="R1053" s="45" t="s">
        <v>31</v>
      </c>
      <c r="S1053" s="32" t="s">
        <v>30</v>
      </c>
      <c r="T1053" s="45" t="s">
        <v>31</v>
      </c>
      <c r="U1053" s="45" t="s">
        <v>31</v>
      </c>
      <c r="V1053" s="45" t="s">
        <v>31</v>
      </c>
      <c r="W1053" s="45" t="s">
        <v>31</v>
      </c>
      <c r="X1053" s="45" t="s">
        <v>31</v>
      </c>
      <c r="Y1053" s="45" t="s">
        <v>31</v>
      </c>
      <c r="Z1053" s="32" t="s">
        <v>30</v>
      </c>
      <c r="AA1053" s="32" t="s">
        <v>31</v>
      </c>
      <c r="AB1053" s="32" t="s">
        <v>30</v>
      </c>
      <c r="AC1053" s="32" t="s">
        <v>31</v>
      </c>
      <c r="AD1053" s="32" t="s">
        <v>65</v>
      </c>
      <c r="AF1053" s="46" t="s">
        <v>45</v>
      </c>
      <c r="AK1053" s="32" t="s">
        <v>35</v>
      </c>
      <c r="AP1053" s="24" t="str">
        <f t="shared" si="2"/>
        <v>0x0C40A000</v>
      </c>
      <c r="AQ1053" s="25"/>
      <c r="AR1053" s="26" t="str">
        <f t="shared" si="6"/>
        <v>ARM64Op_ld1_multiple_structures_Two_registers                   </v>
      </c>
      <c r="AS1053" s="26" t="str">
        <f t="shared" si="7"/>
        <v>//		ARM64Op_ld1_multiple_structures_Two_registers,                  	/* 0x0C40A000	LD1       	 */</v>
      </c>
      <c r="AT1053" s="26" t="str">
        <f t="shared" si="8"/>
        <v>//		0x0C40A000,	/* LD1       	ARM64Op_ld1_multiple_structures_Two_registers	 */</v>
      </c>
    </row>
    <row r="1054" ht="12.75" customHeight="1">
      <c r="A1054" s="9" t="s">
        <v>1706</v>
      </c>
      <c r="B1054" s="33" t="s">
        <v>106</v>
      </c>
      <c r="C1054" s="16"/>
      <c r="D1054" s="17" t="s">
        <v>1707</v>
      </c>
      <c r="F1054" s="18" t="str">
        <f t="shared" si="1"/>
        <v/>
      </c>
      <c r="G1054" s="19"/>
      <c r="H1054" s="20"/>
      <c r="I1054" s="20"/>
      <c r="J1054" s="22" t="s">
        <v>31</v>
      </c>
      <c r="K1054" s="38" t="s">
        <v>71</v>
      </c>
      <c r="L1054" s="22" t="s">
        <v>31</v>
      </c>
      <c r="M1054" s="22" t="s">
        <v>31</v>
      </c>
      <c r="N1054" s="39" t="s">
        <v>30</v>
      </c>
      <c r="O1054" s="22" t="s">
        <v>30</v>
      </c>
      <c r="P1054" s="39" t="s">
        <v>31</v>
      </c>
      <c r="Q1054" s="22" t="s">
        <v>31</v>
      </c>
      <c r="R1054" s="22" t="s">
        <v>30</v>
      </c>
      <c r="S1054" s="38" t="s">
        <v>66</v>
      </c>
      <c r="T1054" s="22" t="s">
        <v>31</v>
      </c>
      <c r="U1054" s="60" t="s">
        <v>51</v>
      </c>
      <c r="Z1054" s="38" t="s">
        <v>642</v>
      </c>
      <c r="AD1054" s="38" t="s">
        <v>65</v>
      </c>
      <c r="AF1054" s="40" t="s">
        <v>45</v>
      </c>
      <c r="AK1054" s="38" t="s">
        <v>35</v>
      </c>
      <c r="AP1054" s="24" t="str">
        <f t="shared" si="2"/>
        <v/>
      </c>
      <c r="AQ1054" s="25"/>
      <c r="AR1054" s="26" t="str">
        <f t="shared" si="6"/>
        <v/>
      </c>
      <c r="AS1054" s="26" t="str">
        <f t="shared" si="7"/>
        <v>	/* AdvSIMD load/store multiple structures (post-indexed) */</v>
      </c>
      <c r="AT1054" s="26" t="str">
        <f t="shared" si="8"/>
        <v>	/* AdvSIMD load/store multiple structures (post-indexed) */</v>
      </c>
    </row>
    <row r="1055" ht="12.75" customHeight="1">
      <c r="A1055" s="15" t="s">
        <v>1708</v>
      </c>
      <c r="B1055" s="33" t="s">
        <v>106</v>
      </c>
      <c r="C1055" s="16"/>
      <c r="D1055" s="17"/>
      <c r="E1055" s="28" t="s">
        <v>1679</v>
      </c>
      <c r="F1055" s="18" t="str">
        <f t="shared" si="1"/>
        <v>multiple_structures_Register_offset</v>
      </c>
      <c r="G1055" s="18" t="s">
        <v>1680</v>
      </c>
      <c r="H1055" s="30" t="s">
        <v>1709</v>
      </c>
      <c r="I1055" s="30" t="s">
        <v>1710</v>
      </c>
      <c r="J1055" s="45" t="s">
        <v>31</v>
      </c>
      <c r="K1055" s="92" t="s">
        <v>71</v>
      </c>
      <c r="L1055" s="45" t="s">
        <v>31</v>
      </c>
      <c r="M1055" s="45" t="s">
        <v>31</v>
      </c>
      <c r="N1055" s="45" t="s">
        <v>30</v>
      </c>
      <c r="O1055" s="45" t="s">
        <v>30</v>
      </c>
      <c r="P1055" s="45" t="s">
        <v>31</v>
      </c>
      <c r="Q1055" s="45" t="s">
        <v>31</v>
      </c>
      <c r="R1055" s="45" t="s">
        <v>30</v>
      </c>
      <c r="S1055" s="32" t="s">
        <v>31</v>
      </c>
      <c r="T1055" s="45" t="s">
        <v>31</v>
      </c>
      <c r="U1055" s="62" t="s">
        <v>51</v>
      </c>
      <c r="Z1055" s="32" t="s">
        <v>31</v>
      </c>
      <c r="AA1055" s="32" t="s">
        <v>31</v>
      </c>
      <c r="AB1055" s="32" t="s">
        <v>31</v>
      </c>
      <c r="AC1055" s="32" t="s">
        <v>31</v>
      </c>
      <c r="AD1055" s="32" t="s">
        <v>65</v>
      </c>
      <c r="AF1055" s="46" t="s">
        <v>45</v>
      </c>
      <c r="AK1055" s="32" t="s">
        <v>35</v>
      </c>
      <c r="AP1055" s="24" t="str">
        <f t="shared" si="2"/>
        <v>0x0C800000</v>
      </c>
      <c r="AQ1055" s="25"/>
      <c r="AR1055" s="26" t="str">
        <f t="shared" si="6"/>
        <v>ARM64Op_st4_multiple_structures_Register_offset                 </v>
      </c>
      <c r="AS1055" s="26" t="str">
        <f t="shared" si="7"/>
        <v>//		ARM64Op_st4_multiple_structures_Register_offset,                	/* 0x0C800000	ST4       	Rm != 11111 */</v>
      </c>
      <c r="AT1055" s="26" t="str">
        <f t="shared" si="8"/>
        <v>//		0x0C800000,	/* ST4       	ARM64Op_st4_multiple_structures_Register_offset	Rm != 11111 */</v>
      </c>
    </row>
    <row r="1056" ht="12.75" customHeight="1">
      <c r="A1056" s="15" t="s">
        <v>1711</v>
      </c>
      <c r="B1056" s="33" t="s">
        <v>106</v>
      </c>
      <c r="C1056" s="16"/>
      <c r="D1056" s="17"/>
      <c r="E1056" s="28" t="s">
        <v>1683</v>
      </c>
      <c r="F1056" s="18" t="str">
        <f t="shared" si="1"/>
        <v>multiple_structures_Four_registers_register_offset</v>
      </c>
      <c r="G1056" s="18" t="s">
        <v>1680</v>
      </c>
      <c r="H1056" s="30" t="s">
        <v>1712</v>
      </c>
      <c r="I1056" s="30" t="s">
        <v>1710</v>
      </c>
      <c r="J1056" s="45" t="s">
        <v>31</v>
      </c>
      <c r="K1056" s="92" t="s">
        <v>71</v>
      </c>
      <c r="L1056" s="45" t="s">
        <v>31</v>
      </c>
      <c r="M1056" s="45" t="s">
        <v>31</v>
      </c>
      <c r="N1056" s="45" t="s">
        <v>30</v>
      </c>
      <c r="O1056" s="45" t="s">
        <v>30</v>
      </c>
      <c r="P1056" s="45" t="s">
        <v>31</v>
      </c>
      <c r="Q1056" s="45" t="s">
        <v>31</v>
      </c>
      <c r="R1056" s="45" t="s">
        <v>30</v>
      </c>
      <c r="S1056" s="32" t="s">
        <v>31</v>
      </c>
      <c r="T1056" s="45" t="s">
        <v>31</v>
      </c>
      <c r="U1056" s="62" t="s">
        <v>51</v>
      </c>
      <c r="Z1056" s="32" t="s">
        <v>31</v>
      </c>
      <c r="AA1056" s="32" t="s">
        <v>31</v>
      </c>
      <c r="AB1056" s="32" t="s">
        <v>30</v>
      </c>
      <c r="AC1056" s="32" t="s">
        <v>31</v>
      </c>
      <c r="AD1056" s="32" t="s">
        <v>65</v>
      </c>
      <c r="AF1056" s="46" t="s">
        <v>45</v>
      </c>
      <c r="AK1056" s="32" t="s">
        <v>35</v>
      </c>
      <c r="AP1056" s="24" t="str">
        <f t="shared" si="2"/>
        <v>0x0C802000</v>
      </c>
      <c r="AQ1056" s="25"/>
      <c r="AR1056" s="26" t="str">
        <f t="shared" si="6"/>
        <v>ARM64Op_st1_multiple_structures_Four_registers_register_offset  </v>
      </c>
      <c r="AS1056" s="26" t="str">
        <f t="shared" si="7"/>
        <v>//		ARM64Op_st1_multiple_structures_Four_registers_register_offset, 	/* 0x0C802000	ST1       	Rm != 11111 */</v>
      </c>
      <c r="AT1056" s="26" t="str">
        <f t="shared" si="8"/>
        <v>//		0x0C802000,	/* ST1       	ARM64Op_st1_multiple_structures_Four_registers_register_offset	Rm != 11111 */</v>
      </c>
    </row>
    <row r="1057" ht="12.75" customHeight="1">
      <c r="A1057" s="9" t="s">
        <v>1713</v>
      </c>
      <c r="B1057" s="33" t="s">
        <v>106</v>
      </c>
      <c r="C1057" s="16"/>
      <c r="D1057" s="17"/>
      <c r="E1057" s="28" t="s">
        <v>1686</v>
      </c>
      <c r="F1057" s="18" t="str">
        <f t="shared" si="1"/>
        <v>multiple_structures_Register_offset</v>
      </c>
      <c r="G1057" s="18" t="s">
        <v>1680</v>
      </c>
      <c r="H1057" s="30" t="s">
        <v>1709</v>
      </c>
      <c r="I1057" s="30" t="s">
        <v>1710</v>
      </c>
      <c r="J1057" s="45" t="s">
        <v>31</v>
      </c>
      <c r="K1057" s="92" t="s">
        <v>71</v>
      </c>
      <c r="L1057" s="45" t="s">
        <v>31</v>
      </c>
      <c r="M1057" s="45" t="s">
        <v>31</v>
      </c>
      <c r="N1057" s="45" t="s">
        <v>30</v>
      </c>
      <c r="O1057" s="45" t="s">
        <v>30</v>
      </c>
      <c r="P1057" s="45" t="s">
        <v>31</v>
      </c>
      <c r="Q1057" s="45" t="s">
        <v>31</v>
      </c>
      <c r="R1057" s="45" t="s">
        <v>30</v>
      </c>
      <c r="S1057" s="32" t="s">
        <v>31</v>
      </c>
      <c r="T1057" s="45" t="s">
        <v>31</v>
      </c>
      <c r="U1057" s="62" t="s">
        <v>51</v>
      </c>
      <c r="Z1057" s="32" t="s">
        <v>31</v>
      </c>
      <c r="AA1057" s="32" t="s">
        <v>30</v>
      </c>
      <c r="AB1057" s="32" t="s">
        <v>31</v>
      </c>
      <c r="AC1057" s="32" t="s">
        <v>31</v>
      </c>
      <c r="AD1057" s="32" t="s">
        <v>65</v>
      </c>
      <c r="AF1057" s="46" t="s">
        <v>45</v>
      </c>
      <c r="AK1057" s="32" t="s">
        <v>35</v>
      </c>
      <c r="AP1057" s="24" t="str">
        <f t="shared" si="2"/>
        <v>0x0C804000</v>
      </c>
      <c r="AQ1057" s="25"/>
      <c r="AR1057" s="26" t="str">
        <f t="shared" si="6"/>
        <v>ARM64Op_st3_multiple_structures_Register_offset                 </v>
      </c>
      <c r="AS1057" s="26" t="str">
        <f t="shared" si="7"/>
        <v>//		ARM64Op_st3_multiple_structures_Register_offset,                	/* 0x0C804000	ST3       	Rm != 11111 */</v>
      </c>
      <c r="AT1057" s="26" t="str">
        <f t="shared" si="8"/>
        <v>//		0x0C804000,	/* ST3       	ARM64Op_st3_multiple_structures_Register_offset	Rm != 11111 */</v>
      </c>
    </row>
    <row r="1058" ht="12.75" customHeight="1">
      <c r="A1058" s="9" t="s">
        <v>1714</v>
      </c>
      <c r="B1058" s="33" t="s">
        <v>106</v>
      </c>
      <c r="C1058" s="16"/>
      <c r="D1058" s="17"/>
      <c r="E1058" s="28" t="s">
        <v>1683</v>
      </c>
      <c r="F1058" s="18" t="str">
        <f t="shared" si="1"/>
        <v>multiple_structures_Three_registers_register_offset</v>
      </c>
      <c r="G1058" s="18" t="s">
        <v>1680</v>
      </c>
      <c r="H1058" s="30" t="s">
        <v>1715</v>
      </c>
      <c r="I1058" s="30" t="s">
        <v>1710</v>
      </c>
      <c r="J1058" s="45" t="s">
        <v>31</v>
      </c>
      <c r="K1058" s="92" t="s">
        <v>71</v>
      </c>
      <c r="L1058" s="45" t="s">
        <v>31</v>
      </c>
      <c r="M1058" s="45" t="s">
        <v>31</v>
      </c>
      <c r="N1058" s="45" t="s">
        <v>30</v>
      </c>
      <c r="O1058" s="45" t="s">
        <v>30</v>
      </c>
      <c r="P1058" s="45" t="s">
        <v>31</v>
      </c>
      <c r="Q1058" s="45" t="s">
        <v>31</v>
      </c>
      <c r="R1058" s="45" t="s">
        <v>30</v>
      </c>
      <c r="S1058" s="32" t="s">
        <v>31</v>
      </c>
      <c r="T1058" s="45" t="s">
        <v>31</v>
      </c>
      <c r="U1058" s="62" t="s">
        <v>51</v>
      </c>
      <c r="Z1058" s="32" t="s">
        <v>31</v>
      </c>
      <c r="AA1058" s="32" t="s">
        <v>30</v>
      </c>
      <c r="AB1058" s="32" t="s">
        <v>30</v>
      </c>
      <c r="AC1058" s="32" t="s">
        <v>31</v>
      </c>
      <c r="AD1058" s="32" t="s">
        <v>65</v>
      </c>
      <c r="AF1058" s="46" t="s">
        <v>45</v>
      </c>
      <c r="AK1058" s="32" t="s">
        <v>35</v>
      </c>
      <c r="AP1058" s="24" t="str">
        <f t="shared" si="2"/>
        <v>0x0C806000</v>
      </c>
      <c r="AQ1058" s="25"/>
      <c r="AR1058" s="26" t="str">
        <f t="shared" si="6"/>
        <v>ARM64Op_st1_multiple_structures_Three_registers_register_offset </v>
      </c>
      <c r="AS1058" s="26" t="str">
        <f t="shared" si="7"/>
        <v>//		ARM64Op_st1_multiple_structures_Three_registers_register_offset,	/* 0x0C806000	ST1       	Rm != 11111 */</v>
      </c>
      <c r="AT1058" s="26" t="str">
        <f t="shared" si="8"/>
        <v>//		0x0C806000,	/* ST1       	ARM64Op_st1_multiple_structures_Three_registers_register_offset	Rm != 11111 */</v>
      </c>
    </row>
    <row r="1059" ht="12.75" customHeight="1">
      <c r="A1059" s="15" t="s">
        <v>1716</v>
      </c>
      <c r="B1059" s="33" t="s">
        <v>106</v>
      </c>
      <c r="C1059" s="16"/>
      <c r="D1059" s="17"/>
      <c r="E1059" s="28" t="s">
        <v>1683</v>
      </c>
      <c r="F1059" s="18" t="str">
        <f t="shared" si="1"/>
        <v>multiple_structures_One_register_register_offset</v>
      </c>
      <c r="G1059" s="18" t="s">
        <v>1680</v>
      </c>
      <c r="H1059" s="30" t="s">
        <v>1717</v>
      </c>
      <c r="I1059" s="30" t="s">
        <v>1710</v>
      </c>
      <c r="J1059" s="45" t="s">
        <v>31</v>
      </c>
      <c r="K1059" s="92" t="s">
        <v>71</v>
      </c>
      <c r="L1059" s="45" t="s">
        <v>31</v>
      </c>
      <c r="M1059" s="45" t="s">
        <v>31</v>
      </c>
      <c r="N1059" s="45" t="s">
        <v>30</v>
      </c>
      <c r="O1059" s="45" t="s">
        <v>30</v>
      </c>
      <c r="P1059" s="45" t="s">
        <v>31</v>
      </c>
      <c r="Q1059" s="45" t="s">
        <v>31</v>
      </c>
      <c r="R1059" s="45" t="s">
        <v>30</v>
      </c>
      <c r="S1059" s="32" t="s">
        <v>31</v>
      </c>
      <c r="T1059" s="45" t="s">
        <v>31</v>
      </c>
      <c r="U1059" s="62" t="s">
        <v>51</v>
      </c>
      <c r="Z1059" s="32" t="s">
        <v>31</v>
      </c>
      <c r="AA1059" s="32" t="s">
        <v>30</v>
      </c>
      <c r="AB1059" s="32" t="s">
        <v>30</v>
      </c>
      <c r="AC1059" s="32" t="s">
        <v>30</v>
      </c>
      <c r="AD1059" s="32" t="s">
        <v>65</v>
      </c>
      <c r="AF1059" s="46" t="s">
        <v>45</v>
      </c>
      <c r="AK1059" s="32" t="s">
        <v>35</v>
      </c>
      <c r="AP1059" s="24" t="str">
        <f t="shared" si="2"/>
        <v>0x0C807000</v>
      </c>
      <c r="AQ1059" s="25"/>
      <c r="AR1059" s="26" t="str">
        <f t="shared" si="6"/>
        <v>ARM64Op_st1_multiple_structures_One_register_register_offset    </v>
      </c>
      <c r="AS1059" s="26" t="str">
        <f t="shared" si="7"/>
        <v>//		ARM64Op_st1_multiple_structures_One_register_register_offset,   	/* 0x0C807000	ST1       	Rm != 11111 */</v>
      </c>
      <c r="AT1059" s="26" t="str">
        <f t="shared" si="8"/>
        <v>//		0x0C807000,	/* ST1       	ARM64Op_st1_multiple_structures_One_register_register_offset	Rm != 11111 */</v>
      </c>
    </row>
    <row r="1060" ht="12.75" customHeight="1">
      <c r="A1060" s="15" t="s">
        <v>1718</v>
      </c>
      <c r="B1060" s="33" t="s">
        <v>106</v>
      </c>
      <c r="C1060" s="16"/>
      <c r="D1060" s="17"/>
      <c r="E1060" s="28" t="s">
        <v>1692</v>
      </c>
      <c r="F1060" s="18" t="str">
        <f t="shared" si="1"/>
        <v>multiple_structures_Register_offset</v>
      </c>
      <c r="G1060" s="18" t="s">
        <v>1680</v>
      </c>
      <c r="H1060" s="30" t="s">
        <v>1709</v>
      </c>
      <c r="I1060" s="30" t="s">
        <v>1710</v>
      </c>
      <c r="J1060" s="45" t="s">
        <v>31</v>
      </c>
      <c r="K1060" s="92" t="s">
        <v>71</v>
      </c>
      <c r="L1060" s="45" t="s">
        <v>31</v>
      </c>
      <c r="M1060" s="45" t="s">
        <v>31</v>
      </c>
      <c r="N1060" s="45" t="s">
        <v>30</v>
      </c>
      <c r="O1060" s="45" t="s">
        <v>30</v>
      </c>
      <c r="P1060" s="45" t="s">
        <v>31</v>
      </c>
      <c r="Q1060" s="45" t="s">
        <v>31</v>
      </c>
      <c r="R1060" s="45" t="s">
        <v>30</v>
      </c>
      <c r="S1060" s="32" t="s">
        <v>31</v>
      </c>
      <c r="T1060" s="45" t="s">
        <v>31</v>
      </c>
      <c r="U1060" s="62" t="s">
        <v>51</v>
      </c>
      <c r="Z1060" s="32" t="s">
        <v>30</v>
      </c>
      <c r="AA1060" s="32" t="s">
        <v>31</v>
      </c>
      <c r="AB1060" s="32" t="s">
        <v>31</v>
      </c>
      <c r="AC1060" s="32" t="s">
        <v>31</v>
      </c>
      <c r="AD1060" s="32" t="s">
        <v>65</v>
      </c>
      <c r="AF1060" s="46" t="s">
        <v>45</v>
      </c>
      <c r="AK1060" s="32" t="s">
        <v>35</v>
      </c>
      <c r="AP1060" s="24" t="str">
        <f t="shared" si="2"/>
        <v>0x0C808000</v>
      </c>
      <c r="AQ1060" s="25"/>
      <c r="AR1060" s="26" t="str">
        <f t="shared" si="6"/>
        <v>ARM64Op_st2_multiple_structures_Register_offset                 </v>
      </c>
      <c r="AS1060" s="26" t="str">
        <f t="shared" si="7"/>
        <v>//		ARM64Op_st2_multiple_structures_Register_offset,                	/* 0x0C808000	ST2       	Rm != 11111 */</v>
      </c>
      <c r="AT1060" s="26" t="str">
        <f t="shared" si="8"/>
        <v>//		0x0C808000,	/* ST2       	ARM64Op_st2_multiple_structures_Register_offset	Rm != 11111 */</v>
      </c>
    </row>
    <row r="1061" ht="12.75" customHeight="1">
      <c r="A1061" s="9" t="s">
        <v>1719</v>
      </c>
      <c r="B1061" s="33" t="s">
        <v>106</v>
      </c>
      <c r="C1061" s="16"/>
      <c r="D1061" s="17"/>
      <c r="E1061" s="28" t="s">
        <v>1683</v>
      </c>
      <c r="F1061" s="18" t="str">
        <f t="shared" si="1"/>
        <v>multiple_structures_Two_registers_register_offset</v>
      </c>
      <c r="G1061" s="18" t="s">
        <v>1680</v>
      </c>
      <c r="H1061" s="30" t="s">
        <v>1720</v>
      </c>
      <c r="I1061" s="30" t="s">
        <v>1710</v>
      </c>
      <c r="J1061" s="45" t="s">
        <v>31</v>
      </c>
      <c r="K1061" s="92" t="s">
        <v>71</v>
      </c>
      <c r="L1061" s="45" t="s">
        <v>31</v>
      </c>
      <c r="M1061" s="45" t="s">
        <v>31</v>
      </c>
      <c r="N1061" s="45" t="s">
        <v>30</v>
      </c>
      <c r="O1061" s="45" t="s">
        <v>30</v>
      </c>
      <c r="P1061" s="45" t="s">
        <v>31</v>
      </c>
      <c r="Q1061" s="45" t="s">
        <v>31</v>
      </c>
      <c r="R1061" s="45" t="s">
        <v>30</v>
      </c>
      <c r="S1061" s="32" t="s">
        <v>31</v>
      </c>
      <c r="T1061" s="45" t="s">
        <v>31</v>
      </c>
      <c r="U1061" s="62" t="s">
        <v>51</v>
      </c>
      <c r="Z1061" s="32" t="s">
        <v>30</v>
      </c>
      <c r="AA1061" s="32" t="s">
        <v>31</v>
      </c>
      <c r="AB1061" s="32" t="s">
        <v>30</v>
      </c>
      <c r="AC1061" s="32" t="s">
        <v>31</v>
      </c>
      <c r="AD1061" s="32" t="s">
        <v>65</v>
      </c>
      <c r="AF1061" s="46" t="s">
        <v>45</v>
      </c>
      <c r="AK1061" s="32" t="s">
        <v>35</v>
      </c>
      <c r="AP1061" s="24" t="str">
        <f t="shared" si="2"/>
        <v>0x0C80A000</v>
      </c>
      <c r="AQ1061" s="25"/>
      <c r="AR1061" s="26" t="str">
        <f t="shared" si="6"/>
        <v>ARM64Op_st1_multiple_structures_Two_registers_register_offset   </v>
      </c>
      <c r="AS1061" s="26" t="str">
        <f t="shared" si="7"/>
        <v>//		ARM64Op_st1_multiple_structures_Two_registers_register_offset,  	/* 0x0C80A000	ST1       	Rm != 11111 */</v>
      </c>
      <c r="AT1061" s="26" t="str">
        <f t="shared" si="8"/>
        <v>//		0x0C80A000,	/* ST1       	ARM64Op_st1_multiple_structures_Two_registers_register_offset	Rm != 11111 */</v>
      </c>
    </row>
    <row r="1062" ht="12.75" customHeight="1">
      <c r="A1062" s="15" t="s">
        <v>1721</v>
      </c>
      <c r="B1062" s="33" t="s">
        <v>106</v>
      </c>
      <c r="C1062" s="16"/>
      <c r="D1062" s="17"/>
      <c r="E1062" s="28" t="s">
        <v>1679</v>
      </c>
      <c r="F1062" s="18" t="str">
        <f t="shared" si="1"/>
        <v>multiple_structures_Immediate_offset</v>
      </c>
      <c r="G1062" s="18" t="s">
        <v>1680</v>
      </c>
      <c r="H1062" s="30" t="s">
        <v>1722</v>
      </c>
      <c r="I1062" s="30"/>
      <c r="J1062" s="45" t="s">
        <v>31</v>
      </c>
      <c r="K1062" s="92" t="s">
        <v>71</v>
      </c>
      <c r="L1062" s="45" t="s">
        <v>31</v>
      </c>
      <c r="M1062" s="45" t="s">
        <v>31</v>
      </c>
      <c r="N1062" s="45" t="s">
        <v>30</v>
      </c>
      <c r="O1062" s="45" t="s">
        <v>30</v>
      </c>
      <c r="P1062" s="45" t="s">
        <v>31</v>
      </c>
      <c r="Q1062" s="45" t="s">
        <v>31</v>
      </c>
      <c r="R1062" s="45" t="s">
        <v>30</v>
      </c>
      <c r="S1062" s="32" t="s">
        <v>31</v>
      </c>
      <c r="T1062" s="45" t="s">
        <v>31</v>
      </c>
      <c r="U1062" s="62" t="s">
        <v>30</v>
      </c>
      <c r="V1062" s="62" t="s">
        <v>30</v>
      </c>
      <c r="W1062" s="62" t="s">
        <v>30</v>
      </c>
      <c r="X1062" s="62" t="s">
        <v>30</v>
      </c>
      <c r="Y1062" s="62" t="s">
        <v>30</v>
      </c>
      <c r="Z1062" s="32" t="s">
        <v>31</v>
      </c>
      <c r="AA1062" s="32" t="s">
        <v>31</v>
      </c>
      <c r="AB1062" s="32" t="s">
        <v>31</v>
      </c>
      <c r="AC1062" s="32" t="s">
        <v>31</v>
      </c>
      <c r="AD1062" s="32" t="s">
        <v>65</v>
      </c>
      <c r="AF1062" s="46" t="s">
        <v>45</v>
      </c>
      <c r="AK1062" s="32" t="s">
        <v>35</v>
      </c>
      <c r="AP1062" s="24" t="str">
        <f t="shared" si="2"/>
        <v>0x0C9F0000</v>
      </c>
      <c r="AQ1062" s="25"/>
      <c r="AR1062" s="26" t="str">
        <f t="shared" si="6"/>
        <v>ARM64Op_st4_multiple_structures_Immediate_offset                </v>
      </c>
      <c r="AS1062" s="26" t="str">
        <f t="shared" si="7"/>
        <v>//		ARM64Op_st4_multiple_structures_Immediate_offset,               	/* 0x0C9F0000	ST4       	 */</v>
      </c>
      <c r="AT1062" s="26" t="str">
        <f t="shared" si="8"/>
        <v>//		0x0C9F0000,	/* ST4       	ARM64Op_st4_multiple_structures_Immediate_offset	 */</v>
      </c>
    </row>
    <row r="1063" ht="12.75" customHeight="1">
      <c r="A1063" s="15" t="s">
        <v>1723</v>
      </c>
      <c r="B1063" s="33" t="s">
        <v>106</v>
      </c>
      <c r="C1063" s="16"/>
      <c r="D1063" s="17"/>
      <c r="E1063" s="28" t="s">
        <v>1683</v>
      </c>
      <c r="F1063" s="18" t="str">
        <f t="shared" si="1"/>
        <v>multiple_structures_Four_registers_immediate_offset</v>
      </c>
      <c r="G1063" s="18" t="s">
        <v>1680</v>
      </c>
      <c r="H1063" s="30" t="s">
        <v>1724</v>
      </c>
      <c r="I1063" s="30"/>
      <c r="J1063" s="45" t="s">
        <v>31</v>
      </c>
      <c r="K1063" s="92" t="s">
        <v>71</v>
      </c>
      <c r="L1063" s="45" t="s">
        <v>31</v>
      </c>
      <c r="M1063" s="45" t="s">
        <v>31</v>
      </c>
      <c r="N1063" s="45" t="s">
        <v>30</v>
      </c>
      <c r="O1063" s="45" t="s">
        <v>30</v>
      </c>
      <c r="P1063" s="45" t="s">
        <v>31</v>
      </c>
      <c r="Q1063" s="45" t="s">
        <v>31</v>
      </c>
      <c r="R1063" s="45" t="s">
        <v>30</v>
      </c>
      <c r="S1063" s="32" t="s">
        <v>31</v>
      </c>
      <c r="T1063" s="45" t="s">
        <v>31</v>
      </c>
      <c r="U1063" s="62" t="s">
        <v>30</v>
      </c>
      <c r="V1063" s="62" t="s">
        <v>30</v>
      </c>
      <c r="W1063" s="62" t="s">
        <v>30</v>
      </c>
      <c r="X1063" s="62" t="s">
        <v>30</v>
      </c>
      <c r="Y1063" s="62" t="s">
        <v>30</v>
      </c>
      <c r="Z1063" s="32" t="s">
        <v>31</v>
      </c>
      <c r="AA1063" s="32" t="s">
        <v>31</v>
      </c>
      <c r="AB1063" s="32" t="s">
        <v>30</v>
      </c>
      <c r="AC1063" s="32" t="s">
        <v>31</v>
      </c>
      <c r="AD1063" s="32" t="s">
        <v>65</v>
      </c>
      <c r="AF1063" s="46" t="s">
        <v>45</v>
      </c>
      <c r="AK1063" s="32" t="s">
        <v>35</v>
      </c>
      <c r="AP1063" s="24" t="str">
        <f t="shared" si="2"/>
        <v>0x0C9F2000</v>
      </c>
      <c r="AQ1063" s="25"/>
      <c r="AR1063" s="26" t="str">
        <f t="shared" si="6"/>
        <v>ARM64Op_st1_multiple_structures_Four_registers_immediate_offset </v>
      </c>
      <c r="AS1063" s="26" t="str">
        <f t="shared" si="7"/>
        <v>//		ARM64Op_st1_multiple_structures_Four_registers_immediate_offset,	/* 0x0C9F2000	ST1       	 */</v>
      </c>
      <c r="AT1063" s="26" t="str">
        <f t="shared" si="8"/>
        <v>//		0x0C9F2000,	/* ST1       	ARM64Op_st1_multiple_structures_Four_registers_immediate_offset	 */</v>
      </c>
    </row>
    <row r="1064" ht="12.75" customHeight="1">
      <c r="A1064" s="9" t="s">
        <v>1725</v>
      </c>
      <c r="B1064" s="33" t="s">
        <v>106</v>
      </c>
      <c r="C1064" s="16"/>
      <c r="D1064" s="17"/>
      <c r="E1064" s="28" t="s">
        <v>1686</v>
      </c>
      <c r="F1064" s="18" t="str">
        <f t="shared" si="1"/>
        <v>multiple_structures_Immediate_offset</v>
      </c>
      <c r="G1064" s="18" t="s">
        <v>1680</v>
      </c>
      <c r="H1064" s="30" t="s">
        <v>1722</v>
      </c>
      <c r="I1064" s="30"/>
      <c r="J1064" s="45" t="s">
        <v>31</v>
      </c>
      <c r="K1064" s="92" t="s">
        <v>71</v>
      </c>
      <c r="L1064" s="45" t="s">
        <v>31</v>
      </c>
      <c r="M1064" s="45" t="s">
        <v>31</v>
      </c>
      <c r="N1064" s="45" t="s">
        <v>30</v>
      </c>
      <c r="O1064" s="45" t="s">
        <v>30</v>
      </c>
      <c r="P1064" s="45" t="s">
        <v>31</v>
      </c>
      <c r="Q1064" s="45" t="s">
        <v>31</v>
      </c>
      <c r="R1064" s="45" t="s">
        <v>30</v>
      </c>
      <c r="S1064" s="32" t="s">
        <v>31</v>
      </c>
      <c r="T1064" s="45" t="s">
        <v>31</v>
      </c>
      <c r="U1064" s="62" t="s">
        <v>30</v>
      </c>
      <c r="V1064" s="62" t="s">
        <v>30</v>
      </c>
      <c r="W1064" s="62" t="s">
        <v>30</v>
      </c>
      <c r="X1064" s="62" t="s">
        <v>30</v>
      </c>
      <c r="Y1064" s="62" t="s">
        <v>30</v>
      </c>
      <c r="Z1064" s="32" t="s">
        <v>31</v>
      </c>
      <c r="AA1064" s="32" t="s">
        <v>30</v>
      </c>
      <c r="AB1064" s="32" t="s">
        <v>31</v>
      </c>
      <c r="AC1064" s="32" t="s">
        <v>31</v>
      </c>
      <c r="AD1064" s="32" t="s">
        <v>65</v>
      </c>
      <c r="AF1064" s="46" t="s">
        <v>45</v>
      </c>
      <c r="AK1064" s="32" t="s">
        <v>35</v>
      </c>
      <c r="AP1064" s="24" t="str">
        <f t="shared" si="2"/>
        <v>0x0C9F4000</v>
      </c>
      <c r="AQ1064" s="25"/>
      <c r="AR1064" s="26" t="str">
        <f t="shared" si="6"/>
        <v>ARM64Op_st3_multiple_structures_Immediate_offset                </v>
      </c>
      <c r="AS1064" s="26" t="str">
        <f t="shared" si="7"/>
        <v>//		ARM64Op_st3_multiple_structures_Immediate_offset,               	/* 0x0C9F4000	ST3       	 */</v>
      </c>
      <c r="AT1064" s="26" t="str">
        <f t="shared" si="8"/>
        <v>//		0x0C9F4000,	/* ST3       	ARM64Op_st3_multiple_structures_Immediate_offset	 */</v>
      </c>
    </row>
    <row r="1065" ht="12.75" customHeight="1">
      <c r="A1065" s="9" t="s">
        <v>1726</v>
      </c>
      <c r="B1065" s="33" t="s">
        <v>106</v>
      </c>
      <c r="C1065" s="16"/>
      <c r="D1065" s="17"/>
      <c r="E1065" s="28" t="s">
        <v>1683</v>
      </c>
      <c r="F1065" s="18" t="str">
        <f t="shared" si="1"/>
        <v>multiple_structures_Three_registers_immediate_offset</v>
      </c>
      <c r="G1065" s="18" t="s">
        <v>1680</v>
      </c>
      <c r="H1065" s="30" t="s">
        <v>1727</v>
      </c>
      <c r="I1065" s="30"/>
      <c r="J1065" s="45" t="s">
        <v>31</v>
      </c>
      <c r="K1065" s="92" t="s">
        <v>71</v>
      </c>
      <c r="L1065" s="45" t="s">
        <v>31</v>
      </c>
      <c r="M1065" s="45" t="s">
        <v>31</v>
      </c>
      <c r="N1065" s="45" t="s">
        <v>30</v>
      </c>
      <c r="O1065" s="45" t="s">
        <v>30</v>
      </c>
      <c r="P1065" s="45" t="s">
        <v>31</v>
      </c>
      <c r="Q1065" s="45" t="s">
        <v>31</v>
      </c>
      <c r="R1065" s="45" t="s">
        <v>30</v>
      </c>
      <c r="S1065" s="32" t="s">
        <v>31</v>
      </c>
      <c r="T1065" s="45" t="s">
        <v>31</v>
      </c>
      <c r="U1065" s="62" t="s">
        <v>30</v>
      </c>
      <c r="V1065" s="62" t="s">
        <v>30</v>
      </c>
      <c r="W1065" s="62" t="s">
        <v>30</v>
      </c>
      <c r="X1065" s="62" t="s">
        <v>30</v>
      </c>
      <c r="Y1065" s="62" t="s">
        <v>30</v>
      </c>
      <c r="Z1065" s="32" t="s">
        <v>31</v>
      </c>
      <c r="AA1065" s="32" t="s">
        <v>30</v>
      </c>
      <c r="AB1065" s="32" t="s">
        <v>30</v>
      </c>
      <c r="AC1065" s="32" t="s">
        <v>31</v>
      </c>
      <c r="AD1065" s="32" t="s">
        <v>65</v>
      </c>
      <c r="AF1065" s="46" t="s">
        <v>45</v>
      </c>
      <c r="AK1065" s="32" t="s">
        <v>35</v>
      </c>
      <c r="AP1065" s="24" t="str">
        <f t="shared" si="2"/>
        <v>0x0C9F6000</v>
      </c>
      <c r="AQ1065" s="25"/>
      <c r="AR1065" s="26" t="str">
        <f t="shared" si="6"/>
        <v>ARM64Op_st1_multiple_structures_Three_registers_immediate_offset</v>
      </c>
      <c r="AS1065" s="26" t="str">
        <f t="shared" si="7"/>
        <v>//		ARM64Op_st1_multiple_structures_Three_registers_immediate_offset	/* 0x0C9F6000	ST1       	 */</v>
      </c>
      <c r="AT1065" s="26" t="str">
        <f t="shared" si="8"/>
        <v>//		0x0C9F6000,	/* ST1       	ARM64Op_st1_multiple_structures_Three_registers_immediate_offset	 */</v>
      </c>
    </row>
    <row r="1066" ht="12.75" customHeight="1">
      <c r="A1066" s="15" t="s">
        <v>1728</v>
      </c>
      <c r="B1066" s="33" t="s">
        <v>106</v>
      </c>
      <c r="C1066" s="16"/>
      <c r="D1066" s="17"/>
      <c r="E1066" s="28" t="s">
        <v>1683</v>
      </c>
      <c r="F1066" s="18" t="str">
        <f t="shared" si="1"/>
        <v>multiple_structures_One_register_immediate_offset</v>
      </c>
      <c r="G1066" s="18" t="s">
        <v>1680</v>
      </c>
      <c r="H1066" s="30" t="s">
        <v>1729</v>
      </c>
      <c r="I1066" s="30"/>
      <c r="J1066" s="45" t="s">
        <v>31</v>
      </c>
      <c r="K1066" s="92" t="s">
        <v>71</v>
      </c>
      <c r="L1066" s="45" t="s">
        <v>31</v>
      </c>
      <c r="M1066" s="45" t="s">
        <v>31</v>
      </c>
      <c r="N1066" s="45" t="s">
        <v>30</v>
      </c>
      <c r="O1066" s="45" t="s">
        <v>30</v>
      </c>
      <c r="P1066" s="45" t="s">
        <v>31</v>
      </c>
      <c r="Q1066" s="45" t="s">
        <v>31</v>
      </c>
      <c r="R1066" s="45" t="s">
        <v>30</v>
      </c>
      <c r="S1066" s="32" t="s">
        <v>31</v>
      </c>
      <c r="T1066" s="45" t="s">
        <v>31</v>
      </c>
      <c r="U1066" s="62" t="s">
        <v>30</v>
      </c>
      <c r="V1066" s="62" t="s">
        <v>30</v>
      </c>
      <c r="W1066" s="62" t="s">
        <v>30</v>
      </c>
      <c r="X1066" s="62" t="s">
        <v>30</v>
      </c>
      <c r="Y1066" s="62" t="s">
        <v>30</v>
      </c>
      <c r="Z1066" s="32" t="s">
        <v>31</v>
      </c>
      <c r="AA1066" s="32" t="s">
        <v>30</v>
      </c>
      <c r="AB1066" s="32" t="s">
        <v>30</v>
      </c>
      <c r="AC1066" s="32" t="s">
        <v>30</v>
      </c>
      <c r="AD1066" s="32" t="s">
        <v>65</v>
      </c>
      <c r="AF1066" s="46" t="s">
        <v>45</v>
      </c>
      <c r="AK1066" s="32" t="s">
        <v>35</v>
      </c>
      <c r="AP1066" s="24" t="str">
        <f t="shared" si="2"/>
        <v>0x0C9F7000</v>
      </c>
      <c r="AQ1066" s="25"/>
      <c r="AR1066" s="26" t="str">
        <f t="shared" si="6"/>
        <v>ARM64Op_st1_multiple_structures_One_register_immediate_offset   </v>
      </c>
      <c r="AS1066" s="26" t="str">
        <f t="shared" si="7"/>
        <v>//		ARM64Op_st1_multiple_structures_One_register_immediate_offset,  	/* 0x0C9F7000	ST1       	 */</v>
      </c>
      <c r="AT1066" s="26" t="str">
        <f t="shared" si="8"/>
        <v>//		0x0C9F7000,	/* ST1       	ARM64Op_st1_multiple_structures_One_register_immediate_offset	 */</v>
      </c>
    </row>
    <row r="1067" ht="12.75" customHeight="1">
      <c r="A1067" s="15" t="s">
        <v>1730</v>
      </c>
      <c r="B1067" s="33" t="s">
        <v>106</v>
      </c>
      <c r="C1067" s="16"/>
      <c r="D1067" s="17"/>
      <c r="E1067" s="28" t="s">
        <v>1692</v>
      </c>
      <c r="F1067" s="18" t="str">
        <f t="shared" si="1"/>
        <v>multiple_structures_Immediate_offset</v>
      </c>
      <c r="G1067" s="18" t="s">
        <v>1680</v>
      </c>
      <c r="H1067" s="30" t="s">
        <v>1722</v>
      </c>
      <c r="I1067" s="30"/>
      <c r="J1067" s="45" t="s">
        <v>31</v>
      </c>
      <c r="K1067" s="92" t="s">
        <v>71</v>
      </c>
      <c r="L1067" s="45" t="s">
        <v>31</v>
      </c>
      <c r="M1067" s="45" t="s">
        <v>31</v>
      </c>
      <c r="N1067" s="45" t="s">
        <v>30</v>
      </c>
      <c r="O1067" s="45" t="s">
        <v>30</v>
      </c>
      <c r="P1067" s="45" t="s">
        <v>31</v>
      </c>
      <c r="Q1067" s="45" t="s">
        <v>31</v>
      </c>
      <c r="R1067" s="45" t="s">
        <v>30</v>
      </c>
      <c r="S1067" s="32" t="s">
        <v>31</v>
      </c>
      <c r="T1067" s="45" t="s">
        <v>31</v>
      </c>
      <c r="U1067" s="62" t="s">
        <v>30</v>
      </c>
      <c r="V1067" s="62" t="s">
        <v>30</v>
      </c>
      <c r="W1067" s="62" t="s">
        <v>30</v>
      </c>
      <c r="X1067" s="62" t="s">
        <v>30</v>
      </c>
      <c r="Y1067" s="62" t="s">
        <v>30</v>
      </c>
      <c r="Z1067" s="32" t="s">
        <v>30</v>
      </c>
      <c r="AA1067" s="32" t="s">
        <v>31</v>
      </c>
      <c r="AB1067" s="32" t="s">
        <v>31</v>
      </c>
      <c r="AC1067" s="32" t="s">
        <v>31</v>
      </c>
      <c r="AD1067" s="32" t="s">
        <v>65</v>
      </c>
      <c r="AF1067" s="46" t="s">
        <v>45</v>
      </c>
      <c r="AK1067" s="32" t="s">
        <v>35</v>
      </c>
      <c r="AP1067" s="24" t="str">
        <f t="shared" si="2"/>
        <v>0x0C9F8000</v>
      </c>
      <c r="AQ1067" s="25"/>
      <c r="AR1067" s="26" t="str">
        <f t="shared" si="6"/>
        <v>ARM64Op_st2_multiple_structures_Immediate_offset                </v>
      </c>
      <c r="AS1067" s="26" t="str">
        <f t="shared" si="7"/>
        <v>//		ARM64Op_st2_multiple_structures_Immediate_offset,               	/* 0x0C9F8000	ST2       	 */</v>
      </c>
      <c r="AT1067" s="26" t="str">
        <f t="shared" si="8"/>
        <v>//		0x0C9F8000,	/* ST2       	ARM64Op_st2_multiple_structures_Immediate_offset	 */</v>
      </c>
    </row>
    <row r="1068" ht="12.75" customHeight="1">
      <c r="A1068" s="9" t="s">
        <v>1731</v>
      </c>
      <c r="B1068" s="33" t="s">
        <v>106</v>
      </c>
      <c r="C1068" s="16"/>
      <c r="D1068" s="17"/>
      <c r="E1068" s="28" t="s">
        <v>1683</v>
      </c>
      <c r="F1068" s="18" t="str">
        <f t="shared" si="1"/>
        <v>multiple_structures_Two_registers_immediate_offset</v>
      </c>
      <c r="G1068" s="18" t="s">
        <v>1680</v>
      </c>
      <c r="H1068" s="30" t="s">
        <v>1732</v>
      </c>
      <c r="I1068" s="30"/>
      <c r="J1068" s="45" t="s">
        <v>31</v>
      </c>
      <c r="K1068" s="92" t="s">
        <v>71</v>
      </c>
      <c r="L1068" s="45" t="s">
        <v>31</v>
      </c>
      <c r="M1068" s="45" t="s">
        <v>31</v>
      </c>
      <c r="N1068" s="45" t="s">
        <v>30</v>
      </c>
      <c r="O1068" s="45" t="s">
        <v>30</v>
      </c>
      <c r="P1068" s="45" t="s">
        <v>31</v>
      </c>
      <c r="Q1068" s="45" t="s">
        <v>31</v>
      </c>
      <c r="R1068" s="45" t="s">
        <v>30</v>
      </c>
      <c r="S1068" s="32" t="s">
        <v>31</v>
      </c>
      <c r="T1068" s="45" t="s">
        <v>31</v>
      </c>
      <c r="U1068" s="62" t="s">
        <v>30</v>
      </c>
      <c r="V1068" s="62" t="s">
        <v>30</v>
      </c>
      <c r="W1068" s="62" t="s">
        <v>30</v>
      </c>
      <c r="X1068" s="62" t="s">
        <v>30</v>
      </c>
      <c r="Y1068" s="62" t="s">
        <v>30</v>
      </c>
      <c r="Z1068" s="32" t="s">
        <v>30</v>
      </c>
      <c r="AA1068" s="32" t="s">
        <v>31</v>
      </c>
      <c r="AB1068" s="32" t="s">
        <v>30</v>
      </c>
      <c r="AC1068" s="32" t="s">
        <v>31</v>
      </c>
      <c r="AD1068" s="32" t="s">
        <v>65</v>
      </c>
      <c r="AF1068" s="46" t="s">
        <v>45</v>
      </c>
      <c r="AK1068" s="32" t="s">
        <v>35</v>
      </c>
      <c r="AP1068" s="24" t="str">
        <f t="shared" si="2"/>
        <v>0x0C9FA000</v>
      </c>
      <c r="AQ1068" s="25"/>
      <c r="AR1068" s="26" t="str">
        <f t="shared" si="6"/>
        <v>ARM64Op_st1_multiple_structures_Two_registers_immediate_offset  </v>
      </c>
      <c r="AS1068" s="26" t="str">
        <f t="shared" si="7"/>
        <v>//		ARM64Op_st1_multiple_structures_Two_registers_immediate_offset, 	/* 0x0C9FA000	ST1       	 */</v>
      </c>
      <c r="AT1068" s="26" t="str">
        <f t="shared" si="8"/>
        <v>//		0x0C9FA000,	/* ST1       	ARM64Op_st1_multiple_structures_Two_registers_immediate_offset	 */</v>
      </c>
    </row>
    <row r="1069" ht="12.75" customHeight="1">
      <c r="A1069" s="15" t="s">
        <v>1733</v>
      </c>
      <c r="B1069" s="33" t="s">
        <v>106</v>
      </c>
      <c r="C1069" s="16"/>
      <c r="D1069" s="17"/>
      <c r="E1069" s="28" t="s">
        <v>1696</v>
      </c>
      <c r="F1069" s="18" t="str">
        <f t="shared" si="1"/>
        <v>multiple_structures_Register_offset</v>
      </c>
      <c r="G1069" s="18" t="s">
        <v>1680</v>
      </c>
      <c r="H1069" s="30" t="s">
        <v>1709</v>
      </c>
      <c r="I1069" s="30" t="s">
        <v>1710</v>
      </c>
      <c r="J1069" s="45" t="s">
        <v>31</v>
      </c>
      <c r="K1069" s="92" t="s">
        <v>71</v>
      </c>
      <c r="L1069" s="45" t="s">
        <v>31</v>
      </c>
      <c r="M1069" s="45" t="s">
        <v>31</v>
      </c>
      <c r="N1069" s="45" t="s">
        <v>30</v>
      </c>
      <c r="O1069" s="45" t="s">
        <v>30</v>
      </c>
      <c r="P1069" s="45" t="s">
        <v>31</v>
      </c>
      <c r="Q1069" s="45" t="s">
        <v>31</v>
      </c>
      <c r="R1069" s="45" t="s">
        <v>30</v>
      </c>
      <c r="S1069" s="32" t="s">
        <v>30</v>
      </c>
      <c r="T1069" s="45" t="s">
        <v>31</v>
      </c>
      <c r="U1069" s="62" t="s">
        <v>51</v>
      </c>
      <c r="Z1069" s="32" t="s">
        <v>31</v>
      </c>
      <c r="AA1069" s="32" t="s">
        <v>31</v>
      </c>
      <c r="AB1069" s="32" t="s">
        <v>31</v>
      </c>
      <c r="AC1069" s="32" t="s">
        <v>31</v>
      </c>
      <c r="AD1069" s="32" t="s">
        <v>65</v>
      </c>
      <c r="AF1069" s="46" t="s">
        <v>45</v>
      </c>
      <c r="AK1069" s="32" t="s">
        <v>35</v>
      </c>
      <c r="AP1069" s="24" t="str">
        <f t="shared" si="2"/>
        <v>0x0CC00000</v>
      </c>
      <c r="AQ1069" s="25"/>
      <c r="AR1069" s="26" t="str">
        <f t="shared" si="6"/>
        <v>ARM64Op_ld4_multiple_structures_Register_offset                 </v>
      </c>
      <c r="AS1069" s="26" t="str">
        <f t="shared" si="7"/>
        <v>//		ARM64Op_ld4_multiple_structures_Register_offset,                	/* 0x0CC00000	LD4       	Rm != 11111 */</v>
      </c>
      <c r="AT1069" s="26" t="str">
        <f t="shared" si="8"/>
        <v>//		0x0CC00000,	/* LD4       	ARM64Op_ld4_multiple_structures_Register_offset	Rm != 11111 */</v>
      </c>
    </row>
    <row r="1070" ht="12.75" customHeight="1">
      <c r="A1070" s="15" t="s">
        <v>1734</v>
      </c>
      <c r="B1070" s="33" t="s">
        <v>106</v>
      </c>
      <c r="C1070" s="16"/>
      <c r="D1070" s="17"/>
      <c r="E1070" s="28" t="s">
        <v>1698</v>
      </c>
      <c r="F1070" s="18" t="str">
        <f t="shared" si="1"/>
        <v>multiple_structures_Four_registers_register_offset</v>
      </c>
      <c r="G1070" s="18" t="s">
        <v>1680</v>
      </c>
      <c r="H1070" s="30" t="s">
        <v>1712</v>
      </c>
      <c r="I1070" s="30" t="s">
        <v>1710</v>
      </c>
      <c r="J1070" s="45" t="s">
        <v>31</v>
      </c>
      <c r="K1070" s="92" t="s">
        <v>71</v>
      </c>
      <c r="L1070" s="45" t="s">
        <v>31</v>
      </c>
      <c r="M1070" s="45" t="s">
        <v>31</v>
      </c>
      <c r="N1070" s="45" t="s">
        <v>30</v>
      </c>
      <c r="O1070" s="45" t="s">
        <v>30</v>
      </c>
      <c r="P1070" s="45" t="s">
        <v>31</v>
      </c>
      <c r="Q1070" s="45" t="s">
        <v>31</v>
      </c>
      <c r="R1070" s="45" t="s">
        <v>30</v>
      </c>
      <c r="S1070" s="32" t="s">
        <v>30</v>
      </c>
      <c r="T1070" s="45" t="s">
        <v>31</v>
      </c>
      <c r="U1070" s="62" t="s">
        <v>51</v>
      </c>
      <c r="Z1070" s="32" t="s">
        <v>31</v>
      </c>
      <c r="AA1070" s="32" t="s">
        <v>31</v>
      </c>
      <c r="AB1070" s="32" t="s">
        <v>30</v>
      </c>
      <c r="AC1070" s="32" t="s">
        <v>31</v>
      </c>
      <c r="AD1070" s="32" t="s">
        <v>65</v>
      </c>
      <c r="AF1070" s="46" t="s">
        <v>45</v>
      </c>
      <c r="AK1070" s="32" t="s">
        <v>35</v>
      </c>
      <c r="AP1070" s="24" t="str">
        <f t="shared" si="2"/>
        <v>0x0CC02000</v>
      </c>
      <c r="AQ1070" s="25"/>
      <c r="AR1070" s="26" t="str">
        <f t="shared" si="6"/>
        <v>ARM64Op_ld1_multiple_structures_Four_registers_register_offset  </v>
      </c>
      <c r="AS1070" s="26" t="str">
        <f t="shared" si="7"/>
        <v>//		ARM64Op_ld1_multiple_structures_Four_registers_register_offset, 	/* 0x0CC02000	LD1       	Rm != 11111 */</v>
      </c>
      <c r="AT1070" s="26" t="str">
        <f t="shared" si="8"/>
        <v>//		0x0CC02000,	/* LD1       	ARM64Op_ld1_multiple_structures_Four_registers_register_offset	Rm != 11111 */</v>
      </c>
    </row>
    <row r="1071" ht="12.75" customHeight="1">
      <c r="A1071" s="9" t="s">
        <v>1735</v>
      </c>
      <c r="B1071" s="33" t="s">
        <v>106</v>
      </c>
      <c r="C1071" s="16"/>
      <c r="D1071" s="17"/>
      <c r="E1071" s="28" t="s">
        <v>1700</v>
      </c>
      <c r="F1071" s="18" t="str">
        <f t="shared" si="1"/>
        <v>multiple_structures_Register_offset</v>
      </c>
      <c r="G1071" s="18" t="s">
        <v>1680</v>
      </c>
      <c r="H1071" s="30" t="s">
        <v>1709</v>
      </c>
      <c r="I1071" s="30" t="s">
        <v>1710</v>
      </c>
      <c r="J1071" s="45" t="s">
        <v>31</v>
      </c>
      <c r="K1071" s="92" t="s">
        <v>71</v>
      </c>
      <c r="L1071" s="45" t="s">
        <v>31</v>
      </c>
      <c r="M1071" s="45" t="s">
        <v>31</v>
      </c>
      <c r="N1071" s="45" t="s">
        <v>30</v>
      </c>
      <c r="O1071" s="45" t="s">
        <v>30</v>
      </c>
      <c r="P1071" s="45" t="s">
        <v>31</v>
      </c>
      <c r="Q1071" s="45" t="s">
        <v>31</v>
      </c>
      <c r="R1071" s="45" t="s">
        <v>30</v>
      </c>
      <c r="S1071" s="32" t="s">
        <v>30</v>
      </c>
      <c r="T1071" s="45" t="s">
        <v>31</v>
      </c>
      <c r="U1071" s="62" t="s">
        <v>51</v>
      </c>
      <c r="Z1071" s="32" t="s">
        <v>31</v>
      </c>
      <c r="AA1071" s="32" t="s">
        <v>30</v>
      </c>
      <c r="AB1071" s="32" t="s">
        <v>31</v>
      </c>
      <c r="AC1071" s="32" t="s">
        <v>31</v>
      </c>
      <c r="AD1071" s="32" t="s">
        <v>65</v>
      </c>
      <c r="AF1071" s="46" t="s">
        <v>45</v>
      </c>
      <c r="AK1071" s="32" t="s">
        <v>35</v>
      </c>
      <c r="AP1071" s="24" t="str">
        <f t="shared" si="2"/>
        <v>0x0CC04000</v>
      </c>
      <c r="AQ1071" s="25"/>
      <c r="AR1071" s="26" t="str">
        <f t="shared" si="6"/>
        <v>ARM64Op_ld3_multiple_structures_Register_offset                 </v>
      </c>
      <c r="AS1071" s="26" t="str">
        <f t="shared" si="7"/>
        <v>//		ARM64Op_ld3_multiple_structures_Register_offset,                	/* 0x0CC04000	LD3       	Rm != 11111 */</v>
      </c>
      <c r="AT1071" s="26" t="str">
        <f t="shared" si="8"/>
        <v>//		0x0CC04000,	/* LD3       	ARM64Op_ld3_multiple_structures_Register_offset	Rm != 11111 */</v>
      </c>
    </row>
    <row r="1072" ht="12.75" customHeight="1">
      <c r="A1072" s="9" t="s">
        <v>1736</v>
      </c>
      <c r="B1072" s="33" t="s">
        <v>106</v>
      </c>
      <c r="C1072" s="16"/>
      <c r="D1072" s="17"/>
      <c r="E1072" s="28" t="s">
        <v>1698</v>
      </c>
      <c r="F1072" s="18" t="str">
        <f t="shared" si="1"/>
        <v>multiple_structures_Three_registers_register_offset</v>
      </c>
      <c r="G1072" s="18" t="s">
        <v>1680</v>
      </c>
      <c r="H1072" s="30" t="s">
        <v>1715</v>
      </c>
      <c r="I1072" s="30" t="s">
        <v>1710</v>
      </c>
      <c r="J1072" s="45" t="s">
        <v>31</v>
      </c>
      <c r="K1072" s="92" t="s">
        <v>71</v>
      </c>
      <c r="L1072" s="45" t="s">
        <v>31</v>
      </c>
      <c r="M1072" s="45" t="s">
        <v>31</v>
      </c>
      <c r="N1072" s="45" t="s">
        <v>30</v>
      </c>
      <c r="O1072" s="45" t="s">
        <v>30</v>
      </c>
      <c r="P1072" s="45" t="s">
        <v>31</v>
      </c>
      <c r="Q1072" s="45" t="s">
        <v>31</v>
      </c>
      <c r="R1072" s="45" t="s">
        <v>30</v>
      </c>
      <c r="S1072" s="32" t="s">
        <v>30</v>
      </c>
      <c r="T1072" s="45" t="s">
        <v>31</v>
      </c>
      <c r="U1072" s="62" t="s">
        <v>51</v>
      </c>
      <c r="Z1072" s="32" t="s">
        <v>31</v>
      </c>
      <c r="AA1072" s="32" t="s">
        <v>30</v>
      </c>
      <c r="AB1072" s="32" t="s">
        <v>30</v>
      </c>
      <c r="AC1072" s="32" t="s">
        <v>31</v>
      </c>
      <c r="AD1072" s="32" t="s">
        <v>65</v>
      </c>
      <c r="AF1072" s="46" t="s">
        <v>45</v>
      </c>
      <c r="AK1072" s="32" t="s">
        <v>35</v>
      </c>
      <c r="AP1072" s="24" t="str">
        <f t="shared" si="2"/>
        <v>0x0CC06000</v>
      </c>
      <c r="AQ1072" s="25"/>
      <c r="AR1072" s="26" t="str">
        <f t="shared" si="6"/>
        <v>ARM64Op_ld1_multiple_structures_Three_registers_register_offset </v>
      </c>
      <c r="AS1072" s="26" t="str">
        <f t="shared" si="7"/>
        <v>//		ARM64Op_ld1_multiple_structures_Three_registers_register_offset,	/* 0x0CC06000	LD1       	Rm != 11111 */</v>
      </c>
      <c r="AT1072" s="26" t="str">
        <f t="shared" si="8"/>
        <v>//		0x0CC06000,	/* LD1       	ARM64Op_ld1_multiple_structures_Three_registers_register_offset	Rm != 11111 */</v>
      </c>
    </row>
    <row r="1073" ht="12.75" customHeight="1">
      <c r="A1073" s="15" t="s">
        <v>1737</v>
      </c>
      <c r="B1073" s="33" t="s">
        <v>106</v>
      </c>
      <c r="C1073" s="16"/>
      <c r="D1073" s="17"/>
      <c r="E1073" s="28" t="s">
        <v>1698</v>
      </c>
      <c r="F1073" s="18" t="str">
        <f t="shared" si="1"/>
        <v>multiple_structures_One_register_register_offset</v>
      </c>
      <c r="G1073" s="18" t="s">
        <v>1680</v>
      </c>
      <c r="H1073" s="30" t="s">
        <v>1717</v>
      </c>
      <c r="I1073" s="30" t="s">
        <v>1710</v>
      </c>
      <c r="J1073" s="45" t="s">
        <v>31</v>
      </c>
      <c r="K1073" s="92" t="s">
        <v>71</v>
      </c>
      <c r="L1073" s="45" t="s">
        <v>31</v>
      </c>
      <c r="M1073" s="45" t="s">
        <v>31</v>
      </c>
      <c r="N1073" s="45" t="s">
        <v>30</v>
      </c>
      <c r="O1073" s="45" t="s">
        <v>30</v>
      </c>
      <c r="P1073" s="45" t="s">
        <v>31</v>
      </c>
      <c r="Q1073" s="45" t="s">
        <v>31</v>
      </c>
      <c r="R1073" s="45" t="s">
        <v>30</v>
      </c>
      <c r="S1073" s="32" t="s">
        <v>30</v>
      </c>
      <c r="T1073" s="45" t="s">
        <v>31</v>
      </c>
      <c r="U1073" s="62" t="s">
        <v>51</v>
      </c>
      <c r="Z1073" s="32" t="s">
        <v>31</v>
      </c>
      <c r="AA1073" s="32" t="s">
        <v>30</v>
      </c>
      <c r="AB1073" s="32" t="s">
        <v>30</v>
      </c>
      <c r="AC1073" s="32" t="s">
        <v>30</v>
      </c>
      <c r="AD1073" s="32" t="s">
        <v>65</v>
      </c>
      <c r="AF1073" s="46" t="s">
        <v>45</v>
      </c>
      <c r="AK1073" s="32" t="s">
        <v>35</v>
      </c>
      <c r="AP1073" s="24" t="str">
        <f t="shared" si="2"/>
        <v>0x0CC07000</v>
      </c>
      <c r="AQ1073" s="25"/>
      <c r="AR1073" s="26" t="str">
        <f t="shared" si="6"/>
        <v>ARM64Op_ld1_multiple_structures_One_register_register_offset    </v>
      </c>
      <c r="AS1073" s="26" t="str">
        <f t="shared" si="7"/>
        <v>//		ARM64Op_ld1_multiple_structures_One_register_register_offset,   	/* 0x0CC07000	LD1       	Rm != 11111 */</v>
      </c>
      <c r="AT1073" s="26" t="str">
        <f t="shared" si="8"/>
        <v>//		0x0CC07000,	/* LD1       	ARM64Op_ld1_multiple_structures_One_register_register_offset	Rm != 11111 */</v>
      </c>
    </row>
    <row r="1074" ht="12.75" customHeight="1">
      <c r="A1074" s="15" t="s">
        <v>1738</v>
      </c>
      <c r="B1074" s="33" t="s">
        <v>106</v>
      </c>
      <c r="C1074" s="16"/>
      <c r="D1074" s="17"/>
      <c r="E1074" s="28" t="s">
        <v>1704</v>
      </c>
      <c r="F1074" s="18" t="str">
        <f t="shared" si="1"/>
        <v>multiple_structures_Register_offset</v>
      </c>
      <c r="G1074" s="18" t="s">
        <v>1680</v>
      </c>
      <c r="H1074" s="30" t="s">
        <v>1709</v>
      </c>
      <c r="I1074" s="30" t="s">
        <v>1710</v>
      </c>
      <c r="J1074" s="45" t="s">
        <v>31</v>
      </c>
      <c r="K1074" s="92" t="s">
        <v>71</v>
      </c>
      <c r="L1074" s="45" t="s">
        <v>31</v>
      </c>
      <c r="M1074" s="45" t="s">
        <v>31</v>
      </c>
      <c r="N1074" s="45" t="s">
        <v>30</v>
      </c>
      <c r="O1074" s="45" t="s">
        <v>30</v>
      </c>
      <c r="P1074" s="45" t="s">
        <v>31</v>
      </c>
      <c r="Q1074" s="45" t="s">
        <v>31</v>
      </c>
      <c r="R1074" s="45" t="s">
        <v>30</v>
      </c>
      <c r="S1074" s="32" t="s">
        <v>30</v>
      </c>
      <c r="T1074" s="45" t="s">
        <v>31</v>
      </c>
      <c r="U1074" s="62" t="s">
        <v>51</v>
      </c>
      <c r="Z1074" s="32" t="s">
        <v>30</v>
      </c>
      <c r="AA1074" s="32" t="s">
        <v>31</v>
      </c>
      <c r="AB1074" s="32" t="s">
        <v>31</v>
      </c>
      <c r="AC1074" s="32" t="s">
        <v>31</v>
      </c>
      <c r="AD1074" s="32" t="s">
        <v>65</v>
      </c>
      <c r="AF1074" s="46" t="s">
        <v>45</v>
      </c>
      <c r="AK1074" s="32" t="s">
        <v>35</v>
      </c>
      <c r="AP1074" s="24" t="str">
        <f t="shared" si="2"/>
        <v>0x0CC08000</v>
      </c>
      <c r="AQ1074" s="25"/>
      <c r="AR1074" s="26" t="str">
        <f t="shared" si="6"/>
        <v>ARM64Op_ld2_multiple_structures_Register_offset                 </v>
      </c>
      <c r="AS1074" s="26" t="str">
        <f t="shared" si="7"/>
        <v>//		ARM64Op_ld2_multiple_structures_Register_offset,                	/* 0x0CC08000	LD2       	Rm != 11111 */</v>
      </c>
      <c r="AT1074" s="26" t="str">
        <f t="shared" si="8"/>
        <v>//		0x0CC08000,	/* LD2       	ARM64Op_ld2_multiple_structures_Register_offset	Rm != 11111 */</v>
      </c>
    </row>
    <row r="1075" ht="12.75" customHeight="1">
      <c r="A1075" s="9" t="s">
        <v>1739</v>
      </c>
      <c r="B1075" s="33" t="s">
        <v>106</v>
      </c>
      <c r="C1075" s="16"/>
      <c r="D1075" s="17"/>
      <c r="E1075" s="28" t="s">
        <v>1698</v>
      </c>
      <c r="F1075" s="18" t="str">
        <f t="shared" si="1"/>
        <v>multiple_structures_Two_registers_register_offset</v>
      </c>
      <c r="G1075" s="18" t="s">
        <v>1680</v>
      </c>
      <c r="H1075" s="30" t="s">
        <v>1720</v>
      </c>
      <c r="I1075" s="30" t="s">
        <v>1710</v>
      </c>
      <c r="J1075" s="45" t="s">
        <v>31</v>
      </c>
      <c r="K1075" s="92" t="s">
        <v>71</v>
      </c>
      <c r="L1075" s="45" t="s">
        <v>31</v>
      </c>
      <c r="M1075" s="45" t="s">
        <v>31</v>
      </c>
      <c r="N1075" s="45" t="s">
        <v>30</v>
      </c>
      <c r="O1075" s="45" t="s">
        <v>30</v>
      </c>
      <c r="P1075" s="45" t="s">
        <v>31</v>
      </c>
      <c r="Q1075" s="45" t="s">
        <v>31</v>
      </c>
      <c r="R1075" s="45" t="s">
        <v>30</v>
      </c>
      <c r="S1075" s="32" t="s">
        <v>30</v>
      </c>
      <c r="T1075" s="45" t="s">
        <v>31</v>
      </c>
      <c r="U1075" s="62" t="s">
        <v>51</v>
      </c>
      <c r="Z1075" s="32" t="s">
        <v>30</v>
      </c>
      <c r="AA1075" s="32" t="s">
        <v>31</v>
      </c>
      <c r="AB1075" s="32" t="s">
        <v>30</v>
      </c>
      <c r="AC1075" s="32" t="s">
        <v>31</v>
      </c>
      <c r="AD1075" s="32" t="s">
        <v>65</v>
      </c>
      <c r="AF1075" s="46" t="s">
        <v>45</v>
      </c>
      <c r="AK1075" s="32" t="s">
        <v>35</v>
      </c>
      <c r="AP1075" s="24" t="str">
        <f t="shared" si="2"/>
        <v>0x0CC0A000</v>
      </c>
      <c r="AQ1075" s="25"/>
      <c r="AR1075" s="26" t="str">
        <f t="shared" si="6"/>
        <v>ARM64Op_ld1_multiple_structures_Two_registers_register_offset   </v>
      </c>
      <c r="AS1075" s="26" t="str">
        <f t="shared" si="7"/>
        <v>//		ARM64Op_ld1_multiple_structures_Two_registers_register_offset,  	/* 0x0CC0A000	LD1       	Rm != 11111 */</v>
      </c>
      <c r="AT1075" s="26" t="str">
        <f t="shared" si="8"/>
        <v>//		0x0CC0A000,	/* LD1       	ARM64Op_ld1_multiple_structures_Two_registers_register_offset	Rm != 11111 */</v>
      </c>
    </row>
    <row r="1076" ht="12.75" customHeight="1">
      <c r="A1076" s="15" t="s">
        <v>1740</v>
      </c>
      <c r="B1076" s="33" t="s">
        <v>106</v>
      </c>
      <c r="C1076" s="16"/>
      <c r="D1076" s="17"/>
      <c r="E1076" s="28" t="s">
        <v>1696</v>
      </c>
      <c r="F1076" s="18" t="str">
        <f t="shared" si="1"/>
        <v>multiple_structures_Immediate_offset</v>
      </c>
      <c r="G1076" s="18" t="s">
        <v>1680</v>
      </c>
      <c r="H1076" s="30" t="s">
        <v>1722</v>
      </c>
      <c r="I1076" s="30"/>
      <c r="J1076" s="45" t="s">
        <v>31</v>
      </c>
      <c r="K1076" s="92" t="s">
        <v>71</v>
      </c>
      <c r="L1076" s="45" t="s">
        <v>31</v>
      </c>
      <c r="M1076" s="45" t="s">
        <v>31</v>
      </c>
      <c r="N1076" s="45" t="s">
        <v>30</v>
      </c>
      <c r="O1076" s="45" t="s">
        <v>30</v>
      </c>
      <c r="P1076" s="45" t="s">
        <v>31</v>
      </c>
      <c r="Q1076" s="45" t="s">
        <v>31</v>
      </c>
      <c r="R1076" s="45" t="s">
        <v>30</v>
      </c>
      <c r="S1076" s="32" t="s">
        <v>30</v>
      </c>
      <c r="T1076" s="45" t="s">
        <v>31</v>
      </c>
      <c r="U1076" s="62" t="s">
        <v>30</v>
      </c>
      <c r="V1076" s="62" t="s">
        <v>30</v>
      </c>
      <c r="W1076" s="62" t="s">
        <v>30</v>
      </c>
      <c r="X1076" s="62" t="s">
        <v>30</v>
      </c>
      <c r="Y1076" s="62" t="s">
        <v>30</v>
      </c>
      <c r="Z1076" s="32" t="s">
        <v>31</v>
      </c>
      <c r="AA1076" s="32" t="s">
        <v>31</v>
      </c>
      <c r="AB1076" s="32" t="s">
        <v>31</v>
      </c>
      <c r="AC1076" s="32" t="s">
        <v>31</v>
      </c>
      <c r="AD1076" s="32" t="s">
        <v>65</v>
      </c>
      <c r="AF1076" s="46" t="s">
        <v>45</v>
      </c>
      <c r="AK1076" s="32" t="s">
        <v>35</v>
      </c>
      <c r="AP1076" s="24" t="str">
        <f t="shared" si="2"/>
        <v>0x0CDF0000</v>
      </c>
      <c r="AQ1076" s="25"/>
      <c r="AR1076" s="26" t="str">
        <f t="shared" si="6"/>
        <v>ARM64Op_ld4_multiple_structures_Immediate_offset                </v>
      </c>
      <c r="AS1076" s="26" t="str">
        <f t="shared" si="7"/>
        <v>//		ARM64Op_ld4_multiple_structures_Immediate_offset,               	/* 0x0CDF0000	LD4       	 */</v>
      </c>
      <c r="AT1076" s="26" t="str">
        <f t="shared" si="8"/>
        <v>//		0x0CDF0000,	/* LD4       	ARM64Op_ld4_multiple_structures_Immediate_offset	 */</v>
      </c>
    </row>
    <row r="1077" ht="12.75" customHeight="1">
      <c r="A1077" s="15" t="s">
        <v>1741</v>
      </c>
      <c r="B1077" s="33" t="s">
        <v>106</v>
      </c>
      <c r="C1077" s="16"/>
      <c r="D1077" s="17"/>
      <c r="E1077" s="28" t="s">
        <v>1698</v>
      </c>
      <c r="F1077" s="18" t="str">
        <f t="shared" si="1"/>
        <v>multiple_structures_Four_registers_immediate_offset</v>
      </c>
      <c r="G1077" s="18" t="s">
        <v>1680</v>
      </c>
      <c r="H1077" s="30" t="s">
        <v>1724</v>
      </c>
      <c r="I1077" s="30"/>
      <c r="J1077" s="45" t="s">
        <v>31</v>
      </c>
      <c r="K1077" s="92" t="s">
        <v>71</v>
      </c>
      <c r="L1077" s="45" t="s">
        <v>31</v>
      </c>
      <c r="M1077" s="45" t="s">
        <v>31</v>
      </c>
      <c r="N1077" s="45" t="s">
        <v>30</v>
      </c>
      <c r="O1077" s="45" t="s">
        <v>30</v>
      </c>
      <c r="P1077" s="45" t="s">
        <v>31</v>
      </c>
      <c r="Q1077" s="45" t="s">
        <v>31</v>
      </c>
      <c r="R1077" s="45" t="s">
        <v>30</v>
      </c>
      <c r="S1077" s="32" t="s">
        <v>30</v>
      </c>
      <c r="T1077" s="45" t="s">
        <v>31</v>
      </c>
      <c r="U1077" s="62" t="s">
        <v>30</v>
      </c>
      <c r="V1077" s="62" t="s">
        <v>30</v>
      </c>
      <c r="W1077" s="62" t="s">
        <v>30</v>
      </c>
      <c r="X1077" s="62" t="s">
        <v>30</v>
      </c>
      <c r="Y1077" s="62" t="s">
        <v>30</v>
      </c>
      <c r="Z1077" s="32" t="s">
        <v>31</v>
      </c>
      <c r="AA1077" s="32" t="s">
        <v>31</v>
      </c>
      <c r="AB1077" s="32" t="s">
        <v>30</v>
      </c>
      <c r="AC1077" s="32" t="s">
        <v>31</v>
      </c>
      <c r="AD1077" s="32" t="s">
        <v>65</v>
      </c>
      <c r="AF1077" s="46" t="s">
        <v>45</v>
      </c>
      <c r="AK1077" s="32" t="s">
        <v>35</v>
      </c>
      <c r="AP1077" s="24" t="str">
        <f t="shared" si="2"/>
        <v>0x0CDF2000</v>
      </c>
      <c r="AQ1077" s="25"/>
      <c r="AR1077" s="26" t="str">
        <f t="shared" si="6"/>
        <v>ARM64Op_ld1_multiple_structures_Four_registers_immediate_offset </v>
      </c>
      <c r="AS1077" s="26" t="str">
        <f t="shared" si="7"/>
        <v>//		ARM64Op_ld1_multiple_structures_Four_registers_immediate_offset,	/* 0x0CDF2000	LD1       	 */</v>
      </c>
      <c r="AT1077" s="26" t="str">
        <f t="shared" si="8"/>
        <v>//		0x0CDF2000,	/* LD1       	ARM64Op_ld1_multiple_structures_Four_registers_immediate_offset	 */</v>
      </c>
    </row>
    <row r="1078" ht="12.75" customHeight="1">
      <c r="A1078" s="9" t="s">
        <v>1742</v>
      </c>
      <c r="B1078" s="33" t="s">
        <v>106</v>
      </c>
      <c r="C1078" s="16"/>
      <c r="D1078" s="17"/>
      <c r="E1078" s="28" t="s">
        <v>1700</v>
      </c>
      <c r="F1078" s="18" t="str">
        <f t="shared" si="1"/>
        <v>multiple_structures_Immediate_offset</v>
      </c>
      <c r="G1078" s="18" t="s">
        <v>1680</v>
      </c>
      <c r="H1078" s="30" t="s">
        <v>1722</v>
      </c>
      <c r="I1078" s="30"/>
      <c r="J1078" s="45" t="s">
        <v>31</v>
      </c>
      <c r="K1078" s="92" t="s">
        <v>71</v>
      </c>
      <c r="L1078" s="45" t="s">
        <v>31</v>
      </c>
      <c r="M1078" s="45" t="s">
        <v>31</v>
      </c>
      <c r="N1078" s="45" t="s">
        <v>30</v>
      </c>
      <c r="O1078" s="45" t="s">
        <v>30</v>
      </c>
      <c r="P1078" s="45" t="s">
        <v>31</v>
      </c>
      <c r="Q1078" s="45" t="s">
        <v>31</v>
      </c>
      <c r="R1078" s="45" t="s">
        <v>30</v>
      </c>
      <c r="S1078" s="32" t="s">
        <v>30</v>
      </c>
      <c r="T1078" s="45" t="s">
        <v>31</v>
      </c>
      <c r="U1078" s="62" t="s">
        <v>30</v>
      </c>
      <c r="V1078" s="62" t="s">
        <v>30</v>
      </c>
      <c r="W1078" s="62" t="s">
        <v>30</v>
      </c>
      <c r="X1078" s="62" t="s">
        <v>30</v>
      </c>
      <c r="Y1078" s="62" t="s">
        <v>30</v>
      </c>
      <c r="Z1078" s="32" t="s">
        <v>31</v>
      </c>
      <c r="AA1078" s="32" t="s">
        <v>30</v>
      </c>
      <c r="AB1078" s="32" t="s">
        <v>31</v>
      </c>
      <c r="AC1078" s="32" t="s">
        <v>31</v>
      </c>
      <c r="AD1078" s="32" t="s">
        <v>65</v>
      </c>
      <c r="AF1078" s="46" t="s">
        <v>45</v>
      </c>
      <c r="AK1078" s="32" t="s">
        <v>35</v>
      </c>
      <c r="AP1078" s="24" t="str">
        <f t="shared" si="2"/>
        <v>0x0CDF4000</v>
      </c>
      <c r="AQ1078" s="25"/>
      <c r="AR1078" s="26" t="str">
        <f t="shared" si="6"/>
        <v>ARM64Op_ld3_multiple_structures_Immediate_offset                </v>
      </c>
      <c r="AS1078" s="26" t="str">
        <f t="shared" si="7"/>
        <v>//		ARM64Op_ld3_multiple_structures_Immediate_offset,               	/* 0x0CDF4000	LD3       	 */</v>
      </c>
      <c r="AT1078" s="26" t="str">
        <f t="shared" si="8"/>
        <v>//		0x0CDF4000,	/* LD3       	ARM64Op_ld3_multiple_structures_Immediate_offset	 */</v>
      </c>
    </row>
    <row r="1079" ht="12.75" customHeight="1">
      <c r="A1079" s="9" t="s">
        <v>1743</v>
      </c>
      <c r="B1079" s="33" t="s">
        <v>106</v>
      </c>
      <c r="C1079" s="16"/>
      <c r="D1079" s="17"/>
      <c r="E1079" s="28" t="s">
        <v>1698</v>
      </c>
      <c r="F1079" s="18" t="str">
        <f t="shared" si="1"/>
        <v>multiple_structures_Three_registers_immediate_offset</v>
      </c>
      <c r="G1079" s="18" t="s">
        <v>1680</v>
      </c>
      <c r="H1079" s="30" t="s">
        <v>1727</v>
      </c>
      <c r="I1079" s="30"/>
      <c r="J1079" s="45" t="s">
        <v>31</v>
      </c>
      <c r="K1079" s="92" t="s">
        <v>71</v>
      </c>
      <c r="L1079" s="45" t="s">
        <v>31</v>
      </c>
      <c r="M1079" s="45" t="s">
        <v>31</v>
      </c>
      <c r="N1079" s="45" t="s">
        <v>30</v>
      </c>
      <c r="O1079" s="45" t="s">
        <v>30</v>
      </c>
      <c r="P1079" s="45" t="s">
        <v>31</v>
      </c>
      <c r="Q1079" s="45" t="s">
        <v>31</v>
      </c>
      <c r="R1079" s="45" t="s">
        <v>30</v>
      </c>
      <c r="S1079" s="32" t="s">
        <v>30</v>
      </c>
      <c r="T1079" s="45" t="s">
        <v>31</v>
      </c>
      <c r="U1079" s="62" t="s">
        <v>30</v>
      </c>
      <c r="V1079" s="62" t="s">
        <v>30</v>
      </c>
      <c r="W1079" s="62" t="s">
        <v>30</v>
      </c>
      <c r="X1079" s="62" t="s">
        <v>30</v>
      </c>
      <c r="Y1079" s="62" t="s">
        <v>30</v>
      </c>
      <c r="Z1079" s="32" t="s">
        <v>31</v>
      </c>
      <c r="AA1079" s="32" t="s">
        <v>30</v>
      </c>
      <c r="AB1079" s="32" t="s">
        <v>30</v>
      </c>
      <c r="AC1079" s="32" t="s">
        <v>31</v>
      </c>
      <c r="AD1079" s="32" t="s">
        <v>65</v>
      </c>
      <c r="AF1079" s="46" t="s">
        <v>45</v>
      </c>
      <c r="AK1079" s="32" t="s">
        <v>35</v>
      </c>
      <c r="AP1079" s="24" t="str">
        <f t="shared" si="2"/>
        <v>0x0CDF6000</v>
      </c>
      <c r="AQ1079" s="25"/>
      <c r="AR1079" s="26" t="str">
        <f t="shared" si="6"/>
        <v>ARM64Op_ld1_multiple_structures_Three_registers_immediate_offset</v>
      </c>
      <c r="AS1079" s="26" t="str">
        <f t="shared" si="7"/>
        <v>//		ARM64Op_ld1_multiple_structures_Three_registers_immediate_offset	/* 0x0CDF6000	LD1       	 */</v>
      </c>
      <c r="AT1079" s="26" t="str">
        <f t="shared" si="8"/>
        <v>//		0x0CDF6000,	/* LD1       	ARM64Op_ld1_multiple_structures_Three_registers_immediate_offset	 */</v>
      </c>
    </row>
    <row r="1080" ht="12.75" customHeight="1">
      <c r="A1080" s="15" t="s">
        <v>1744</v>
      </c>
      <c r="B1080" s="33" t="s">
        <v>106</v>
      </c>
      <c r="C1080" s="16"/>
      <c r="D1080" s="17"/>
      <c r="E1080" s="28" t="s">
        <v>1698</v>
      </c>
      <c r="F1080" s="18" t="str">
        <f t="shared" si="1"/>
        <v>multiple_structures_One_register_immediate_offset</v>
      </c>
      <c r="G1080" s="18" t="s">
        <v>1680</v>
      </c>
      <c r="H1080" s="30" t="s">
        <v>1729</v>
      </c>
      <c r="I1080" s="30"/>
      <c r="J1080" s="45" t="s">
        <v>31</v>
      </c>
      <c r="K1080" s="92" t="s">
        <v>71</v>
      </c>
      <c r="L1080" s="45" t="s">
        <v>31</v>
      </c>
      <c r="M1080" s="45" t="s">
        <v>31</v>
      </c>
      <c r="N1080" s="45" t="s">
        <v>30</v>
      </c>
      <c r="O1080" s="45" t="s">
        <v>30</v>
      </c>
      <c r="P1080" s="45" t="s">
        <v>31</v>
      </c>
      <c r="Q1080" s="45" t="s">
        <v>31</v>
      </c>
      <c r="R1080" s="45" t="s">
        <v>30</v>
      </c>
      <c r="S1080" s="32" t="s">
        <v>30</v>
      </c>
      <c r="T1080" s="45" t="s">
        <v>31</v>
      </c>
      <c r="U1080" s="62" t="s">
        <v>30</v>
      </c>
      <c r="V1080" s="62" t="s">
        <v>30</v>
      </c>
      <c r="W1080" s="62" t="s">
        <v>30</v>
      </c>
      <c r="X1080" s="62" t="s">
        <v>30</v>
      </c>
      <c r="Y1080" s="62" t="s">
        <v>30</v>
      </c>
      <c r="Z1080" s="32" t="s">
        <v>31</v>
      </c>
      <c r="AA1080" s="32" t="s">
        <v>30</v>
      </c>
      <c r="AB1080" s="32" t="s">
        <v>30</v>
      </c>
      <c r="AC1080" s="32" t="s">
        <v>30</v>
      </c>
      <c r="AD1080" s="32" t="s">
        <v>65</v>
      </c>
      <c r="AF1080" s="46" t="s">
        <v>45</v>
      </c>
      <c r="AK1080" s="32" t="s">
        <v>35</v>
      </c>
      <c r="AP1080" s="24" t="str">
        <f t="shared" si="2"/>
        <v>0x0CDF7000</v>
      </c>
      <c r="AQ1080" s="25"/>
      <c r="AR1080" s="26" t="str">
        <f t="shared" si="6"/>
        <v>ARM64Op_ld1_multiple_structures_One_register_immediate_offset   </v>
      </c>
      <c r="AS1080" s="26" t="str">
        <f t="shared" si="7"/>
        <v>//		ARM64Op_ld1_multiple_structures_One_register_immediate_offset,  	/* 0x0CDF7000	LD1       	 */</v>
      </c>
      <c r="AT1080" s="26" t="str">
        <f t="shared" si="8"/>
        <v>//		0x0CDF7000,	/* LD1       	ARM64Op_ld1_multiple_structures_One_register_immediate_offset	 */</v>
      </c>
    </row>
    <row r="1081" ht="12.75" customHeight="1">
      <c r="A1081" s="15" t="s">
        <v>1745</v>
      </c>
      <c r="B1081" s="33" t="s">
        <v>106</v>
      </c>
      <c r="C1081" s="16"/>
      <c r="D1081" s="17"/>
      <c r="E1081" s="28" t="s">
        <v>1704</v>
      </c>
      <c r="F1081" s="18" t="str">
        <f t="shared" si="1"/>
        <v>multiple_structures_Immediate_offset</v>
      </c>
      <c r="G1081" s="18" t="s">
        <v>1680</v>
      </c>
      <c r="H1081" s="30" t="s">
        <v>1722</v>
      </c>
      <c r="I1081" s="30"/>
      <c r="J1081" s="45" t="s">
        <v>31</v>
      </c>
      <c r="K1081" s="92" t="s">
        <v>71</v>
      </c>
      <c r="L1081" s="45" t="s">
        <v>31</v>
      </c>
      <c r="M1081" s="45" t="s">
        <v>31</v>
      </c>
      <c r="N1081" s="45" t="s">
        <v>30</v>
      </c>
      <c r="O1081" s="45" t="s">
        <v>30</v>
      </c>
      <c r="P1081" s="45" t="s">
        <v>31</v>
      </c>
      <c r="Q1081" s="45" t="s">
        <v>31</v>
      </c>
      <c r="R1081" s="45" t="s">
        <v>30</v>
      </c>
      <c r="S1081" s="32" t="s">
        <v>30</v>
      </c>
      <c r="T1081" s="45" t="s">
        <v>31</v>
      </c>
      <c r="U1081" s="62" t="s">
        <v>30</v>
      </c>
      <c r="V1081" s="62" t="s">
        <v>30</v>
      </c>
      <c r="W1081" s="62" t="s">
        <v>30</v>
      </c>
      <c r="X1081" s="62" t="s">
        <v>30</v>
      </c>
      <c r="Y1081" s="62" t="s">
        <v>30</v>
      </c>
      <c r="Z1081" s="32" t="s">
        <v>30</v>
      </c>
      <c r="AA1081" s="32" t="s">
        <v>31</v>
      </c>
      <c r="AB1081" s="32" t="s">
        <v>31</v>
      </c>
      <c r="AC1081" s="32" t="s">
        <v>31</v>
      </c>
      <c r="AD1081" s="32" t="s">
        <v>65</v>
      </c>
      <c r="AF1081" s="46" t="s">
        <v>45</v>
      </c>
      <c r="AK1081" s="32" t="s">
        <v>35</v>
      </c>
      <c r="AP1081" s="24" t="str">
        <f t="shared" si="2"/>
        <v>0x0CDF8000</v>
      </c>
      <c r="AQ1081" s="25"/>
      <c r="AR1081" s="26" t="str">
        <f t="shared" si="6"/>
        <v>ARM64Op_ld2_multiple_structures_Immediate_offset                </v>
      </c>
      <c r="AS1081" s="26" t="str">
        <f t="shared" si="7"/>
        <v>//		ARM64Op_ld2_multiple_structures_Immediate_offset,               	/* 0x0CDF8000	LD2       	 */</v>
      </c>
      <c r="AT1081" s="26" t="str">
        <f t="shared" si="8"/>
        <v>//		0x0CDF8000,	/* LD2       	ARM64Op_ld2_multiple_structures_Immediate_offset	 */</v>
      </c>
    </row>
    <row r="1082" ht="12.75" customHeight="1">
      <c r="A1082" s="9" t="s">
        <v>1746</v>
      </c>
      <c r="B1082" s="33" t="s">
        <v>106</v>
      </c>
      <c r="C1082" s="16"/>
      <c r="D1082" s="17"/>
      <c r="E1082" s="28" t="s">
        <v>1698</v>
      </c>
      <c r="F1082" s="18" t="str">
        <f t="shared" si="1"/>
        <v>multiple_structures_Two_registers_immediate_offset</v>
      </c>
      <c r="G1082" s="18" t="s">
        <v>1680</v>
      </c>
      <c r="H1082" s="30" t="s">
        <v>1732</v>
      </c>
      <c r="I1082" s="30"/>
      <c r="J1082" s="45" t="s">
        <v>31</v>
      </c>
      <c r="K1082" s="92" t="s">
        <v>71</v>
      </c>
      <c r="L1082" s="45" t="s">
        <v>31</v>
      </c>
      <c r="M1082" s="45" t="s">
        <v>31</v>
      </c>
      <c r="N1082" s="45" t="s">
        <v>30</v>
      </c>
      <c r="O1082" s="45" t="s">
        <v>30</v>
      </c>
      <c r="P1082" s="45" t="s">
        <v>31</v>
      </c>
      <c r="Q1082" s="45" t="s">
        <v>31</v>
      </c>
      <c r="R1082" s="45" t="s">
        <v>30</v>
      </c>
      <c r="S1082" s="32" t="s">
        <v>30</v>
      </c>
      <c r="T1082" s="45" t="s">
        <v>31</v>
      </c>
      <c r="U1082" s="62" t="s">
        <v>30</v>
      </c>
      <c r="V1082" s="62" t="s">
        <v>30</v>
      </c>
      <c r="W1082" s="62" t="s">
        <v>30</v>
      </c>
      <c r="X1082" s="62" t="s">
        <v>30</v>
      </c>
      <c r="Y1082" s="62" t="s">
        <v>30</v>
      </c>
      <c r="Z1082" s="32" t="s">
        <v>30</v>
      </c>
      <c r="AA1082" s="32" t="s">
        <v>31</v>
      </c>
      <c r="AB1082" s="32" t="s">
        <v>30</v>
      </c>
      <c r="AC1082" s="32" t="s">
        <v>31</v>
      </c>
      <c r="AD1082" s="32" t="s">
        <v>65</v>
      </c>
      <c r="AF1082" s="46" t="s">
        <v>45</v>
      </c>
      <c r="AK1082" s="32" t="s">
        <v>35</v>
      </c>
      <c r="AP1082" s="24" t="str">
        <f t="shared" si="2"/>
        <v>0x0CDFA000</v>
      </c>
      <c r="AQ1082" s="25"/>
      <c r="AR1082" s="26" t="str">
        <f t="shared" si="6"/>
        <v>ARM64Op_ld1_multiple_structures_Two_registers_immediate_offset  </v>
      </c>
      <c r="AS1082" s="26" t="str">
        <f t="shared" si="7"/>
        <v>//		ARM64Op_ld1_multiple_structures_Two_registers_immediate_offset, 	/* 0x0CDFA000	LD1       	 */</v>
      </c>
      <c r="AT1082" s="26" t="str">
        <f t="shared" si="8"/>
        <v>//		0x0CDFA000,	/* LD1       	ARM64Op_ld1_multiple_structures_Two_registers_immediate_offset	 */</v>
      </c>
    </row>
    <row r="1083" ht="12.75" customHeight="1">
      <c r="A1083" s="15" t="s">
        <v>1747</v>
      </c>
      <c r="B1083" s="33" t="s">
        <v>106</v>
      </c>
      <c r="C1083" s="16"/>
      <c r="D1083" s="17" t="s">
        <v>1748</v>
      </c>
      <c r="F1083" s="18" t="str">
        <f t="shared" si="1"/>
        <v/>
      </c>
      <c r="G1083" s="19"/>
      <c r="H1083" s="20"/>
      <c r="I1083" s="20"/>
      <c r="J1083" s="22" t="s">
        <v>31</v>
      </c>
      <c r="K1083" s="38" t="s">
        <v>71</v>
      </c>
      <c r="L1083" s="22" t="s">
        <v>31</v>
      </c>
      <c r="M1083" s="22" t="s">
        <v>31</v>
      </c>
      <c r="N1083" s="39" t="s">
        <v>30</v>
      </c>
      <c r="O1083" s="22" t="s">
        <v>30</v>
      </c>
      <c r="P1083" s="39" t="s">
        <v>31</v>
      </c>
      <c r="Q1083" s="22" t="s">
        <v>30</v>
      </c>
      <c r="R1083" s="22" t="s">
        <v>31</v>
      </c>
      <c r="S1083" s="38" t="s">
        <v>66</v>
      </c>
      <c r="T1083" s="38" t="s">
        <v>1749</v>
      </c>
      <c r="U1083" s="22" t="s">
        <v>31</v>
      </c>
      <c r="V1083" s="22" t="s">
        <v>31</v>
      </c>
      <c r="W1083" s="22" t="s">
        <v>31</v>
      </c>
      <c r="X1083" s="22" t="s">
        <v>31</v>
      </c>
      <c r="Y1083" s="22" t="s">
        <v>31</v>
      </c>
      <c r="Z1083" s="38" t="s">
        <v>642</v>
      </c>
      <c r="AC1083" s="38" t="s">
        <v>52</v>
      </c>
      <c r="AD1083" s="38" t="s">
        <v>65</v>
      </c>
      <c r="AF1083" s="40" t="s">
        <v>45</v>
      </c>
      <c r="AK1083" s="38" t="s">
        <v>35</v>
      </c>
      <c r="AP1083" s="24" t="str">
        <f t="shared" si="2"/>
        <v/>
      </c>
      <c r="AQ1083" s="25"/>
      <c r="AR1083" s="26" t="str">
        <f t="shared" si="6"/>
        <v/>
      </c>
      <c r="AS1083" s="26" t="str">
        <f t="shared" si="7"/>
        <v>	/* AdvSIMD load/store single structure */</v>
      </c>
      <c r="AT1083" s="26" t="str">
        <f t="shared" si="8"/>
        <v>	/* AdvSIMD load/store single structure */</v>
      </c>
    </row>
    <row r="1084" ht="12.75" customHeight="1">
      <c r="A1084" s="15" t="s">
        <v>1750</v>
      </c>
      <c r="B1084" s="33" t="s">
        <v>106</v>
      </c>
      <c r="C1084" s="16"/>
      <c r="D1084" s="17"/>
      <c r="E1084" s="28" t="s">
        <v>1683</v>
      </c>
      <c r="F1084" s="18" t="str">
        <f t="shared" si="1"/>
        <v>single_structure_8_bit</v>
      </c>
      <c r="G1084" s="18" t="s">
        <v>1751</v>
      </c>
      <c r="H1084" s="30" t="s">
        <v>1580</v>
      </c>
      <c r="I1084" s="30"/>
      <c r="J1084" s="45" t="s">
        <v>31</v>
      </c>
      <c r="K1084" s="32" t="s">
        <v>71</v>
      </c>
      <c r="L1084" s="45" t="s">
        <v>31</v>
      </c>
      <c r="M1084" s="45" t="s">
        <v>31</v>
      </c>
      <c r="N1084" s="45" t="s">
        <v>30</v>
      </c>
      <c r="O1084" s="45" t="s">
        <v>30</v>
      </c>
      <c r="P1084" s="45" t="s">
        <v>31</v>
      </c>
      <c r="Q1084" s="45" t="s">
        <v>30</v>
      </c>
      <c r="R1084" s="45" t="s">
        <v>31</v>
      </c>
      <c r="S1084" s="32" t="s">
        <v>31</v>
      </c>
      <c r="T1084" s="32" t="s">
        <v>31</v>
      </c>
      <c r="U1084" s="45" t="s">
        <v>31</v>
      </c>
      <c r="V1084" s="45" t="s">
        <v>31</v>
      </c>
      <c r="W1084" s="45" t="s">
        <v>31</v>
      </c>
      <c r="X1084" s="45" t="s">
        <v>31</v>
      </c>
      <c r="Y1084" s="45" t="s">
        <v>31</v>
      </c>
      <c r="Z1084" s="32" t="s">
        <v>31</v>
      </c>
      <c r="AA1084" s="32" t="s">
        <v>31</v>
      </c>
      <c r="AB1084" s="32" t="s">
        <v>31</v>
      </c>
      <c r="AC1084" s="32" t="s">
        <v>33</v>
      </c>
      <c r="AD1084" s="32" t="s">
        <v>33</v>
      </c>
      <c r="AE1084" s="32" t="s">
        <v>33</v>
      </c>
      <c r="AF1084" s="46" t="s">
        <v>45</v>
      </c>
      <c r="AK1084" s="32" t="s">
        <v>35</v>
      </c>
      <c r="AP1084" s="24" t="str">
        <f t="shared" si="2"/>
        <v>0x0D000000</v>
      </c>
      <c r="AQ1084" s="25"/>
      <c r="AR1084" s="26" t="str">
        <f t="shared" si="6"/>
        <v>ARM64Op_st1_single_structure_8_bit                              </v>
      </c>
      <c r="AS1084" s="26" t="str">
        <f t="shared" si="7"/>
        <v>//		ARM64Op_st1_single_structure_8_bit,                             	/* 0x0D000000	ST1       	 */</v>
      </c>
      <c r="AT1084" s="26" t="str">
        <f t="shared" si="8"/>
        <v>//		0x0D000000,	/* ST1       	ARM64Op_st1_single_structure_8_bit	 */</v>
      </c>
    </row>
    <row r="1085" ht="12.75" customHeight="1">
      <c r="A1085" s="9" t="s">
        <v>1752</v>
      </c>
      <c r="B1085" s="33" t="s">
        <v>106</v>
      </c>
      <c r="C1085" s="16"/>
      <c r="D1085" s="17"/>
      <c r="E1085" s="28" t="s">
        <v>1686</v>
      </c>
      <c r="F1085" s="18" t="str">
        <f t="shared" si="1"/>
        <v>single_structure_8_bit</v>
      </c>
      <c r="G1085" s="18" t="s">
        <v>1751</v>
      </c>
      <c r="H1085" s="30" t="s">
        <v>1580</v>
      </c>
      <c r="I1085" s="30"/>
      <c r="J1085" s="45" t="s">
        <v>31</v>
      </c>
      <c r="K1085" s="32" t="s">
        <v>71</v>
      </c>
      <c r="L1085" s="45" t="s">
        <v>31</v>
      </c>
      <c r="M1085" s="45" t="s">
        <v>31</v>
      </c>
      <c r="N1085" s="45" t="s">
        <v>30</v>
      </c>
      <c r="O1085" s="45" t="s">
        <v>30</v>
      </c>
      <c r="P1085" s="45" t="s">
        <v>31</v>
      </c>
      <c r="Q1085" s="45" t="s">
        <v>30</v>
      </c>
      <c r="R1085" s="45" t="s">
        <v>31</v>
      </c>
      <c r="S1085" s="32" t="s">
        <v>31</v>
      </c>
      <c r="T1085" s="32" t="s">
        <v>31</v>
      </c>
      <c r="U1085" s="45" t="s">
        <v>31</v>
      </c>
      <c r="V1085" s="45" t="s">
        <v>31</v>
      </c>
      <c r="W1085" s="45" t="s">
        <v>31</v>
      </c>
      <c r="X1085" s="45" t="s">
        <v>31</v>
      </c>
      <c r="Y1085" s="45" t="s">
        <v>31</v>
      </c>
      <c r="Z1085" s="32" t="s">
        <v>31</v>
      </c>
      <c r="AA1085" s="32" t="s">
        <v>31</v>
      </c>
      <c r="AB1085" s="32" t="s">
        <v>30</v>
      </c>
      <c r="AC1085" s="32" t="s">
        <v>33</v>
      </c>
      <c r="AD1085" s="32" t="s">
        <v>33</v>
      </c>
      <c r="AE1085" s="32" t="s">
        <v>33</v>
      </c>
      <c r="AF1085" s="46" t="s">
        <v>45</v>
      </c>
      <c r="AK1085" s="32" t="s">
        <v>35</v>
      </c>
      <c r="AP1085" s="24" t="str">
        <f t="shared" si="2"/>
        <v>0x0D002000</v>
      </c>
      <c r="AQ1085" s="25"/>
      <c r="AR1085" s="26" t="str">
        <f t="shared" si="6"/>
        <v>ARM64Op_st3_single_structure_8_bit                              </v>
      </c>
      <c r="AS1085" s="26" t="str">
        <f t="shared" si="7"/>
        <v>//		ARM64Op_st3_single_structure_8_bit,                             	/* 0x0D002000	ST3       	 */</v>
      </c>
      <c r="AT1085" s="26" t="str">
        <f t="shared" si="8"/>
        <v>//		0x0D002000,	/* ST3       	ARM64Op_st3_single_structure_8_bit	 */</v>
      </c>
    </row>
    <row r="1086" ht="12.75" customHeight="1">
      <c r="A1086" s="9" t="s">
        <v>1753</v>
      </c>
      <c r="B1086" s="33" t="s">
        <v>106</v>
      </c>
      <c r="C1086" s="16"/>
      <c r="D1086" s="17"/>
      <c r="E1086" s="28" t="s">
        <v>1683</v>
      </c>
      <c r="F1086" s="18" t="str">
        <f t="shared" si="1"/>
        <v>single_structure_16_bit</v>
      </c>
      <c r="G1086" s="18" t="s">
        <v>1751</v>
      </c>
      <c r="H1086" s="30" t="s">
        <v>1576</v>
      </c>
      <c r="I1086" s="30"/>
      <c r="J1086" s="45" t="s">
        <v>31</v>
      </c>
      <c r="K1086" s="32" t="s">
        <v>71</v>
      </c>
      <c r="L1086" s="45" t="s">
        <v>31</v>
      </c>
      <c r="M1086" s="45" t="s">
        <v>31</v>
      </c>
      <c r="N1086" s="45" t="s">
        <v>30</v>
      </c>
      <c r="O1086" s="45" t="s">
        <v>30</v>
      </c>
      <c r="P1086" s="45" t="s">
        <v>31</v>
      </c>
      <c r="Q1086" s="45" t="s">
        <v>30</v>
      </c>
      <c r="R1086" s="45" t="s">
        <v>31</v>
      </c>
      <c r="S1086" s="32" t="s">
        <v>31</v>
      </c>
      <c r="T1086" s="32" t="s">
        <v>31</v>
      </c>
      <c r="U1086" s="45" t="s">
        <v>31</v>
      </c>
      <c r="V1086" s="45" t="s">
        <v>31</v>
      </c>
      <c r="W1086" s="45" t="s">
        <v>31</v>
      </c>
      <c r="X1086" s="45" t="s">
        <v>31</v>
      </c>
      <c r="Y1086" s="45" t="s">
        <v>31</v>
      </c>
      <c r="Z1086" s="32" t="s">
        <v>31</v>
      </c>
      <c r="AA1086" s="32" t="s">
        <v>30</v>
      </c>
      <c r="AB1086" s="32" t="s">
        <v>31</v>
      </c>
      <c r="AC1086" s="32" t="s">
        <v>33</v>
      </c>
      <c r="AD1086" s="32" t="s">
        <v>854</v>
      </c>
      <c r="AE1086" s="32" t="s">
        <v>31</v>
      </c>
      <c r="AF1086" s="46" t="s">
        <v>45</v>
      </c>
      <c r="AK1086" s="32" t="s">
        <v>35</v>
      </c>
      <c r="AP1086" s="24" t="str">
        <f t="shared" si="2"/>
        <v>0x0D004000</v>
      </c>
      <c r="AQ1086" s="25"/>
      <c r="AR1086" s="26" t="str">
        <f t="shared" si="6"/>
        <v>ARM64Op_st1_single_structure_16_bit                             </v>
      </c>
      <c r="AS1086" s="26" t="str">
        <f t="shared" si="7"/>
        <v>//		ARM64Op_st1_single_structure_16_bit,                            	/* 0x0D004000	ST1       	 */</v>
      </c>
      <c r="AT1086" s="26" t="str">
        <f t="shared" si="8"/>
        <v>//		0x0D004000,	/* ST1       	ARM64Op_st1_single_structure_16_bit	 */</v>
      </c>
    </row>
    <row r="1087" ht="12.75" customHeight="1">
      <c r="A1087" s="15" t="s">
        <v>1754</v>
      </c>
      <c r="B1087" s="33" t="s">
        <v>106</v>
      </c>
      <c r="C1087" s="16"/>
      <c r="D1087" s="17"/>
      <c r="E1087" s="28" t="s">
        <v>1686</v>
      </c>
      <c r="F1087" s="18" t="str">
        <f t="shared" si="1"/>
        <v>single_structure_16_bit</v>
      </c>
      <c r="G1087" s="18" t="s">
        <v>1751</v>
      </c>
      <c r="H1087" s="30" t="s">
        <v>1576</v>
      </c>
      <c r="I1087" s="30"/>
      <c r="J1087" s="45" t="s">
        <v>31</v>
      </c>
      <c r="K1087" s="32" t="s">
        <v>71</v>
      </c>
      <c r="L1087" s="45" t="s">
        <v>31</v>
      </c>
      <c r="M1087" s="45" t="s">
        <v>31</v>
      </c>
      <c r="N1087" s="45" t="s">
        <v>30</v>
      </c>
      <c r="O1087" s="45" t="s">
        <v>30</v>
      </c>
      <c r="P1087" s="45" t="s">
        <v>31</v>
      </c>
      <c r="Q1087" s="45" t="s">
        <v>30</v>
      </c>
      <c r="R1087" s="45" t="s">
        <v>31</v>
      </c>
      <c r="S1087" s="32" t="s">
        <v>31</v>
      </c>
      <c r="T1087" s="32" t="s">
        <v>31</v>
      </c>
      <c r="U1087" s="45" t="s">
        <v>31</v>
      </c>
      <c r="V1087" s="45" t="s">
        <v>31</v>
      </c>
      <c r="W1087" s="45" t="s">
        <v>31</v>
      </c>
      <c r="X1087" s="45" t="s">
        <v>31</v>
      </c>
      <c r="Y1087" s="45" t="s">
        <v>31</v>
      </c>
      <c r="Z1087" s="32" t="s">
        <v>31</v>
      </c>
      <c r="AA1087" s="32" t="s">
        <v>30</v>
      </c>
      <c r="AB1087" s="32" t="s">
        <v>30</v>
      </c>
      <c r="AC1087" s="32" t="s">
        <v>33</v>
      </c>
      <c r="AD1087" s="32" t="s">
        <v>854</v>
      </c>
      <c r="AE1087" s="32" t="s">
        <v>31</v>
      </c>
      <c r="AF1087" s="46" t="s">
        <v>45</v>
      </c>
      <c r="AK1087" s="32" t="s">
        <v>35</v>
      </c>
      <c r="AP1087" s="24" t="str">
        <f t="shared" si="2"/>
        <v>0x0D006000</v>
      </c>
      <c r="AQ1087" s="25"/>
      <c r="AR1087" s="26" t="str">
        <f t="shared" si="6"/>
        <v>ARM64Op_st3_single_structure_16_bit                             </v>
      </c>
      <c r="AS1087" s="26" t="str">
        <f t="shared" si="7"/>
        <v>//		ARM64Op_st3_single_structure_16_bit,                            	/* 0x0D006000	ST3       	 */</v>
      </c>
      <c r="AT1087" s="26" t="str">
        <f t="shared" si="8"/>
        <v>//		0x0D006000,	/* ST3       	ARM64Op_st3_single_structure_16_bit	 */</v>
      </c>
    </row>
    <row r="1088" ht="12.75" customHeight="1">
      <c r="A1088" s="15" t="s">
        <v>1755</v>
      </c>
      <c r="B1088" s="33" t="s">
        <v>106</v>
      </c>
      <c r="C1088" s="16"/>
      <c r="D1088" s="17"/>
      <c r="E1088" s="28" t="s">
        <v>1683</v>
      </c>
      <c r="F1088" s="18" t="str">
        <f t="shared" si="1"/>
        <v>single_structure_32_bit</v>
      </c>
      <c r="G1088" s="18" t="s">
        <v>1751</v>
      </c>
      <c r="H1088" s="30" t="s">
        <v>1527</v>
      </c>
      <c r="I1088" s="30"/>
      <c r="J1088" s="45" t="s">
        <v>31</v>
      </c>
      <c r="K1088" s="32" t="s">
        <v>71</v>
      </c>
      <c r="L1088" s="45" t="s">
        <v>31</v>
      </c>
      <c r="M1088" s="45" t="s">
        <v>31</v>
      </c>
      <c r="N1088" s="45" t="s">
        <v>30</v>
      </c>
      <c r="O1088" s="45" t="s">
        <v>30</v>
      </c>
      <c r="P1088" s="45" t="s">
        <v>31</v>
      </c>
      <c r="Q1088" s="45" t="s">
        <v>30</v>
      </c>
      <c r="R1088" s="45" t="s">
        <v>31</v>
      </c>
      <c r="S1088" s="32" t="s">
        <v>31</v>
      </c>
      <c r="T1088" s="32" t="s">
        <v>31</v>
      </c>
      <c r="U1088" s="45" t="s">
        <v>31</v>
      </c>
      <c r="V1088" s="45" t="s">
        <v>31</v>
      </c>
      <c r="W1088" s="45" t="s">
        <v>31</v>
      </c>
      <c r="X1088" s="45" t="s">
        <v>31</v>
      </c>
      <c r="Y1088" s="45" t="s">
        <v>31</v>
      </c>
      <c r="Z1088" s="32" t="s">
        <v>30</v>
      </c>
      <c r="AA1088" s="32" t="s">
        <v>31</v>
      </c>
      <c r="AB1088" s="32" t="s">
        <v>31</v>
      </c>
      <c r="AC1088" s="32" t="s">
        <v>33</v>
      </c>
      <c r="AD1088" s="32" t="s">
        <v>31</v>
      </c>
      <c r="AE1088" s="32" t="s">
        <v>31</v>
      </c>
      <c r="AF1088" s="46" t="s">
        <v>45</v>
      </c>
      <c r="AK1088" s="32" t="s">
        <v>35</v>
      </c>
      <c r="AP1088" s="24" t="str">
        <f t="shared" si="2"/>
        <v>0x0D008000</v>
      </c>
      <c r="AQ1088" s="25"/>
      <c r="AR1088" s="26" t="str">
        <f t="shared" si="6"/>
        <v>ARM64Op_st1_single_structure_32_bit                             </v>
      </c>
      <c r="AS1088" s="26" t="str">
        <f t="shared" si="7"/>
        <v>//		ARM64Op_st1_single_structure_32_bit,                            	/* 0x0D008000	ST1       	 */</v>
      </c>
      <c r="AT1088" s="26" t="str">
        <f t="shared" si="8"/>
        <v>//		0x0D008000,	/* ST1       	ARM64Op_st1_single_structure_32_bit	 */</v>
      </c>
    </row>
    <row r="1089" ht="12.75" customHeight="1">
      <c r="A1089" s="9" t="s">
        <v>1756</v>
      </c>
      <c r="B1089" s="33" t="s">
        <v>106</v>
      </c>
      <c r="C1089" s="16"/>
      <c r="D1089" s="17"/>
      <c r="E1089" s="28" t="s">
        <v>1683</v>
      </c>
      <c r="F1089" s="18" t="str">
        <f t="shared" si="1"/>
        <v>single_structure_64_bit</v>
      </c>
      <c r="G1089" s="18" t="s">
        <v>1751</v>
      </c>
      <c r="H1089" s="30" t="s">
        <v>1533</v>
      </c>
      <c r="I1089" s="30"/>
      <c r="J1089" s="45" t="s">
        <v>31</v>
      </c>
      <c r="K1089" s="32" t="s">
        <v>71</v>
      </c>
      <c r="L1089" s="45" t="s">
        <v>31</v>
      </c>
      <c r="M1089" s="45" t="s">
        <v>31</v>
      </c>
      <c r="N1089" s="45" t="s">
        <v>30</v>
      </c>
      <c r="O1089" s="45" t="s">
        <v>30</v>
      </c>
      <c r="P1089" s="45" t="s">
        <v>31</v>
      </c>
      <c r="Q1089" s="45" t="s">
        <v>30</v>
      </c>
      <c r="R1089" s="45" t="s">
        <v>31</v>
      </c>
      <c r="S1089" s="32" t="s">
        <v>31</v>
      </c>
      <c r="T1089" s="32" t="s">
        <v>31</v>
      </c>
      <c r="U1089" s="45" t="s">
        <v>31</v>
      </c>
      <c r="V1089" s="45" t="s">
        <v>31</v>
      </c>
      <c r="W1089" s="45" t="s">
        <v>31</v>
      </c>
      <c r="X1089" s="45" t="s">
        <v>31</v>
      </c>
      <c r="Y1089" s="45" t="s">
        <v>31</v>
      </c>
      <c r="Z1089" s="32" t="s">
        <v>30</v>
      </c>
      <c r="AA1089" s="32" t="s">
        <v>31</v>
      </c>
      <c r="AB1089" s="32" t="s">
        <v>31</v>
      </c>
      <c r="AC1089" s="32" t="s">
        <v>31</v>
      </c>
      <c r="AD1089" s="32" t="s">
        <v>31</v>
      </c>
      <c r="AE1089" s="32" t="s">
        <v>30</v>
      </c>
      <c r="AF1089" s="46" t="s">
        <v>45</v>
      </c>
      <c r="AK1089" s="32" t="s">
        <v>35</v>
      </c>
      <c r="AP1089" s="24" t="str">
        <f t="shared" si="2"/>
        <v>0x0D008400</v>
      </c>
      <c r="AQ1089" s="25"/>
      <c r="AR1089" s="26" t="str">
        <f t="shared" si="6"/>
        <v>ARM64Op_st1_single_structure_64_bit                             </v>
      </c>
      <c r="AS1089" s="26" t="str">
        <f t="shared" si="7"/>
        <v>//		ARM64Op_st1_single_structure_64_bit,                            	/* 0x0D008400	ST1       	 */</v>
      </c>
      <c r="AT1089" s="26" t="str">
        <f t="shared" si="8"/>
        <v>//		0x0D008400,	/* ST1       	ARM64Op_st1_single_structure_64_bit	 */</v>
      </c>
    </row>
    <row r="1090" ht="12.75" customHeight="1">
      <c r="A1090" s="15" t="s">
        <v>1757</v>
      </c>
      <c r="B1090" s="33" t="s">
        <v>106</v>
      </c>
      <c r="C1090" s="16"/>
      <c r="D1090" s="17"/>
      <c r="E1090" s="28" t="s">
        <v>1686</v>
      </c>
      <c r="F1090" s="18" t="str">
        <f t="shared" si="1"/>
        <v>single_structure_32_bit</v>
      </c>
      <c r="G1090" s="18" t="s">
        <v>1751</v>
      </c>
      <c r="H1090" s="30" t="s">
        <v>1527</v>
      </c>
      <c r="I1090" s="30"/>
      <c r="J1090" s="45" t="s">
        <v>31</v>
      </c>
      <c r="K1090" s="32" t="s">
        <v>71</v>
      </c>
      <c r="L1090" s="45" t="s">
        <v>31</v>
      </c>
      <c r="M1090" s="45" t="s">
        <v>31</v>
      </c>
      <c r="N1090" s="45" t="s">
        <v>30</v>
      </c>
      <c r="O1090" s="45" t="s">
        <v>30</v>
      </c>
      <c r="P1090" s="45" t="s">
        <v>31</v>
      </c>
      <c r="Q1090" s="45" t="s">
        <v>30</v>
      </c>
      <c r="R1090" s="45" t="s">
        <v>31</v>
      </c>
      <c r="S1090" s="32" t="s">
        <v>31</v>
      </c>
      <c r="T1090" s="32" t="s">
        <v>31</v>
      </c>
      <c r="U1090" s="45" t="s">
        <v>31</v>
      </c>
      <c r="V1090" s="45" t="s">
        <v>31</v>
      </c>
      <c r="W1090" s="45" t="s">
        <v>31</v>
      </c>
      <c r="X1090" s="45" t="s">
        <v>31</v>
      </c>
      <c r="Y1090" s="45" t="s">
        <v>31</v>
      </c>
      <c r="Z1090" s="32" t="s">
        <v>30</v>
      </c>
      <c r="AA1090" s="32" t="s">
        <v>31</v>
      </c>
      <c r="AB1090" s="32" t="s">
        <v>30</v>
      </c>
      <c r="AC1090" s="32" t="s">
        <v>33</v>
      </c>
      <c r="AD1090" s="32" t="s">
        <v>31</v>
      </c>
      <c r="AE1090" s="32" t="s">
        <v>31</v>
      </c>
      <c r="AF1090" s="46" t="s">
        <v>45</v>
      </c>
      <c r="AK1090" s="32" t="s">
        <v>35</v>
      </c>
      <c r="AP1090" s="24" t="str">
        <f t="shared" si="2"/>
        <v>0x0D00A000</v>
      </c>
      <c r="AQ1090" s="25"/>
      <c r="AR1090" s="26" t="str">
        <f t="shared" si="6"/>
        <v>ARM64Op_st3_single_structure_32_bit                             </v>
      </c>
      <c r="AS1090" s="26" t="str">
        <f t="shared" si="7"/>
        <v>//		ARM64Op_st3_single_structure_32_bit,                            	/* 0x0D00A000	ST3       	 */</v>
      </c>
      <c r="AT1090" s="26" t="str">
        <f t="shared" si="8"/>
        <v>//		0x0D00A000,	/* ST3       	ARM64Op_st3_single_structure_32_bit	 */</v>
      </c>
    </row>
    <row r="1091" ht="12.75" customHeight="1">
      <c r="A1091" s="15" t="s">
        <v>1758</v>
      </c>
      <c r="B1091" s="33" t="s">
        <v>106</v>
      </c>
      <c r="C1091" s="16"/>
      <c r="D1091" s="17"/>
      <c r="E1091" s="28" t="s">
        <v>1686</v>
      </c>
      <c r="F1091" s="18" t="str">
        <f t="shared" si="1"/>
        <v>single_structure_64_bit</v>
      </c>
      <c r="G1091" s="18" t="s">
        <v>1751</v>
      </c>
      <c r="H1091" s="30" t="s">
        <v>1533</v>
      </c>
      <c r="I1091" s="30"/>
      <c r="J1091" s="45" t="s">
        <v>31</v>
      </c>
      <c r="K1091" s="32" t="s">
        <v>71</v>
      </c>
      <c r="L1091" s="45" t="s">
        <v>31</v>
      </c>
      <c r="M1091" s="45" t="s">
        <v>31</v>
      </c>
      <c r="N1091" s="45" t="s">
        <v>30</v>
      </c>
      <c r="O1091" s="45" t="s">
        <v>30</v>
      </c>
      <c r="P1091" s="45" t="s">
        <v>31</v>
      </c>
      <c r="Q1091" s="45" t="s">
        <v>30</v>
      </c>
      <c r="R1091" s="45" t="s">
        <v>31</v>
      </c>
      <c r="S1091" s="32" t="s">
        <v>31</v>
      </c>
      <c r="T1091" s="32" t="s">
        <v>31</v>
      </c>
      <c r="U1091" s="45" t="s">
        <v>31</v>
      </c>
      <c r="V1091" s="45" t="s">
        <v>31</v>
      </c>
      <c r="W1091" s="45" t="s">
        <v>31</v>
      </c>
      <c r="X1091" s="45" t="s">
        <v>31</v>
      </c>
      <c r="Y1091" s="45" t="s">
        <v>31</v>
      </c>
      <c r="Z1091" s="32" t="s">
        <v>30</v>
      </c>
      <c r="AA1091" s="32" t="s">
        <v>31</v>
      </c>
      <c r="AB1091" s="32" t="s">
        <v>30</v>
      </c>
      <c r="AC1091" s="32" t="s">
        <v>31</v>
      </c>
      <c r="AD1091" s="32" t="s">
        <v>31</v>
      </c>
      <c r="AE1091" s="32" t="s">
        <v>30</v>
      </c>
      <c r="AF1091" s="46" t="s">
        <v>45</v>
      </c>
      <c r="AK1091" s="32" t="s">
        <v>35</v>
      </c>
      <c r="AP1091" s="24" t="str">
        <f t="shared" si="2"/>
        <v>0x0D00A400</v>
      </c>
      <c r="AQ1091" s="25"/>
      <c r="AR1091" s="26" t="str">
        <f t="shared" si="6"/>
        <v>ARM64Op_st3_single_structure_64_bit                             </v>
      </c>
      <c r="AS1091" s="26" t="str">
        <f t="shared" si="7"/>
        <v>//		ARM64Op_st3_single_structure_64_bit,                            	/* 0x0D00A400	ST3       	 */</v>
      </c>
      <c r="AT1091" s="26" t="str">
        <f t="shared" si="8"/>
        <v>//		0x0D00A400,	/* ST3       	ARM64Op_st3_single_structure_64_bit	 */</v>
      </c>
    </row>
    <row r="1092" ht="12.75" customHeight="1">
      <c r="A1092" s="9" t="s">
        <v>1759</v>
      </c>
      <c r="B1092" s="33" t="s">
        <v>106</v>
      </c>
      <c r="C1092" s="16"/>
      <c r="D1092" s="17"/>
      <c r="E1092" s="28" t="s">
        <v>1692</v>
      </c>
      <c r="F1092" s="18" t="str">
        <f t="shared" si="1"/>
        <v>single_structure_8_bit</v>
      </c>
      <c r="G1092" s="18" t="s">
        <v>1751</v>
      </c>
      <c r="H1092" s="30" t="s">
        <v>1580</v>
      </c>
      <c r="I1092" s="30"/>
      <c r="J1092" s="45" t="s">
        <v>31</v>
      </c>
      <c r="K1092" s="32" t="s">
        <v>71</v>
      </c>
      <c r="L1092" s="45" t="s">
        <v>31</v>
      </c>
      <c r="M1092" s="45" t="s">
        <v>31</v>
      </c>
      <c r="N1092" s="45" t="s">
        <v>30</v>
      </c>
      <c r="O1092" s="45" t="s">
        <v>30</v>
      </c>
      <c r="P1092" s="45" t="s">
        <v>31</v>
      </c>
      <c r="Q1092" s="45" t="s">
        <v>30</v>
      </c>
      <c r="R1092" s="45" t="s">
        <v>31</v>
      </c>
      <c r="S1092" s="32" t="s">
        <v>31</v>
      </c>
      <c r="T1092" s="32" t="s">
        <v>30</v>
      </c>
      <c r="U1092" s="45" t="s">
        <v>31</v>
      </c>
      <c r="V1092" s="45" t="s">
        <v>31</v>
      </c>
      <c r="W1092" s="45" t="s">
        <v>31</v>
      </c>
      <c r="X1092" s="45" t="s">
        <v>31</v>
      </c>
      <c r="Y1092" s="45" t="s">
        <v>31</v>
      </c>
      <c r="Z1092" s="32" t="s">
        <v>31</v>
      </c>
      <c r="AA1092" s="32" t="s">
        <v>31</v>
      </c>
      <c r="AB1092" s="32" t="s">
        <v>31</v>
      </c>
      <c r="AC1092" s="32" t="s">
        <v>33</v>
      </c>
      <c r="AD1092" s="32" t="s">
        <v>33</v>
      </c>
      <c r="AE1092" s="32" t="s">
        <v>33</v>
      </c>
      <c r="AF1092" s="46" t="s">
        <v>45</v>
      </c>
      <c r="AK1092" s="32" t="s">
        <v>35</v>
      </c>
      <c r="AP1092" s="24" t="str">
        <f t="shared" si="2"/>
        <v>0x0D200000</v>
      </c>
      <c r="AQ1092" s="25"/>
      <c r="AR1092" s="26" t="str">
        <f t="shared" si="6"/>
        <v>ARM64Op_st2_single_structure_8_bit                              </v>
      </c>
      <c r="AS1092" s="26" t="str">
        <f t="shared" si="7"/>
        <v>//		ARM64Op_st2_single_structure_8_bit,                             	/* 0x0D200000	ST2       	 */</v>
      </c>
      <c r="AT1092" s="26" t="str">
        <f t="shared" si="8"/>
        <v>//		0x0D200000,	/* ST2       	ARM64Op_st2_single_structure_8_bit	 */</v>
      </c>
    </row>
    <row r="1093" ht="12.75" customHeight="1">
      <c r="A1093" s="9" t="s">
        <v>1760</v>
      </c>
      <c r="B1093" s="33" t="s">
        <v>106</v>
      </c>
      <c r="C1093" s="16"/>
      <c r="D1093" s="17"/>
      <c r="E1093" s="28" t="s">
        <v>1679</v>
      </c>
      <c r="F1093" s="18" t="str">
        <f t="shared" si="1"/>
        <v>single_structure_8_bit</v>
      </c>
      <c r="G1093" s="18" t="s">
        <v>1751</v>
      </c>
      <c r="H1093" s="30" t="s">
        <v>1580</v>
      </c>
      <c r="I1093" s="30"/>
      <c r="J1093" s="45" t="s">
        <v>31</v>
      </c>
      <c r="K1093" s="32" t="s">
        <v>71</v>
      </c>
      <c r="L1093" s="45" t="s">
        <v>31</v>
      </c>
      <c r="M1093" s="45" t="s">
        <v>31</v>
      </c>
      <c r="N1093" s="45" t="s">
        <v>30</v>
      </c>
      <c r="O1093" s="45" t="s">
        <v>30</v>
      </c>
      <c r="P1093" s="45" t="s">
        <v>31</v>
      </c>
      <c r="Q1093" s="45" t="s">
        <v>30</v>
      </c>
      <c r="R1093" s="45" t="s">
        <v>31</v>
      </c>
      <c r="S1093" s="32" t="s">
        <v>31</v>
      </c>
      <c r="T1093" s="32" t="s">
        <v>30</v>
      </c>
      <c r="U1093" s="45" t="s">
        <v>31</v>
      </c>
      <c r="V1093" s="45" t="s">
        <v>31</v>
      </c>
      <c r="W1093" s="45" t="s">
        <v>31</v>
      </c>
      <c r="X1093" s="45" t="s">
        <v>31</v>
      </c>
      <c r="Y1093" s="45" t="s">
        <v>31</v>
      </c>
      <c r="Z1093" s="32" t="s">
        <v>31</v>
      </c>
      <c r="AA1093" s="32" t="s">
        <v>31</v>
      </c>
      <c r="AB1093" s="32" t="s">
        <v>30</v>
      </c>
      <c r="AC1093" s="32" t="s">
        <v>33</v>
      </c>
      <c r="AD1093" s="32" t="s">
        <v>33</v>
      </c>
      <c r="AE1093" s="32" t="s">
        <v>33</v>
      </c>
      <c r="AF1093" s="46" t="s">
        <v>45</v>
      </c>
      <c r="AK1093" s="32" t="s">
        <v>35</v>
      </c>
      <c r="AP1093" s="24" t="str">
        <f t="shared" si="2"/>
        <v>0x0D202000</v>
      </c>
      <c r="AQ1093" s="25"/>
      <c r="AR1093" s="26" t="str">
        <f t="shared" si="6"/>
        <v>ARM64Op_st4_single_structure_8_bit                              </v>
      </c>
      <c r="AS1093" s="26" t="str">
        <f t="shared" si="7"/>
        <v>//		ARM64Op_st4_single_structure_8_bit,                             	/* 0x0D202000	ST4       	 */</v>
      </c>
      <c r="AT1093" s="26" t="str">
        <f t="shared" si="8"/>
        <v>//		0x0D202000,	/* ST4       	ARM64Op_st4_single_structure_8_bit	 */</v>
      </c>
    </row>
    <row r="1094" ht="12.75" customHeight="1">
      <c r="A1094" s="15" t="s">
        <v>1761</v>
      </c>
      <c r="B1094" s="33" t="s">
        <v>106</v>
      </c>
      <c r="C1094" s="16"/>
      <c r="D1094" s="17"/>
      <c r="E1094" s="28" t="s">
        <v>1692</v>
      </c>
      <c r="F1094" s="18" t="str">
        <f t="shared" si="1"/>
        <v>single_structure_16_bit</v>
      </c>
      <c r="G1094" s="18" t="s">
        <v>1751</v>
      </c>
      <c r="H1094" s="30" t="s">
        <v>1576</v>
      </c>
      <c r="I1094" s="30"/>
      <c r="J1094" s="45" t="s">
        <v>31</v>
      </c>
      <c r="K1094" s="32" t="s">
        <v>71</v>
      </c>
      <c r="L1094" s="45" t="s">
        <v>31</v>
      </c>
      <c r="M1094" s="45" t="s">
        <v>31</v>
      </c>
      <c r="N1094" s="45" t="s">
        <v>30</v>
      </c>
      <c r="O1094" s="45" t="s">
        <v>30</v>
      </c>
      <c r="P1094" s="45" t="s">
        <v>31</v>
      </c>
      <c r="Q1094" s="45" t="s">
        <v>30</v>
      </c>
      <c r="R1094" s="45" t="s">
        <v>31</v>
      </c>
      <c r="S1094" s="32" t="s">
        <v>31</v>
      </c>
      <c r="T1094" s="32" t="s">
        <v>30</v>
      </c>
      <c r="U1094" s="45" t="s">
        <v>31</v>
      </c>
      <c r="V1094" s="45" t="s">
        <v>31</v>
      </c>
      <c r="W1094" s="45" t="s">
        <v>31</v>
      </c>
      <c r="X1094" s="45" t="s">
        <v>31</v>
      </c>
      <c r="Y1094" s="45" t="s">
        <v>31</v>
      </c>
      <c r="Z1094" s="32" t="s">
        <v>31</v>
      </c>
      <c r="AA1094" s="32" t="s">
        <v>30</v>
      </c>
      <c r="AB1094" s="32" t="s">
        <v>31</v>
      </c>
      <c r="AC1094" s="32" t="s">
        <v>33</v>
      </c>
      <c r="AD1094" s="32" t="s">
        <v>854</v>
      </c>
      <c r="AE1094" s="32" t="s">
        <v>31</v>
      </c>
      <c r="AF1094" s="46" t="s">
        <v>45</v>
      </c>
      <c r="AK1094" s="32" t="s">
        <v>35</v>
      </c>
      <c r="AP1094" s="24" t="str">
        <f t="shared" si="2"/>
        <v>0x0D204000</v>
      </c>
      <c r="AQ1094" s="25"/>
      <c r="AR1094" s="26" t="str">
        <f t="shared" si="6"/>
        <v>ARM64Op_st2_single_structure_16_bit                             </v>
      </c>
      <c r="AS1094" s="26" t="str">
        <f t="shared" si="7"/>
        <v>//		ARM64Op_st2_single_structure_16_bit,                            	/* 0x0D204000	ST2       	 */</v>
      </c>
      <c r="AT1094" s="26" t="str">
        <f t="shared" si="8"/>
        <v>//		0x0D204000,	/* ST2       	ARM64Op_st2_single_structure_16_bit	 */</v>
      </c>
    </row>
    <row r="1095" ht="12.75" customHeight="1">
      <c r="A1095" s="15" t="s">
        <v>1762</v>
      </c>
      <c r="B1095" s="33" t="s">
        <v>106</v>
      </c>
      <c r="C1095" s="16"/>
      <c r="D1095" s="17"/>
      <c r="E1095" s="28" t="s">
        <v>1679</v>
      </c>
      <c r="F1095" s="18" t="str">
        <f t="shared" si="1"/>
        <v>single_structure_16_bit</v>
      </c>
      <c r="G1095" s="18" t="s">
        <v>1751</v>
      </c>
      <c r="H1095" s="30" t="s">
        <v>1576</v>
      </c>
      <c r="I1095" s="30"/>
      <c r="J1095" s="45" t="s">
        <v>31</v>
      </c>
      <c r="K1095" s="32" t="s">
        <v>71</v>
      </c>
      <c r="L1095" s="45" t="s">
        <v>31</v>
      </c>
      <c r="M1095" s="45" t="s">
        <v>31</v>
      </c>
      <c r="N1095" s="45" t="s">
        <v>30</v>
      </c>
      <c r="O1095" s="45" t="s">
        <v>30</v>
      </c>
      <c r="P1095" s="45" t="s">
        <v>31</v>
      </c>
      <c r="Q1095" s="45" t="s">
        <v>30</v>
      </c>
      <c r="R1095" s="45" t="s">
        <v>31</v>
      </c>
      <c r="S1095" s="32" t="s">
        <v>31</v>
      </c>
      <c r="T1095" s="32" t="s">
        <v>30</v>
      </c>
      <c r="U1095" s="45" t="s">
        <v>31</v>
      </c>
      <c r="V1095" s="45" t="s">
        <v>31</v>
      </c>
      <c r="W1095" s="45" t="s">
        <v>31</v>
      </c>
      <c r="X1095" s="45" t="s">
        <v>31</v>
      </c>
      <c r="Y1095" s="45" t="s">
        <v>31</v>
      </c>
      <c r="Z1095" s="32" t="s">
        <v>31</v>
      </c>
      <c r="AA1095" s="32" t="s">
        <v>30</v>
      </c>
      <c r="AB1095" s="32" t="s">
        <v>30</v>
      </c>
      <c r="AC1095" s="32" t="s">
        <v>33</v>
      </c>
      <c r="AD1095" s="32" t="s">
        <v>854</v>
      </c>
      <c r="AE1095" s="32" t="s">
        <v>31</v>
      </c>
      <c r="AF1095" s="46" t="s">
        <v>45</v>
      </c>
      <c r="AK1095" s="32" t="s">
        <v>35</v>
      </c>
      <c r="AP1095" s="24" t="str">
        <f t="shared" si="2"/>
        <v>0x0D206000</v>
      </c>
      <c r="AQ1095" s="25"/>
      <c r="AR1095" s="26" t="str">
        <f t="shared" si="6"/>
        <v>ARM64Op_st4_single_structure_16_bit                             </v>
      </c>
      <c r="AS1095" s="26" t="str">
        <f t="shared" si="7"/>
        <v>//		ARM64Op_st4_single_structure_16_bit,                            	/* 0x0D206000	ST4       	 */</v>
      </c>
      <c r="AT1095" s="26" t="str">
        <f t="shared" si="8"/>
        <v>//		0x0D206000,	/* ST4       	ARM64Op_st4_single_structure_16_bit	 */</v>
      </c>
    </row>
    <row r="1096" ht="12.75" customHeight="1">
      <c r="A1096" s="9" t="s">
        <v>1763</v>
      </c>
      <c r="B1096" s="33" t="s">
        <v>106</v>
      </c>
      <c r="C1096" s="16"/>
      <c r="D1096" s="17"/>
      <c r="E1096" s="28" t="s">
        <v>1692</v>
      </c>
      <c r="F1096" s="18" t="str">
        <f t="shared" si="1"/>
        <v>single_structure_32_bit</v>
      </c>
      <c r="G1096" s="18" t="s">
        <v>1751</v>
      </c>
      <c r="H1096" s="30" t="s">
        <v>1527</v>
      </c>
      <c r="I1096" s="30"/>
      <c r="J1096" s="45" t="s">
        <v>31</v>
      </c>
      <c r="K1096" s="32" t="s">
        <v>71</v>
      </c>
      <c r="L1096" s="45" t="s">
        <v>31</v>
      </c>
      <c r="M1096" s="45" t="s">
        <v>31</v>
      </c>
      <c r="N1096" s="45" t="s">
        <v>30</v>
      </c>
      <c r="O1096" s="45" t="s">
        <v>30</v>
      </c>
      <c r="P1096" s="45" t="s">
        <v>31</v>
      </c>
      <c r="Q1096" s="45" t="s">
        <v>30</v>
      </c>
      <c r="R1096" s="45" t="s">
        <v>31</v>
      </c>
      <c r="S1096" s="32" t="s">
        <v>31</v>
      </c>
      <c r="T1096" s="32" t="s">
        <v>30</v>
      </c>
      <c r="U1096" s="45" t="s">
        <v>31</v>
      </c>
      <c r="V1096" s="45" t="s">
        <v>31</v>
      </c>
      <c r="W1096" s="45" t="s">
        <v>31</v>
      </c>
      <c r="X1096" s="45" t="s">
        <v>31</v>
      </c>
      <c r="Y1096" s="45" t="s">
        <v>31</v>
      </c>
      <c r="Z1096" s="32" t="s">
        <v>30</v>
      </c>
      <c r="AA1096" s="32" t="s">
        <v>31</v>
      </c>
      <c r="AB1096" s="32" t="s">
        <v>31</v>
      </c>
      <c r="AC1096" s="32" t="s">
        <v>33</v>
      </c>
      <c r="AD1096" s="32" t="s">
        <v>31</v>
      </c>
      <c r="AE1096" s="32" t="s">
        <v>31</v>
      </c>
      <c r="AF1096" s="46" t="s">
        <v>45</v>
      </c>
      <c r="AK1096" s="32" t="s">
        <v>35</v>
      </c>
      <c r="AP1096" s="24" t="str">
        <f t="shared" si="2"/>
        <v>0x0D208000</v>
      </c>
      <c r="AQ1096" s="25"/>
      <c r="AR1096" s="26" t="str">
        <f t="shared" si="6"/>
        <v>ARM64Op_st2_single_structure_32_bit                             </v>
      </c>
      <c r="AS1096" s="26" t="str">
        <f t="shared" si="7"/>
        <v>//		ARM64Op_st2_single_structure_32_bit,                            	/* 0x0D208000	ST2       	 */</v>
      </c>
      <c r="AT1096" s="26" t="str">
        <f t="shared" si="8"/>
        <v>//		0x0D208000,	/* ST2       	ARM64Op_st2_single_structure_32_bit	 */</v>
      </c>
    </row>
    <row r="1097" ht="12.75" customHeight="1">
      <c r="A1097" s="15" t="s">
        <v>1764</v>
      </c>
      <c r="B1097" s="33" t="s">
        <v>106</v>
      </c>
      <c r="C1097" s="16"/>
      <c r="D1097" s="17"/>
      <c r="E1097" s="28" t="s">
        <v>1692</v>
      </c>
      <c r="F1097" s="18" t="str">
        <f t="shared" si="1"/>
        <v>single_structure_64_bit</v>
      </c>
      <c r="G1097" s="18" t="s">
        <v>1751</v>
      </c>
      <c r="H1097" s="30" t="s">
        <v>1533</v>
      </c>
      <c r="I1097" s="30"/>
      <c r="J1097" s="45" t="s">
        <v>31</v>
      </c>
      <c r="K1097" s="32" t="s">
        <v>71</v>
      </c>
      <c r="L1097" s="45" t="s">
        <v>31</v>
      </c>
      <c r="M1097" s="45" t="s">
        <v>31</v>
      </c>
      <c r="N1097" s="45" t="s">
        <v>30</v>
      </c>
      <c r="O1097" s="45" t="s">
        <v>30</v>
      </c>
      <c r="P1097" s="45" t="s">
        <v>31</v>
      </c>
      <c r="Q1097" s="45" t="s">
        <v>30</v>
      </c>
      <c r="R1097" s="45" t="s">
        <v>31</v>
      </c>
      <c r="S1097" s="32" t="s">
        <v>31</v>
      </c>
      <c r="T1097" s="32" t="s">
        <v>30</v>
      </c>
      <c r="U1097" s="45" t="s">
        <v>31</v>
      </c>
      <c r="V1097" s="45" t="s">
        <v>31</v>
      </c>
      <c r="W1097" s="45" t="s">
        <v>31</v>
      </c>
      <c r="X1097" s="45" t="s">
        <v>31</v>
      </c>
      <c r="Y1097" s="45" t="s">
        <v>31</v>
      </c>
      <c r="Z1097" s="32" t="s">
        <v>30</v>
      </c>
      <c r="AA1097" s="32" t="s">
        <v>31</v>
      </c>
      <c r="AB1097" s="32" t="s">
        <v>31</v>
      </c>
      <c r="AC1097" s="32" t="s">
        <v>31</v>
      </c>
      <c r="AD1097" s="32" t="s">
        <v>31</v>
      </c>
      <c r="AE1097" s="32" t="s">
        <v>30</v>
      </c>
      <c r="AF1097" s="46" t="s">
        <v>45</v>
      </c>
      <c r="AK1097" s="32" t="s">
        <v>35</v>
      </c>
      <c r="AP1097" s="24" t="str">
        <f t="shared" si="2"/>
        <v>0x0D208400</v>
      </c>
      <c r="AQ1097" s="25"/>
      <c r="AR1097" s="26" t="str">
        <f t="shared" si="6"/>
        <v>ARM64Op_st2_single_structure_64_bit                             </v>
      </c>
      <c r="AS1097" s="26" t="str">
        <f t="shared" si="7"/>
        <v>//		ARM64Op_st2_single_structure_64_bit,                            	/* 0x0D208400	ST2       	 */</v>
      </c>
      <c r="AT1097" s="26" t="str">
        <f t="shared" si="8"/>
        <v>//		0x0D208400,	/* ST2       	ARM64Op_st2_single_structure_64_bit	 */</v>
      </c>
    </row>
    <row r="1098" ht="12.75" customHeight="1">
      <c r="A1098" s="15" t="s">
        <v>1765</v>
      </c>
      <c r="B1098" s="33" t="s">
        <v>106</v>
      </c>
      <c r="C1098" s="16"/>
      <c r="D1098" s="17"/>
      <c r="E1098" s="28" t="s">
        <v>1679</v>
      </c>
      <c r="F1098" s="18" t="str">
        <f t="shared" si="1"/>
        <v>single_structure_32_bit</v>
      </c>
      <c r="G1098" s="18" t="s">
        <v>1751</v>
      </c>
      <c r="H1098" s="30" t="s">
        <v>1527</v>
      </c>
      <c r="I1098" s="30"/>
      <c r="J1098" s="45" t="s">
        <v>31</v>
      </c>
      <c r="K1098" s="32" t="s">
        <v>71</v>
      </c>
      <c r="L1098" s="45" t="s">
        <v>31</v>
      </c>
      <c r="M1098" s="45" t="s">
        <v>31</v>
      </c>
      <c r="N1098" s="45" t="s">
        <v>30</v>
      </c>
      <c r="O1098" s="45" t="s">
        <v>30</v>
      </c>
      <c r="P1098" s="45" t="s">
        <v>31</v>
      </c>
      <c r="Q1098" s="45" t="s">
        <v>30</v>
      </c>
      <c r="R1098" s="45" t="s">
        <v>31</v>
      </c>
      <c r="S1098" s="32" t="s">
        <v>31</v>
      </c>
      <c r="T1098" s="32" t="s">
        <v>30</v>
      </c>
      <c r="U1098" s="45" t="s">
        <v>31</v>
      </c>
      <c r="V1098" s="45" t="s">
        <v>31</v>
      </c>
      <c r="W1098" s="45" t="s">
        <v>31</v>
      </c>
      <c r="X1098" s="45" t="s">
        <v>31</v>
      </c>
      <c r="Y1098" s="45" t="s">
        <v>31</v>
      </c>
      <c r="Z1098" s="32" t="s">
        <v>30</v>
      </c>
      <c r="AA1098" s="32" t="s">
        <v>31</v>
      </c>
      <c r="AB1098" s="32" t="s">
        <v>30</v>
      </c>
      <c r="AC1098" s="32" t="s">
        <v>33</v>
      </c>
      <c r="AD1098" s="32" t="s">
        <v>31</v>
      </c>
      <c r="AE1098" s="32" t="s">
        <v>31</v>
      </c>
      <c r="AF1098" s="46" t="s">
        <v>45</v>
      </c>
      <c r="AK1098" s="32" t="s">
        <v>35</v>
      </c>
      <c r="AP1098" s="24" t="str">
        <f t="shared" si="2"/>
        <v>0x0D20A000</v>
      </c>
      <c r="AQ1098" s="25"/>
      <c r="AR1098" s="26" t="str">
        <f t="shared" si="6"/>
        <v>ARM64Op_st4_single_structure_32_bit                             </v>
      </c>
      <c r="AS1098" s="26" t="str">
        <f t="shared" si="7"/>
        <v>//		ARM64Op_st4_single_structure_32_bit,                            	/* 0x0D20A000	ST4       	 */</v>
      </c>
      <c r="AT1098" s="26" t="str">
        <f t="shared" si="8"/>
        <v>//		0x0D20A000,	/* ST4       	ARM64Op_st4_single_structure_32_bit	 */</v>
      </c>
    </row>
    <row r="1099" ht="12.75" customHeight="1">
      <c r="A1099" s="9" t="s">
        <v>1766</v>
      </c>
      <c r="B1099" s="33" t="s">
        <v>106</v>
      </c>
      <c r="C1099" s="16"/>
      <c r="D1099" s="17"/>
      <c r="E1099" s="28" t="s">
        <v>1679</v>
      </c>
      <c r="F1099" s="18" t="str">
        <f t="shared" si="1"/>
        <v>single_structure_64_bit</v>
      </c>
      <c r="G1099" s="18" t="s">
        <v>1751</v>
      </c>
      <c r="H1099" s="30" t="s">
        <v>1533</v>
      </c>
      <c r="I1099" s="30"/>
      <c r="J1099" s="45" t="s">
        <v>31</v>
      </c>
      <c r="K1099" s="32" t="s">
        <v>71</v>
      </c>
      <c r="L1099" s="45" t="s">
        <v>31</v>
      </c>
      <c r="M1099" s="45" t="s">
        <v>31</v>
      </c>
      <c r="N1099" s="45" t="s">
        <v>30</v>
      </c>
      <c r="O1099" s="45" t="s">
        <v>30</v>
      </c>
      <c r="P1099" s="45" t="s">
        <v>31</v>
      </c>
      <c r="Q1099" s="45" t="s">
        <v>30</v>
      </c>
      <c r="R1099" s="45" t="s">
        <v>31</v>
      </c>
      <c r="S1099" s="32" t="s">
        <v>31</v>
      </c>
      <c r="T1099" s="32" t="s">
        <v>30</v>
      </c>
      <c r="U1099" s="45" t="s">
        <v>31</v>
      </c>
      <c r="V1099" s="45" t="s">
        <v>31</v>
      </c>
      <c r="W1099" s="45" t="s">
        <v>31</v>
      </c>
      <c r="X1099" s="45" t="s">
        <v>31</v>
      </c>
      <c r="Y1099" s="45" t="s">
        <v>31</v>
      </c>
      <c r="Z1099" s="32" t="s">
        <v>30</v>
      </c>
      <c r="AA1099" s="32" t="s">
        <v>31</v>
      </c>
      <c r="AB1099" s="32" t="s">
        <v>30</v>
      </c>
      <c r="AC1099" s="32" t="s">
        <v>31</v>
      </c>
      <c r="AD1099" s="32" t="s">
        <v>31</v>
      </c>
      <c r="AE1099" s="32" t="s">
        <v>30</v>
      </c>
      <c r="AF1099" s="46" t="s">
        <v>45</v>
      </c>
      <c r="AK1099" s="32" t="s">
        <v>35</v>
      </c>
      <c r="AP1099" s="24" t="str">
        <f t="shared" si="2"/>
        <v>0x0D20A400</v>
      </c>
      <c r="AQ1099" s="25"/>
      <c r="AR1099" s="26" t="str">
        <f t="shared" si="6"/>
        <v>ARM64Op_st4_single_structure_64_bit                             </v>
      </c>
      <c r="AS1099" s="26" t="str">
        <f t="shared" si="7"/>
        <v>//		ARM64Op_st4_single_structure_64_bit,                            	/* 0x0D20A400	ST4       	 */</v>
      </c>
      <c r="AT1099" s="26" t="str">
        <f t="shared" si="8"/>
        <v>//		0x0D20A400,	/* ST4       	ARM64Op_st4_single_structure_64_bit	 */</v>
      </c>
    </row>
    <row r="1100" ht="12.75" customHeight="1">
      <c r="A1100" s="9" t="s">
        <v>1767</v>
      </c>
      <c r="B1100" s="33" t="s">
        <v>106</v>
      </c>
      <c r="C1100" s="16"/>
      <c r="D1100" s="17"/>
      <c r="E1100" s="28" t="s">
        <v>1698</v>
      </c>
      <c r="F1100" s="18" t="str">
        <f t="shared" si="1"/>
        <v>single_structure_8_bit</v>
      </c>
      <c r="G1100" s="18" t="s">
        <v>1751</v>
      </c>
      <c r="H1100" s="30" t="s">
        <v>1580</v>
      </c>
      <c r="I1100" s="30"/>
      <c r="J1100" s="45" t="s">
        <v>31</v>
      </c>
      <c r="K1100" s="32" t="s">
        <v>71</v>
      </c>
      <c r="L1100" s="45" t="s">
        <v>31</v>
      </c>
      <c r="M1100" s="45" t="s">
        <v>31</v>
      </c>
      <c r="N1100" s="45" t="s">
        <v>30</v>
      </c>
      <c r="O1100" s="45" t="s">
        <v>30</v>
      </c>
      <c r="P1100" s="45" t="s">
        <v>31</v>
      </c>
      <c r="Q1100" s="45" t="s">
        <v>30</v>
      </c>
      <c r="R1100" s="45" t="s">
        <v>31</v>
      </c>
      <c r="S1100" s="32" t="s">
        <v>30</v>
      </c>
      <c r="T1100" s="32" t="s">
        <v>31</v>
      </c>
      <c r="U1100" s="45" t="s">
        <v>31</v>
      </c>
      <c r="V1100" s="45" t="s">
        <v>31</v>
      </c>
      <c r="W1100" s="45" t="s">
        <v>31</v>
      </c>
      <c r="X1100" s="45" t="s">
        <v>31</v>
      </c>
      <c r="Y1100" s="45" t="s">
        <v>31</v>
      </c>
      <c r="Z1100" s="32" t="s">
        <v>31</v>
      </c>
      <c r="AA1100" s="32" t="s">
        <v>31</v>
      </c>
      <c r="AB1100" s="32" t="s">
        <v>31</v>
      </c>
      <c r="AC1100" s="32" t="s">
        <v>33</v>
      </c>
      <c r="AD1100" s="32" t="s">
        <v>33</v>
      </c>
      <c r="AE1100" s="32" t="s">
        <v>33</v>
      </c>
      <c r="AF1100" s="46" t="s">
        <v>45</v>
      </c>
      <c r="AK1100" s="32" t="s">
        <v>35</v>
      </c>
      <c r="AP1100" s="24" t="str">
        <f t="shared" si="2"/>
        <v>0x0D400000</v>
      </c>
      <c r="AQ1100" s="25"/>
      <c r="AR1100" s="26" t="str">
        <f t="shared" si="6"/>
        <v>ARM64Op_ld1_single_structure_8_bit                              </v>
      </c>
      <c r="AS1100" s="26" t="str">
        <f t="shared" si="7"/>
        <v>//		ARM64Op_ld1_single_structure_8_bit,                             	/* 0x0D400000	LD1       	 */</v>
      </c>
      <c r="AT1100" s="26" t="str">
        <f t="shared" si="8"/>
        <v>//		0x0D400000,	/* LD1       	ARM64Op_ld1_single_structure_8_bit	 */</v>
      </c>
    </row>
    <row r="1101" ht="12.75" customHeight="1">
      <c r="A1101" s="15" t="s">
        <v>1768</v>
      </c>
      <c r="B1101" s="33" t="s">
        <v>106</v>
      </c>
      <c r="C1101" s="16"/>
      <c r="D1101" s="17"/>
      <c r="E1101" s="28" t="s">
        <v>1700</v>
      </c>
      <c r="F1101" s="18" t="str">
        <f t="shared" si="1"/>
        <v>single_structure_8_bit</v>
      </c>
      <c r="G1101" s="18" t="s">
        <v>1751</v>
      </c>
      <c r="H1101" s="30" t="s">
        <v>1580</v>
      </c>
      <c r="I1101" s="30"/>
      <c r="J1101" s="45" t="s">
        <v>31</v>
      </c>
      <c r="K1101" s="32" t="s">
        <v>71</v>
      </c>
      <c r="L1101" s="45" t="s">
        <v>31</v>
      </c>
      <c r="M1101" s="45" t="s">
        <v>31</v>
      </c>
      <c r="N1101" s="45" t="s">
        <v>30</v>
      </c>
      <c r="O1101" s="45" t="s">
        <v>30</v>
      </c>
      <c r="P1101" s="45" t="s">
        <v>31</v>
      </c>
      <c r="Q1101" s="45" t="s">
        <v>30</v>
      </c>
      <c r="R1101" s="45" t="s">
        <v>31</v>
      </c>
      <c r="S1101" s="32" t="s">
        <v>30</v>
      </c>
      <c r="T1101" s="32" t="s">
        <v>31</v>
      </c>
      <c r="U1101" s="45" t="s">
        <v>31</v>
      </c>
      <c r="V1101" s="45" t="s">
        <v>31</v>
      </c>
      <c r="W1101" s="45" t="s">
        <v>31</v>
      </c>
      <c r="X1101" s="45" t="s">
        <v>31</v>
      </c>
      <c r="Y1101" s="45" t="s">
        <v>31</v>
      </c>
      <c r="Z1101" s="32" t="s">
        <v>31</v>
      </c>
      <c r="AA1101" s="32" t="s">
        <v>31</v>
      </c>
      <c r="AB1101" s="32" t="s">
        <v>30</v>
      </c>
      <c r="AC1101" s="32" t="s">
        <v>33</v>
      </c>
      <c r="AD1101" s="32" t="s">
        <v>33</v>
      </c>
      <c r="AE1101" s="32" t="s">
        <v>33</v>
      </c>
      <c r="AF1101" s="46" t="s">
        <v>45</v>
      </c>
      <c r="AK1101" s="32" t="s">
        <v>35</v>
      </c>
      <c r="AP1101" s="24" t="str">
        <f t="shared" si="2"/>
        <v>0x0D402000</v>
      </c>
      <c r="AQ1101" s="25"/>
      <c r="AR1101" s="26" t="str">
        <f t="shared" si="6"/>
        <v>ARM64Op_ld3_single_structure_8_bit                              </v>
      </c>
      <c r="AS1101" s="26" t="str">
        <f t="shared" si="7"/>
        <v>//		ARM64Op_ld3_single_structure_8_bit,                             	/* 0x0D402000	LD3       	 */</v>
      </c>
      <c r="AT1101" s="26" t="str">
        <f t="shared" si="8"/>
        <v>//		0x0D402000,	/* LD3       	ARM64Op_ld3_single_structure_8_bit	 */</v>
      </c>
    </row>
    <row r="1102" ht="12.75" customHeight="1">
      <c r="A1102" s="15" t="s">
        <v>1769</v>
      </c>
      <c r="B1102" s="33" t="s">
        <v>106</v>
      </c>
      <c r="C1102" s="16"/>
      <c r="D1102" s="17"/>
      <c r="E1102" s="28" t="s">
        <v>1698</v>
      </c>
      <c r="F1102" s="18" t="str">
        <f t="shared" si="1"/>
        <v>single_structure_16_bit</v>
      </c>
      <c r="G1102" s="18" t="s">
        <v>1751</v>
      </c>
      <c r="H1102" s="30" t="s">
        <v>1576</v>
      </c>
      <c r="I1102" s="30"/>
      <c r="J1102" s="45" t="s">
        <v>31</v>
      </c>
      <c r="K1102" s="32" t="s">
        <v>71</v>
      </c>
      <c r="L1102" s="45" t="s">
        <v>31</v>
      </c>
      <c r="M1102" s="45" t="s">
        <v>31</v>
      </c>
      <c r="N1102" s="45" t="s">
        <v>30</v>
      </c>
      <c r="O1102" s="45" t="s">
        <v>30</v>
      </c>
      <c r="P1102" s="45" t="s">
        <v>31</v>
      </c>
      <c r="Q1102" s="45" t="s">
        <v>30</v>
      </c>
      <c r="R1102" s="45" t="s">
        <v>31</v>
      </c>
      <c r="S1102" s="32" t="s">
        <v>30</v>
      </c>
      <c r="T1102" s="32" t="s">
        <v>31</v>
      </c>
      <c r="U1102" s="45" t="s">
        <v>31</v>
      </c>
      <c r="V1102" s="45" t="s">
        <v>31</v>
      </c>
      <c r="W1102" s="45" t="s">
        <v>31</v>
      </c>
      <c r="X1102" s="45" t="s">
        <v>31</v>
      </c>
      <c r="Y1102" s="45" t="s">
        <v>31</v>
      </c>
      <c r="Z1102" s="32" t="s">
        <v>31</v>
      </c>
      <c r="AA1102" s="32" t="s">
        <v>30</v>
      </c>
      <c r="AB1102" s="32" t="s">
        <v>31</v>
      </c>
      <c r="AC1102" s="32" t="s">
        <v>33</v>
      </c>
      <c r="AD1102" s="32" t="s">
        <v>854</v>
      </c>
      <c r="AE1102" s="32" t="s">
        <v>31</v>
      </c>
      <c r="AF1102" s="46" t="s">
        <v>45</v>
      </c>
      <c r="AK1102" s="32" t="s">
        <v>35</v>
      </c>
      <c r="AP1102" s="24" t="str">
        <f t="shared" si="2"/>
        <v>0x0D404000</v>
      </c>
      <c r="AQ1102" s="25"/>
      <c r="AR1102" s="26" t="str">
        <f t="shared" si="6"/>
        <v>ARM64Op_ld1_single_structure_16_bit                             </v>
      </c>
      <c r="AS1102" s="26" t="str">
        <f t="shared" si="7"/>
        <v>//		ARM64Op_ld1_single_structure_16_bit,                            	/* 0x0D404000	LD1       	 */</v>
      </c>
      <c r="AT1102" s="26" t="str">
        <f t="shared" si="8"/>
        <v>//		0x0D404000,	/* LD1       	ARM64Op_ld1_single_structure_16_bit	 */</v>
      </c>
    </row>
    <row r="1103" ht="12.75" customHeight="1">
      <c r="A1103" s="9" t="s">
        <v>1770</v>
      </c>
      <c r="B1103" s="33" t="s">
        <v>106</v>
      </c>
      <c r="C1103" s="16"/>
      <c r="D1103" s="17"/>
      <c r="E1103" s="28" t="s">
        <v>1700</v>
      </c>
      <c r="F1103" s="18" t="str">
        <f t="shared" si="1"/>
        <v>single_structure_16_bit</v>
      </c>
      <c r="G1103" s="18" t="s">
        <v>1751</v>
      </c>
      <c r="H1103" s="30" t="s">
        <v>1576</v>
      </c>
      <c r="I1103" s="30"/>
      <c r="J1103" s="45" t="s">
        <v>31</v>
      </c>
      <c r="K1103" s="32" t="s">
        <v>71</v>
      </c>
      <c r="L1103" s="45" t="s">
        <v>31</v>
      </c>
      <c r="M1103" s="45" t="s">
        <v>31</v>
      </c>
      <c r="N1103" s="45" t="s">
        <v>30</v>
      </c>
      <c r="O1103" s="45" t="s">
        <v>30</v>
      </c>
      <c r="P1103" s="45" t="s">
        <v>31</v>
      </c>
      <c r="Q1103" s="45" t="s">
        <v>30</v>
      </c>
      <c r="R1103" s="45" t="s">
        <v>31</v>
      </c>
      <c r="S1103" s="32" t="s">
        <v>30</v>
      </c>
      <c r="T1103" s="32" t="s">
        <v>31</v>
      </c>
      <c r="U1103" s="45" t="s">
        <v>31</v>
      </c>
      <c r="V1103" s="45" t="s">
        <v>31</v>
      </c>
      <c r="W1103" s="45" t="s">
        <v>31</v>
      </c>
      <c r="X1103" s="45" t="s">
        <v>31</v>
      </c>
      <c r="Y1103" s="45" t="s">
        <v>31</v>
      </c>
      <c r="Z1103" s="32" t="s">
        <v>31</v>
      </c>
      <c r="AA1103" s="32" t="s">
        <v>30</v>
      </c>
      <c r="AB1103" s="32" t="s">
        <v>30</v>
      </c>
      <c r="AC1103" s="32" t="s">
        <v>33</v>
      </c>
      <c r="AD1103" s="32" t="s">
        <v>854</v>
      </c>
      <c r="AE1103" s="32" t="s">
        <v>31</v>
      </c>
      <c r="AF1103" s="46" t="s">
        <v>45</v>
      </c>
      <c r="AK1103" s="32" t="s">
        <v>35</v>
      </c>
      <c r="AP1103" s="24" t="str">
        <f t="shared" si="2"/>
        <v>0x0D406000</v>
      </c>
      <c r="AQ1103" s="25"/>
      <c r="AR1103" s="26" t="str">
        <f t="shared" si="6"/>
        <v>ARM64Op_ld3_single_structure_16_bit                             </v>
      </c>
      <c r="AS1103" s="26" t="str">
        <f t="shared" si="7"/>
        <v>//		ARM64Op_ld3_single_structure_16_bit,                            	/* 0x0D406000	LD3       	 */</v>
      </c>
      <c r="AT1103" s="26" t="str">
        <f t="shared" si="8"/>
        <v>//		0x0D406000,	/* LD3       	ARM64Op_ld3_single_structure_16_bit	 */</v>
      </c>
    </row>
    <row r="1104" ht="12.75" customHeight="1">
      <c r="A1104" s="15" t="s">
        <v>1771</v>
      </c>
      <c r="B1104" s="33" t="s">
        <v>106</v>
      </c>
      <c r="C1104" s="16"/>
      <c r="D1104" s="17"/>
      <c r="E1104" s="28" t="s">
        <v>1698</v>
      </c>
      <c r="F1104" s="18" t="str">
        <f t="shared" si="1"/>
        <v>single_structure_32_bit</v>
      </c>
      <c r="G1104" s="18" t="s">
        <v>1751</v>
      </c>
      <c r="H1104" s="30" t="s">
        <v>1527</v>
      </c>
      <c r="I1104" s="30"/>
      <c r="J1104" s="45" t="s">
        <v>31</v>
      </c>
      <c r="K1104" s="32" t="s">
        <v>71</v>
      </c>
      <c r="L1104" s="45" t="s">
        <v>31</v>
      </c>
      <c r="M1104" s="45" t="s">
        <v>31</v>
      </c>
      <c r="N1104" s="45" t="s">
        <v>30</v>
      </c>
      <c r="O1104" s="45" t="s">
        <v>30</v>
      </c>
      <c r="P1104" s="45" t="s">
        <v>31</v>
      </c>
      <c r="Q1104" s="45" t="s">
        <v>30</v>
      </c>
      <c r="R1104" s="45" t="s">
        <v>31</v>
      </c>
      <c r="S1104" s="32" t="s">
        <v>30</v>
      </c>
      <c r="T1104" s="32" t="s">
        <v>31</v>
      </c>
      <c r="U1104" s="45" t="s">
        <v>31</v>
      </c>
      <c r="V1104" s="45" t="s">
        <v>31</v>
      </c>
      <c r="W1104" s="45" t="s">
        <v>31</v>
      </c>
      <c r="X1104" s="45" t="s">
        <v>31</v>
      </c>
      <c r="Y1104" s="45" t="s">
        <v>31</v>
      </c>
      <c r="Z1104" s="32" t="s">
        <v>30</v>
      </c>
      <c r="AA1104" s="32" t="s">
        <v>31</v>
      </c>
      <c r="AB1104" s="32" t="s">
        <v>31</v>
      </c>
      <c r="AC1104" s="32" t="s">
        <v>33</v>
      </c>
      <c r="AD1104" s="32" t="s">
        <v>31</v>
      </c>
      <c r="AE1104" s="32" t="s">
        <v>31</v>
      </c>
      <c r="AF1104" s="46" t="s">
        <v>45</v>
      </c>
      <c r="AK1104" s="32" t="s">
        <v>35</v>
      </c>
      <c r="AP1104" s="24" t="str">
        <f t="shared" si="2"/>
        <v>0x0D408000</v>
      </c>
      <c r="AQ1104" s="25"/>
      <c r="AR1104" s="26" t="str">
        <f t="shared" si="6"/>
        <v>ARM64Op_ld1_single_structure_32_bit                             </v>
      </c>
      <c r="AS1104" s="26" t="str">
        <f t="shared" si="7"/>
        <v>//		ARM64Op_ld1_single_structure_32_bit,                            	/* 0x0D408000	LD1       	 */</v>
      </c>
      <c r="AT1104" s="26" t="str">
        <f t="shared" si="8"/>
        <v>//		0x0D408000,	/* LD1       	ARM64Op_ld1_single_structure_32_bit	 */</v>
      </c>
    </row>
    <row r="1105" ht="12.75" customHeight="1">
      <c r="A1105" s="15" t="s">
        <v>1772</v>
      </c>
      <c r="B1105" s="33" t="s">
        <v>106</v>
      </c>
      <c r="C1105" s="16"/>
      <c r="D1105" s="17"/>
      <c r="E1105" s="28" t="s">
        <v>1698</v>
      </c>
      <c r="F1105" s="18" t="str">
        <f t="shared" si="1"/>
        <v>single_structure_64_bit</v>
      </c>
      <c r="G1105" s="18" t="s">
        <v>1751</v>
      </c>
      <c r="H1105" s="30" t="s">
        <v>1533</v>
      </c>
      <c r="I1105" s="30"/>
      <c r="J1105" s="45" t="s">
        <v>31</v>
      </c>
      <c r="K1105" s="32" t="s">
        <v>71</v>
      </c>
      <c r="L1105" s="45" t="s">
        <v>31</v>
      </c>
      <c r="M1105" s="45" t="s">
        <v>31</v>
      </c>
      <c r="N1105" s="45" t="s">
        <v>30</v>
      </c>
      <c r="O1105" s="45" t="s">
        <v>30</v>
      </c>
      <c r="P1105" s="45" t="s">
        <v>31</v>
      </c>
      <c r="Q1105" s="45" t="s">
        <v>30</v>
      </c>
      <c r="R1105" s="45" t="s">
        <v>31</v>
      </c>
      <c r="S1105" s="32" t="s">
        <v>30</v>
      </c>
      <c r="T1105" s="32" t="s">
        <v>31</v>
      </c>
      <c r="U1105" s="45" t="s">
        <v>31</v>
      </c>
      <c r="V1105" s="45" t="s">
        <v>31</v>
      </c>
      <c r="W1105" s="45" t="s">
        <v>31</v>
      </c>
      <c r="X1105" s="45" t="s">
        <v>31</v>
      </c>
      <c r="Y1105" s="45" t="s">
        <v>31</v>
      </c>
      <c r="Z1105" s="32" t="s">
        <v>30</v>
      </c>
      <c r="AA1105" s="32" t="s">
        <v>31</v>
      </c>
      <c r="AB1105" s="32" t="s">
        <v>31</v>
      </c>
      <c r="AC1105" s="32" t="s">
        <v>31</v>
      </c>
      <c r="AD1105" s="32" t="s">
        <v>31</v>
      </c>
      <c r="AE1105" s="32" t="s">
        <v>30</v>
      </c>
      <c r="AF1105" s="46" t="s">
        <v>45</v>
      </c>
      <c r="AK1105" s="32" t="s">
        <v>35</v>
      </c>
      <c r="AP1105" s="24" t="str">
        <f t="shared" si="2"/>
        <v>0x0D408400</v>
      </c>
      <c r="AQ1105" s="25"/>
      <c r="AR1105" s="26" t="str">
        <f t="shared" si="6"/>
        <v>ARM64Op_ld1_single_structure_64_bit                             </v>
      </c>
      <c r="AS1105" s="26" t="str">
        <f t="shared" si="7"/>
        <v>//		ARM64Op_ld1_single_structure_64_bit,                            	/* 0x0D408400	LD1       	 */</v>
      </c>
      <c r="AT1105" s="26" t="str">
        <f t="shared" si="8"/>
        <v>//		0x0D408400,	/* LD1       	ARM64Op_ld1_single_structure_64_bit	 */</v>
      </c>
    </row>
    <row r="1106" ht="12.75" customHeight="1">
      <c r="A1106" s="9" t="s">
        <v>1773</v>
      </c>
      <c r="B1106" s="33" t="s">
        <v>106</v>
      </c>
      <c r="C1106" s="16"/>
      <c r="D1106" s="17"/>
      <c r="E1106" s="28" t="s">
        <v>1700</v>
      </c>
      <c r="F1106" s="18" t="str">
        <f t="shared" si="1"/>
        <v>single_structure_32_bit</v>
      </c>
      <c r="G1106" s="18" t="s">
        <v>1751</v>
      </c>
      <c r="H1106" s="30" t="s">
        <v>1527</v>
      </c>
      <c r="I1106" s="30"/>
      <c r="J1106" s="45" t="s">
        <v>31</v>
      </c>
      <c r="K1106" s="32" t="s">
        <v>71</v>
      </c>
      <c r="L1106" s="45" t="s">
        <v>31</v>
      </c>
      <c r="M1106" s="45" t="s">
        <v>31</v>
      </c>
      <c r="N1106" s="45" t="s">
        <v>30</v>
      </c>
      <c r="O1106" s="45" t="s">
        <v>30</v>
      </c>
      <c r="P1106" s="45" t="s">
        <v>31</v>
      </c>
      <c r="Q1106" s="45" t="s">
        <v>30</v>
      </c>
      <c r="R1106" s="45" t="s">
        <v>31</v>
      </c>
      <c r="S1106" s="32" t="s">
        <v>30</v>
      </c>
      <c r="T1106" s="32" t="s">
        <v>31</v>
      </c>
      <c r="U1106" s="45" t="s">
        <v>31</v>
      </c>
      <c r="V1106" s="45" t="s">
        <v>31</v>
      </c>
      <c r="W1106" s="45" t="s">
        <v>31</v>
      </c>
      <c r="X1106" s="45" t="s">
        <v>31</v>
      </c>
      <c r="Y1106" s="45" t="s">
        <v>31</v>
      </c>
      <c r="Z1106" s="32" t="s">
        <v>30</v>
      </c>
      <c r="AA1106" s="32" t="s">
        <v>31</v>
      </c>
      <c r="AB1106" s="32" t="s">
        <v>30</v>
      </c>
      <c r="AC1106" s="32" t="s">
        <v>33</v>
      </c>
      <c r="AD1106" s="32" t="s">
        <v>31</v>
      </c>
      <c r="AE1106" s="32" t="s">
        <v>31</v>
      </c>
      <c r="AF1106" s="46" t="s">
        <v>45</v>
      </c>
      <c r="AK1106" s="32" t="s">
        <v>35</v>
      </c>
      <c r="AP1106" s="24" t="str">
        <f t="shared" si="2"/>
        <v>0x0D40A000</v>
      </c>
      <c r="AQ1106" s="25"/>
      <c r="AR1106" s="26" t="str">
        <f t="shared" si="6"/>
        <v>ARM64Op_ld3_single_structure_32_bit                             </v>
      </c>
      <c r="AS1106" s="26" t="str">
        <f t="shared" si="7"/>
        <v>//		ARM64Op_ld3_single_structure_32_bit,                            	/* 0x0D40A000	LD3       	 */</v>
      </c>
      <c r="AT1106" s="26" t="str">
        <f t="shared" si="8"/>
        <v>//		0x0D40A000,	/* LD3       	ARM64Op_ld3_single_structure_32_bit	 */</v>
      </c>
    </row>
    <row r="1107" ht="12.75" customHeight="1">
      <c r="A1107" s="9" t="s">
        <v>1774</v>
      </c>
      <c r="B1107" s="33" t="s">
        <v>106</v>
      </c>
      <c r="C1107" s="16"/>
      <c r="D1107" s="17"/>
      <c r="E1107" s="28" t="s">
        <v>1700</v>
      </c>
      <c r="F1107" s="18" t="str">
        <f t="shared" si="1"/>
        <v>single_structure_64_bit</v>
      </c>
      <c r="G1107" s="18" t="s">
        <v>1751</v>
      </c>
      <c r="H1107" s="30" t="s">
        <v>1533</v>
      </c>
      <c r="I1107" s="30"/>
      <c r="J1107" s="45" t="s">
        <v>31</v>
      </c>
      <c r="K1107" s="32" t="s">
        <v>71</v>
      </c>
      <c r="L1107" s="45" t="s">
        <v>31</v>
      </c>
      <c r="M1107" s="45" t="s">
        <v>31</v>
      </c>
      <c r="N1107" s="45" t="s">
        <v>30</v>
      </c>
      <c r="O1107" s="45" t="s">
        <v>30</v>
      </c>
      <c r="P1107" s="45" t="s">
        <v>31</v>
      </c>
      <c r="Q1107" s="45" t="s">
        <v>30</v>
      </c>
      <c r="R1107" s="45" t="s">
        <v>31</v>
      </c>
      <c r="S1107" s="32" t="s">
        <v>30</v>
      </c>
      <c r="T1107" s="32" t="s">
        <v>31</v>
      </c>
      <c r="U1107" s="45" t="s">
        <v>31</v>
      </c>
      <c r="V1107" s="45" t="s">
        <v>31</v>
      </c>
      <c r="W1107" s="45" t="s">
        <v>31</v>
      </c>
      <c r="X1107" s="45" t="s">
        <v>31</v>
      </c>
      <c r="Y1107" s="45" t="s">
        <v>31</v>
      </c>
      <c r="Z1107" s="32" t="s">
        <v>30</v>
      </c>
      <c r="AA1107" s="32" t="s">
        <v>31</v>
      </c>
      <c r="AB1107" s="32" t="s">
        <v>30</v>
      </c>
      <c r="AC1107" s="32" t="s">
        <v>31</v>
      </c>
      <c r="AD1107" s="32" t="s">
        <v>31</v>
      </c>
      <c r="AE1107" s="32" t="s">
        <v>30</v>
      </c>
      <c r="AF1107" s="46" t="s">
        <v>45</v>
      </c>
      <c r="AK1107" s="32" t="s">
        <v>35</v>
      </c>
      <c r="AP1107" s="24" t="str">
        <f t="shared" si="2"/>
        <v>0x0D40A400</v>
      </c>
      <c r="AQ1107" s="25"/>
      <c r="AR1107" s="26" t="str">
        <f t="shared" si="6"/>
        <v>ARM64Op_ld3_single_structure_64_bit                             </v>
      </c>
      <c r="AS1107" s="26" t="str">
        <f t="shared" si="7"/>
        <v>//		ARM64Op_ld3_single_structure_64_bit,                            	/* 0x0D40A400	LD3       	 */</v>
      </c>
      <c r="AT1107" s="26" t="str">
        <f t="shared" si="8"/>
        <v>//		0x0D40A400,	/* LD3       	ARM64Op_ld3_single_structure_64_bit	 */</v>
      </c>
    </row>
    <row r="1108" ht="12.75" customHeight="1">
      <c r="A1108" s="15" t="s">
        <v>1775</v>
      </c>
      <c r="B1108" s="33" t="s">
        <v>106</v>
      </c>
      <c r="C1108" s="16"/>
      <c r="D1108" s="17"/>
      <c r="E1108" s="28" t="s">
        <v>1776</v>
      </c>
      <c r="F1108" s="18" t="str">
        <f t="shared" si="1"/>
        <v>No_offset</v>
      </c>
      <c r="G1108" s="19"/>
      <c r="H1108" s="30" t="s">
        <v>1681</v>
      </c>
      <c r="I1108" s="30"/>
      <c r="J1108" s="45" t="s">
        <v>31</v>
      </c>
      <c r="K1108" s="32" t="s">
        <v>71</v>
      </c>
      <c r="L1108" s="45" t="s">
        <v>31</v>
      </c>
      <c r="M1108" s="45" t="s">
        <v>31</v>
      </c>
      <c r="N1108" s="45" t="s">
        <v>30</v>
      </c>
      <c r="O1108" s="45" t="s">
        <v>30</v>
      </c>
      <c r="P1108" s="45" t="s">
        <v>31</v>
      </c>
      <c r="Q1108" s="45" t="s">
        <v>30</v>
      </c>
      <c r="R1108" s="45" t="s">
        <v>31</v>
      </c>
      <c r="S1108" s="32" t="s">
        <v>30</v>
      </c>
      <c r="T1108" s="32" t="s">
        <v>31</v>
      </c>
      <c r="U1108" s="45" t="s">
        <v>31</v>
      </c>
      <c r="V1108" s="45" t="s">
        <v>31</v>
      </c>
      <c r="W1108" s="45" t="s">
        <v>31</v>
      </c>
      <c r="X1108" s="45" t="s">
        <v>31</v>
      </c>
      <c r="Y1108" s="45" t="s">
        <v>31</v>
      </c>
      <c r="Z1108" s="32" t="s">
        <v>30</v>
      </c>
      <c r="AA1108" s="32" t="s">
        <v>30</v>
      </c>
      <c r="AB1108" s="32" t="s">
        <v>31</v>
      </c>
      <c r="AC1108" s="32" t="s">
        <v>31</v>
      </c>
      <c r="AD1108" s="32" t="s">
        <v>33</v>
      </c>
      <c r="AE1108" s="32" t="s">
        <v>33</v>
      </c>
      <c r="AF1108" s="46" t="s">
        <v>45</v>
      </c>
      <c r="AK1108" s="32" t="s">
        <v>35</v>
      </c>
      <c r="AP1108" s="24" t="str">
        <f t="shared" si="2"/>
        <v>0x0D40C000</v>
      </c>
      <c r="AQ1108" s="25"/>
      <c r="AR1108" s="26" t="str">
        <f t="shared" si="6"/>
        <v>ARM64Op_ld1r_No_offset                                          </v>
      </c>
      <c r="AS1108" s="26" t="str">
        <f t="shared" si="7"/>
        <v>//		ARM64Op_ld1r_No_offset,                                         	/* 0x0D40C000	LD1R      	 */</v>
      </c>
      <c r="AT1108" s="26" t="str">
        <f t="shared" si="8"/>
        <v>//		0x0D40C000,	/* LD1R      	ARM64Op_ld1r_No_offset	 */</v>
      </c>
    </row>
    <row r="1109" ht="12.75" customHeight="1">
      <c r="A1109" s="15" t="s">
        <v>1777</v>
      </c>
      <c r="B1109" s="33" t="s">
        <v>106</v>
      </c>
      <c r="C1109" s="16"/>
      <c r="D1109" s="17"/>
      <c r="E1109" s="28" t="s">
        <v>1778</v>
      </c>
      <c r="F1109" s="18" t="str">
        <f t="shared" si="1"/>
        <v>No_offset</v>
      </c>
      <c r="G1109" s="19"/>
      <c r="H1109" s="30" t="s">
        <v>1681</v>
      </c>
      <c r="I1109" s="30"/>
      <c r="J1109" s="45" t="s">
        <v>31</v>
      </c>
      <c r="K1109" s="32" t="s">
        <v>71</v>
      </c>
      <c r="L1109" s="45" t="s">
        <v>31</v>
      </c>
      <c r="M1109" s="45" t="s">
        <v>31</v>
      </c>
      <c r="N1109" s="45" t="s">
        <v>30</v>
      </c>
      <c r="O1109" s="45" t="s">
        <v>30</v>
      </c>
      <c r="P1109" s="45" t="s">
        <v>31</v>
      </c>
      <c r="Q1109" s="45" t="s">
        <v>30</v>
      </c>
      <c r="R1109" s="45" t="s">
        <v>31</v>
      </c>
      <c r="S1109" s="32" t="s">
        <v>30</v>
      </c>
      <c r="T1109" s="32" t="s">
        <v>31</v>
      </c>
      <c r="U1109" s="45" t="s">
        <v>31</v>
      </c>
      <c r="V1109" s="45" t="s">
        <v>31</v>
      </c>
      <c r="W1109" s="45" t="s">
        <v>31</v>
      </c>
      <c r="X1109" s="45" t="s">
        <v>31</v>
      </c>
      <c r="Y1109" s="45" t="s">
        <v>31</v>
      </c>
      <c r="Z1109" s="32" t="s">
        <v>30</v>
      </c>
      <c r="AA1109" s="32" t="s">
        <v>30</v>
      </c>
      <c r="AB1109" s="32" t="s">
        <v>30</v>
      </c>
      <c r="AC1109" s="32" t="s">
        <v>31</v>
      </c>
      <c r="AD1109" s="32" t="s">
        <v>33</v>
      </c>
      <c r="AE1109" s="32" t="s">
        <v>33</v>
      </c>
      <c r="AF1109" s="46" t="s">
        <v>45</v>
      </c>
      <c r="AK1109" s="32" t="s">
        <v>35</v>
      </c>
      <c r="AP1109" s="24" t="str">
        <f t="shared" si="2"/>
        <v>0x0D40E000</v>
      </c>
      <c r="AQ1109" s="25"/>
      <c r="AR1109" s="26" t="str">
        <f t="shared" si="6"/>
        <v>ARM64Op_ld3r_No_offset                                          </v>
      </c>
      <c r="AS1109" s="26" t="str">
        <f t="shared" si="7"/>
        <v>//		ARM64Op_ld3r_No_offset,                                         	/* 0x0D40E000	LD3R      	 */</v>
      </c>
      <c r="AT1109" s="26" t="str">
        <f t="shared" si="8"/>
        <v>//		0x0D40E000,	/* LD3R      	ARM64Op_ld3r_No_offset	 */</v>
      </c>
    </row>
    <row r="1110" ht="12.75" customHeight="1">
      <c r="A1110" s="9" t="s">
        <v>1779</v>
      </c>
      <c r="B1110" s="33" t="s">
        <v>106</v>
      </c>
      <c r="C1110" s="16"/>
      <c r="D1110" s="17"/>
      <c r="E1110" s="28" t="s">
        <v>1704</v>
      </c>
      <c r="F1110" s="18" t="str">
        <f t="shared" si="1"/>
        <v>single_structure_8_bit</v>
      </c>
      <c r="G1110" s="18" t="s">
        <v>1751</v>
      </c>
      <c r="H1110" s="30" t="s">
        <v>1580</v>
      </c>
      <c r="I1110" s="30"/>
      <c r="J1110" s="45" t="s">
        <v>31</v>
      </c>
      <c r="K1110" s="32" t="s">
        <v>71</v>
      </c>
      <c r="L1110" s="45" t="s">
        <v>31</v>
      </c>
      <c r="M1110" s="45" t="s">
        <v>31</v>
      </c>
      <c r="N1110" s="45" t="s">
        <v>30</v>
      </c>
      <c r="O1110" s="45" t="s">
        <v>30</v>
      </c>
      <c r="P1110" s="45" t="s">
        <v>31</v>
      </c>
      <c r="Q1110" s="45" t="s">
        <v>30</v>
      </c>
      <c r="R1110" s="45" t="s">
        <v>31</v>
      </c>
      <c r="S1110" s="32" t="s">
        <v>30</v>
      </c>
      <c r="T1110" s="32" t="s">
        <v>30</v>
      </c>
      <c r="U1110" s="45" t="s">
        <v>31</v>
      </c>
      <c r="V1110" s="45" t="s">
        <v>31</v>
      </c>
      <c r="W1110" s="45" t="s">
        <v>31</v>
      </c>
      <c r="X1110" s="45" t="s">
        <v>31</v>
      </c>
      <c r="Y1110" s="45" t="s">
        <v>31</v>
      </c>
      <c r="Z1110" s="32" t="s">
        <v>31</v>
      </c>
      <c r="AA1110" s="32" t="s">
        <v>31</v>
      </c>
      <c r="AB1110" s="32" t="s">
        <v>31</v>
      </c>
      <c r="AC1110" s="32" t="s">
        <v>33</v>
      </c>
      <c r="AD1110" s="32" t="s">
        <v>33</v>
      </c>
      <c r="AE1110" s="32" t="s">
        <v>33</v>
      </c>
      <c r="AF1110" s="46" t="s">
        <v>45</v>
      </c>
      <c r="AK1110" s="32" t="s">
        <v>35</v>
      </c>
      <c r="AP1110" s="24" t="str">
        <f t="shared" si="2"/>
        <v>0x0D600000</v>
      </c>
      <c r="AQ1110" s="25"/>
      <c r="AR1110" s="26" t="str">
        <f t="shared" si="6"/>
        <v>ARM64Op_ld2_single_structure_8_bit                              </v>
      </c>
      <c r="AS1110" s="26" t="str">
        <f t="shared" si="7"/>
        <v>//		ARM64Op_ld2_single_structure_8_bit,                             	/* 0x0D600000	LD2       	 */</v>
      </c>
      <c r="AT1110" s="26" t="str">
        <f t="shared" si="8"/>
        <v>//		0x0D600000,	/* LD2       	ARM64Op_ld2_single_structure_8_bit	 */</v>
      </c>
    </row>
    <row r="1111" ht="12.75" customHeight="1">
      <c r="A1111" s="15" t="s">
        <v>1780</v>
      </c>
      <c r="B1111" s="33" t="s">
        <v>106</v>
      </c>
      <c r="C1111" s="16"/>
      <c r="D1111" s="17"/>
      <c r="E1111" s="28" t="s">
        <v>1696</v>
      </c>
      <c r="F1111" s="18" t="str">
        <f t="shared" si="1"/>
        <v>single_structure_8_bit</v>
      </c>
      <c r="G1111" s="18" t="s">
        <v>1751</v>
      </c>
      <c r="H1111" s="30" t="s">
        <v>1580</v>
      </c>
      <c r="I1111" s="30"/>
      <c r="J1111" s="45" t="s">
        <v>31</v>
      </c>
      <c r="K1111" s="32" t="s">
        <v>71</v>
      </c>
      <c r="L1111" s="45" t="s">
        <v>31</v>
      </c>
      <c r="M1111" s="45" t="s">
        <v>31</v>
      </c>
      <c r="N1111" s="45" t="s">
        <v>30</v>
      </c>
      <c r="O1111" s="45" t="s">
        <v>30</v>
      </c>
      <c r="P1111" s="45" t="s">
        <v>31</v>
      </c>
      <c r="Q1111" s="45" t="s">
        <v>30</v>
      </c>
      <c r="R1111" s="45" t="s">
        <v>31</v>
      </c>
      <c r="S1111" s="32" t="s">
        <v>30</v>
      </c>
      <c r="T1111" s="32" t="s">
        <v>30</v>
      </c>
      <c r="U1111" s="45" t="s">
        <v>31</v>
      </c>
      <c r="V1111" s="45" t="s">
        <v>31</v>
      </c>
      <c r="W1111" s="45" t="s">
        <v>31</v>
      </c>
      <c r="X1111" s="45" t="s">
        <v>31</v>
      </c>
      <c r="Y1111" s="45" t="s">
        <v>31</v>
      </c>
      <c r="Z1111" s="32" t="s">
        <v>31</v>
      </c>
      <c r="AA1111" s="32" t="s">
        <v>31</v>
      </c>
      <c r="AB1111" s="32" t="s">
        <v>30</v>
      </c>
      <c r="AC1111" s="32" t="s">
        <v>33</v>
      </c>
      <c r="AD1111" s="32" t="s">
        <v>33</v>
      </c>
      <c r="AE1111" s="32" t="s">
        <v>33</v>
      </c>
      <c r="AF1111" s="46" t="s">
        <v>45</v>
      </c>
      <c r="AK1111" s="32" t="s">
        <v>35</v>
      </c>
      <c r="AP1111" s="24" t="str">
        <f t="shared" si="2"/>
        <v>0x0D602000</v>
      </c>
      <c r="AQ1111" s="25"/>
      <c r="AR1111" s="26" t="str">
        <f t="shared" si="6"/>
        <v>ARM64Op_ld4_single_structure_8_bit                              </v>
      </c>
      <c r="AS1111" s="26" t="str">
        <f t="shared" si="7"/>
        <v>//		ARM64Op_ld4_single_structure_8_bit,                             	/* 0x0D602000	LD4       	 */</v>
      </c>
      <c r="AT1111" s="26" t="str">
        <f t="shared" si="8"/>
        <v>//		0x0D602000,	/* LD4       	ARM64Op_ld4_single_structure_8_bit	 */</v>
      </c>
    </row>
    <row r="1112" ht="12.75" customHeight="1">
      <c r="A1112" s="15" t="s">
        <v>1781</v>
      </c>
      <c r="B1112" s="33" t="s">
        <v>106</v>
      </c>
      <c r="C1112" s="16"/>
      <c r="D1112" s="17"/>
      <c r="E1112" s="28" t="s">
        <v>1704</v>
      </c>
      <c r="F1112" s="18" t="str">
        <f t="shared" si="1"/>
        <v>single_structure_16_bit</v>
      </c>
      <c r="G1112" s="18" t="s">
        <v>1751</v>
      </c>
      <c r="H1112" s="30" t="s">
        <v>1576</v>
      </c>
      <c r="I1112" s="30"/>
      <c r="J1112" s="45" t="s">
        <v>31</v>
      </c>
      <c r="K1112" s="32" t="s">
        <v>71</v>
      </c>
      <c r="L1112" s="45" t="s">
        <v>31</v>
      </c>
      <c r="M1112" s="45" t="s">
        <v>31</v>
      </c>
      <c r="N1112" s="45" t="s">
        <v>30</v>
      </c>
      <c r="O1112" s="45" t="s">
        <v>30</v>
      </c>
      <c r="P1112" s="45" t="s">
        <v>31</v>
      </c>
      <c r="Q1112" s="45" t="s">
        <v>30</v>
      </c>
      <c r="R1112" s="45" t="s">
        <v>31</v>
      </c>
      <c r="S1112" s="32" t="s">
        <v>30</v>
      </c>
      <c r="T1112" s="32" t="s">
        <v>30</v>
      </c>
      <c r="U1112" s="45" t="s">
        <v>31</v>
      </c>
      <c r="V1112" s="45" t="s">
        <v>31</v>
      </c>
      <c r="W1112" s="45" t="s">
        <v>31</v>
      </c>
      <c r="X1112" s="45" t="s">
        <v>31</v>
      </c>
      <c r="Y1112" s="45" t="s">
        <v>31</v>
      </c>
      <c r="Z1112" s="32" t="s">
        <v>31</v>
      </c>
      <c r="AA1112" s="32" t="s">
        <v>30</v>
      </c>
      <c r="AB1112" s="32" t="s">
        <v>31</v>
      </c>
      <c r="AC1112" s="32" t="s">
        <v>33</v>
      </c>
      <c r="AD1112" s="32" t="s">
        <v>854</v>
      </c>
      <c r="AE1112" s="32" t="s">
        <v>31</v>
      </c>
      <c r="AF1112" s="46" t="s">
        <v>45</v>
      </c>
      <c r="AK1112" s="32" t="s">
        <v>35</v>
      </c>
      <c r="AP1112" s="24" t="str">
        <f t="shared" si="2"/>
        <v>0x0D604000</v>
      </c>
      <c r="AQ1112" s="25"/>
      <c r="AR1112" s="26" t="str">
        <f t="shared" si="6"/>
        <v>ARM64Op_ld2_single_structure_16_bit                             </v>
      </c>
      <c r="AS1112" s="26" t="str">
        <f t="shared" si="7"/>
        <v>//		ARM64Op_ld2_single_structure_16_bit,                            	/* 0x0D604000	LD2       	 */</v>
      </c>
      <c r="AT1112" s="26" t="str">
        <f t="shared" si="8"/>
        <v>//		0x0D604000,	/* LD2       	ARM64Op_ld2_single_structure_16_bit	 */</v>
      </c>
    </row>
    <row r="1113" ht="12.75" customHeight="1">
      <c r="A1113" s="9" t="s">
        <v>1782</v>
      </c>
      <c r="B1113" s="33" t="s">
        <v>106</v>
      </c>
      <c r="C1113" s="16"/>
      <c r="D1113" s="17"/>
      <c r="E1113" s="28" t="s">
        <v>1696</v>
      </c>
      <c r="F1113" s="18" t="str">
        <f t="shared" si="1"/>
        <v>single_structure_16_bit</v>
      </c>
      <c r="G1113" s="18" t="s">
        <v>1751</v>
      </c>
      <c r="H1113" s="30" t="s">
        <v>1576</v>
      </c>
      <c r="I1113" s="30"/>
      <c r="J1113" s="45" t="s">
        <v>31</v>
      </c>
      <c r="K1113" s="32" t="s">
        <v>71</v>
      </c>
      <c r="L1113" s="45" t="s">
        <v>31</v>
      </c>
      <c r="M1113" s="45" t="s">
        <v>31</v>
      </c>
      <c r="N1113" s="45" t="s">
        <v>30</v>
      </c>
      <c r="O1113" s="45" t="s">
        <v>30</v>
      </c>
      <c r="P1113" s="45" t="s">
        <v>31</v>
      </c>
      <c r="Q1113" s="45" t="s">
        <v>30</v>
      </c>
      <c r="R1113" s="45" t="s">
        <v>31</v>
      </c>
      <c r="S1113" s="32" t="s">
        <v>30</v>
      </c>
      <c r="T1113" s="32" t="s">
        <v>30</v>
      </c>
      <c r="U1113" s="45" t="s">
        <v>31</v>
      </c>
      <c r="V1113" s="45" t="s">
        <v>31</v>
      </c>
      <c r="W1113" s="45" t="s">
        <v>31</v>
      </c>
      <c r="X1113" s="45" t="s">
        <v>31</v>
      </c>
      <c r="Y1113" s="45" t="s">
        <v>31</v>
      </c>
      <c r="Z1113" s="32" t="s">
        <v>31</v>
      </c>
      <c r="AA1113" s="32" t="s">
        <v>30</v>
      </c>
      <c r="AB1113" s="32" t="s">
        <v>30</v>
      </c>
      <c r="AC1113" s="32" t="s">
        <v>33</v>
      </c>
      <c r="AD1113" s="32" t="s">
        <v>854</v>
      </c>
      <c r="AE1113" s="32" t="s">
        <v>31</v>
      </c>
      <c r="AF1113" s="46" t="s">
        <v>45</v>
      </c>
      <c r="AK1113" s="32" t="s">
        <v>35</v>
      </c>
      <c r="AP1113" s="24" t="str">
        <f t="shared" si="2"/>
        <v>0x0D606000</v>
      </c>
      <c r="AQ1113" s="25"/>
      <c r="AR1113" s="26" t="str">
        <f t="shared" si="6"/>
        <v>ARM64Op_ld4_single_structure_16_bit                             </v>
      </c>
      <c r="AS1113" s="26" t="str">
        <f t="shared" si="7"/>
        <v>//		ARM64Op_ld4_single_structure_16_bit,                            	/* 0x0D606000	LD4       	 */</v>
      </c>
      <c r="AT1113" s="26" t="str">
        <f t="shared" si="8"/>
        <v>//		0x0D606000,	/* LD4       	ARM64Op_ld4_single_structure_16_bit	 */</v>
      </c>
    </row>
    <row r="1114" ht="12.75" customHeight="1">
      <c r="A1114" s="9" t="s">
        <v>1783</v>
      </c>
      <c r="B1114" s="33" t="s">
        <v>106</v>
      </c>
      <c r="C1114" s="16"/>
      <c r="D1114" s="17"/>
      <c r="E1114" s="28" t="s">
        <v>1704</v>
      </c>
      <c r="F1114" s="18" t="str">
        <f t="shared" si="1"/>
        <v>single_structure_32_bit</v>
      </c>
      <c r="G1114" s="18" t="s">
        <v>1751</v>
      </c>
      <c r="H1114" s="30" t="s">
        <v>1527</v>
      </c>
      <c r="I1114" s="30"/>
      <c r="J1114" s="45" t="s">
        <v>31</v>
      </c>
      <c r="K1114" s="32" t="s">
        <v>71</v>
      </c>
      <c r="L1114" s="45" t="s">
        <v>31</v>
      </c>
      <c r="M1114" s="45" t="s">
        <v>31</v>
      </c>
      <c r="N1114" s="45" t="s">
        <v>30</v>
      </c>
      <c r="O1114" s="45" t="s">
        <v>30</v>
      </c>
      <c r="P1114" s="45" t="s">
        <v>31</v>
      </c>
      <c r="Q1114" s="45" t="s">
        <v>30</v>
      </c>
      <c r="R1114" s="45" t="s">
        <v>31</v>
      </c>
      <c r="S1114" s="32" t="s">
        <v>30</v>
      </c>
      <c r="T1114" s="32" t="s">
        <v>30</v>
      </c>
      <c r="U1114" s="45" t="s">
        <v>31</v>
      </c>
      <c r="V1114" s="45" t="s">
        <v>31</v>
      </c>
      <c r="W1114" s="45" t="s">
        <v>31</v>
      </c>
      <c r="X1114" s="45" t="s">
        <v>31</v>
      </c>
      <c r="Y1114" s="45" t="s">
        <v>31</v>
      </c>
      <c r="Z1114" s="32" t="s">
        <v>30</v>
      </c>
      <c r="AA1114" s="32" t="s">
        <v>31</v>
      </c>
      <c r="AB1114" s="32" t="s">
        <v>31</v>
      </c>
      <c r="AC1114" s="32" t="s">
        <v>33</v>
      </c>
      <c r="AD1114" s="32" t="s">
        <v>31</v>
      </c>
      <c r="AE1114" s="32" t="s">
        <v>31</v>
      </c>
      <c r="AF1114" s="46" t="s">
        <v>45</v>
      </c>
      <c r="AK1114" s="32" t="s">
        <v>35</v>
      </c>
      <c r="AP1114" s="24" t="str">
        <f t="shared" si="2"/>
        <v>0x0D608000</v>
      </c>
      <c r="AQ1114" s="25"/>
      <c r="AR1114" s="26" t="str">
        <f t="shared" si="6"/>
        <v>ARM64Op_ld2_single_structure_32_bit                             </v>
      </c>
      <c r="AS1114" s="26" t="str">
        <f t="shared" si="7"/>
        <v>//		ARM64Op_ld2_single_structure_32_bit,                            	/* 0x0D608000	LD2       	 */</v>
      </c>
      <c r="AT1114" s="26" t="str">
        <f t="shared" si="8"/>
        <v>//		0x0D608000,	/* LD2       	ARM64Op_ld2_single_structure_32_bit	 */</v>
      </c>
    </row>
    <row r="1115" ht="12.75" customHeight="1">
      <c r="A1115" s="15" t="s">
        <v>1784</v>
      </c>
      <c r="B1115" s="33" t="s">
        <v>106</v>
      </c>
      <c r="C1115" s="16"/>
      <c r="D1115" s="17"/>
      <c r="E1115" s="28" t="s">
        <v>1704</v>
      </c>
      <c r="F1115" s="18" t="str">
        <f t="shared" si="1"/>
        <v>single_structure_64_bit</v>
      </c>
      <c r="G1115" s="18" t="s">
        <v>1751</v>
      </c>
      <c r="H1115" s="30" t="s">
        <v>1533</v>
      </c>
      <c r="I1115" s="30"/>
      <c r="J1115" s="45" t="s">
        <v>31</v>
      </c>
      <c r="K1115" s="32" t="s">
        <v>71</v>
      </c>
      <c r="L1115" s="45" t="s">
        <v>31</v>
      </c>
      <c r="M1115" s="45" t="s">
        <v>31</v>
      </c>
      <c r="N1115" s="45" t="s">
        <v>30</v>
      </c>
      <c r="O1115" s="45" t="s">
        <v>30</v>
      </c>
      <c r="P1115" s="45" t="s">
        <v>31</v>
      </c>
      <c r="Q1115" s="45" t="s">
        <v>30</v>
      </c>
      <c r="R1115" s="45" t="s">
        <v>31</v>
      </c>
      <c r="S1115" s="32" t="s">
        <v>30</v>
      </c>
      <c r="T1115" s="32" t="s">
        <v>30</v>
      </c>
      <c r="U1115" s="45" t="s">
        <v>31</v>
      </c>
      <c r="V1115" s="45" t="s">
        <v>31</v>
      </c>
      <c r="W1115" s="45" t="s">
        <v>31</v>
      </c>
      <c r="X1115" s="45" t="s">
        <v>31</v>
      </c>
      <c r="Y1115" s="45" t="s">
        <v>31</v>
      </c>
      <c r="Z1115" s="32" t="s">
        <v>30</v>
      </c>
      <c r="AA1115" s="32" t="s">
        <v>31</v>
      </c>
      <c r="AB1115" s="32" t="s">
        <v>31</v>
      </c>
      <c r="AC1115" s="32" t="s">
        <v>31</v>
      </c>
      <c r="AD1115" s="32" t="s">
        <v>31</v>
      </c>
      <c r="AE1115" s="32" t="s">
        <v>30</v>
      </c>
      <c r="AF1115" s="46" t="s">
        <v>45</v>
      </c>
      <c r="AK1115" s="32" t="s">
        <v>35</v>
      </c>
      <c r="AP1115" s="24" t="str">
        <f t="shared" si="2"/>
        <v>0x0D608400</v>
      </c>
      <c r="AQ1115" s="25"/>
      <c r="AR1115" s="26" t="str">
        <f t="shared" si="6"/>
        <v>ARM64Op_ld2_single_structure_64_bit                             </v>
      </c>
      <c r="AS1115" s="26" t="str">
        <f t="shared" si="7"/>
        <v>//		ARM64Op_ld2_single_structure_64_bit,                            	/* 0x0D608400	LD2       	 */</v>
      </c>
      <c r="AT1115" s="26" t="str">
        <f t="shared" si="8"/>
        <v>//		0x0D608400,	/* LD2       	ARM64Op_ld2_single_structure_64_bit	 */</v>
      </c>
    </row>
    <row r="1116" ht="12.75" customHeight="1">
      <c r="A1116" s="15" t="s">
        <v>1785</v>
      </c>
      <c r="B1116" s="33" t="s">
        <v>106</v>
      </c>
      <c r="C1116" s="16"/>
      <c r="D1116" s="17"/>
      <c r="E1116" s="28" t="s">
        <v>1696</v>
      </c>
      <c r="F1116" s="18" t="str">
        <f t="shared" si="1"/>
        <v>single_structure_32_bit</v>
      </c>
      <c r="G1116" s="18" t="s">
        <v>1751</v>
      </c>
      <c r="H1116" s="30" t="s">
        <v>1527</v>
      </c>
      <c r="I1116" s="30"/>
      <c r="J1116" s="45" t="s">
        <v>31</v>
      </c>
      <c r="K1116" s="32" t="s">
        <v>71</v>
      </c>
      <c r="L1116" s="45" t="s">
        <v>31</v>
      </c>
      <c r="M1116" s="45" t="s">
        <v>31</v>
      </c>
      <c r="N1116" s="45" t="s">
        <v>30</v>
      </c>
      <c r="O1116" s="45" t="s">
        <v>30</v>
      </c>
      <c r="P1116" s="45" t="s">
        <v>31</v>
      </c>
      <c r="Q1116" s="45" t="s">
        <v>30</v>
      </c>
      <c r="R1116" s="45" t="s">
        <v>31</v>
      </c>
      <c r="S1116" s="32" t="s">
        <v>30</v>
      </c>
      <c r="T1116" s="32" t="s">
        <v>30</v>
      </c>
      <c r="U1116" s="45" t="s">
        <v>31</v>
      </c>
      <c r="V1116" s="45" t="s">
        <v>31</v>
      </c>
      <c r="W1116" s="45" t="s">
        <v>31</v>
      </c>
      <c r="X1116" s="45" t="s">
        <v>31</v>
      </c>
      <c r="Y1116" s="45" t="s">
        <v>31</v>
      </c>
      <c r="Z1116" s="32" t="s">
        <v>30</v>
      </c>
      <c r="AA1116" s="32" t="s">
        <v>31</v>
      </c>
      <c r="AB1116" s="32" t="s">
        <v>30</v>
      </c>
      <c r="AC1116" s="32" t="s">
        <v>33</v>
      </c>
      <c r="AD1116" s="32" t="s">
        <v>31</v>
      </c>
      <c r="AE1116" s="32" t="s">
        <v>31</v>
      </c>
      <c r="AF1116" s="46" t="s">
        <v>45</v>
      </c>
      <c r="AK1116" s="32" t="s">
        <v>35</v>
      </c>
      <c r="AP1116" s="24" t="str">
        <f t="shared" si="2"/>
        <v>0x0D60A000</v>
      </c>
      <c r="AQ1116" s="25"/>
      <c r="AR1116" s="26" t="str">
        <f t="shared" si="6"/>
        <v>ARM64Op_ld4_single_structure_32_bit                             </v>
      </c>
      <c r="AS1116" s="26" t="str">
        <f t="shared" si="7"/>
        <v>//		ARM64Op_ld4_single_structure_32_bit,                            	/* 0x0D60A000	LD4       	 */</v>
      </c>
      <c r="AT1116" s="26" t="str">
        <f t="shared" si="8"/>
        <v>//		0x0D60A000,	/* LD4       	ARM64Op_ld4_single_structure_32_bit	 */</v>
      </c>
    </row>
    <row r="1117" ht="12.75" customHeight="1">
      <c r="A1117" s="9" t="s">
        <v>1786</v>
      </c>
      <c r="B1117" s="33" t="s">
        <v>106</v>
      </c>
      <c r="C1117" s="16"/>
      <c r="D1117" s="17"/>
      <c r="E1117" s="28" t="s">
        <v>1696</v>
      </c>
      <c r="F1117" s="18" t="str">
        <f t="shared" si="1"/>
        <v>single_structure_64_bit</v>
      </c>
      <c r="G1117" s="18" t="s">
        <v>1751</v>
      </c>
      <c r="H1117" s="30" t="s">
        <v>1533</v>
      </c>
      <c r="I1117" s="30"/>
      <c r="J1117" s="45" t="s">
        <v>31</v>
      </c>
      <c r="K1117" s="32" t="s">
        <v>71</v>
      </c>
      <c r="L1117" s="45" t="s">
        <v>31</v>
      </c>
      <c r="M1117" s="45" t="s">
        <v>31</v>
      </c>
      <c r="N1117" s="45" t="s">
        <v>30</v>
      </c>
      <c r="O1117" s="45" t="s">
        <v>30</v>
      </c>
      <c r="P1117" s="45" t="s">
        <v>31</v>
      </c>
      <c r="Q1117" s="45" t="s">
        <v>30</v>
      </c>
      <c r="R1117" s="45" t="s">
        <v>31</v>
      </c>
      <c r="S1117" s="32" t="s">
        <v>30</v>
      </c>
      <c r="T1117" s="32" t="s">
        <v>30</v>
      </c>
      <c r="U1117" s="45" t="s">
        <v>31</v>
      </c>
      <c r="V1117" s="45" t="s">
        <v>31</v>
      </c>
      <c r="W1117" s="45" t="s">
        <v>31</v>
      </c>
      <c r="X1117" s="45" t="s">
        <v>31</v>
      </c>
      <c r="Y1117" s="45" t="s">
        <v>31</v>
      </c>
      <c r="Z1117" s="32" t="s">
        <v>30</v>
      </c>
      <c r="AA1117" s="32" t="s">
        <v>31</v>
      </c>
      <c r="AB1117" s="32" t="s">
        <v>30</v>
      </c>
      <c r="AC1117" s="32" t="s">
        <v>31</v>
      </c>
      <c r="AD1117" s="32" t="s">
        <v>31</v>
      </c>
      <c r="AE1117" s="32" t="s">
        <v>30</v>
      </c>
      <c r="AF1117" s="46" t="s">
        <v>45</v>
      </c>
      <c r="AK1117" s="32" t="s">
        <v>35</v>
      </c>
      <c r="AP1117" s="24" t="str">
        <f t="shared" si="2"/>
        <v>0x0D60A400</v>
      </c>
      <c r="AQ1117" s="25"/>
      <c r="AR1117" s="26" t="str">
        <f t="shared" si="6"/>
        <v>ARM64Op_ld4_single_structure_64_bit                             </v>
      </c>
      <c r="AS1117" s="26" t="str">
        <f t="shared" si="7"/>
        <v>//		ARM64Op_ld4_single_structure_64_bit,                            	/* 0x0D60A400	LD4       	 */</v>
      </c>
      <c r="AT1117" s="26" t="str">
        <f t="shared" si="8"/>
        <v>//		0x0D60A400,	/* LD4       	ARM64Op_ld4_single_structure_64_bit	 */</v>
      </c>
    </row>
    <row r="1118" ht="12.75" customHeight="1">
      <c r="A1118" s="15" t="s">
        <v>1787</v>
      </c>
      <c r="B1118" s="33" t="s">
        <v>106</v>
      </c>
      <c r="C1118" s="16"/>
      <c r="D1118" s="17"/>
      <c r="E1118" s="28" t="s">
        <v>1788</v>
      </c>
      <c r="F1118" s="18" t="str">
        <f t="shared" si="1"/>
        <v>No_offset</v>
      </c>
      <c r="G1118" s="19"/>
      <c r="H1118" s="30" t="s">
        <v>1681</v>
      </c>
      <c r="I1118" s="30"/>
      <c r="J1118" s="45" t="s">
        <v>31</v>
      </c>
      <c r="K1118" s="32" t="s">
        <v>71</v>
      </c>
      <c r="L1118" s="45" t="s">
        <v>31</v>
      </c>
      <c r="M1118" s="45" t="s">
        <v>31</v>
      </c>
      <c r="N1118" s="45" t="s">
        <v>30</v>
      </c>
      <c r="O1118" s="45" t="s">
        <v>30</v>
      </c>
      <c r="P1118" s="45" t="s">
        <v>31</v>
      </c>
      <c r="Q1118" s="45" t="s">
        <v>30</v>
      </c>
      <c r="R1118" s="45" t="s">
        <v>31</v>
      </c>
      <c r="S1118" s="32" t="s">
        <v>30</v>
      </c>
      <c r="T1118" s="32" t="s">
        <v>30</v>
      </c>
      <c r="U1118" s="45" t="s">
        <v>31</v>
      </c>
      <c r="V1118" s="45" t="s">
        <v>31</v>
      </c>
      <c r="W1118" s="45" t="s">
        <v>31</v>
      </c>
      <c r="X1118" s="45" t="s">
        <v>31</v>
      </c>
      <c r="Y1118" s="45" t="s">
        <v>31</v>
      </c>
      <c r="Z1118" s="32" t="s">
        <v>30</v>
      </c>
      <c r="AA1118" s="32" t="s">
        <v>30</v>
      </c>
      <c r="AB1118" s="32" t="s">
        <v>31</v>
      </c>
      <c r="AC1118" s="32" t="s">
        <v>31</v>
      </c>
      <c r="AD1118" s="32" t="s">
        <v>33</v>
      </c>
      <c r="AE1118" s="32" t="s">
        <v>33</v>
      </c>
      <c r="AF1118" s="46" t="s">
        <v>45</v>
      </c>
      <c r="AK1118" s="32" t="s">
        <v>35</v>
      </c>
      <c r="AP1118" s="24" t="str">
        <f t="shared" si="2"/>
        <v>0x0D60C000</v>
      </c>
      <c r="AQ1118" s="25"/>
      <c r="AR1118" s="26" t="str">
        <f t="shared" si="6"/>
        <v>ARM64Op_ld2r_No_offset                                          </v>
      </c>
      <c r="AS1118" s="26" t="str">
        <f t="shared" si="7"/>
        <v>//		ARM64Op_ld2r_No_offset,                                         	/* 0x0D60C000	LD2R      	 */</v>
      </c>
      <c r="AT1118" s="26" t="str">
        <f t="shared" si="8"/>
        <v>//		0x0D60C000,	/* LD2R      	ARM64Op_ld2r_No_offset	 */</v>
      </c>
    </row>
    <row r="1119" ht="12.75" customHeight="1">
      <c r="A1119" s="15" t="s">
        <v>1789</v>
      </c>
      <c r="B1119" s="33" t="s">
        <v>106</v>
      </c>
      <c r="C1119" s="16"/>
      <c r="D1119" s="17"/>
      <c r="E1119" s="28" t="s">
        <v>1790</v>
      </c>
      <c r="F1119" s="18" t="str">
        <f t="shared" si="1"/>
        <v>No_offset</v>
      </c>
      <c r="G1119" s="19"/>
      <c r="H1119" s="30" t="s">
        <v>1681</v>
      </c>
      <c r="I1119" s="30"/>
      <c r="J1119" s="45" t="s">
        <v>31</v>
      </c>
      <c r="K1119" s="32" t="s">
        <v>71</v>
      </c>
      <c r="L1119" s="45" t="s">
        <v>31</v>
      </c>
      <c r="M1119" s="45" t="s">
        <v>31</v>
      </c>
      <c r="N1119" s="45" t="s">
        <v>30</v>
      </c>
      <c r="O1119" s="45" t="s">
        <v>30</v>
      </c>
      <c r="P1119" s="45" t="s">
        <v>31</v>
      </c>
      <c r="Q1119" s="45" t="s">
        <v>30</v>
      </c>
      <c r="R1119" s="45" t="s">
        <v>31</v>
      </c>
      <c r="S1119" s="32" t="s">
        <v>30</v>
      </c>
      <c r="T1119" s="32" t="s">
        <v>30</v>
      </c>
      <c r="U1119" s="45" t="s">
        <v>31</v>
      </c>
      <c r="V1119" s="45" t="s">
        <v>31</v>
      </c>
      <c r="W1119" s="45" t="s">
        <v>31</v>
      </c>
      <c r="X1119" s="45" t="s">
        <v>31</v>
      </c>
      <c r="Y1119" s="45" t="s">
        <v>31</v>
      </c>
      <c r="Z1119" s="32" t="s">
        <v>30</v>
      </c>
      <c r="AA1119" s="32" t="s">
        <v>30</v>
      </c>
      <c r="AB1119" s="32" t="s">
        <v>30</v>
      </c>
      <c r="AC1119" s="32" t="s">
        <v>31</v>
      </c>
      <c r="AD1119" s="32" t="s">
        <v>33</v>
      </c>
      <c r="AE1119" s="32" t="s">
        <v>33</v>
      </c>
      <c r="AF1119" s="46" t="s">
        <v>45</v>
      </c>
      <c r="AK1119" s="32" t="s">
        <v>35</v>
      </c>
      <c r="AP1119" s="24" t="str">
        <f t="shared" si="2"/>
        <v>0x0D60E000</v>
      </c>
      <c r="AQ1119" s="25"/>
      <c r="AR1119" s="26" t="str">
        <f t="shared" si="6"/>
        <v>ARM64Op_ld4r_No_offset                                          </v>
      </c>
      <c r="AS1119" s="26" t="str">
        <f t="shared" si="7"/>
        <v>//		ARM64Op_ld4r_No_offset,                                         	/* 0x0D60E000	LD4R      	 */</v>
      </c>
      <c r="AT1119" s="26" t="str">
        <f t="shared" si="8"/>
        <v>//		0x0D60E000,	/* LD4R      	ARM64Op_ld4r_No_offset	 */</v>
      </c>
    </row>
    <row r="1120" ht="12.75" customHeight="1">
      <c r="A1120" s="9" t="s">
        <v>1791</v>
      </c>
      <c r="B1120" s="33" t="s">
        <v>106</v>
      </c>
      <c r="C1120" s="16"/>
      <c r="D1120" s="17" t="s">
        <v>1792</v>
      </c>
      <c r="F1120" s="18" t="str">
        <f t="shared" si="1"/>
        <v/>
      </c>
      <c r="G1120" s="19"/>
      <c r="H1120" s="20"/>
      <c r="I1120" s="20"/>
      <c r="J1120" s="22" t="s">
        <v>31</v>
      </c>
      <c r="K1120" s="38" t="s">
        <v>71</v>
      </c>
      <c r="L1120" s="22" t="s">
        <v>31</v>
      </c>
      <c r="M1120" s="22" t="s">
        <v>31</v>
      </c>
      <c r="N1120" s="39" t="s">
        <v>30</v>
      </c>
      <c r="O1120" s="22" t="s">
        <v>30</v>
      </c>
      <c r="P1120" s="39" t="s">
        <v>31</v>
      </c>
      <c r="Q1120" s="22" t="s">
        <v>30</v>
      </c>
      <c r="R1120" s="22" t="s">
        <v>30</v>
      </c>
      <c r="S1120" s="38" t="s">
        <v>66</v>
      </c>
      <c r="T1120" s="38" t="s">
        <v>1749</v>
      </c>
      <c r="U1120" s="62" t="s">
        <v>51</v>
      </c>
      <c r="Z1120" s="38" t="s">
        <v>642</v>
      </c>
      <c r="AC1120" s="38" t="s">
        <v>52</v>
      </c>
      <c r="AD1120" s="38" t="s">
        <v>65</v>
      </c>
      <c r="AF1120" s="40" t="s">
        <v>45</v>
      </c>
      <c r="AK1120" s="38" t="s">
        <v>35</v>
      </c>
      <c r="AP1120" s="24" t="str">
        <f t="shared" si="2"/>
        <v/>
      </c>
      <c r="AQ1120" s="25"/>
      <c r="AR1120" s="26" t="str">
        <f t="shared" si="6"/>
        <v/>
      </c>
      <c r="AS1120" s="26" t="str">
        <f t="shared" si="7"/>
        <v>	/* AdvSIMD load/store single structure (post-indexed) */</v>
      </c>
      <c r="AT1120" s="26" t="str">
        <f t="shared" si="8"/>
        <v>	/* AdvSIMD load/store single structure (post-indexed) */</v>
      </c>
    </row>
    <row r="1121" ht="12.75" customHeight="1">
      <c r="A1121" s="9" t="s">
        <v>1793</v>
      </c>
      <c r="B1121" s="33" t="s">
        <v>106</v>
      </c>
      <c r="C1121" s="16"/>
      <c r="D1121" s="17"/>
      <c r="E1121" s="28" t="s">
        <v>1683</v>
      </c>
      <c r="F1121" s="18" t="str">
        <f t="shared" si="1"/>
        <v>single_structure_8_bit_register_offset</v>
      </c>
      <c r="G1121" s="18" t="s">
        <v>1751</v>
      </c>
      <c r="H1121" s="30" t="s">
        <v>1794</v>
      </c>
      <c r="I1121" s="30" t="s">
        <v>1710</v>
      </c>
      <c r="J1121" s="45" t="s">
        <v>31</v>
      </c>
      <c r="K1121" s="61" t="s">
        <v>71</v>
      </c>
      <c r="L1121" s="45" t="s">
        <v>31</v>
      </c>
      <c r="M1121" s="45" t="s">
        <v>31</v>
      </c>
      <c r="N1121" s="45" t="s">
        <v>30</v>
      </c>
      <c r="O1121" s="45" t="s">
        <v>30</v>
      </c>
      <c r="P1121" s="45" t="s">
        <v>31</v>
      </c>
      <c r="Q1121" s="45" t="s">
        <v>30</v>
      </c>
      <c r="R1121" s="45" t="s">
        <v>30</v>
      </c>
      <c r="S1121" s="32" t="s">
        <v>31</v>
      </c>
      <c r="T1121" s="32" t="s">
        <v>31</v>
      </c>
      <c r="U1121" s="62" t="s">
        <v>51</v>
      </c>
      <c r="Z1121" s="32" t="s">
        <v>31</v>
      </c>
      <c r="AA1121" s="32" t="s">
        <v>31</v>
      </c>
      <c r="AB1121" s="32" t="s">
        <v>31</v>
      </c>
      <c r="AC1121" s="32" t="s">
        <v>33</v>
      </c>
      <c r="AD1121" s="32" t="s">
        <v>33</v>
      </c>
      <c r="AE1121" s="32" t="s">
        <v>33</v>
      </c>
      <c r="AF1121" s="46" t="s">
        <v>45</v>
      </c>
      <c r="AK1121" s="32" t="s">
        <v>35</v>
      </c>
      <c r="AP1121" s="24" t="str">
        <f t="shared" si="2"/>
        <v>0x0D800000</v>
      </c>
      <c r="AQ1121" s="25"/>
      <c r="AR1121" s="26" t="str">
        <f t="shared" si="6"/>
        <v>ARM64Op_st1_single_structure_8_bit_register_offset              </v>
      </c>
      <c r="AS1121" s="26" t="str">
        <f t="shared" si="7"/>
        <v>//		ARM64Op_st1_single_structure_8_bit_register_offset,             	/* 0x0D800000	ST1       	Rm != 11111 */</v>
      </c>
      <c r="AT1121" s="26" t="str">
        <f t="shared" si="8"/>
        <v>//		0x0D800000,	/* ST1       	ARM64Op_st1_single_structure_8_bit_register_offset	Rm != 11111 */</v>
      </c>
    </row>
    <row r="1122" ht="12.75" customHeight="1">
      <c r="A1122" s="15" t="s">
        <v>1795</v>
      </c>
      <c r="B1122" s="33" t="s">
        <v>106</v>
      </c>
      <c r="C1122" s="16"/>
      <c r="D1122" s="17"/>
      <c r="E1122" s="28" t="s">
        <v>1686</v>
      </c>
      <c r="F1122" s="18" t="str">
        <f t="shared" si="1"/>
        <v>single_structure_8_bit_register_offset</v>
      </c>
      <c r="G1122" s="18" t="s">
        <v>1751</v>
      </c>
      <c r="H1122" s="30" t="s">
        <v>1794</v>
      </c>
      <c r="I1122" s="30" t="s">
        <v>1710</v>
      </c>
      <c r="J1122" s="45" t="s">
        <v>31</v>
      </c>
      <c r="K1122" s="61" t="s">
        <v>71</v>
      </c>
      <c r="L1122" s="45" t="s">
        <v>31</v>
      </c>
      <c r="M1122" s="45" t="s">
        <v>31</v>
      </c>
      <c r="N1122" s="45" t="s">
        <v>30</v>
      </c>
      <c r="O1122" s="45" t="s">
        <v>30</v>
      </c>
      <c r="P1122" s="45" t="s">
        <v>31</v>
      </c>
      <c r="Q1122" s="45" t="s">
        <v>30</v>
      </c>
      <c r="R1122" s="45" t="s">
        <v>30</v>
      </c>
      <c r="S1122" s="32" t="s">
        <v>31</v>
      </c>
      <c r="T1122" s="32" t="s">
        <v>31</v>
      </c>
      <c r="U1122" s="62" t="s">
        <v>51</v>
      </c>
      <c r="Z1122" s="32" t="s">
        <v>31</v>
      </c>
      <c r="AA1122" s="32" t="s">
        <v>31</v>
      </c>
      <c r="AB1122" s="32" t="s">
        <v>30</v>
      </c>
      <c r="AC1122" s="32" t="s">
        <v>33</v>
      </c>
      <c r="AD1122" s="32" t="s">
        <v>33</v>
      </c>
      <c r="AE1122" s="32" t="s">
        <v>33</v>
      </c>
      <c r="AF1122" s="46" t="s">
        <v>45</v>
      </c>
      <c r="AK1122" s="32" t="s">
        <v>35</v>
      </c>
      <c r="AP1122" s="24" t="str">
        <f t="shared" si="2"/>
        <v>0x0D802000</v>
      </c>
      <c r="AQ1122" s="25"/>
      <c r="AR1122" s="26" t="str">
        <f t="shared" si="6"/>
        <v>ARM64Op_st3_single_structure_8_bit_register_offset              </v>
      </c>
      <c r="AS1122" s="26" t="str">
        <f t="shared" si="7"/>
        <v>//		ARM64Op_st3_single_structure_8_bit_register_offset,             	/* 0x0D802000	ST3       	Rm != 11111 */</v>
      </c>
      <c r="AT1122" s="26" t="str">
        <f t="shared" si="8"/>
        <v>//		0x0D802000,	/* ST3       	ARM64Op_st3_single_structure_8_bit_register_offset	Rm != 11111 */</v>
      </c>
    </row>
    <row r="1123" ht="12.75" customHeight="1">
      <c r="A1123" s="15" t="s">
        <v>1796</v>
      </c>
      <c r="B1123" s="33" t="s">
        <v>106</v>
      </c>
      <c r="C1123" s="16"/>
      <c r="D1123" s="17"/>
      <c r="E1123" s="28" t="s">
        <v>1683</v>
      </c>
      <c r="F1123" s="18" t="str">
        <f t="shared" si="1"/>
        <v>single_structure_16_bit_register_offset</v>
      </c>
      <c r="G1123" s="18" t="s">
        <v>1751</v>
      </c>
      <c r="H1123" s="30" t="s">
        <v>1797</v>
      </c>
      <c r="I1123" s="30" t="s">
        <v>1710</v>
      </c>
      <c r="J1123" s="45" t="s">
        <v>31</v>
      </c>
      <c r="K1123" s="61" t="s">
        <v>71</v>
      </c>
      <c r="L1123" s="45" t="s">
        <v>31</v>
      </c>
      <c r="M1123" s="45" t="s">
        <v>31</v>
      </c>
      <c r="N1123" s="45" t="s">
        <v>30</v>
      </c>
      <c r="O1123" s="45" t="s">
        <v>30</v>
      </c>
      <c r="P1123" s="45" t="s">
        <v>31</v>
      </c>
      <c r="Q1123" s="45" t="s">
        <v>30</v>
      </c>
      <c r="R1123" s="45" t="s">
        <v>30</v>
      </c>
      <c r="S1123" s="32" t="s">
        <v>31</v>
      </c>
      <c r="T1123" s="32" t="s">
        <v>31</v>
      </c>
      <c r="U1123" s="62" t="s">
        <v>51</v>
      </c>
      <c r="Z1123" s="32" t="s">
        <v>31</v>
      </c>
      <c r="AA1123" s="32" t="s">
        <v>30</v>
      </c>
      <c r="AB1123" s="32" t="s">
        <v>31</v>
      </c>
      <c r="AC1123" s="32" t="s">
        <v>33</v>
      </c>
      <c r="AD1123" s="32" t="s">
        <v>854</v>
      </c>
      <c r="AE1123" s="32" t="s">
        <v>31</v>
      </c>
      <c r="AF1123" s="46" t="s">
        <v>45</v>
      </c>
      <c r="AK1123" s="32" t="s">
        <v>35</v>
      </c>
      <c r="AP1123" s="24" t="str">
        <f t="shared" si="2"/>
        <v>0x0D804000</v>
      </c>
      <c r="AQ1123" s="25"/>
      <c r="AR1123" s="26" t="str">
        <f t="shared" si="6"/>
        <v>ARM64Op_st1_single_structure_16_bit_register_offset             </v>
      </c>
      <c r="AS1123" s="26" t="str">
        <f t="shared" si="7"/>
        <v>//		ARM64Op_st1_single_structure_16_bit_register_offset,            	/* 0x0D804000	ST1       	Rm != 11111 */</v>
      </c>
      <c r="AT1123" s="26" t="str">
        <f t="shared" si="8"/>
        <v>//		0x0D804000,	/* ST1       	ARM64Op_st1_single_structure_16_bit_register_offset	Rm != 11111 */</v>
      </c>
    </row>
    <row r="1124" ht="12.75" customHeight="1">
      <c r="A1124" s="9" t="s">
        <v>1798</v>
      </c>
      <c r="B1124" s="33" t="s">
        <v>106</v>
      </c>
      <c r="C1124" s="16"/>
      <c r="D1124" s="17"/>
      <c r="E1124" s="28" t="s">
        <v>1686</v>
      </c>
      <c r="F1124" s="18" t="str">
        <f t="shared" si="1"/>
        <v>single_structure_16_bit_register_offset</v>
      </c>
      <c r="G1124" s="18" t="s">
        <v>1751</v>
      </c>
      <c r="H1124" s="30" t="s">
        <v>1797</v>
      </c>
      <c r="I1124" s="30" t="s">
        <v>1710</v>
      </c>
      <c r="J1124" s="45" t="s">
        <v>31</v>
      </c>
      <c r="K1124" s="61" t="s">
        <v>71</v>
      </c>
      <c r="L1124" s="45" t="s">
        <v>31</v>
      </c>
      <c r="M1124" s="45" t="s">
        <v>31</v>
      </c>
      <c r="N1124" s="45" t="s">
        <v>30</v>
      </c>
      <c r="O1124" s="45" t="s">
        <v>30</v>
      </c>
      <c r="P1124" s="45" t="s">
        <v>31</v>
      </c>
      <c r="Q1124" s="45" t="s">
        <v>30</v>
      </c>
      <c r="R1124" s="45" t="s">
        <v>30</v>
      </c>
      <c r="S1124" s="32" t="s">
        <v>31</v>
      </c>
      <c r="T1124" s="32" t="s">
        <v>31</v>
      </c>
      <c r="U1124" s="62" t="s">
        <v>51</v>
      </c>
      <c r="Z1124" s="32" t="s">
        <v>31</v>
      </c>
      <c r="AA1124" s="32" t="s">
        <v>30</v>
      </c>
      <c r="AB1124" s="32" t="s">
        <v>30</v>
      </c>
      <c r="AC1124" s="32" t="s">
        <v>33</v>
      </c>
      <c r="AD1124" s="32" t="s">
        <v>854</v>
      </c>
      <c r="AE1124" s="32" t="s">
        <v>31</v>
      </c>
      <c r="AF1124" s="46" t="s">
        <v>45</v>
      </c>
      <c r="AK1124" s="32" t="s">
        <v>35</v>
      </c>
      <c r="AP1124" s="24" t="str">
        <f t="shared" si="2"/>
        <v>0x0D806000</v>
      </c>
      <c r="AQ1124" s="25"/>
      <c r="AR1124" s="26" t="str">
        <f t="shared" si="6"/>
        <v>ARM64Op_st3_single_structure_16_bit_register_offset             </v>
      </c>
      <c r="AS1124" s="26" t="str">
        <f t="shared" si="7"/>
        <v>//		ARM64Op_st3_single_structure_16_bit_register_offset,            	/* 0x0D806000	ST3       	Rm != 11111 */</v>
      </c>
      <c r="AT1124" s="26" t="str">
        <f t="shared" si="8"/>
        <v>//		0x0D806000,	/* ST3       	ARM64Op_st3_single_structure_16_bit_register_offset	Rm != 11111 */</v>
      </c>
    </row>
    <row r="1125" ht="12.75" customHeight="1">
      <c r="A1125" s="15" t="s">
        <v>1799</v>
      </c>
      <c r="B1125" s="33" t="s">
        <v>106</v>
      </c>
      <c r="C1125" s="16"/>
      <c r="D1125" s="17"/>
      <c r="E1125" s="28" t="s">
        <v>1683</v>
      </c>
      <c r="F1125" s="18" t="str">
        <f t="shared" si="1"/>
        <v>single_structure_32_bit_register_offset</v>
      </c>
      <c r="G1125" s="18" t="s">
        <v>1751</v>
      </c>
      <c r="H1125" s="30" t="s">
        <v>1800</v>
      </c>
      <c r="I1125" s="30" t="s">
        <v>1710</v>
      </c>
      <c r="J1125" s="45" t="s">
        <v>31</v>
      </c>
      <c r="K1125" s="61" t="s">
        <v>71</v>
      </c>
      <c r="L1125" s="45" t="s">
        <v>31</v>
      </c>
      <c r="M1125" s="45" t="s">
        <v>31</v>
      </c>
      <c r="N1125" s="45" t="s">
        <v>30</v>
      </c>
      <c r="O1125" s="45" t="s">
        <v>30</v>
      </c>
      <c r="P1125" s="45" t="s">
        <v>31</v>
      </c>
      <c r="Q1125" s="45" t="s">
        <v>30</v>
      </c>
      <c r="R1125" s="45" t="s">
        <v>30</v>
      </c>
      <c r="S1125" s="32" t="s">
        <v>31</v>
      </c>
      <c r="T1125" s="32" t="s">
        <v>31</v>
      </c>
      <c r="U1125" s="62" t="s">
        <v>51</v>
      </c>
      <c r="Z1125" s="32" t="s">
        <v>30</v>
      </c>
      <c r="AA1125" s="32" t="s">
        <v>31</v>
      </c>
      <c r="AB1125" s="32" t="s">
        <v>31</v>
      </c>
      <c r="AC1125" s="32" t="s">
        <v>33</v>
      </c>
      <c r="AD1125" s="32" t="s">
        <v>31</v>
      </c>
      <c r="AE1125" s="32" t="s">
        <v>31</v>
      </c>
      <c r="AF1125" s="46" t="s">
        <v>45</v>
      </c>
      <c r="AK1125" s="32" t="s">
        <v>35</v>
      </c>
      <c r="AP1125" s="24" t="str">
        <f t="shared" si="2"/>
        <v>0x0D808000</v>
      </c>
      <c r="AQ1125" s="25"/>
      <c r="AR1125" s="26" t="str">
        <f t="shared" si="6"/>
        <v>ARM64Op_st1_single_structure_32_bit_register_offset             </v>
      </c>
      <c r="AS1125" s="26" t="str">
        <f t="shared" si="7"/>
        <v>//		ARM64Op_st1_single_structure_32_bit_register_offset,            	/* 0x0D808000	ST1       	Rm != 11111 */</v>
      </c>
      <c r="AT1125" s="26" t="str">
        <f t="shared" si="8"/>
        <v>//		0x0D808000,	/* ST1       	ARM64Op_st1_single_structure_32_bit_register_offset	Rm != 11111 */</v>
      </c>
    </row>
    <row r="1126" ht="12.75" customHeight="1">
      <c r="A1126" s="15" t="s">
        <v>1801</v>
      </c>
      <c r="B1126" s="33" t="s">
        <v>106</v>
      </c>
      <c r="C1126" s="16"/>
      <c r="D1126" s="17"/>
      <c r="E1126" s="28" t="s">
        <v>1683</v>
      </c>
      <c r="F1126" s="18" t="str">
        <f t="shared" si="1"/>
        <v>single_structure_64_bit_register_offset</v>
      </c>
      <c r="G1126" s="18" t="s">
        <v>1751</v>
      </c>
      <c r="H1126" s="30" t="s">
        <v>1802</v>
      </c>
      <c r="I1126" s="30" t="s">
        <v>1710</v>
      </c>
      <c r="J1126" s="45" t="s">
        <v>31</v>
      </c>
      <c r="K1126" s="61" t="s">
        <v>71</v>
      </c>
      <c r="L1126" s="45" t="s">
        <v>31</v>
      </c>
      <c r="M1126" s="45" t="s">
        <v>31</v>
      </c>
      <c r="N1126" s="45" t="s">
        <v>30</v>
      </c>
      <c r="O1126" s="45" t="s">
        <v>30</v>
      </c>
      <c r="P1126" s="45" t="s">
        <v>31</v>
      </c>
      <c r="Q1126" s="45" t="s">
        <v>30</v>
      </c>
      <c r="R1126" s="45" t="s">
        <v>30</v>
      </c>
      <c r="S1126" s="32" t="s">
        <v>31</v>
      </c>
      <c r="T1126" s="32" t="s">
        <v>31</v>
      </c>
      <c r="U1126" s="62" t="s">
        <v>51</v>
      </c>
      <c r="Z1126" s="32" t="s">
        <v>30</v>
      </c>
      <c r="AA1126" s="32" t="s">
        <v>31</v>
      </c>
      <c r="AB1126" s="32" t="s">
        <v>31</v>
      </c>
      <c r="AC1126" s="32" t="s">
        <v>31</v>
      </c>
      <c r="AD1126" s="32" t="s">
        <v>31</v>
      </c>
      <c r="AE1126" s="32" t="s">
        <v>30</v>
      </c>
      <c r="AF1126" s="46" t="s">
        <v>45</v>
      </c>
      <c r="AK1126" s="32" t="s">
        <v>35</v>
      </c>
      <c r="AP1126" s="24" t="str">
        <f t="shared" si="2"/>
        <v>0x0D808400</v>
      </c>
      <c r="AQ1126" s="25"/>
      <c r="AR1126" s="26" t="str">
        <f t="shared" si="6"/>
        <v>ARM64Op_st1_single_structure_64_bit_register_offset             </v>
      </c>
      <c r="AS1126" s="26" t="str">
        <f t="shared" si="7"/>
        <v>//		ARM64Op_st1_single_structure_64_bit_register_offset,            	/* 0x0D808400	ST1       	Rm != 11111 */</v>
      </c>
      <c r="AT1126" s="26" t="str">
        <f t="shared" si="8"/>
        <v>//		0x0D808400,	/* ST1       	ARM64Op_st1_single_structure_64_bit_register_offset	Rm != 11111 */</v>
      </c>
    </row>
    <row r="1127" ht="12.75" customHeight="1">
      <c r="A1127" s="9" t="s">
        <v>1803</v>
      </c>
      <c r="B1127" s="33" t="s">
        <v>106</v>
      </c>
      <c r="C1127" s="16"/>
      <c r="D1127" s="17"/>
      <c r="E1127" s="28" t="s">
        <v>1686</v>
      </c>
      <c r="F1127" s="18" t="str">
        <f t="shared" si="1"/>
        <v>single_structure_32_bit_register_offset</v>
      </c>
      <c r="G1127" s="18" t="s">
        <v>1751</v>
      </c>
      <c r="H1127" s="30" t="s">
        <v>1800</v>
      </c>
      <c r="I1127" s="30" t="s">
        <v>1710</v>
      </c>
      <c r="J1127" s="45" t="s">
        <v>31</v>
      </c>
      <c r="K1127" s="61" t="s">
        <v>71</v>
      </c>
      <c r="L1127" s="45" t="s">
        <v>31</v>
      </c>
      <c r="M1127" s="45" t="s">
        <v>31</v>
      </c>
      <c r="N1127" s="45" t="s">
        <v>30</v>
      </c>
      <c r="O1127" s="45" t="s">
        <v>30</v>
      </c>
      <c r="P1127" s="45" t="s">
        <v>31</v>
      </c>
      <c r="Q1127" s="45" t="s">
        <v>30</v>
      </c>
      <c r="R1127" s="45" t="s">
        <v>30</v>
      </c>
      <c r="S1127" s="32" t="s">
        <v>31</v>
      </c>
      <c r="T1127" s="32" t="s">
        <v>31</v>
      </c>
      <c r="U1127" s="62" t="s">
        <v>51</v>
      </c>
      <c r="Z1127" s="32" t="s">
        <v>30</v>
      </c>
      <c r="AA1127" s="32" t="s">
        <v>31</v>
      </c>
      <c r="AB1127" s="32" t="s">
        <v>30</v>
      </c>
      <c r="AC1127" s="32" t="s">
        <v>33</v>
      </c>
      <c r="AD1127" s="32" t="s">
        <v>31</v>
      </c>
      <c r="AE1127" s="32" t="s">
        <v>31</v>
      </c>
      <c r="AF1127" s="46" t="s">
        <v>45</v>
      </c>
      <c r="AK1127" s="32" t="s">
        <v>35</v>
      </c>
      <c r="AP1127" s="24" t="str">
        <f t="shared" si="2"/>
        <v>0x0D80A000</v>
      </c>
      <c r="AQ1127" s="25"/>
      <c r="AR1127" s="26" t="str">
        <f t="shared" si="6"/>
        <v>ARM64Op_st3_single_structure_32_bit_register_offset             </v>
      </c>
      <c r="AS1127" s="26" t="str">
        <f t="shared" si="7"/>
        <v>//		ARM64Op_st3_single_structure_32_bit_register_offset,            	/* 0x0D80A000	ST3       	Rm != 11111 */</v>
      </c>
      <c r="AT1127" s="26" t="str">
        <f t="shared" si="8"/>
        <v>//		0x0D80A000,	/* ST3       	ARM64Op_st3_single_structure_32_bit_register_offset	Rm != 11111 */</v>
      </c>
    </row>
    <row r="1128" ht="12.75" customHeight="1">
      <c r="A1128" s="9" t="s">
        <v>1804</v>
      </c>
      <c r="B1128" s="33" t="s">
        <v>106</v>
      </c>
      <c r="C1128" s="16"/>
      <c r="D1128" s="17"/>
      <c r="E1128" s="28" t="s">
        <v>1686</v>
      </c>
      <c r="F1128" s="18" t="str">
        <f t="shared" si="1"/>
        <v>single_structure_64_bit_register_offset</v>
      </c>
      <c r="G1128" s="18" t="s">
        <v>1751</v>
      </c>
      <c r="H1128" s="30" t="s">
        <v>1802</v>
      </c>
      <c r="I1128" s="30" t="s">
        <v>1710</v>
      </c>
      <c r="J1128" s="45" t="s">
        <v>31</v>
      </c>
      <c r="K1128" s="61" t="s">
        <v>71</v>
      </c>
      <c r="L1128" s="45" t="s">
        <v>31</v>
      </c>
      <c r="M1128" s="45" t="s">
        <v>31</v>
      </c>
      <c r="N1128" s="45" t="s">
        <v>30</v>
      </c>
      <c r="O1128" s="45" t="s">
        <v>30</v>
      </c>
      <c r="P1128" s="45" t="s">
        <v>31</v>
      </c>
      <c r="Q1128" s="45" t="s">
        <v>30</v>
      </c>
      <c r="R1128" s="45" t="s">
        <v>30</v>
      </c>
      <c r="S1128" s="32" t="s">
        <v>31</v>
      </c>
      <c r="T1128" s="32" t="s">
        <v>31</v>
      </c>
      <c r="U1128" s="62" t="s">
        <v>51</v>
      </c>
      <c r="Z1128" s="32" t="s">
        <v>30</v>
      </c>
      <c r="AA1128" s="32" t="s">
        <v>31</v>
      </c>
      <c r="AB1128" s="32" t="s">
        <v>30</v>
      </c>
      <c r="AC1128" s="32" t="s">
        <v>31</v>
      </c>
      <c r="AD1128" s="32" t="s">
        <v>31</v>
      </c>
      <c r="AE1128" s="32" t="s">
        <v>30</v>
      </c>
      <c r="AF1128" s="46" t="s">
        <v>45</v>
      </c>
      <c r="AK1128" s="32" t="s">
        <v>35</v>
      </c>
      <c r="AP1128" s="24" t="str">
        <f t="shared" si="2"/>
        <v>0x0D80A400</v>
      </c>
      <c r="AQ1128" s="25"/>
      <c r="AR1128" s="26" t="str">
        <f t="shared" si="6"/>
        <v>ARM64Op_st3_single_structure_64_bit_register_offset             </v>
      </c>
      <c r="AS1128" s="26" t="str">
        <f t="shared" si="7"/>
        <v>//		ARM64Op_st3_single_structure_64_bit_register_offset,            	/* 0x0D80A400	ST3       	Rm != 11111 */</v>
      </c>
      <c r="AT1128" s="26" t="str">
        <f t="shared" si="8"/>
        <v>//		0x0D80A400,	/* ST3       	ARM64Op_st3_single_structure_64_bit_register_offset	Rm != 11111 */</v>
      </c>
    </row>
    <row r="1129" ht="12.75" customHeight="1">
      <c r="A1129" s="15" t="s">
        <v>1805</v>
      </c>
      <c r="B1129" s="33" t="s">
        <v>106</v>
      </c>
      <c r="C1129" s="16"/>
      <c r="D1129" s="17"/>
      <c r="E1129" s="28" t="s">
        <v>1683</v>
      </c>
      <c r="F1129" s="18" t="str">
        <f t="shared" si="1"/>
        <v>single_structure_8_bit_immediate_offset</v>
      </c>
      <c r="G1129" s="18" t="s">
        <v>1751</v>
      </c>
      <c r="H1129" s="30" t="s">
        <v>1806</v>
      </c>
      <c r="I1129" s="30"/>
      <c r="J1129" s="45" t="s">
        <v>31</v>
      </c>
      <c r="K1129" s="61" t="s">
        <v>71</v>
      </c>
      <c r="L1129" s="45" t="s">
        <v>31</v>
      </c>
      <c r="M1129" s="45" t="s">
        <v>31</v>
      </c>
      <c r="N1129" s="45" t="s">
        <v>30</v>
      </c>
      <c r="O1129" s="45" t="s">
        <v>30</v>
      </c>
      <c r="P1129" s="45" t="s">
        <v>31</v>
      </c>
      <c r="Q1129" s="45" t="s">
        <v>30</v>
      </c>
      <c r="R1129" s="45" t="s">
        <v>30</v>
      </c>
      <c r="S1129" s="32" t="s">
        <v>31</v>
      </c>
      <c r="T1129" s="32" t="s">
        <v>31</v>
      </c>
      <c r="U1129" s="62" t="s">
        <v>30</v>
      </c>
      <c r="V1129" s="62" t="s">
        <v>30</v>
      </c>
      <c r="W1129" s="62" t="s">
        <v>30</v>
      </c>
      <c r="X1129" s="62" t="s">
        <v>30</v>
      </c>
      <c r="Y1129" s="62" t="s">
        <v>30</v>
      </c>
      <c r="Z1129" s="32" t="s">
        <v>31</v>
      </c>
      <c r="AA1129" s="32" t="s">
        <v>31</v>
      </c>
      <c r="AB1129" s="32" t="s">
        <v>31</v>
      </c>
      <c r="AC1129" s="32" t="s">
        <v>33</v>
      </c>
      <c r="AD1129" s="32" t="s">
        <v>33</v>
      </c>
      <c r="AE1129" s="32" t="s">
        <v>33</v>
      </c>
      <c r="AF1129" s="46" t="s">
        <v>45</v>
      </c>
      <c r="AK1129" s="32" t="s">
        <v>35</v>
      </c>
      <c r="AP1129" s="24" t="str">
        <f t="shared" si="2"/>
        <v>0x0D9F0000</v>
      </c>
      <c r="AQ1129" s="25"/>
      <c r="AR1129" s="26" t="str">
        <f t="shared" si="6"/>
        <v>ARM64Op_st1_single_structure_8_bit_immediate_offset             </v>
      </c>
      <c r="AS1129" s="26" t="str">
        <f t="shared" si="7"/>
        <v>//		ARM64Op_st1_single_structure_8_bit_immediate_offset,            	/* 0x0D9F0000	ST1       	 */</v>
      </c>
      <c r="AT1129" s="26" t="str">
        <f t="shared" si="8"/>
        <v>//		0x0D9F0000,	/* ST1       	ARM64Op_st1_single_structure_8_bit_immediate_offset	 */</v>
      </c>
    </row>
    <row r="1130" ht="12.75" customHeight="1">
      <c r="A1130" s="15" t="s">
        <v>1807</v>
      </c>
      <c r="B1130" s="33" t="s">
        <v>106</v>
      </c>
      <c r="C1130" s="16"/>
      <c r="D1130" s="17"/>
      <c r="E1130" s="28" t="s">
        <v>1686</v>
      </c>
      <c r="F1130" s="18" t="str">
        <f t="shared" si="1"/>
        <v>single_structure_8_bit_immediate_offset</v>
      </c>
      <c r="G1130" s="18" t="s">
        <v>1751</v>
      </c>
      <c r="H1130" s="30" t="s">
        <v>1806</v>
      </c>
      <c r="I1130" s="30"/>
      <c r="J1130" s="45" t="s">
        <v>31</v>
      </c>
      <c r="K1130" s="61" t="s">
        <v>71</v>
      </c>
      <c r="L1130" s="45" t="s">
        <v>31</v>
      </c>
      <c r="M1130" s="45" t="s">
        <v>31</v>
      </c>
      <c r="N1130" s="45" t="s">
        <v>30</v>
      </c>
      <c r="O1130" s="45" t="s">
        <v>30</v>
      </c>
      <c r="P1130" s="45" t="s">
        <v>31</v>
      </c>
      <c r="Q1130" s="45" t="s">
        <v>30</v>
      </c>
      <c r="R1130" s="45" t="s">
        <v>30</v>
      </c>
      <c r="S1130" s="32" t="s">
        <v>31</v>
      </c>
      <c r="T1130" s="32" t="s">
        <v>31</v>
      </c>
      <c r="U1130" s="62" t="s">
        <v>30</v>
      </c>
      <c r="V1130" s="62" t="s">
        <v>30</v>
      </c>
      <c r="W1130" s="62" t="s">
        <v>30</v>
      </c>
      <c r="X1130" s="62" t="s">
        <v>30</v>
      </c>
      <c r="Y1130" s="62" t="s">
        <v>30</v>
      </c>
      <c r="Z1130" s="32" t="s">
        <v>31</v>
      </c>
      <c r="AA1130" s="32" t="s">
        <v>31</v>
      </c>
      <c r="AB1130" s="32" t="s">
        <v>30</v>
      </c>
      <c r="AC1130" s="32" t="s">
        <v>33</v>
      </c>
      <c r="AD1130" s="32" t="s">
        <v>33</v>
      </c>
      <c r="AE1130" s="32" t="s">
        <v>33</v>
      </c>
      <c r="AF1130" s="46" t="s">
        <v>45</v>
      </c>
      <c r="AK1130" s="32" t="s">
        <v>35</v>
      </c>
      <c r="AP1130" s="24" t="str">
        <f t="shared" si="2"/>
        <v>0x0D9F2000</v>
      </c>
      <c r="AQ1130" s="25"/>
      <c r="AR1130" s="26" t="str">
        <f t="shared" si="6"/>
        <v>ARM64Op_st3_single_structure_8_bit_immediate_offset             </v>
      </c>
      <c r="AS1130" s="26" t="str">
        <f t="shared" si="7"/>
        <v>//		ARM64Op_st3_single_structure_8_bit_immediate_offset,            	/* 0x0D9F2000	ST3       	 */</v>
      </c>
      <c r="AT1130" s="26" t="str">
        <f t="shared" si="8"/>
        <v>//		0x0D9F2000,	/* ST3       	ARM64Op_st3_single_structure_8_bit_immediate_offset	 */</v>
      </c>
    </row>
    <row r="1131" ht="12.75" customHeight="1">
      <c r="A1131" s="9" t="s">
        <v>1808</v>
      </c>
      <c r="B1131" s="33" t="s">
        <v>106</v>
      </c>
      <c r="C1131" s="16"/>
      <c r="D1131" s="17"/>
      <c r="E1131" s="28" t="s">
        <v>1683</v>
      </c>
      <c r="F1131" s="18" t="str">
        <f t="shared" si="1"/>
        <v>single_structure_16_bit_immediate_offset</v>
      </c>
      <c r="G1131" s="18" t="s">
        <v>1751</v>
      </c>
      <c r="H1131" s="30" t="s">
        <v>1809</v>
      </c>
      <c r="I1131" s="30"/>
      <c r="J1131" s="45" t="s">
        <v>31</v>
      </c>
      <c r="K1131" s="61" t="s">
        <v>71</v>
      </c>
      <c r="L1131" s="45" t="s">
        <v>31</v>
      </c>
      <c r="M1131" s="45" t="s">
        <v>31</v>
      </c>
      <c r="N1131" s="45" t="s">
        <v>30</v>
      </c>
      <c r="O1131" s="45" t="s">
        <v>30</v>
      </c>
      <c r="P1131" s="45" t="s">
        <v>31</v>
      </c>
      <c r="Q1131" s="45" t="s">
        <v>30</v>
      </c>
      <c r="R1131" s="45" t="s">
        <v>30</v>
      </c>
      <c r="S1131" s="32" t="s">
        <v>31</v>
      </c>
      <c r="T1131" s="32" t="s">
        <v>31</v>
      </c>
      <c r="U1131" s="62" t="s">
        <v>30</v>
      </c>
      <c r="V1131" s="62" t="s">
        <v>30</v>
      </c>
      <c r="W1131" s="62" t="s">
        <v>30</v>
      </c>
      <c r="X1131" s="62" t="s">
        <v>30</v>
      </c>
      <c r="Y1131" s="62" t="s">
        <v>30</v>
      </c>
      <c r="Z1131" s="32" t="s">
        <v>31</v>
      </c>
      <c r="AA1131" s="32" t="s">
        <v>30</v>
      </c>
      <c r="AB1131" s="32" t="s">
        <v>31</v>
      </c>
      <c r="AC1131" s="32" t="s">
        <v>33</v>
      </c>
      <c r="AD1131" s="32" t="s">
        <v>854</v>
      </c>
      <c r="AE1131" s="32" t="s">
        <v>31</v>
      </c>
      <c r="AF1131" s="46" t="s">
        <v>45</v>
      </c>
      <c r="AK1131" s="32" t="s">
        <v>35</v>
      </c>
      <c r="AP1131" s="24" t="str">
        <f t="shared" si="2"/>
        <v>0x0D9F4000</v>
      </c>
      <c r="AQ1131" s="25"/>
      <c r="AR1131" s="26" t="str">
        <f t="shared" si="6"/>
        <v>ARM64Op_st1_single_structure_16_bit_immediate_offset            </v>
      </c>
      <c r="AS1131" s="26" t="str">
        <f t="shared" si="7"/>
        <v>//		ARM64Op_st1_single_structure_16_bit_immediate_offset,           	/* 0x0D9F4000	ST1       	 */</v>
      </c>
      <c r="AT1131" s="26" t="str">
        <f t="shared" si="8"/>
        <v>//		0x0D9F4000,	/* ST1       	ARM64Op_st1_single_structure_16_bit_immediate_offset	 */</v>
      </c>
    </row>
    <row r="1132" ht="12.75" customHeight="1">
      <c r="A1132" s="15" t="s">
        <v>1810</v>
      </c>
      <c r="B1132" s="33" t="s">
        <v>106</v>
      </c>
      <c r="C1132" s="16"/>
      <c r="D1132" s="17"/>
      <c r="E1132" s="28" t="s">
        <v>1686</v>
      </c>
      <c r="F1132" s="18" t="str">
        <f t="shared" si="1"/>
        <v>single_structure_16_bit_immediate_offset</v>
      </c>
      <c r="G1132" s="18" t="s">
        <v>1751</v>
      </c>
      <c r="H1132" s="30" t="s">
        <v>1809</v>
      </c>
      <c r="I1132" s="30"/>
      <c r="J1132" s="45" t="s">
        <v>31</v>
      </c>
      <c r="K1132" s="61" t="s">
        <v>71</v>
      </c>
      <c r="L1132" s="45" t="s">
        <v>31</v>
      </c>
      <c r="M1132" s="45" t="s">
        <v>31</v>
      </c>
      <c r="N1132" s="45" t="s">
        <v>30</v>
      </c>
      <c r="O1132" s="45" t="s">
        <v>30</v>
      </c>
      <c r="P1132" s="45" t="s">
        <v>31</v>
      </c>
      <c r="Q1132" s="45" t="s">
        <v>30</v>
      </c>
      <c r="R1132" s="45" t="s">
        <v>30</v>
      </c>
      <c r="S1132" s="32" t="s">
        <v>31</v>
      </c>
      <c r="T1132" s="32" t="s">
        <v>31</v>
      </c>
      <c r="U1132" s="62" t="s">
        <v>30</v>
      </c>
      <c r="V1132" s="62" t="s">
        <v>30</v>
      </c>
      <c r="W1132" s="62" t="s">
        <v>30</v>
      </c>
      <c r="X1132" s="62" t="s">
        <v>30</v>
      </c>
      <c r="Y1132" s="62" t="s">
        <v>30</v>
      </c>
      <c r="Z1132" s="32" t="s">
        <v>31</v>
      </c>
      <c r="AA1132" s="32" t="s">
        <v>30</v>
      </c>
      <c r="AB1132" s="32" t="s">
        <v>30</v>
      </c>
      <c r="AC1132" s="32" t="s">
        <v>33</v>
      </c>
      <c r="AD1132" s="32" t="s">
        <v>854</v>
      </c>
      <c r="AE1132" s="32" t="s">
        <v>31</v>
      </c>
      <c r="AF1132" s="46" t="s">
        <v>45</v>
      </c>
      <c r="AK1132" s="32" t="s">
        <v>35</v>
      </c>
      <c r="AP1132" s="24" t="str">
        <f t="shared" si="2"/>
        <v>0x0D9F6000</v>
      </c>
      <c r="AQ1132" s="25"/>
      <c r="AR1132" s="26" t="str">
        <f t="shared" si="6"/>
        <v>ARM64Op_st3_single_structure_16_bit_immediate_offset            </v>
      </c>
      <c r="AS1132" s="26" t="str">
        <f t="shared" si="7"/>
        <v>//		ARM64Op_st3_single_structure_16_bit_immediate_offset,           	/* 0x0D9F6000	ST3       	 */</v>
      </c>
      <c r="AT1132" s="26" t="str">
        <f t="shared" si="8"/>
        <v>//		0x0D9F6000,	/* ST3       	ARM64Op_st3_single_structure_16_bit_immediate_offset	 */</v>
      </c>
    </row>
    <row r="1133" ht="12.75" customHeight="1">
      <c r="A1133" s="15" t="s">
        <v>1811</v>
      </c>
      <c r="B1133" s="33" t="s">
        <v>106</v>
      </c>
      <c r="C1133" s="16"/>
      <c r="D1133" s="17"/>
      <c r="E1133" s="28" t="s">
        <v>1683</v>
      </c>
      <c r="F1133" s="18" t="str">
        <f t="shared" si="1"/>
        <v>single_structure_32_bit_immediate_offset</v>
      </c>
      <c r="G1133" s="18" t="s">
        <v>1751</v>
      </c>
      <c r="H1133" s="30" t="s">
        <v>1812</v>
      </c>
      <c r="I1133" s="30"/>
      <c r="J1133" s="45" t="s">
        <v>31</v>
      </c>
      <c r="K1133" s="61" t="s">
        <v>71</v>
      </c>
      <c r="L1133" s="45" t="s">
        <v>31</v>
      </c>
      <c r="M1133" s="45" t="s">
        <v>31</v>
      </c>
      <c r="N1133" s="45" t="s">
        <v>30</v>
      </c>
      <c r="O1133" s="45" t="s">
        <v>30</v>
      </c>
      <c r="P1133" s="45" t="s">
        <v>31</v>
      </c>
      <c r="Q1133" s="45" t="s">
        <v>30</v>
      </c>
      <c r="R1133" s="45" t="s">
        <v>30</v>
      </c>
      <c r="S1133" s="32" t="s">
        <v>31</v>
      </c>
      <c r="T1133" s="32" t="s">
        <v>31</v>
      </c>
      <c r="U1133" s="62" t="s">
        <v>30</v>
      </c>
      <c r="V1133" s="62" t="s">
        <v>30</v>
      </c>
      <c r="W1133" s="62" t="s">
        <v>30</v>
      </c>
      <c r="X1133" s="62" t="s">
        <v>30</v>
      </c>
      <c r="Y1133" s="62" t="s">
        <v>30</v>
      </c>
      <c r="Z1133" s="32" t="s">
        <v>30</v>
      </c>
      <c r="AA1133" s="32" t="s">
        <v>31</v>
      </c>
      <c r="AB1133" s="32" t="s">
        <v>31</v>
      </c>
      <c r="AC1133" s="32" t="s">
        <v>33</v>
      </c>
      <c r="AD1133" s="32" t="s">
        <v>31</v>
      </c>
      <c r="AE1133" s="32" t="s">
        <v>31</v>
      </c>
      <c r="AF1133" s="46" t="s">
        <v>45</v>
      </c>
      <c r="AK1133" s="32" t="s">
        <v>35</v>
      </c>
      <c r="AP1133" s="24" t="str">
        <f t="shared" si="2"/>
        <v>0x0D9F8000</v>
      </c>
      <c r="AQ1133" s="25"/>
      <c r="AR1133" s="26" t="str">
        <f t="shared" si="6"/>
        <v>ARM64Op_st1_single_structure_32_bit_immediate_offset            </v>
      </c>
      <c r="AS1133" s="26" t="str">
        <f t="shared" si="7"/>
        <v>//		ARM64Op_st1_single_structure_32_bit_immediate_offset,           	/* 0x0D9F8000	ST1       	 */</v>
      </c>
      <c r="AT1133" s="26" t="str">
        <f t="shared" si="8"/>
        <v>//		0x0D9F8000,	/* ST1       	ARM64Op_st1_single_structure_32_bit_immediate_offset	 */</v>
      </c>
    </row>
    <row r="1134" ht="12.75" customHeight="1">
      <c r="A1134" s="9" t="s">
        <v>1813</v>
      </c>
      <c r="B1134" s="33" t="s">
        <v>106</v>
      </c>
      <c r="C1134" s="16"/>
      <c r="D1134" s="17"/>
      <c r="E1134" s="28" t="s">
        <v>1683</v>
      </c>
      <c r="F1134" s="18" t="str">
        <f t="shared" si="1"/>
        <v>single_structure_64_bit_immediate_offset</v>
      </c>
      <c r="G1134" s="18" t="s">
        <v>1751</v>
      </c>
      <c r="H1134" s="30" t="s">
        <v>1814</v>
      </c>
      <c r="I1134" s="30"/>
      <c r="J1134" s="45" t="s">
        <v>31</v>
      </c>
      <c r="K1134" s="61" t="s">
        <v>71</v>
      </c>
      <c r="L1134" s="45" t="s">
        <v>31</v>
      </c>
      <c r="M1134" s="45" t="s">
        <v>31</v>
      </c>
      <c r="N1134" s="45" t="s">
        <v>30</v>
      </c>
      <c r="O1134" s="45" t="s">
        <v>30</v>
      </c>
      <c r="P1134" s="45" t="s">
        <v>31</v>
      </c>
      <c r="Q1134" s="45" t="s">
        <v>30</v>
      </c>
      <c r="R1134" s="45" t="s">
        <v>30</v>
      </c>
      <c r="S1134" s="32" t="s">
        <v>31</v>
      </c>
      <c r="T1134" s="32" t="s">
        <v>31</v>
      </c>
      <c r="U1134" s="62" t="s">
        <v>30</v>
      </c>
      <c r="V1134" s="62" t="s">
        <v>30</v>
      </c>
      <c r="W1134" s="62" t="s">
        <v>30</v>
      </c>
      <c r="X1134" s="62" t="s">
        <v>30</v>
      </c>
      <c r="Y1134" s="62" t="s">
        <v>30</v>
      </c>
      <c r="Z1134" s="32" t="s">
        <v>30</v>
      </c>
      <c r="AA1134" s="32" t="s">
        <v>31</v>
      </c>
      <c r="AB1134" s="32" t="s">
        <v>31</v>
      </c>
      <c r="AC1134" s="32" t="s">
        <v>31</v>
      </c>
      <c r="AD1134" s="32" t="s">
        <v>31</v>
      </c>
      <c r="AE1134" s="32" t="s">
        <v>30</v>
      </c>
      <c r="AF1134" s="46" t="s">
        <v>45</v>
      </c>
      <c r="AK1134" s="32" t="s">
        <v>35</v>
      </c>
      <c r="AP1134" s="24" t="str">
        <f t="shared" si="2"/>
        <v>0x0D9F8400</v>
      </c>
      <c r="AQ1134" s="25"/>
      <c r="AR1134" s="26" t="str">
        <f t="shared" si="6"/>
        <v>ARM64Op_st1_single_structure_64_bit_immediate_offset            </v>
      </c>
      <c r="AS1134" s="26" t="str">
        <f t="shared" si="7"/>
        <v>//		ARM64Op_st1_single_structure_64_bit_immediate_offset,           	/* 0x0D9F8400	ST1       	 */</v>
      </c>
      <c r="AT1134" s="26" t="str">
        <f t="shared" si="8"/>
        <v>//		0x0D9F8400,	/* ST1       	ARM64Op_st1_single_structure_64_bit_immediate_offset	 */</v>
      </c>
    </row>
    <row r="1135" ht="12.75" customHeight="1">
      <c r="A1135" s="9" t="s">
        <v>1815</v>
      </c>
      <c r="B1135" s="33" t="s">
        <v>106</v>
      </c>
      <c r="C1135" s="16"/>
      <c r="D1135" s="17"/>
      <c r="E1135" s="28" t="s">
        <v>1686</v>
      </c>
      <c r="F1135" s="18" t="str">
        <f t="shared" si="1"/>
        <v>single_structure_32_bit_immediate_offset</v>
      </c>
      <c r="G1135" s="18" t="s">
        <v>1751</v>
      </c>
      <c r="H1135" s="30" t="s">
        <v>1812</v>
      </c>
      <c r="I1135" s="30"/>
      <c r="J1135" s="45" t="s">
        <v>31</v>
      </c>
      <c r="K1135" s="61" t="s">
        <v>71</v>
      </c>
      <c r="L1135" s="45" t="s">
        <v>31</v>
      </c>
      <c r="M1135" s="45" t="s">
        <v>31</v>
      </c>
      <c r="N1135" s="45" t="s">
        <v>30</v>
      </c>
      <c r="O1135" s="45" t="s">
        <v>30</v>
      </c>
      <c r="P1135" s="45" t="s">
        <v>31</v>
      </c>
      <c r="Q1135" s="45" t="s">
        <v>30</v>
      </c>
      <c r="R1135" s="45" t="s">
        <v>30</v>
      </c>
      <c r="S1135" s="32" t="s">
        <v>31</v>
      </c>
      <c r="T1135" s="32" t="s">
        <v>31</v>
      </c>
      <c r="U1135" s="62" t="s">
        <v>30</v>
      </c>
      <c r="V1135" s="62" t="s">
        <v>30</v>
      </c>
      <c r="W1135" s="62" t="s">
        <v>30</v>
      </c>
      <c r="X1135" s="62" t="s">
        <v>30</v>
      </c>
      <c r="Y1135" s="62" t="s">
        <v>30</v>
      </c>
      <c r="Z1135" s="32" t="s">
        <v>30</v>
      </c>
      <c r="AA1135" s="32" t="s">
        <v>31</v>
      </c>
      <c r="AB1135" s="32" t="s">
        <v>30</v>
      </c>
      <c r="AC1135" s="32" t="s">
        <v>33</v>
      </c>
      <c r="AD1135" s="32" t="s">
        <v>31</v>
      </c>
      <c r="AE1135" s="32" t="s">
        <v>31</v>
      </c>
      <c r="AF1135" s="46" t="s">
        <v>45</v>
      </c>
      <c r="AK1135" s="32" t="s">
        <v>35</v>
      </c>
      <c r="AP1135" s="24" t="str">
        <f t="shared" si="2"/>
        <v>0x0D9FA000</v>
      </c>
      <c r="AQ1135" s="25"/>
      <c r="AR1135" s="26" t="str">
        <f t="shared" si="6"/>
        <v>ARM64Op_st3_single_structure_32_bit_immediate_offset            </v>
      </c>
      <c r="AS1135" s="26" t="str">
        <f t="shared" si="7"/>
        <v>//		ARM64Op_st3_single_structure_32_bit_immediate_offset,           	/* 0x0D9FA000	ST3       	 */</v>
      </c>
      <c r="AT1135" s="26" t="str">
        <f t="shared" si="8"/>
        <v>//		0x0D9FA000,	/* ST3       	ARM64Op_st3_single_structure_32_bit_immediate_offset	 */</v>
      </c>
    </row>
    <row r="1136" ht="12.75" customHeight="1">
      <c r="A1136" s="15" t="s">
        <v>1816</v>
      </c>
      <c r="B1136" s="33" t="s">
        <v>106</v>
      </c>
      <c r="C1136" s="16"/>
      <c r="D1136" s="17"/>
      <c r="E1136" s="28" t="s">
        <v>1686</v>
      </c>
      <c r="F1136" s="18" t="str">
        <f t="shared" si="1"/>
        <v>single_structure_64_bit_immediate_offset</v>
      </c>
      <c r="G1136" s="18" t="s">
        <v>1751</v>
      </c>
      <c r="H1136" s="30" t="s">
        <v>1814</v>
      </c>
      <c r="I1136" s="30"/>
      <c r="J1136" s="45" t="s">
        <v>31</v>
      </c>
      <c r="K1136" s="61" t="s">
        <v>71</v>
      </c>
      <c r="L1136" s="45" t="s">
        <v>31</v>
      </c>
      <c r="M1136" s="45" t="s">
        <v>31</v>
      </c>
      <c r="N1136" s="45" t="s">
        <v>30</v>
      </c>
      <c r="O1136" s="45" t="s">
        <v>30</v>
      </c>
      <c r="P1136" s="45" t="s">
        <v>31</v>
      </c>
      <c r="Q1136" s="45" t="s">
        <v>30</v>
      </c>
      <c r="R1136" s="45" t="s">
        <v>30</v>
      </c>
      <c r="S1136" s="32" t="s">
        <v>31</v>
      </c>
      <c r="T1136" s="32" t="s">
        <v>31</v>
      </c>
      <c r="U1136" s="62" t="s">
        <v>30</v>
      </c>
      <c r="V1136" s="62" t="s">
        <v>30</v>
      </c>
      <c r="W1136" s="62" t="s">
        <v>30</v>
      </c>
      <c r="X1136" s="62" t="s">
        <v>30</v>
      </c>
      <c r="Y1136" s="62" t="s">
        <v>30</v>
      </c>
      <c r="Z1136" s="32" t="s">
        <v>30</v>
      </c>
      <c r="AA1136" s="32" t="s">
        <v>31</v>
      </c>
      <c r="AB1136" s="32" t="s">
        <v>30</v>
      </c>
      <c r="AC1136" s="32" t="s">
        <v>31</v>
      </c>
      <c r="AD1136" s="32" t="s">
        <v>31</v>
      </c>
      <c r="AE1136" s="32" t="s">
        <v>30</v>
      </c>
      <c r="AF1136" s="46" t="s">
        <v>45</v>
      </c>
      <c r="AK1136" s="32" t="s">
        <v>35</v>
      </c>
      <c r="AP1136" s="24" t="str">
        <f t="shared" si="2"/>
        <v>0x0D9FA400</v>
      </c>
      <c r="AQ1136" s="25"/>
      <c r="AR1136" s="26" t="str">
        <f t="shared" si="6"/>
        <v>ARM64Op_st3_single_structure_64_bit_immediate_offset            </v>
      </c>
      <c r="AS1136" s="26" t="str">
        <f t="shared" si="7"/>
        <v>//		ARM64Op_st3_single_structure_64_bit_immediate_offset,           	/* 0x0D9FA400	ST3       	 */</v>
      </c>
      <c r="AT1136" s="26" t="str">
        <f t="shared" si="8"/>
        <v>//		0x0D9FA400,	/* ST3       	ARM64Op_st3_single_structure_64_bit_immediate_offset	 */</v>
      </c>
    </row>
    <row r="1137" ht="12.75" customHeight="1">
      <c r="A1137" s="15" t="s">
        <v>1817</v>
      </c>
      <c r="B1137" s="33" t="s">
        <v>106</v>
      </c>
      <c r="C1137" s="16"/>
      <c r="D1137" s="17"/>
      <c r="E1137" s="28" t="s">
        <v>1692</v>
      </c>
      <c r="F1137" s="18" t="str">
        <f t="shared" si="1"/>
        <v>single_structure_8_bit_register_offset</v>
      </c>
      <c r="G1137" s="18" t="s">
        <v>1751</v>
      </c>
      <c r="H1137" s="30" t="s">
        <v>1794</v>
      </c>
      <c r="I1137" s="30" t="s">
        <v>1710</v>
      </c>
      <c r="J1137" s="45" t="s">
        <v>31</v>
      </c>
      <c r="K1137" s="61" t="s">
        <v>71</v>
      </c>
      <c r="L1137" s="45" t="s">
        <v>31</v>
      </c>
      <c r="M1137" s="45" t="s">
        <v>31</v>
      </c>
      <c r="N1137" s="45" t="s">
        <v>30</v>
      </c>
      <c r="O1137" s="45" t="s">
        <v>30</v>
      </c>
      <c r="P1137" s="45" t="s">
        <v>31</v>
      </c>
      <c r="Q1137" s="45" t="s">
        <v>30</v>
      </c>
      <c r="R1137" s="45" t="s">
        <v>30</v>
      </c>
      <c r="S1137" s="32" t="s">
        <v>31</v>
      </c>
      <c r="T1137" s="32" t="s">
        <v>30</v>
      </c>
      <c r="U1137" s="62" t="s">
        <v>51</v>
      </c>
      <c r="Z1137" s="32" t="s">
        <v>31</v>
      </c>
      <c r="AA1137" s="32" t="s">
        <v>31</v>
      </c>
      <c r="AB1137" s="32" t="s">
        <v>31</v>
      </c>
      <c r="AC1137" s="32" t="s">
        <v>33</v>
      </c>
      <c r="AD1137" s="32" t="s">
        <v>33</v>
      </c>
      <c r="AE1137" s="32" t="s">
        <v>33</v>
      </c>
      <c r="AF1137" s="46" t="s">
        <v>45</v>
      </c>
      <c r="AK1137" s="32" t="s">
        <v>35</v>
      </c>
      <c r="AP1137" s="24" t="str">
        <f t="shared" si="2"/>
        <v>0x0DA00000</v>
      </c>
      <c r="AQ1137" s="25"/>
      <c r="AR1137" s="26" t="str">
        <f t="shared" si="6"/>
        <v>ARM64Op_st2_single_structure_8_bit_register_offset              </v>
      </c>
      <c r="AS1137" s="26" t="str">
        <f t="shared" si="7"/>
        <v>//		ARM64Op_st2_single_structure_8_bit_register_offset,             	/* 0x0DA00000	ST2       	Rm != 11111 */</v>
      </c>
      <c r="AT1137" s="26" t="str">
        <f t="shared" si="8"/>
        <v>//		0x0DA00000,	/* ST2       	ARM64Op_st2_single_structure_8_bit_register_offset	Rm != 11111 */</v>
      </c>
    </row>
    <row r="1138" ht="12.75" customHeight="1">
      <c r="A1138" s="9" t="s">
        <v>1818</v>
      </c>
      <c r="B1138" s="33" t="s">
        <v>106</v>
      </c>
      <c r="C1138" s="16"/>
      <c r="D1138" s="17"/>
      <c r="E1138" s="28" t="s">
        <v>1679</v>
      </c>
      <c r="F1138" s="18" t="str">
        <f t="shared" si="1"/>
        <v>single_structure_8_bit_register_offset</v>
      </c>
      <c r="G1138" s="18" t="s">
        <v>1751</v>
      </c>
      <c r="H1138" s="30" t="s">
        <v>1794</v>
      </c>
      <c r="I1138" s="30" t="s">
        <v>1710</v>
      </c>
      <c r="J1138" s="45" t="s">
        <v>31</v>
      </c>
      <c r="K1138" s="61" t="s">
        <v>71</v>
      </c>
      <c r="L1138" s="45" t="s">
        <v>31</v>
      </c>
      <c r="M1138" s="45" t="s">
        <v>31</v>
      </c>
      <c r="N1138" s="45" t="s">
        <v>30</v>
      </c>
      <c r="O1138" s="45" t="s">
        <v>30</v>
      </c>
      <c r="P1138" s="45" t="s">
        <v>31</v>
      </c>
      <c r="Q1138" s="45" t="s">
        <v>30</v>
      </c>
      <c r="R1138" s="45" t="s">
        <v>30</v>
      </c>
      <c r="S1138" s="32" t="s">
        <v>31</v>
      </c>
      <c r="T1138" s="32" t="s">
        <v>30</v>
      </c>
      <c r="U1138" s="62" t="s">
        <v>51</v>
      </c>
      <c r="Z1138" s="32" t="s">
        <v>31</v>
      </c>
      <c r="AA1138" s="32" t="s">
        <v>31</v>
      </c>
      <c r="AB1138" s="32" t="s">
        <v>30</v>
      </c>
      <c r="AC1138" s="32" t="s">
        <v>33</v>
      </c>
      <c r="AD1138" s="32" t="s">
        <v>33</v>
      </c>
      <c r="AE1138" s="32" t="s">
        <v>33</v>
      </c>
      <c r="AF1138" s="46" t="s">
        <v>45</v>
      </c>
      <c r="AK1138" s="32" t="s">
        <v>35</v>
      </c>
      <c r="AP1138" s="24" t="str">
        <f t="shared" si="2"/>
        <v>0x0DA02000</v>
      </c>
      <c r="AQ1138" s="25"/>
      <c r="AR1138" s="26" t="str">
        <f t="shared" si="6"/>
        <v>ARM64Op_st4_single_structure_8_bit_register_offset              </v>
      </c>
      <c r="AS1138" s="26" t="str">
        <f t="shared" si="7"/>
        <v>//		ARM64Op_st4_single_structure_8_bit_register_offset,             	/* 0x0DA02000	ST4       	Rm != 11111 */</v>
      </c>
      <c r="AT1138" s="26" t="str">
        <f t="shared" si="8"/>
        <v>//		0x0DA02000,	/* ST4       	ARM64Op_st4_single_structure_8_bit_register_offset	Rm != 11111 */</v>
      </c>
    </row>
    <row r="1139" ht="12.75" customHeight="1">
      <c r="A1139" s="15" t="s">
        <v>1819</v>
      </c>
      <c r="B1139" s="33" t="s">
        <v>106</v>
      </c>
      <c r="C1139" s="16"/>
      <c r="D1139" s="17"/>
      <c r="E1139" s="28" t="s">
        <v>1692</v>
      </c>
      <c r="F1139" s="18" t="str">
        <f t="shared" si="1"/>
        <v>single_structure_16_bit_register_offset</v>
      </c>
      <c r="G1139" s="18" t="s">
        <v>1751</v>
      </c>
      <c r="H1139" s="30" t="s">
        <v>1797</v>
      </c>
      <c r="I1139" s="30" t="s">
        <v>1710</v>
      </c>
      <c r="J1139" s="45" t="s">
        <v>31</v>
      </c>
      <c r="K1139" s="61" t="s">
        <v>71</v>
      </c>
      <c r="L1139" s="45" t="s">
        <v>31</v>
      </c>
      <c r="M1139" s="45" t="s">
        <v>31</v>
      </c>
      <c r="N1139" s="45" t="s">
        <v>30</v>
      </c>
      <c r="O1139" s="45" t="s">
        <v>30</v>
      </c>
      <c r="P1139" s="45" t="s">
        <v>31</v>
      </c>
      <c r="Q1139" s="45" t="s">
        <v>30</v>
      </c>
      <c r="R1139" s="45" t="s">
        <v>30</v>
      </c>
      <c r="S1139" s="32" t="s">
        <v>31</v>
      </c>
      <c r="T1139" s="32" t="s">
        <v>30</v>
      </c>
      <c r="U1139" s="62" t="s">
        <v>51</v>
      </c>
      <c r="Z1139" s="32" t="s">
        <v>31</v>
      </c>
      <c r="AA1139" s="32" t="s">
        <v>30</v>
      </c>
      <c r="AB1139" s="32" t="s">
        <v>31</v>
      </c>
      <c r="AC1139" s="32" t="s">
        <v>33</v>
      </c>
      <c r="AD1139" s="32" t="s">
        <v>854</v>
      </c>
      <c r="AE1139" s="32" t="s">
        <v>31</v>
      </c>
      <c r="AF1139" s="46" t="s">
        <v>45</v>
      </c>
      <c r="AK1139" s="32" t="s">
        <v>35</v>
      </c>
      <c r="AP1139" s="24" t="str">
        <f t="shared" si="2"/>
        <v>0x0DA04000</v>
      </c>
      <c r="AQ1139" s="25"/>
      <c r="AR1139" s="26" t="str">
        <f t="shared" si="6"/>
        <v>ARM64Op_st2_single_structure_16_bit_register_offset             </v>
      </c>
      <c r="AS1139" s="26" t="str">
        <f t="shared" si="7"/>
        <v>//		ARM64Op_st2_single_structure_16_bit_register_offset,            	/* 0x0DA04000	ST2       	Rm != 11111 */</v>
      </c>
      <c r="AT1139" s="26" t="str">
        <f t="shared" si="8"/>
        <v>//		0x0DA04000,	/* ST2       	ARM64Op_st2_single_structure_16_bit_register_offset	Rm != 11111 */</v>
      </c>
    </row>
    <row r="1140" ht="12.75" customHeight="1">
      <c r="A1140" s="15" t="s">
        <v>1820</v>
      </c>
      <c r="B1140" s="33" t="s">
        <v>106</v>
      </c>
      <c r="C1140" s="16"/>
      <c r="D1140" s="17"/>
      <c r="E1140" s="28" t="s">
        <v>1679</v>
      </c>
      <c r="F1140" s="18" t="str">
        <f t="shared" si="1"/>
        <v>single_structure_16_bit_register_offset</v>
      </c>
      <c r="G1140" s="18" t="s">
        <v>1751</v>
      </c>
      <c r="H1140" s="30" t="s">
        <v>1797</v>
      </c>
      <c r="I1140" s="30" t="s">
        <v>1710</v>
      </c>
      <c r="J1140" s="45" t="s">
        <v>31</v>
      </c>
      <c r="K1140" s="61" t="s">
        <v>71</v>
      </c>
      <c r="L1140" s="45" t="s">
        <v>31</v>
      </c>
      <c r="M1140" s="45" t="s">
        <v>31</v>
      </c>
      <c r="N1140" s="45" t="s">
        <v>30</v>
      </c>
      <c r="O1140" s="45" t="s">
        <v>30</v>
      </c>
      <c r="P1140" s="45" t="s">
        <v>31</v>
      </c>
      <c r="Q1140" s="45" t="s">
        <v>30</v>
      </c>
      <c r="R1140" s="45" t="s">
        <v>30</v>
      </c>
      <c r="S1140" s="32" t="s">
        <v>31</v>
      </c>
      <c r="T1140" s="32" t="s">
        <v>30</v>
      </c>
      <c r="U1140" s="62" t="s">
        <v>51</v>
      </c>
      <c r="Z1140" s="32" t="s">
        <v>31</v>
      </c>
      <c r="AA1140" s="32" t="s">
        <v>30</v>
      </c>
      <c r="AB1140" s="32" t="s">
        <v>30</v>
      </c>
      <c r="AC1140" s="32" t="s">
        <v>33</v>
      </c>
      <c r="AD1140" s="32" t="s">
        <v>854</v>
      </c>
      <c r="AE1140" s="32" t="s">
        <v>31</v>
      </c>
      <c r="AF1140" s="46" t="s">
        <v>45</v>
      </c>
      <c r="AK1140" s="32" t="s">
        <v>35</v>
      </c>
      <c r="AP1140" s="24" t="str">
        <f t="shared" si="2"/>
        <v>0x0DA06000</v>
      </c>
      <c r="AQ1140" s="25"/>
      <c r="AR1140" s="26" t="str">
        <f t="shared" si="6"/>
        <v>ARM64Op_st4_single_structure_16_bit_register_offset             </v>
      </c>
      <c r="AS1140" s="26" t="str">
        <f t="shared" si="7"/>
        <v>//		ARM64Op_st4_single_structure_16_bit_register_offset,            	/* 0x0DA06000	ST4       	Rm != 11111 */</v>
      </c>
      <c r="AT1140" s="26" t="str">
        <f t="shared" si="8"/>
        <v>//		0x0DA06000,	/* ST4       	ARM64Op_st4_single_structure_16_bit_register_offset	Rm != 11111 */</v>
      </c>
    </row>
    <row r="1141" ht="12.75" customHeight="1">
      <c r="A1141" s="9" t="s">
        <v>1821</v>
      </c>
      <c r="B1141" s="33" t="s">
        <v>106</v>
      </c>
      <c r="C1141" s="16"/>
      <c r="D1141" s="17"/>
      <c r="E1141" s="28" t="s">
        <v>1692</v>
      </c>
      <c r="F1141" s="18" t="str">
        <f t="shared" si="1"/>
        <v>single_structure_32_bit_register_offset</v>
      </c>
      <c r="G1141" s="18" t="s">
        <v>1751</v>
      </c>
      <c r="H1141" s="30" t="s">
        <v>1800</v>
      </c>
      <c r="I1141" s="30" t="s">
        <v>1710</v>
      </c>
      <c r="J1141" s="45" t="s">
        <v>31</v>
      </c>
      <c r="K1141" s="61" t="s">
        <v>71</v>
      </c>
      <c r="L1141" s="45" t="s">
        <v>31</v>
      </c>
      <c r="M1141" s="45" t="s">
        <v>31</v>
      </c>
      <c r="N1141" s="45" t="s">
        <v>30</v>
      </c>
      <c r="O1141" s="45" t="s">
        <v>30</v>
      </c>
      <c r="P1141" s="45" t="s">
        <v>31</v>
      </c>
      <c r="Q1141" s="45" t="s">
        <v>30</v>
      </c>
      <c r="R1141" s="45" t="s">
        <v>30</v>
      </c>
      <c r="S1141" s="32" t="s">
        <v>31</v>
      </c>
      <c r="T1141" s="32" t="s">
        <v>30</v>
      </c>
      <c r="U1141" s="62" t="s">
        <v>51</v>
      </c>
      <c r="Z1141" s="32" t="s">
        <v>30</v>
      </c>
      <c r="AA1141" s="32" t="s">
        <v>31</v>
      </c>
      <c r="AB1141" s="32" t="s">
        <v>31</v>
      </c>
      <c r="AC1141" s="32" t="s">
        <v>33</v>
      </c>
      <c r="AD1141" s="32" t="s">
        <v>31</v>
      </c>
      <c r="AE1141" s="32" t="s">
        <v>31</v>
      </c>
      <c r="AF1141" s="46" t="s">
        <v>45</v>
      </c>
      <c r="AK1141" s="32" t="s">
        <v>35</v>
      </c>
      <c r="AP1141" s="24" t="str">
        <f t="shared" si="2"/>
        <v>0x0DA08000</v>
      </c>
      <c r="AQ1141" s="25"/>
      <c r="AR1141" s="26" t="str">
        <f t="shared" si="6"/>
        <v>ARM64Op_st2_single_structure_32_bit_register_offset             </v>
      </c>
      <c r="AS1141" s="26" t="str">
        <f t="shared" si="7"/>
        <v>//		ARM64Op_st2_single_structure_32_bit_register_offset,            	/* 0x0DA08000	ST2       	Rm != 11111 */</v>
      </c>
      <c r="AT1141" s="26" t="str">
        <f t="shared" si="8"/>
        <v>//		0x0DA08000,	/* ST2       	ARM64Op_st2_single_structure_32_bit_register_offset	Rm != 11111 */</v>
      </c>
    </row>
    <row r="1142" ht="12.75" customHeight="1">
      <c r="A1142" s="9" t="s">
        <v>1822</v>
      </c>
      <c r="B1142" s="33" t="s">
        <v>106</v>
      </c>
      <c r="C1142" s="16"/>
      <c r="D1142" s="17"/>
      <c r="E1142" s="28" t="s">
        <v>1692</v>
      </c>
      <c r="F1142" s="18" t="str">
        <f t="shared" si="1"/>
        <v>single_structure_64_bit_register_offset</v>
      </c>
      <c r="G1142" s="18" t="s">
        <v>1751</v>
      </c>
      <c r="H1142" s="30" t="s">
        <v>1802</v>
      </c>
      <c r="I1142" s="30" t="s">
        <v>1710</v>
      </c>
      <c r="J1142" s="45" t="s">
        <v>31</v>
      </c>
      <c r="K1142" s="61" t="s">
        <v>71</v>
      </c>
      <c r="L1142" s="45" t="s">
        <v>31</v>
      </c>
      <c r="M1142" s="45" t="s">
        <v>31</v>
      </c>
      <c r="N1142" s="45" t="s">
        <v>30</v>
      </c>
      <c r="O1142" s="45" t="s">
        <v>30</v>
      </c>
      <c r="P1142" s="45" t="s">
        <v>31</v>
      </c>
      <c r="Q1142" s="45" t="s">
        <v>30</v>
      </c>
      <c r="R1142" s="45" t="s">
        <v>30</v>
      </c>
      <c r="S1142" s="32" t="s">
        <v>31</v>
      </c>
      <c r="T1142" s="32" t="s">
        <v>30</v>
      </c>
      <c r="U1142" s="62" t="s">
        <v>51</v>
      </c>
      <c r="Z1142" s="32" t="s">
        <v>30</v>
      </c>
      <c r="AA1142" s="32" t="s">
        <v>31</v>
      </c>
      <c r="AB1142" s="32" t="s">
        <v>31</v>
      </c>
      <c r="AC1142" s="32" t="s">
        <v>31</v>
      </c>
      <c r="AD1142" s="32" t="s">
        <v>31</v>
      </c>
      <c r="AE1142" s="32" t="s">
        <v>30</v>
      </c>
      <c r="AF1142" s="46" t="s">
        <v>45</v>
      </c>
      <c r="AK1142" s="32" t="s">
        <v>35</v>
      </c>
      <c r="AP1142" s="24" t="str">
        <f t="shared" si="2"/>
        <v>0x0DA08400</v>
      </c>
      <c r="AQ1142" s="25"/>
      <c r="AR1142" s="26" t="str">
        <f t="shared" si="6"/>
        <v>ARM64Op_st2_single_structure_64_bit_register_offset             </v>
      </c>
      <c r="AS1142" s="26" t="str">
        <f t="shared" si="7"/>
        <v>//		ARM64Op_st2_single_structure_64_bit_register_offset,            	/* 0x0DA08400	ST2       	Rm != 11111 */</v>
      </c>
      <c r="AT1142" s="26" t="str">
        <f t="shared" si="8"/>
        <v>//		0x0DA08400,	/* ST2       	ARM64Op_st2_single_structure_64_bit_register_offset	Rm != 11111 */</v>
      </c>
    </row>
    <row r="1143" ht="12.75" customHeight="1">
      <c r="A1143" s="15" t="s">
        <v>1823</v>
      </c>
      <c r="B1143" s="33" t="s">
        <v>106</v>
      </c>
      <c r="C1143" s="16"/>
      <c r="D1143" s="17"/>
      <c r="E1143" s="28" t="s">
        <v>1679</v>
      </c>
      <c r="F1143" s="18" t="str">
        <f t="shared" si="1"/>
        <v>single_structure_32_bit_register_offset</v>
      </c>
      <c r="G1143" s="18" t="s">
        <v>1751</v>
      </c>
      <c r="H1143" s="30" t="s">
        <v>1800</v>
      </c>
      <c r="I1143" s="30" t="s">
        <v>1710</v>
      </c>
      <c r="J1143" s="45" t="s">
        <v>31</v>
      </c>
      <c r="K1143" s="61" t="s">
        <v>71</v>
      </c>
      <c r="L1143" s="45" t="s">
        <v>31</v>
      </c>
      <c r="M1143" s="45" t="s">
        <v>31</v>
      </c>
      <c r="N1143" s="45" t="s">
        <v>30</v>
      </c>
      <c r="O1143" s="45" t="s">
        <v>30</v>
      </c>
      <c r="P1143" s="45" t="s">
        <v>31</v>
      </c>
      <c r="Q1143" s="45" t="s">
        <v>30</v>
      </c>
      <c r="R1143" s="45" t="s">
        <v>30</v>
      </c>
      <c r="S1143" s="32" t="s">
        <v>31</v>
      </c>
      <c r="T1143" s="32" t="s">
        <v>30</v>
      </c>
      <c r="U1143" s="62" t="s">
        <v>51</v>
      </c>
      <c r="Z1143" s="32" t="s">
        <v>30</v>
      </c>
      <c r="AA1143" s="32" t="s">
        <v>31</v>
      </c>
      <c r="AB1143" s="32" t="s">
        <v>30</v>
      </c>
      <c r="AC1143" s="32" t="s">
        <v>33</v>
      </c>
      <c r="AD1143" s="32" t="s">
        <v>31</v>
      </c>
      <c r="AE1143" s="32" t="s">
        <v>31</v>
      </c>
      <c r="AF1143" s="46" t="s">
        <v>45</v>
      </c>
      <c r="AK1143" s="32" t="s">
        <v>35</v>
      </c>
      <c r="AP1143" s="24" t="str">
        <f t="shared" si="2"/>
        <v>0x0DA0A000</v>
      </c>
      <c r="AQ1143" s="25"/>
      <c r="AR1143" s="26" t="str">
        <f t="shared" si="6"/>
        <v>ARM64Op_st4_single_structure_32_bit_register_offset             </v>
      </c>
      <c r="AS1143" s="26" t="str">
        <f t="shared" si="7"/>
        <v>//		ARM64Op_st4_single_structure_32_bit_register_offset,            	/* 0x0DA0A000	ST4       	Rm != 11111 */</v>
      </c>
      <c r="AT1143" s="26" t="str">
        <f t="shared" si="8"/>
        <v>//		0x0DA0A000,	/* ST4       	ARM64Op_st4_single_structure_32_bit_register_offset	Rm != 11111 */</v>
      </c>
    </row>
    <row r="1144" ht="12.75" customHeight="1">
      <c r="A1144" s="15" t="s">
        <v>1824</v>
      </c>
      <c r="B1144" s="33" t="s">
        <v>106</v>
      </c>
      <c r="C1144" s="16"/>
      <c r="D1144" s="17"/>
      <c r="E1144" s="28" t="s">
        <v>1679</v>
      </c>
      <c r="F1144" s="18" t="str">
        <f t="shared" si="1"/>
        <v>single_structure_64_bit_register_offset</v>
      </c>
      <c r="G1144" s="18" t="s">
        <v>1751</v>
      </c>
      <c r="H1144" s="30" t="s">
        <v>1802</v>
      </c>
      <c r="I1144" s="30" t="s">
        <v>1710</v>
      </c>
      <c r="J1144" s="45" t="s">
        <v>31</v>
      </c>
      <c r="K1144" s="61" t="s">
        <v>71</v>
      </c>
      <c r="L1144" s="45" t="s">
        <v>31</v>
      </c>
      <c r="M1144" s="45" t="s">
        <v>31</v>
      </c>
      <c r="N1144" s="45" t="s">
        <v>30</v>
      </c>
      <c r="O1144" s="45" t="s">
        <v>30</v>
      </c>
      <c r="P1144" s="45" t="s">
        <v>31</v>
      </c>
      <c r="Q1144" s="45" t="s">
        <v>30</v>
      </c>
      <c r="R1144" s="45" t="s">
        <v>30</v>
      </c>
      <c r="S1144" s="32" t="s">
        <v>31</v>
      </c>
      <c r="T1144" s="32" t="s">
        <v>30</v>
      </c>
      <c r="U1144" s="62" t="s">
        <v>51</v>
      </c>
      <c r="Z1144" s="32" t="s">
        <v>30</v>
      </c>
      <c r="AA1144" s="32" t="s">
        <v>31</v>
      </c>
      <c r="AB1144" s="32" t="s">
        <v>30</v>
      </c>
      <c r="AC1144" s="32" t="s">
        <v>31</v>
      </c>
      <c r="AD1144" s="32" t="s">
        <v>31</v>
      </c>
      <c r="AE1144" s="32" t="s">
        <v>30</v>
      </c>
      <c r="AF1144" s="46" t="s">
        <v>45</v>
      </c>
      <c r="AK1144" s="32" t="s">
        <v>35</v>
      </c>
      <c r="AP1144" s="24" t="str">
        <f t="shared" si="2"/>
        <v>0x0DA0A400</v>
      </c>
      <c r="AQ1144" s="25"/>
      <c r="AR1144" s="26" t="str">
        <f t="shared" si="6"/>
        <v>ARM64Op_st4_single_structure_64_bit_register_offset             </v>
      </c>
      <c r="AS1144" s="26" t="str">
        <f t="shared" si="7"/>
        <v>//		ARM64Op_st4_single_structure_64_bit_register_offset,            	/* 0x0DA0A400	ST4       	Rm != 11111 */</v>
      </c>
      <c r="AT1144" s="26" t="str">
        <f t="shared" si="8"/>
        <v>//		0x0DA0A400,	/* ST4       	ARM64Op_st4_single_structure_64_bit_register_offset	Rm != 11111 */</v>
      </c>
    </row>
    <row r="1145" ht="12.75" customHeight="1">
      <c r="A1145" s="9" t="s">
        <v>1825</v>
      </c>
      <c r="B1145" s="33" t="s">
        <v>106</v>
      </c>
      <c r="C1145" s="16"/>
      <c r="D1145" s="17"/>
      <c r="E1145" s="28" t="s">
        <v>1692</v>
      </c>
      <c r="F1145" s="18" t="str">
        <f t="shared" si="1"/>
        <v>single_structure_8_bit_immediate_offset</v>
      </c>
      <c r="G1145" s="18" t="s">
        <v>1751</v>
      </c>
      <c r="H1145" s="30" t="s">
        <v>1806</v>
      </c>
      <c r="I1145" s="30"/>
      <c r="J1145" s="45" t="s">
        <v>31</v>
      </c>
      <c r="K1145" s="61" t="s">
        <v>71</v>
      </c>
      <c r="L1145" s="45" t="s">
        <v>31</v>
      </c>
      <c r="M1145" s="45" t="s">
        <v>31</v>
      </c>
      <c r="N1145" s="45" t="s">
        <v>30</v>
      </c>
      <c r="O1145" s="45" t="s">
        <v>30</v>
      </c>
      <c r="P1145" s="45" t="s">
        <v>31</v>
      </c>
      <c r="Q1145" s="45" t="s">
        <v>30</v>
      </c>
      <c r="R1145" s="45" t="s">
        <v>30</v>
      </c>
      <c r="S1145" s="32" t="s">
        <v>31</v>
      </c>
      <c r="T1145" s="32" t="s">
        <v>30</v>
      </c>
      <c r="U1145" s="62" t="s">
        <v>30</v>
      </c>
      <c r="V1145" s="62" t="s">
        <v>30</v>
      </c>
      <c r="W1145" s="62" t="s">
        <v>30</v>
      </c>
      <c r="X1145" s="62" t="s">
        <v>30</v>
      </c>
      <c r="Y1145" s="62" t="s">
        <v>30</v>
      </c>
      <c r="Z1145" s="32" t="s">
        <v>31</v>
      </c>
      <c r="AA1145" s="32" t="s">
        <v>31</v>
      </c>
      <c r="AB1145" s="32" t="s">
        <v>31</v>
      </c>
      <c r="AC1145" s="32" t="s">
        <v>33</v>
      </c>
      <c r="AD1145" s="32" t="s">
        <v>33</v>
      </c>
      <c r="AE1145" s="32" t="s">
        <v>33</v>
      </c>
      <c r="AF1145" s="46" t="s">
        <v>45</v>
      </c>
      <c r="AK1145" s="32" t="s">
        <v>35</v>
      </c>
      <c r="AP1145" s="24" t="str">
        <f t="shared" si="2"/>
        <v>0x0DBF0000</v>
      </c>
      <c r="AQ1145" s="25"/>
      <c r="AR1145" s="26" t="str">
        <f t="shared" si="6"/>
        <v>ARM64Op_st2_single_structure_8_bit_immediate_offset             </v>
      </c>
      <c r="AS1145" s="26" t="str">
        <f t="shared" si="7"/>
        <v>//		ARM64Op_st2_single_structure_8_bit_immediate_offset,            	/* 0x0DBF0000	ST2       	 */</v>
      </c>
      <c r="AT1145" s="26" t="str">
        <f t="shared" si="8"/>
        <v>//		0x0DBF0000,	/* ST2       	ARM64Op_st2_single_structure_8_bit_immediate_offset	 */</v>
      </c>
    </row>
    <row r="1146" ht="12.75" customHeight="1">
      <c r="A1146" s="15" t="s">
        <v>1826</v>
      </c>
      <c r="B1146" s="33" t="s">
        <v>106</v>
      </c>
      <c r="C1146" s="16"/>
      <c r="D1146" s="17"/>
      <c r="E1146" s="28" t="s">
        <v>1679</v>
      </c>
      <c r="F1146" s="18" t="str">
        <f t="shared" si="1"/>
        <v>single_structure_8_bit_immediate_offset</v>
      </c>
      <c r="G1146" s="18" t="s">
        <v>1751</v>
      </c>
      <c r="H1146" s="30" t="s">
        <v>1806</v>
      </c>
      <c r="I1146" s="30"/>
      <c r="J1146" s="45" t="s">
        <v>31</v>
      </c>
      <c r="K1146" s="61" t="s">
        <v>71</v>
      </c>
      <c r="L1146" s="45" t="s">
        <v>31</v>
      </c>
      <c r="M1146" s="45" t="s">
        <v>31</v>
      </c>
      <c r="N1146" s="45" t="s">
        <v>30</v>
      </c>
      <c r="O1146" s="45" t="s">
        <v>30</v>
      </c>
      <c r="P1146" s="45" t="s">
        <v>31</v>
      </c>
      <c r="Q1146" s="45" t="s">
        <v>30</v>
      </c>
      <c r="R1146" s="45" t="s">
        <v>30</v>
      </c>
      <c r="S1146" s="32" t="s">
        <v>31</v>
      </c>
      <c r="T1146" s="32" t="s">
        <v>30</v>
      </c>
      <c r="U1146" s="62" t="s">
        <v>30</v>
      </c>
      <c r="V1146" s="62" t="s">
        <v>30</v>
      </c>
      <c r="W1146" s="62" t="s">
        <v>30</v>
      </c>
      <c r="X1146" s="62" t="s">
        <v>30</v>
      </c>
      <c r="Y1146" s="62" t="s">
        <v>30</v>
      </c>
      <c r="Z1146" s="32" t="s">
        <v>31</v>
      </c>
      <c r="AA1146" s="32" t="s">
        <v>31</v>
      </c>
      <c r="AB1146" s="32" t="s">
        <v>30</v>
      </c>
      <c r="AC1146" s="32" t="s">
        <v>33</v>
      </c>
      <c r="AD1146" s="32" t="s">
        <v>33</v>
      </c>
      <c r="AE1146" s="32" t="s">
        <v>33</v>
      </c>
      <c r="AF1146" s="46" t="s">
        <v>45</v>
      </c>
      <c r="AK1146" s="32" t="s">
        <v>35</v>
      </c>
      <c r="AP1146" s="24" t="str">
        <f t="shared" si="2"/>
        <v>0x0DBF2000</v>
      </c>
      <c r="AQ1146" s="25"/>
      <c r="AR1146" s="26" t="str">
        <f t="shared" si="6"/>
        <v>ARM64Op_st4_single_structure_8_bit_immediate_offset             </v>
      </c>
      <c r="AS1146" s="26" t="str">
        <f t="shared" si="7"/>
        <v>//		ARM64Op_st4_single_structure_8_bit_immediate_offset,            	/* 0x0DBF2000	ST4       	 */</v>
      </c>
      <c r="AT1146" s="26" t="str">
        <f t="shared" si="8"/>
        <v>//		0x0DBF2000,	/* ST4       	ARM64Op_st4_single_structure_8_bit_immediate_offset	 */</v>
      </c>
    </row>
    <row r="1147" ht="12.75" customHeight="1">
      <c r="A1147" s="15" t="s">
        <v>1827</v>
      </c>
      <c r="B1147" s="33" t="s">
        <v>106</v>
      </c>
      <c r="C1147" s="16"/>
      <c r="D1147" s="17"/>
      <c r="E1147" s="28" t="s">
        <v>1692</v>
      </c>
      <c r="F1147" s="18" t="str">
        <f t="shared" si="1"/>
        <v>single_structure_16_bit_immediate_offset</v>
      </c>
      <c r="G1147" s="18" t="s">
        <v>1751</v>
      </c>
      <c r="H1147" s="30" t="s">
        <v>1809</v>
      </c>
      <c r="I1147" s="30"/>
      <c r="J1147" s="45" t="s">
        <v>31</v>
      </c>
      <c r="K1147" s="61" t="s">
        <v>71</v>
      </c>
      <c r="L1147" s="45" t="s">
        <v>31</v>
      </c>
      <c r="M1147" s="45" t="s">
        <v>31</v>
      </c>
      <c r="N1147" s="45" t="s">
        <v>30</v>
      </c>
      <c r="O1147" s="45" t="s">
        <v>30</v>
      </c>
      <c r="P1147" s="45" t="s">
        <v>31</v>
      </c>
      <c r="Q1147" s="45" t="s">
        <v>30</v>
      </c>
      <c r="R1147" s="45" t="s">
        <v>30</v>
      </c>
      <c r="S1147" s="32" t="s">
        <v>31</v>
      </c>
      <c r="T1147" s="32" t="s">
        <v>30</v>
      </c>
      <c r="U1147" s="62" t="s">
        <v>30</v>
      </c>
      <c r="V1147" s="62" t="s">
        <v>30</v>
      </c>
      <c r="W1147" s="62" t="s">
        <v>30</v>
      </c>
      <c r="X1147" s="62" t="s">
        <v>30</v>
      </c>
      <c r="Y1147" s="62" t="s">
        <v>30</v>
      </c>
      <c r="Z1147" s="32" t="s">
        <v>31</v>
      </c>
      <c r="AA1147" s="32" t="s">
        <v>30</v>
      </c>
      <c r="AB1147" s="32" t="s">
        <v>31</v>
      </c>
      <c r="AC1147" s="32" t="s">
        <v>33</v>
      </c>
      <c r="AD1147" s="32" t="s">
        <v>854</v>
      </c>
      <c r="AE1147" s="32" t="s">
        <v>31</v>
      </c>
      <c r="AF1147" s="46" t="s">
        <v>45</v>
      </c>
      <c r="AK1147" s="32" t="s">
        <v>35</v>
      </c>
      <c r="AP1147" s="24" t="str">
        <f t="shared" si="2"/>
        <v>0x0DBF4000</v>
      </c>
      <c r="AQ1147" s="25"/>
      <c r="AR1147" s="26" t="str">
        <f t="shared" si="6"/>
        <v>ARM64Op_st2_single_structure_16_bit_immediate_offset            </v>
      </c>
      <c r="AS1147" s="26" t="str">
        <f t="shared" si="7"/>
        <v>//		ARM64Op_st2_single_structure_16_bit_immediate_offset,           	/* 0x0DBF4000	ST2       	 */</v>
      </c>
      <c r="AT1147" s="26" t="str">
        <f t="shared" si="8"/>
        <v>//		0x0DBF4000,	/* ST2       	ARM64Op_st2_single_structure_16_bit_immediate_offset	 */</v>
      </c>
    </row>
    <row r="1148" ht="12.75" customHeight="1">
      <c r="A1148" s="9" t="s">
        <v>1828</v>
      </c>
      <c r="B1148" s="33" t="s">
        <v>106</v>
      </c>
      <c r="C1148" s="16"/>
      <c r="D1148" s="17"/>
      <c r="E1148" s="28" t="s">
        <v>1679</v>
      </c>
      <c r="F1148" s="18" t="str">
        <f t="shared" si="1"/>
        <v>single_structure_16_bit_immediate_offset</v>
      </c>
      <c r="G1148" s="18" t="s">
        <v>1751</v>
      </c>
      <c r="H1148" s="30" t="s">
        <v>1809</v>
      </c>
      <c r="I1148" s="30"/>
      <c r="J1148" s="45" t="s">
        <v>31</v>
      </c>
      <c r="K1148" s="61" t="s">
        <v>71</v>
      </c>
      <c r="L1148" s="45" t="s">
        <v>31</v>
      </c>
      <c r="M1148" s="45" t="s">
        <v>31</v>
      </c>
      <c r="N1148" s="45" t="s">
        <v>30</v>
      </c>
      <c r="O1148" s="45" t="s">
        <v>30</v>
      </c>
      <c r="P1148" s="45" t="s">
        <v>31</v>
      </c>
      <c r="Q1148" s="45" t="s">
        <v>30</v>
      </c>
      <c r="R1148" s="45" t="s">
        <v>30</v>
      </c>
      <c r="S1148" s="32" t="s">
        <v>31</v>
      </c>
      <c r="T1148" s="32" t="s">
        <v>30</v>
      </c>
      <c r="U1148" s="62" t="s">
        <v>30</v>
      </c>
      <c r="V1148" s="62" t="s">
        <v>30</v>
      </c>
      <c r="W1148" s="62" t="s">
        <v>30</v>
      </c>
      <c r="X1148" s="62" t="s">
        <v>30</v>
      </c>
      <c r="Y1148" s="62" t="s">
        <v>30</v>
      </c>
      <c r="Z1148" s="32" t="s">
        <v>31</v>
      </c>
      <c r="AA1148" s="32" t="s">
        <v>30</v>
      </c>
      <c r="AB1148" s="32" t="s">
        <v>30</v>
      </c>
      <c r="AC1148" s="32" t="s">
        <v>33</v>
      </c>
      <c r="AD1148" s="32" t="s">
        <v>854</v>
      </c>
      <c r="AE1148" s="32" t="s">
        <v>31</v>
      </c>
      <c r="AF1148" s="46" t="s">
        <v>45</v>
      </c>
      <c r="AK1148" s="32" t="s">
        <v>35</v>
      </c>
      <c r="AP1148" s="24" t="str">
        <f t="shared" si="2"/>
        <v>0x0DBF6000</v>
      </c>
      <c r="AQ1148" s="25"/>
      <c r="AR1148" s="26" t="str">
        <f t="shared" si="6"/>
        <v>ARM64Op_st4_single_structure_16_bit_immediate_offset            </v>
      </c>
      <c r="AS1148" s="26" t="str">
        <f t="shared" si="7"/>
        <v>//		ARM64Op_st4_single_structure_16_bit_immediate_offset,           	/* 0x0DBF6000	ST4       	 */</v>
      </c>
      <c r="AT1148" s="26" t="str">
        <f t="shared" si="8"/>
        <v>//		0x0DBF6000,	/* ST4       	ARM64Op_st4_single_structure_16_bit_immediate_offset	 */</v>
      </c>
    </row>
    <row r="1149" ht="12.75" customHeight="1">
      <c r="A1149" s="9" t="s">
        <v>1829</v>
      </c>
      <c r="B1149" s="33" t="s">
        <v>106</v>
      </c>
      <c r="C1149" s="16"/>
      <c r="D1149" s="17"/>
      <c r="E1149" s="28" t="s">
        <v>1692</v>
      </c>
      <c r="F1149" s="18" t="str">
        <f t="shared" si="1"/>
        <v>single_structure_32_bit_immediate_offset</v>
      </c>
      <c r="G1149" s="18" t="s">
        <v>1751</v>
      </c>
      <c r="H1149" s="30" t="s">
        <v>1812</v>
      </c>
      <c r="I1149" s="30"/>
      <c r="J1149" s="45" t="s">
        <v>31</v>
      </c>
      <c r="K1149" s="61" t="s">
        <v>71</v>
      </c>
      <c r="L1149" s="45" t="s">
        <v>31</v>
      </c>
      <c r="M1149" s="45" t="s">
        <v>31</v>
      </c>
      <c r="N1149" s="45" t="s">
        <v>30</v>
      </c>
      <c r="O1149" s="45" t="s">
        <v>30</v>
      </c>
      <c r="P1149" s="45" t="s">
        <v>31</v>
      </c>
      <c r="Q1149" s="45" t="s">
        <v>30</v>
      </c>
      <c r="R1149" s="45" t="s">
        <v>30</v>
      </c>
      <c r="S1149" s="32" t="s">
        <v>31</v>
      </c>
      <c r="T1149" s="32" t="s">
        <v>30</v>
      </c>
      <c r="U1149" s="62" t="s">
        <v>30</v>
      </c>
      <c r="V1149" s="62" t="s">
        <v>30</v>
      </c>
      <c r="W1149" s="62" t="s">
        <v>30</v>
      </c>
      <c r="X1149" s="62" t="s">
        <v>30</v>
      </c>
      <c r="Y1149" s="62" t="s">
        <v>30</v>
      </c>
      <c r="Z1149" s="32" t="s">
        <v>30</v>
      </c>
      <c r="AA1149" s="32" t="s">
        <v>31</v>
      </c>
      <c r="AB1149" s="32" t="s">
        <v>31</v>
      </c>
      <c r="AC1149" s="32" t="s">
        <v>33</v>
      </c>
      <c r="AD1149" s="32" t="s">
        <v>31</v>
      </c>
      <c r="AE1149" s="32" t="s">
        <v>31</v>
      </c>
      <c r="AF1149" s="46" t="s">
        <v>45</v>
      </c>
      <c r="AK1149" s="32" t="s">
        <v>35</v>
      </c>
      <c r="AP1149" s="24" t="str">
        <f t="shared" si="2"/>
        <v>0x0DBF8000</v>
      </c>
      <c r="AQ1149" s="25"/>
      <c r="AR1149" s="26" t="str">
        <f t="shared" si="6"/>
        <v>ARM64Op_st2_single_structure_32_bit_immediate_offset            </v>
      </c>
      <c r="AS1149" s="26" t="str">
        <f t="shared" si="7"/>
        <v>//		ARM64Op_st2_single_structure_32_bit_immediate_offset,           	/* 0x0DBF8000	ST2       	 */</v>
      </c>
      <c r="AT1149" s="26" t="str">
        <f t="shared" si="8"/>
        <v>//		0x0DBF8000,	/* ST2       	ARM64Op_st2_single_structure_32_bit_immediate_offset	 */</v>
      </c>
    </row>
    <row r="1150" ht="12.75" customHeight="1">
      <c r="A1150" s="15" t="s">
        <v>1830</v>
      </c>
      <c r="B1150" s="33" t="s">
        <v>106</v>
      </c>
      <c r="C1150" s="16"/>
      <c r="D1150" s="17"/>
      <c r="E1150" s="28" t="s">
        <v>1692</v>
      </c>
      <c r="F1150" s="18" t="str">
        <f t="shared" si="1"/>
        <v>single_structure_64_bit_immediate_offset</v>
      </c>
      <c r="G1150" s="18" t="s">
        <v>1751</v>
      </c>
      <c r="H1150" s="30" t="s">
        <v>1814</v>
      </c>
      <c r="I1150" s="30"/>
      <c r="J1150" s="45" t="s">
        <v>31</v>
      </c>
      <c r="K1150" s="61" t="s">
        <v>71</v>
      </c>
      <c r="L1150" s="45" t="s">
        <v>31</v>
      </c>
      <c r="M1150" s="45" t="s">
        <v>31</v>
      </c>
      <c r="N1150" s="45" t="s">
        <v>30</v>
      </c>
      <c r="O1150" s="45" t="s">
        <v>30</v>
      </c>
      <c r="P1150" s="45" t="s">
        <v>31</v>
      </c>
      <c r="Q1150" s="45" t="s">
        <v>30</v>
      </c>
      <c r="R1150" s="45" t="s">
        <v>30</v>
      </c>
      <c r="S1150" s="32" t="s">
        <v>31</v>
      </c>
      <c r="T1150" s="32" t="s">
        <v>30</v>
      </c>
      <c r="U1150" s="62" t="s">
        <v>30</v>
      </c>
      <c r="V1150" s="62" t="s">
        <v>30</v>
      </c>
      <c r="W1150" s="62" t="s">
        <v>30</v>
      </c>
      <c r="X1150" s="62" t="s">
        <v>30</v>
      </c>
      <c r="Y1150" s="62" t="s">
        <v>30</v>
      </c>
      <c r="Z1150" s="32" t="s">
        <v>30</v>
      </c>
      <c r="AA1150" s="32" t="s">
        <v>31</v>
      </c>
      <c r="AB1150" s="32" t="s">
        <v>31</v>
      </c>
      <c r="AC1150" s="32" t="s">
        <v>31</v>
      </c>
      <c r="AD1150" s="32" t="s">
        <v>31</v>
      </c>
      <c r="AE1150" s="32" t="s">
        <v>30</v>
      </c>
      <c r="AF1150" s="46" t="s">
        <v>45</v>
      </c>
      <c r="AK1150" s="32" t="s">
        <v>35</v>
      </c>
      <c r="AP1150" s="24" t="str">
        <f t="shared" si="2"/>
        <v>0x0DBF8400</v>
      </c>
      <c r="AQ1150" s="25"/>
      <c r="AR1150" s="26" t="str">
        <f t="shared" si="6"/>
        <v>ARM64Op_st2_single_structure_64_bit_immediate_offset            </v>
      </c>
      <c r="AS1150" s="26" t="str">
        <f t="shared" si="7"/>
        <v>//		ARM64Op_st2_single_structure_64_bit_immediate_offset,           	/* 0x0DBF8400	ST2       	 */</v>
      </c>
      <c r="AT1150" s="26" t="str">
        <f t="shared" si="8"/>
        <v>//		0x0DBF8400,	/* ST2       	ARM64Op_st2_single_structure_64_bit_immediate_offset	 */</v>
      </c>
    </row>
    <row r="1151" ht="12.75" customHeight="1">
      <c r="A1151" s="15" t="s">
        <v>1831</v>
      </c>
      <c r="B1151" s="33" t="s">
        <v>106</v>
      </c>
      <c r="C1151" s="16"/>
      <c r="D1151" s="17"/>
      <c r="E1151" s="28" t="s">
        <v>1679</v>
      </c>
      <c r="F1151" s="18" t="str">
        <f t="shared" si="1"/>
        <v>single_structure_32_bit_immediate_offset</v>
      </c>
      <c r="G1151" s="18" t="s">
        <v>1751</v>
      </c>
      <c r="H1151" s="30" t="s">
        <v>1812</v>
      </c>
      <c r="I1151" s="30"/>
      <c r="J1151" s="45" t="s">
        <v>31</v>
      </c>
      <c r="K1151" s="61" t="s">
        <v>71</v>
      </c>
      <c r="L1151" s="45" t="s">
        <v>31</v>
      </c>
      <c r="M1151" s="45" t="s">
        <v>31</v>
      </c>
      <c r="N1151" s="45" t="s">
        <v>30</v>
      </c>
      <c r="O1151" s="45" t="s">
        <v>30</v>
      </c>
      <c r="P1151" s="45" t="s">
        <v>31</v>
      </c>
      <c r="Q1151" s="45" t="s">
        <v>30</v>
      </c>
      <c r="R1151" s="45" t="s">
        <v>30</v>
      </c>
      <c r="S1151" s="32" t="s">
        <v>31</v>
      </c>
      <c r="T1151" s="32" t="s">
        <v>30</v>
      </c>
      <c r="U1151" s="62" t="s">
        <v>30</v>
      </c>
      <c r="V1151" s="62" t="s">
        <v>30</v>
      </c>
      <c r="W1151" s="62" t="s">
        <v>30</v>
      </c>
      <c r="X1151" s="62" t="s">
        <v>30</v>
      </c>
      <c r="Y1151" s="62" t="s">
        <v>30</v>
      </c>
      <c r="Z1151" s="32" t="s">
        <v>30</v>
      </c>
      <c r="AA1151" s="32" t="s">
        <v>31</v>
      </c>
      <c r="AB1151" s="32" t="s">
        <v>30</v>
      </c>
      <c r="AC1151" s="32" t="s">
        <v>33</v>
      </c>
      <c r="AD1151" s="32" t="s">
        <v>31</v>
      </c>
      <c r="AE1151" s="32" t="s">
        <v>31</v>
      </c>
      <c r="AF1151" s="46" t="s">
        <v>45</v>
      </c>
      <c r="AK1151" s="32" t="s">
        <v>35</v>
      </c>
      <c r="AP1151" s="24" t="str">
        <f t="shared" si="2"/>
        <v>0x0DBFA000</v>
      </c>
      <c r="AQ1151" s="25"/>
      <c r="AR1151" s="26" t="str">
        <f t="shared" si="6"/>
        <v>ARM64Op_st4_single_structure_32_bit_immediate_offset            </v>
      </c>
      <c r="AS1151" s="26" t="str">
        <f t="shared" si="7"/>
        <v>//		ARM64Op_st4_single_structure_32_bit_immediate_offset,           	/* 0x0DBFA000	ST4       	 */</v>
      </c>
      <c r="AT1151" s="26" t="str">
        <f t="shared" si="8"/>
        <v>//		0x0DBFA000,	/* ST4       	ARM64Op_st4_single_structure_32_bit_immediate_offset	 */</v>
      </c>
    </row>
    <row r="1152" ht="12.75" customHeight="1">
      <c r="A1152" s="9" t="s">
        <v>1832</v>
      </c>
      <c r="B1152" s="33" t="s">
        <v>106</v>
      </c>
      <c r="C1152" s="16"/>
      <c r="D1152" s="17"/>
      <c r="E1152" s="28" t="s">
        <v>1679</v>
      </c>
      <c r="F1152" s="18" t="str">
        <f t="shared" si="1"/>
        <v>single_structure_64_bit_immediate_offset</v>
      </c>
      <c r="G1152" s="18" t="s">
        <v>1751</v>
      </c>
      <c r="H1152" s="30" t="s">
        <v>1814</v>
      </c>
      <c r="I1152" s="30"/>
      <c r="J1152" s="45" t="s">
        <v>31</v>
      </c>
      <c r="K1152" s="61" t="s">
        <v>71</v>
      </c>
      <c r="L1152" s="45" t="s">
        <v>31</v>
      </c>
      <c r="M1152" s="45" t="s">
        <v>31</v>
      </c>
      <c r="N1152" s="45" t="s">
        <v>30</v>
      </c>
      <c r="O1152" s="45" t="s">
        <v>30</v>
      </c>
      <c r="P1152" s="45" t="s">
        <v>31</v>
      </c>
      <c r="Q1152" s="45" t="s">
        <v>30</v>
      </c>
      <c r="R1152" s="45" t="s">
        <v>30</v>
      </c>
      <c r="S1152" s="32" t="s">
        <v>31</v>
      </c>
      <c r="T1152" s="32" t="s">
        <v>30</v>
      </c>
      <c r="U1152" s="62" t="s">
        <v>30</v>
      </c>
      <c r="V1152" s="62" t="s">
        <v>30</v>
      </c>
      <c r="W1152" s="62" t="s">
        <v>30</v>
      </c>
      <c r="X1152" s="62" t="s">
        <v>30</v>
      </c>
      <c r="Y1152" s="62" t="s">
        <v>30</v>
      </c>
      <c r="Z1152" s="32" t="s">
        <v>30</v>
      </c>
      <c r="AA1152" s="32" t="s">
        <v>31</v>
      </c>
      <c r="AB1152" s="32" t="s">
        <v>30</v>
      </c>
      <c r="AC1152" s="32" t="s">
        <v>31</v>
      </c>
      <c r="AD1152" s="32" t="s">
        <v>31</v>
      </c>
      <c r="AE1152" s="32" t="s">
        <v>30</v>
      </c>
      <c r="AF1152" s="46" t="s">
        <v>45</v>
      </c>
      <c r="AK1152" s="32" t="s">
        <v>35</v>
      </c>
      <c r="AP1152" s="24" t="str">
        <f t="shared" si="2"/>
        <v>0x0DBFA400</v>
      </c>
      <c r="AQ1152" s="25"/>
      <c r="AR1152" s="26" t="str">
        <f t="shared" si="6"/>
        <v>ARM64Op_st4_single_structure_64_bit_immediate_offset            </v>
      </c>
      <c r="AS1152" s="26" t="str">
        <f t="shared" si="7"/>
        <v>//		ARM64Op_st4_single_structure_64_bit_immediate_offset,           	/* 0x0DBFA400	ST4       	 */</v>
      </c>
      <c r="AT1152" s="26" t="str">
        <f t="shared" si="8"/>
        <v>//		0x0DBFA400,	/* ST4       	ARM64Op_st4_single_structure_64_bit_immediate_offset	 */</v>
      </c>
    </row>
    <row r="1153" ht="12.75" customHeight="1">
      <c r="A1153" s="15" t="s">
        <v>1833</v>
      </c>
      <c r="B1153" s="33" t="s">
        <v>106</v>
      </c>
      <c r="C1153" s="16"/>
      <c r="D1153" s="17"/>
      <c r="E1153" s="28" t="s">
        <v>1698</v>
      </c>
      <c r="F1153" s="18" t="str">
        <f t="shared" si="1"/>
        <v>single_structure_8_bit_register_offset</v>
      </c>
      <c r="G1153" s="18" t="s">
        <v>1751</v>
      </c>
      <c r="H1153" s="30" t="s">
        <v>1794</v>
      </c>
      <c r="I1153" s="30" t="s">
        <v>1710</v>
      </c>
      <c r="J1153" s="45" t="s">
        <v>31</v>
      </c>
      <c r="K1153" s="61" t="s">
        <v>71</v>
      </c>
      <c r="L1153" s="45" t="s">
        <v>31</v>
      </c>
      <c r="M1153" s="45" t="s">
        <v>31</v>
      </c>
      <c r="N1153" s="45" t="s">
        <v>30</v>
      </c>
      <c r="O1153" s="45" t="s">
        <v>30</v>
      </c>
      <c r="P1153" s="45" t="s">
        <v>31</v>
      </c>
      <c r="Q1153" s="45" t="s">
        <v>30</v>
      </c>
      <c r="R1153" s="45" t="s">
        <v>30</v>
      </c>
      <c r="S1153" s="32" t="s">
        <v>30</v>
      </c>
      <c r="T1153" s="32" t="s">
        <v>31</v>
      </c>
      <c r="U1153" s="62" t="s">
        <v>51</v>
      </c>
      <c r="Z1153" s="32" t="s">
        <v>31</v>
      </c>
      <c r="AA1153" s="32" t="s">
        <v>31</v>
      </c>
      <c r="AB1153" s="32" t="s">
        <v>31</v>
      </c>
      <c r="AC1153" s="32" t="s">
        <v>33</v>
      </c>
      <c r="AD1153" s="32" t="s">
        <v>33</v>
      </c>
      <c r="AE1153" s="32" t="s">
        <v>33</v>
      </c>
      <c r="AF1153" s="46" t="s">
        <v>45</v>
      </c>
      <c r="AK1153" s="32" t="s">
        <v>35</v>
      </c>
      <c r="AP1153" s="24" t="str">
        <f t="shared" si="2"/>
        <v>0x0DC00000</v>
      </c>
      <c r="AQ1153" s="25"/>
      <c r="AR1153" s="26" t="str">
        <f t="shared" si="6"/>
        <v>ARM64Op_ld1_single_structure_8_bit_register_offset              </v>
      </c>
      <c r="AS1153" s="26" t="str">
        <f t="shared" si="7"/>
        <v>//		ARM64Op_ld1_single_structure_8_bit_register_offset,             	/* 0x0DC00000	LD1       	Rm != 11111 */</v>
      </c>
      <c r="AT1153" s="26" t="str">
        <f t="shared" si="8"/>
        <v>//		0x0DC00000,	/* LD1       	ARM64Op_ld1_single_structure_8_bit_register_offset	Rm != 11111 */</v>
      </c>
    </row>
    <row r="1154" ht="12.75" customHeight="1">
      <c r="A1154" s="15" t="s">
        <v>1834</v>
      </c>
      <c r="B1154" s="33" t="s">
        <v>106</v>
      </c>
      <c r="C1154" s="16"/>
      <c r="D1154" s="17"/>
      <c r="E1154" s="28" t="s">
        <v>1700</v>
      </c>
      <c r="F1154" s="18" t="str">
        <f t="shared" si="1"/>
        <v>single_structure_8_bit_register_offset</v>
      </c>
      <c r="G1154" s="18" t="s">
        <v>1751</v>
      </c>
      <c r="H1154" s="30" t="s">
        <v>1794</v>
      </c>
      <c r="I1154" s="30" t="s">
        <v>1710</v>
      </c>
      <c r="J1154" s="45" t="s">
        <v>31</v>
      </c>
      <c r="K1154" s="61" t="s">
        <v>71</v>
      </c>
      <c r="L1154" s="45" t="s">
        <v>31</v>
      </c>
      <c r="M1154" s="45" t="s">
        <v>31</v>
      </c>
      <c r="N1154" s="45" t="s">
        <v>30</v>
      </c>
      <c r="O1154" s="45" t="s">
        <v>30</v>
      </c>
      <c r="P1154" s="45" t="s">
        <v>31</v>
      </c>
      <c r="Q1154" s="45" t="s">
        <v>30</v>
      </c>
      <c r="R1154" s="45" t="s">
        <v>30</v>
      </c>
      <c r="S1154" s="32" t="s">
        <v>30</v>
      </c>
      <c r="T1154" s="32" t="s">
        <v>31</v>
      </c>
      <c r="U1154" s="62" t="s">
        <v>51</v>
      </c>
      <c r="Z1154" s="32" t="s">
        <v>31</v>
      </c>
      <c r="AA1154" s="32" t="s">
        <v>31</v>
      </c>
      <c r="AB1154" s="32" t="s">
        <v>30</v>
      </c>
      <c r="AC1154" s="32" t="s">
        <v>33</v>
      </c>
      <c r="AD1154" s="32" t="s">
        <v>33</v>
      </c>
      <c r="AE1154" s="32" t="s">
        <v>33</v>
      </c>
      <c r="AF1154" s="46" t="s">
        <v>45</v>
      </c>
      <c r="AK1154" s="32" t="s">
        <v>35</v>
      </c>
      <c r="AP1154" s="24" t="str">
        <f t="shared" si="2"/>
        <v>0x0DC02000</v>
      </c>
      <c r="AQ1154" s="25"/>
      <c r="AR1154" s="26" t="str">
        <f t="shared" si="6"/>
        <v>ARM64Op_ld3_single_structure_8_bit_register_offset              </v>
      </c>
      <c r="AS1154" s="26" t="str">
        <f t="shared" si="7"/>
        <v>//		ARM64Op_ld3_single_structure_8_bit_register_offset,             	/* 0x0DC02000	LD3       	Rm != 11111 */</v>
      </c>
      <c r="AT1154" s="26" t="str">
        <f t="shared" si="8"/>
        <v>//		0x0DC02000,	/* LD3       	ARM64Op_ld3_single_structure_8_bit_register_offset	Rm != 11111 */</v>
      </c>
    </row>
    <row r="1155" ht="12.75" customHeight="1">
      <c r="A1155" s="9" t="s">
        <v>1835</v>
      </c>
      <c r="B1155" s="33" t="s">
        <v>106</v>
      </c>
      <c r="C1155" s="16"/>
      <c r="D1155" s="17"/>
      <c r="E1155" s="28" t="s">
        <v>1698</v>
      </c>
      <c r="F1155" s="18" t="str">
        <f t="shared" si="1"/>
        <v>single_structure_16_bit_register_offset</v>
      </c>
      <c r="G1155" s="18" t="s">
        <v>1751</v>
      </c>
      <c r="H1155" s="30" t="s">
        <v>1797</v>
      </c>
      <c r="I1155" s="30" t="s">
        <v>1710</v>
      </c>
      <c r="J1155" s="45" t="s">
        <v>31</v>
      </c>
      <c r="K1155" s="61" t="s">
        <v>71</v>
      </c>
      <c r="L1155" s="45" t="s">
        <v>31</v>
      </c>
      <c r="M1155" s="45" t="s">
        <v>31</v>
      </c>
      <c r="N1155" s="45" t="s">
        <v>30</v>
      </c>
      <c r="O1155" s="45" t="s">
        <v>30</v>
      </c>
      <c r="P1155" s="45" t="s">
        <v>31</v>
      </c>
      <c r="Q1155" s="45" t="s">
        <v>30</v>
      </c>
      <c r="R1155" s="45" t="s">
        <v>30</v>
      </c>
      <c r="S1155" s="32" t="s">
        <v>30</v>
      </c>
      <c r="T1155" s="32" t="s">
        <v>31</v>
      </c>
      <c r="U1155" s="62" t="s">
        <v>51</v>
      </c>
      <c r="Z1155" s="32" t="s">
        <v>31</v>
      </c>
      <c r="AA1155" s="32" t="s">
        <v>30</v>
      </c>
      <c r="AB1155" s="32" t="s">
        <v>31</v>
      </c>
      <c r="AC1155" s="32" t="s">
        <v>33</v>
      </c>
      <c r="AD1155" s="32" t="s">
        <v>854</v>
      </c>
      <c r="AE1155" s="32" t="s">
        <v>31</v>
      </c>
      <c r="AF1155" s="46" t="s">
        <v>45</v>
      </c>
      <c r="AK1155" s="32" t="s">
        <v>35</v>
      </c>
      <c r="AP1155" s="24" t="str">
        <f t="shared" si="2"/>
        <v>0x0DC04000</v>
      </c>
      <c r="AQ1155" s="25"/>
      <c r="AR1155" s="26" t="str">
        <f t="shared" si="6"/>
        <v>ARM64Op_ld1_single_structure_16_bit_register_offset             </v>
      </c>
      <c r="AS1155" s="26" t="str">
        <f t="shared" si="7"/>
        <v>//		ARM64Op_ld1_single_structure_16_bit_register_offset,            	/* 0x0DC04000	LD1       	Rm != 11111 */</v>
      </c>
      <c r="AT1155" s="26" t="str">
        <f t="shared" si="8"/>
        <v>//		0x0DC04000,	/* LD1       	ARM64Op_ld1_single_structure_16_bit_register_offset	Rm != 11111 */</v>
      </c>
    </row>
    <row r="1156" ht="12.75" customHeight="1">
      <c r="A1156" s="9" t="s">
        <v>1836</v>
      </c>
      <c r="B1156" s="33" t="s">
        <v>106</v>
      </c>
      <c r="C1156" s="16"/>
      <c r="D1156" s="17"/>
      <c r="E1156" s="28" t="s">
        <v>1700</v>
      </c>
      <c r="F1156" s="18" t="str">
        <f t="shared" si="1"/>
        <v>single_structure_16_bit_register_offset</v>
      </c>
      <c r="G1156" s="18" t="s">
        <v>1751</v>
      </c>
      <c r="H1156" s="30" t="s">
        <v>1797</v>
      </c>
      <c r="I1156" s="30" t="s">
        <v>1710</v>
      </c>
      <c r="J1156" s="45" t="s">
        <v>31</v>
      </c>
      <c r="K1156" s="61" t="s">
        <v>71</v>
      </c>
      <c r="L1156" s="45" t="s">
        <v>31</v>
      </c>
      <c r="M1156" s="45" t="s">
        <v>31</v>
      </c>
      <c r="N1156" s="45" t="s">
        <v>30</v>
      </c>
      <c r="O1156" s="45" t="s">
        <v>30</v>
      </c>
      <c r="P1156" s="45" t="s">
        <v>31</v>
      </c>
      <c r="Q1156" s="45" t="s">
        <v>30</v>
      </c>
      <c r="R1156" s="45" t="s">
        <v>30</v>
      </c>
      <c r="S1156" s="32" t="s">
        <v>30</v>
      </c>
      <c r="T1156" s="32" t="s">
        <v>31</v>
      </c>
      <c r="U1156" s="62" t="s">
        <v>51</v>
      </c>
      <c r="Z1156" s="32" t="s">
        <v>31</v>
      </c>
      <c r="AA1156" s="32" t="s">
        <v>30</v>
      </c>
      <c r="AB1156" s="32" t="s">
        <v>30</v>
      </c>
      <c r="AC1156" s="32" t="s">
        <v>33</v>
      </c>
      <c r="AD1156" s="32" t="s">
        <v>854</v>
      </c>
      <c r="AE1156" s="32" t="s">
        <v>31</v>
      </c>
      <c r="AF1156" s="46" t="s">
        <v>45</v>
      </c>
      <c r="AK1156" s="32" t="s">
        <v>35</v>
      </c>
      <c r="AP1156" s="24" t="str">
        <f t="shared" si="2"/>
        <v>0x0DC06000</v>
      </c>
      <c r="AQ1156" s="25"/>
      <c r="AR1156" s="26" t="str">
        <f t="shared" si="6"/>
        <v>ARM64Op_ld3_single_structure_16_bit_register_offset             </v>
      </c>
      <c r="AS1156" s="26" t="str">
        <f t="shared" si="7"/>
        <v>//		ARM64Op_ld3_single_structure_16_bit_register_offset,            	/* 0x0DC06000	LD3       	Rm != 11111 */</v>
      </c>
      <c r="AT1156" s="26" t="str">
        <f t="shared" si="8"/>
        <v>//		0x0DC06000,	/* LD3       	ARM64Op_ld3_single_structure_16_bit_register_offset	Rm != 11111 */</v>
      </c>
    </row>
    <row r="1157" ht="12.75" customHeight="1">
      <c r="A1157" s="15" t="s">
        <v>1837</v>
      </c>
      <c r="B1157" s="33" t="s">
        <v>106</v>
      </c>
      <c r="C1157" s="16"/>
      <c r="D1157" s="17"/>
      <c r="E1157" s="28" t="s">
        <v>1698</v>
      </c>
      <c r="F1157" s="18" t="str">
        <f t="shared" si="1"/>
        <v>single_structure_32_bit_register_offset</v>
      </c>
      <c r="G1157" s="18" t="s">
        <v>1751</v>
      </c>
      <c r="H1157" s="30" t="s">
        <v>1800</v>
      </c>
      <c r="I1157" s="30" t="s">
        <v>1710</v>
      </c>
      <c r="J1157" s="45" t="s">
        <v>31</v>
      </c>
      <c r="K1157" s="61" t="s">
        <v>71</v>
      </c>
      <c r="L1157" s="45" t="s">
        <v>31</v>
      </c>
      <c r="M1157" s="45" t="s">
        <v>31</v>
      </c>
      <c r="N1157" s="45" t="s">
        <v>30</v>
      </c>
      <c r="O1157" s="45" t="s">
        <v>30</v>
      </c>
      <c r="P1157" s="45" t="s">
        <v>31</v>
      </c>
      <c r="Q1157" s="45" t="s">
        <v>30</v>
      </c>
      <c r="R1157" s="45" t="s">
        <v>30</v>
      </c>
      <c r="S1157" s="32" t="s">
        <v>30</v>
      </c>
      <c r="T1157" s="32" t="s">
        <v>31</v>
      </c>
      <c r="U1157" s="62" t="s">
        <v>51</v>
      </c>
      <c r="Z1157" s="32" t="s">
        <v>30</v>
      </c>
      <c r="AA1157" s="32" t="s">
        <v>31</v>
      </c>
      <c r="AB1157" s="32" t="s">
        <v>31</v>
      </c>
      <c r="AC1157" s="32" t="s">
        <v>33</v>
      </c>
      <c r="AD1157" s="32" t="s">
        <v>31</v>
      </c>
      <c r="AE1157" s="32" t="s">
        <v>31</v>
      </c>
      <c r="AF1157" s="46" t="s">
        <v>45</v>
      </c>
      <c r="AK1157" s="32" t="s">
        <v>35</v>
      </c>
      <c r="AP1157" s="24" t="str">
        <f t="shared" si="2"/>
        <v>0x0DC08000</v>
      </c>
      <c r="AQ1157" s="25"/>
      <c r="AR1157" s="26" t="str">
        <f t="shared" si="6"/>
        <v>ARM64Op_ld1_single_structure_32_bit_register_offset             </v>
      </c>
      <c r="AS1157" s="26" t="str">
        <f t="shared" si="7"/>
        <v>//		ARM64Op_ld1_single_structure_32_bit_register_offset,            	/* 0x0DC08000	LD1       	Rm != 11111 */</v>
      </c>
      <c r="AT1157" s="26" t="str">
        <f t="shared" si="8"/>
        <v>//		0x0DC08000,	/* LD1       	ARM64Op_ld1_single_structure_32_bit_register_offset	Rm != 11111 */</v>
      </c>
    </row>
    <row r="1158" ht="12.75" customHeight="1">
      <c r="A1158" s="15" t="s">
        <v>1838</v>
      </c>
      <c r="B1158" s="33" t="s">
        <v>106</v>
      </c>
      <c r="C1158" s="16"/>
      <c r="D1158" s="17"/>
      <c r="E1158" s="28" t="s">
        <v>1698</v>
      </c>
      <c r="F1158" s="18" t="str">
        <f t="shared" si="1"/>
        <v>single_structure_64_bit_register_offset</v>
      </c>
      <c r="G1158" s="18" t="s">
        <v>1751</v>
      </c>
      <c r="H1158" s="30" t="s">
        <v>1802</v>
      </c>
      <c r="I1158" s="30" t="s">
        <v>1710</v>
      </c>
      <c r="J1158" s="45" t="s">
        <v>31</v>
      </c>
      <c r="K1158" s="61" t="s">
        <v>71</v>
      </c>
      <c r="L1158" s="45" t="s">
        <v>31</v>
      </c>
      <c r="M1158" s="45" t="s">
        <v>31</v>
      </c>
      <c r="N1158" s="45" t="s">
        <v>30</v>
      </c>
      <c r="O1158" s="45" t="s">
        <v>30</v>
      </c>
      <c r="P1158" s="45" t="s">
        <v>31</v>
      </c>
      <c r="Q1158" s="45" t="s">
        <v>30</v>
      </c>
      <c r="R1158" s="45" t="s">
        <v>30</v>
      </c>
      <c r="S1158" s="32" t="s">
        <v>30</v>
      </c>
      <c r="T1158" s="32" t="s">
        <v>31</v>
      </c>
      <c r="U1158" s="62" t="s">
        <v>51</v>
      </c>
      <c r="Z1158" s="32" t="s">
        <v>30</v>
      </c>
      <c r="AA1158" s="32" t="s">
        <v>31</v>
      </c>
      <c r="AB1158" s="32" t="s">
        <v>31</v>
      </c>
      <c r="AC1158" s="32" t="s">
        <v>31</v>
      </c>
      <c r="AD1158" s="32" t="s">
        <v>31</v>
      </c>
      <c r="AE1158" s="32" t="s">
        <v>30</v>
      </c>
      <c r="AF1158" s="46" t="s">
        <v>45</v>
      </c>
      <c r="AK1158" s="32" t="s">
        <v>35</v>
      </c>
      <c r="AP1158" s="24" t="str">
        <f t="shared" si="2"/>
        <v>0x0DC08400</v>
      </c>
      <c r="AQ1158" s="25"/>
      <c r="AR1158" s="26" t="str">
        <f t="shared" si="6"/>
        <v>ARM64Op_ld1_single_structure_64_bit_register_offset             </v>
      </c>
      <c r="AS1158" s="26" t="str">
        <f t="shared" si="7"/>
        <v>//		ARM64Op_ld1_single_structure_64_bit_register_offset,            	/* 0x0DC08400	LD1       	Rm != 11111 */</v>
      </c>
      <c r="AT1158" s="26" t="str">
        <f t="shared" si="8"/>
        <v>//		0x0DC08400,	/* LD1       	ARM64Op_ld1_single_structure_64_bit_register_offset	Rm != 11111 */</v>
      </c>
    </row>
    <row r="1159" ht="12.75" customHeight="1">
      <c r="A1159" s="9" t="s">
        <v>1839</v>
      </c>
      <c r="B1159" s="33" t="s">
        <v>106</v>
      </c>
      <c r="C1159" s="16"/>
      <c r="D1159" s="17"/>
      <c r="E1159" s="28" t="s">
        <v>1700</v>
      </c>
      <c r="F1159" s="18" t="str">
        <f t="shared" si="1"/>
        <v>single_structure_32_bit_register_offset</v>
      </c>
      <c r="G1159" s="18" t="s">
        <v>1751</v>
      </c>
      <c r="H1159" s="30" t="s">
        <v>1800</v>
      </c>
      <c r="I1159" s="30" t="s">
        <v>1710</v>
      </c>
      <c r="J1159" s="45" t="s">
        <v>31</v>
      </c>
      <c r="K1159" s="61" t="s">
        <v>71</v>
      </c>
      <c r="L1159" s="45" t="s">
        <v>31</v>
      </c>
      <c r="M1159" s="45" t="s">
        <v>31</v>
      </c>
      <c r="N1159" s="45" t="s">
        <v>30</v>
      </c>
      <c r="O1159" s="45" t="s">
        <v>30</v>
      </c>
      <c r="P1159" s="45" t="s">
        <v>31</v>
      </c>
      <c r="Q1159" s="45" t="s">
        <v>30</v>
      </c>
      <c r="R1159" s="45" t="s">
        <v>30</v>
      </c>
      <c r="S1159" s="32" t="s">
        <v>30</v>
      </c>
      <c r="T1159" s="32" t="s">
        <v>31</v>
      </c>
      <c r="U1159" s="62" t="s">
        <v>51</v>
      </c>
      <c r="Z1159" s="32" t="s">
        <v>30</v>
      </c>
      <c r="AA1159" s="32" t="s">
        <v>31</v>
      </c>
      <c r="AB1159" s="32" t="s">
        <v>30</v>
      </c>
      <c r="AC1159" s="32" t="s">
        <v>33</v>
      </c>
      <c r="AD1159" s="32" t="s">
        <v>31</v>
      </c>
      <c r="AE1159" s="32" t="s">
        <v>31</v>
      </c>
      <c r="AF1159" s="46" t="s">
        <v>45</v>
      </c>
      <c r="AK1159" s="32" t="s">
        <v>35</v>
      </c>
      <c r="AP1159" s="24" t="str">
        <f t="shared" si="2"/>
        <v>0x0DC0A000</v>
      </c>
      <c r="AQ1159" s="25"/>
      <c r="AR1159" s="26" t="str">
        <f t="shared" si="6"/>
        <v>ARM64Op_ld3_single_structure_32_bit_register_offset             </v>
      </c>
      <c r="AS1159" s="26" t="str">
        <f t="shared" si="7"/>
        <v>//		ARM64Op_ld3_single_structure_32_bit_register_offset,            	/* 0x0DC0A000	LD3       	Rm != 11111 */</v>
      </c>
      <c r="AT1159" s="26" t="str">
        <f t="shared" si="8"/>
        <v>//		0x0DC0A000,	/* LD3       	ARM64Op_ld3_single_structure_32_bit_register_offset	Rm != 11111 */</v>
      </c>
    </row>
    <row r="1160" ht="12.75" customHeight="1">
      <c r="A1160" s="15" t="s">
        <v>1840</v>
      </c>
      <c r="B1160" s="33" t="s">
        <v>106</v>
      </c>
      <c r="C1160" s="16"/>
      <c r="D1160" s="17"/>
      <c r="E1160" s="28" t="s">
        <v>1700</v>
      </c>
      <c r="F1160" s="18" t="str">
        <f t="shared" si="1"/>
        <v>single_structure_64_bit_register_offset</v>
      </c>
      <c r="G1160" s="18" t="s">
        <v>1751</v>
      </c>
      <c r="H1160" s="30" t="s">
        <v>1802</v>
      </c>
      <c r="I1160" s="30" t="s">
        <v>1710</v>
      </c>
      <c r="J1160" s="45" t="s">
        <v>31</v>
      </c>
      <c r="K1160" s="61" t="s">
        <v>71</v>
      </c>
      <c r="L1160" s="45" t="s">
        <v>31</v>
      </c>
      <c r="M1160" s="45" t="s">
        <v>31</v>
      </c>
      <c r="N1160" s="45" t="s">
        <v>30</v>
      </c>
      <c r="O1160" s="45" t="s">
        <v>30</v>
      </c>
      <c r="P1160" s="45" t="s">
        <v>31</v>
      </c>
      <c r="Q1160" s="45" t="s">
        <v>30</v>
      </c>
      <c r="R1160" s="45" t="s">
        <v>30</v>
      </c>
      <c r="S1160" s="32" t="s">
        <v>30</v>
      </c>
      <c r="T1160" s="32" t="s">
        <v>31</v>
      </c>
      <c r="U1160" s="62" t="s">
        <v>51</v>
      </c>
      <c r="Z1160" s="32" t="s">
        <v>30</v>
      </c>
      <c r="AA1160" s="32" t="s">
        <v>31</v>
      </c>
      <c r="AB1160" s="32" t="s">
        <v>30</v>
      </c>
      <c r="AC1160" s="32" t="s">
        <v>31</v>
      </c>
      <c r="AD1160" s="32" t="s">
        <v>31</v>
      </c>
      <c r="AE1160" s="32" t="s">
        <v>30</v>
      </c>
      <c r="AF1160" s="46" t="s">
        <v>45</v>
      </c>
      <c r="AK1160" s="32" t="s">
        <v>35</v>
      </c>
      <c r="AP1160" s="24" t="str">
        <f t="shared" si="2"/>
        <v>0x0DC0A400</v>
      </c>
      <c r="AQ1160" s="25"/>
      <c r="AR1160" s="26" t="str">
        <f t="shared" si="6"/>
        <v>ARM64Op_ld3_single_structure_64_bit_register_offset             </v>
      </c>
      <c r="AS1160" s="26" t="str">
        <f t="shared" si="7"/>
        <v>//		ARM64Op_ld3_single_structure_64_bit_register_offset,            	/* 0x0DC0A400	LD3       	Rm != 11111 */</v>
      </c>
      <c r="AT1160" s="26" t="str">
        <f t="shared" si="8"/>
        <v>//		0x0DC0A400,	/* LD3       	ARM64Op_ld3_single_structure_64_bit_register_offset	Rm != 11111 */</v>
      </c>
    </row>
    <row r="1161" ht="12.75" customHeight="1">
      <c r="A1161" s="15" t="s">
        <v>1841</v>
      </c>
      <c r="B1161" s="33" t="s">
        <v>106</v>
      </c>
      <c r="C1161" s="16"/>
      <c r="D1161" s="17"/>
      <c r="E1161" s="28" t="s">
        <v>1776</v>
      </c>
      <c r="F1161" s="18" t="str">
        <f t="shared" si="1"/>
        <v>Register_offset</v>
      </c>
      <c r="G1161" s="19"/>
      <c r="H1161" s="30" t="s">
        <v>1709</v>
      </c>
      <c r="I1161" s="30" t="s">
        <v>1710</v>
      </c>
      <c r="J1161" s="45" t="s">
        <v>31</v>
      </c>
      <c r="K1161" s="61" t="s">
        <v>71</v>
      </c>
      <c r="L1161" s="45" t="s">
        <v>31</v>
      </c>
      <c r="M1161" s="45" t="s">
        <v>31</v>
      </c>
      <c r="N1161" s="45" t="s">
        <v>30</v>
      </c>
      <c r="O1161" s="45" t="s">
        <v>30</v>
      </c>
      <c r="P1161" s="45" t="s">
        <v>31</v>
      </c>
      <c r="Q1161" s="45" t="s">
        <v>30</v>
      </c>
      <c r="R1161" s="45" t="s">
        <v>30</v>
      </c>
      <c r="S1161" s="32" t="s">
        <v>30</v>
      </c>
      <c r="T1161" s="32" t="s">
        <v>31</v>
      </c>
      <c r="U1161" s="62" t="s">
        <v>51</v>
      </c>
      <c r="Z1161" s="32" t="s">
        <v>30</v>
      </c>
      <c r="AA1161" s="32" t="s">
        <v>30</v>
      </c>
      <c r="AB1161" s="32" t="s">
        <v>31</v>
      </c>
      <c r="AC1161" s="32" t="s">
        <v>31</v>
      </c>
      <c r="AD1161" s="32" t="s">
        <v>33</v>
      </c>
      <c r="AE1161" s="32" t="s">
        <v>33</v>
      </c>
      <c r="AF1161" s="46" t="s">
        <v>45</v>
      </c>
      <c r="AK1161" s="32" t="s">
        <v>35</v>
      </c>
      <c r="AP1161" s="24" t="str">
        <f t="shared" si="2"/>
        <v>0x0DC0C000</v>
      </c>
      <c r="AQ1161" s="25"/>
      <c r="AR1161" s="26" t="str">
        <f t="shared" si="6"/>
        <v>ARM64Op_ld1r_Register_offset                                    </v>
      </c>
      <c r="AS1161" s="26" t="str">
        <f t="shared" si="7"/>
        <v>//		ARM64Op_ld1r_Register_offset,                                   	/* 0x0DC0C000	LD1R      	Rm != 11111 */</v>
      </c>
      <c r="AT1161" s="26" t="str">
        <f t="shared" si="8"/>
        <v>//		0x0DC0C000,	/* LD1R      	ARM64Op_ld1r_Register_offset	Rm != 11111 */</v>
      </c>
    </row>
    <row r="1162" ht="12.75" customHeight="1">
      <c r="A1162" s="9" t="s">
        <v>1842</v>
      </c>
      <c r="B1162" s="33" t="s">
        <v>106</v>
      </c>
      <c r="C1162" s="16"/>
      <c r="D1162" s="17"/>
      <c r="E1162" s="28" t="s">
        <v>1778</v>
      </c>
      <c r="F1162" s="18" t="str">
        <f t="shared" si="1"/>
        <v>Register_offset</v>
      </c>
      <c r="G1162" s="19"/>
      <c r="H1162" s="30" t="s">
        <v>1709</v>
      </c>
      <c r="I1162" s="30" t="s">
        <v>1710</v>
      </c>
      <c r="J1162" s="45" t="s">
        <v>31</v>
      </c>
      <c r="K1162" s="61" t="s">
        <v>71</v>
      </c>
      <c r="L1162" s="45" t="s">
        <v>31</v>
      </c>
      <c r="M1162" s="45" t="s">
        <v>31</v>
      </c>
      <c r="N1162" s="45" t="s">
        <v>30</v>
      </c>
      <c r="O1162" s="45" t="s">
        <v>30</v>
      </c>
      <c r="P1162" s="45" t="s">
        <v>31</v>
      </c>
      <c r="Q1162" s="45" t="s">
        <v>30</v>
      </c>
      <c r="R1162" s="45" t="s">
        <v>30</v>
      </c>
      <c r="S1162" s="32" t="s">
        <v>30</v>
      </c>
      <c r="T1162" s="32" t="s">
        <v>31</v>
      </c>
      <c r="U1162" s="62" t="s">
        <v>51</v>
      </c>
      <c r="Z1162" s="32" t="s">
        <v>30</v>
      </c>
      <c r="AA1162" s="32" t="s">
        <v>30</v>
      </c>
      <c r="AB1162" s="32" t="s">
        <v>30</v>
      </c>
      <c r="AC1162" s="32" t="s">
        <v>31</v>
      </c>
      <c r="AD1162" s="32" t="s">
        <v>33</v>
      </c>
      <c r="AE1162" s="32" t="s">
        <v>33</v>
      </c>
      <c r="AF1162" s="46" t="s">
        <v>45</v>
      </c>
      <c r="AK1162" s="32" t="s">
        <v>35</v>
      </c>
      <c r="AP1162" s="24" t="str">
        <f t="shared" si="2"/>
        <v>0x0DC0E000</v>
      </c>
      <c r="AQ1162" s="25"/>
      <c r="AR1162" s="26" t="str">
        <f t="shared" si="6"/>
        <v>ARM64Op_ld3r_Register_offset                                    </v>
      </c>
      <c r="AS1162" s="26" t="str">
        <f t="shared" si="7"/>
        <v>//		ARM64Op_ld3r_Register_offset,                                   	/* 0x0DC0E000	LD3R      	Rm != 11111 */</v>
      </c>
      <c r="AT1162" s="26" t="str">
        <f t="shared" si="8"/>
        <v>//		0x0DC0E000,	/* LD3R      	ARM64Op_ld3r_Register_offset	Rm != 11111 */</v>
      </c>
    </row>
    <row r="1163" ht="12.75" customHeight="1">
      <c r="A1163" s="9" t="s">
        <v>1843</v>
      </c>
      <c r="B1163" s="33" t="s">
        <v>106</v>
      </c>
      <c r="C1163" s="16"/>
      <c r="D1163" s="17"/>
      <c r="E1163" s="28" t="s">
        <v>1698</v>
      </c>
      <c r="F1163" s="18" t="str">
        <f t="shared" si="1"/>
        <v>single_structure_8_bit_immediate_offset</v>
      </c>
      <c r="G1163" s="18" t="s">
        <v>1751</v>
      </c>
      <c r="H1163" s="30" t="s">
        <v>1806</v>
      </c>
      <c r="I1163" s="30"/>
      <c r="J1163" s="45" t="s">
        <v>31</v>
      </c>
      <c r="K1163" s="61" t="s">
        <v>71</v>
      </c>
      <c r="L1163" s="45" t="s">
        <v>31</v>
      </c>
      <c r="M1163" s="45" t="s">
        <v>31</v>
      </c>
      <c r="N1163" s="45" t="s">
        <v>30</v>
      </c>
      <c r="O1163" s="45" t="s">
        <v>30</v>
      </c>
      <c r="P1163" s="45" t="s">
        <v>31</v>
      </c>
      <c r="Q1163" s="45" t="s">
        <v>30</v>
      </c>
      <c r="R1163" s="45" t="s">
        <v>30</v>
      </c>
      <c r="S1163" s="32" t="s">
        <v>30</v>
      </c>
      <c r="T1163" s="32" t="s">
        <v>31</v>
      </c>
      <c r="U1163" s="62" t="s">
        <v>30</v>
      </c>
      <c r="V1163" s="62" t="s">
        <v>30</v>
      </c>
      <c r="W1163" s="62" t="s">
        <v>30</v>
      </c>
      <c r="X1163" s="62" t="s">
        <v>30</v>
      </c>
      <c r="Y1163" s="62" t="s">
        <v>30</v>
      </c>
      <c r="Z1163" s="32" t="s">
        <v>31</v>
      </c>
      <c r="AA1163" s="32" t="s">
        <v>31</v>
      </c>
      <c r="AB1163" s="32" t="s">
        <v>31</v>
      </c>
      <c r="AC1163" s="32" t="s">
        <v>33</v>
      </c>
      <c r="AD1163" s="32" t="s">
        <v>33</v>
      </c>
      <c r="AE1163" s="32" t="s">
        <v>33</v>
      </c>
      <c r="AF1163" s="46" t="s">
        <v>45</v>
      </c>
      <c r="AK1163" s="32" t="s">
        <v>35</v>
      </c>
      <c r="AP1163" s="24" t="str">
        <f t="shared" si="2"/>
        <v>0x0DDF0000</v>
      </c>
      <c r="AQ1163" s="25"/>
      <c r="AR1163" s="26" t="str">
        <f t="shared" si="6"/>
        <v>ARM64Op_ld1_single_structure_8_bit_immediate_offset             </v>
      </c>
      <c r="AS1163" s="26" t="str">
        <f t="shared" si="7"/>
        <v>//		ARM64Op_ld1_single_structure_8_bit_immediate_offset,            	/* 0x0DDF0000	LD1       	 */</v>
      </c>
      <c r="AT1163" s="26" t="str">
        <f t="shared" si="8"/>
        <v>//		0x0DDF0000,	/* LD1       	ARM64Op_ld1_single_structure_8_bit_immediate_offset	 */</v>
      </c>
    </row>
    <row r="1164" ht="12.75" customHeight="1">
      <c r="A1164" s="15" t="s">
        <v>1844</v>
      </c>
      <c r="B1164" s="33" t="s">
        <v>106</v>
      </c>
      <c r="C1164" s="16"/>
      <c r="D1164" s="17"/>
      <c r="E1164" s="28" t="s">
        <v>1700</v>
      </c>
      <c r="F1164" s="18" t="str">
        <f t="shared" si="1"/>
        <v>single_structure_8_bit_immediate_offset</v>
      </c>
      <c r="G1164" s="18" t="s">
        <v>1751</v>
      </c>
      <c r="H1164" s="30" t="s">
        <v>1806</v>
      </c>
      <c r="I1164" s="30"/>
      <c r="J1164" s="45" t="s">
        <v>31</v>
      </c>
      <c r="K1164" s="61" t="s">
        <v>71</v>
      </c>
      <c r="L1164" s="45" t="s">
        <v>31</v>
      </c>
      <c r="M1164" s="45" t="s">
        <v>31</v>
      </c>
      <c r="N1164" s="45" t="s">
        <v>30</v>
      </c>
      <c r="O1164" s="45" t="s">
        <v>30</v>
      </c>
      <c r="P1164" s="45" t="s">
        <v>31</v>
      </c>
      <c r="Q1164" s="45" t="s">
        <v>30</v>
      </c>
      <c r="R1164" s="45" t="s">
        <v>30</v>
      </c>
      <c r="S1164" s="32" t="s">
        <v>30</v>
      </c>
      <c r="T1164" s="32" t="s">
        <v>31</v>
      </c>
      <c r="U1164" s="62" t="s">
        <v>30</v>
      </c>
      <c r="V1164" s="62" t="s">
        <v>30</v>
      </c>
      <c r="W1164" s="62" t="s">
        <v>30</v>
      </c>
      <c r="X1164" s="62" t="s">
        <v>30</v>
      </c>
      <c r="Y1164" s="62" t="s">
        <v>30</v>
      </c>
      <c r="Z1164" s="32" t="s">
        <v>31</v>
      </c>
      <c r="AA1164" s="32" t="s">
        <v>31</v>
      </c>
      <c r="AB1164" s="32" t="s">
        <v>30</v>
      </c>
      <c r="AC1164" s="32" t="s">
        <v>33</v>
      </c>
      <c r="AD1164" s="32" t="s">
        <v>33</v>
      </c>
      <c r="AE1164" s="32" t="s">
        <v>33</v>
      </c>
      <c r="AF1164" s="46" t="s">
        <v>45</v>
      </c>
      <c r="AK1164" s="32" t="s">
        <v>35</v>
      </c>
      <c r="AP1164" s="24" t="str">
        <f t="shared" si="2"/>
        <v>0x0DDF2000</v>
      </c>
      <c r="AQ1164" s="25"/>
      <c r="AR1164" s="26" t="str">
        <f t="shared" si="6"/>
        <v>ARM64Op_ld3_single_structure_8_bit_immediate_offset             </v>
      </c>
      <c r="AS1164" s="26" t="str">
        <f t="shared" si="7"/>
        <v>//		ARM64Op_ld3_single_structure_8_bit_immediate_offset,            	/* 0x0DDF2000	LD3       	 */</v>
      </c>
      <c r="AT1164" s="26" t="str">
        <f t="shared" si="8"/>
        <v>//		0x0DDF2000,	/* LD3       	ARM64Op_ld3_single_structure_8_bit_immediate_offset	 */</v>
      </c>
    </row>
    <row r="1165" ht="12.75" customHeight="1">
      <c r="A1165" s="15" t="s">
        <v>1845</v>
      </c>
      <c r="B1165" s="33" t="s">
        <v>106</v>
      </c>
      <c r="C1165" s="16"/>
      <c r="D1165" s="17"/>
      <c r="E1165" s="28" t="s">
        <v>1698</v>
      </c>
      <c r="F1165" s="18" t="str">
        <f t="shared" si="1"/>
        <v>single_structure_16_bit_immediate_offset</v>
      </c>
      <c r="G1165" s="18" t="s">
        <v>1751</v>
      </c>
      <c r="H1165" s="30" t="s">
        <v>1809</v>
      </c>
      <c r="I1165" s="30"/>
      <c r="J1165" s="45" t="s">
        <v>31</v>
      </c>
      <c r="K1165" s="61" t="s">
        <v>71</v>
      </c>
      <c r="L1165" s="45" t="s">
        <v>31</v>
      </c>
      <c r="M1165" s="45" t="s">
        <v>31</v>
      </c>
      <c r="N1165" s="45" t="s">
        <v>30</v>
      </c>
      <c r="O1165" s="45" t="s">
        <v>30</v>
      </c>
      <c r="P1165" s="45" t="s">
        <v>31</v>
      </c>
      <c r="Q1165" s="45" t="s">
        <v>30</v>
      </c>
      <c r="R1165" s="45" t="s">
        <v>30</v>
      </c>
      <c r="S1165" s="32" t="s">
        <v>30</v>
      </c>
      <c r="T1165" s="32" t="s">
        <v>31</v>
      </c>
      <c r="U1165" s="62" t="s">
        <v>30</v>
      </c>
      <c r="V1165" s="62" t="s">
        <v>30</v>
      </c>
      <c r="W1165" s="62" t="s">
        <v>30</v>
      </c>
      <c r="X1165" s="62" t="s">
        <v>30</v>
      </c>
      <c r="Y1165" s="62" t="s">
        <v>30</v>
      </c>
      <c r="Z1165" s="32" t="s">
        <v>31</v>
      </c>
      <c r="AA1165" s="32" t="s">
        <v>30</v>
      </c>
      <c r="AB1165" s="32" t="s">
        <v>31</v>
      </c>
      <c r="AC1165" s="32" t="s">
        <v>33</v>
      </c>
      <c r="AD1165" s="32" t="s">
        <v>854</v>
      </c>
      <c r="AE1165" s="32" t="s">
        <v>31</v>
      </c>
      <c r="AF1165" s="46" t="s">
        <v>45</v>
      </c>
      <c r="AK1165" s="32" t="s">
        <v>35</v>
      </c>
      <c r="AP1165" s="24" t="str">
        <f t="shared" si="2"/>
        <v>0x0DDF4000</v>
      </c>
      <c r="AQ1165" s="25"/>
      <c r="AR1165" s="26" t="str">
        <f t="shared" si="6"/>
        <v>ARM64Op_ld1_single_structure_16_bit_immediate_offset            </v>
      </c>
      <c r="AS1165" s="26" t="str">
        <f t="shared" si="7"/>
        <v>//		ARM64Op_ld1_single_structure_16_bit_immediate_offset,           	/* 0x0DDF4000	LD1       	 */</v>
      </c>
      <c r="AT1165" s="26" t="str">
        <f t="shared" si="8"/>
        <v>//		0x0DDF4000,	/* LD1       	ARM64Op_ld1_single_structure_16_bit_immediate_offset	 */</v>
      </c>
    </row>
    <row r="1166" ht="12.75" customHeight="1">
      <c r="A1166" s="9" t="s">
        <v>1846</v>
      </c>
      <c r="B1166" s="33" t="s">
        <v>106</v>
      </c>
      <c r="C1166" s="16"/>
      <c r="D1166" s="17"/>
      <c r="E1166" s="28" t="s">
        <v>1700</v>
      </c>
      <c r="F1166" s="18" t="str">
        <f t="shared" si="1"/>
        <v>single_structure_16_bit_immediate_offset</v>
      </c>
      <c r="G1166" s="18" t="s">
        <v>1751</v>
      </c>
      <c r="H1166" s="30" t="s">
        <v>1809</v>
      </c>
      <c r="I1166" s="30"/>
      <c r="J1166" s="45" t="s">
        <v>31</v>
      </c>
      <c r="K1166" s="61" t="s">
        <v>71</v>
      </c>
      <c r="L1166" s="45" t="s">
        <v>31</v>
      </c>
      <c r="M1166" s="45" t="s">
        <v>31</v>
      </c>
      <c r="N1166" s="45" t="s">
        <v>30</v>
      </c>
      <c r="O1166" s="45" t="s">
        <v>30</v>
      </c>
      <c r="P1166" s="45" t="s">
        <v>31</v>
      </c>
      <c r="Q1166" s="45" t="s">
        <v>30</v>
      </c>
      <c r="R1166" s="45" t="s">
        <v>30</v>
      </c>
      <c r="S1166" s="32" t="s">
        <v>30</v>
      </c>
      <c r="T1166" s="32" t="s">
        <v>31</v>
      </c>
      <c r="U1166" s="62" t="s">
        <v>30</v>
      </c>
      <c r="V1166" s="62" t="s">
        <v>30</v>
      </c>
      <c r="W1166" s="62" t="s">
        <v>30</v>
      </c>
      <c r="X1166" s="62" t="s">
        <v>30</v>
      </c>
      <c r="Y1166" s="62" t="s">
        <v>30</v>
      </c>
      <c r="Z1166" s="32" t="s">
        <v>31</v>
      </c>
      <c r="AA1166" s="32" t="s">
        <v>30</v>
      </c>
      <c r="AB1166" s="32" t="s">
        <v>30</v>
      </c>
      <c r="AC1166" s="32" t="s">
        <v>33</v>
      </c>
      <c r="AD1166" s="32" t="s">
        <v>854</v>
      </c>
      <c r="AE1166" s="32" t="s">
        <v>31</v>
      </c>
      <c r="AF1166" s="46" t="s">
        <v>45</v>
      </c>
      <c r="AK1166" s="32" t="s">
        <v>35</v>
      </c>
      <c r="AP1166" s="24" t="str">
        <f t="shared" si="2"/>
        <v>0x0DDF6000</v>
      </c>
      <c r="AQ1166" s="25"/>
      <c r="AR1166" s="26" t="str">
        <f t="shared" si="6"/>
        <v>ARM64Op_ld3_single_structure_16_bit_immediate_offset            </v>
      </c>
      <c r="AS1166" s="26" t="str">
        <f t="shared" si="7"/>
        <v>//		ARM64Op_ld3_single_structure_16_bit_immediate_offset,           	/* 0x0DDF6000	LD3       	 */</v>
      </c>
      <c r="AT1166" s="26" t="str">
        <f t="shared" si="8"/>
        <v>//		0x0DDF6000,	/* LD3       	ARM64Op_ld3_single_structure_16_bit_immediate_offset	 */</v>
      </c>
    </row>
    <row r="1167" ht="12.75" customHeight="1">
      <c r="A1167" s="15" t="s">
        <v>1847</v>
      </c>
      <c r="B1167" s="33" t="s">
        <v>106</v>
      </c>
      <c r="C1167" s="16"/>
      <c r="D1167" s="17"/>
      <c r="E1167" s="28" t="s">
        <v>1698</v>
      </c>
      <c r="F1167" s="18" t="str">
        <f t="shared" si="1"/>
        <v>single_structure_32_bit_immediate_offset</v>
      </c>
      <c r="G1167" s="18" t="s">
        <v>1751</v>
      </c>
      <c r="H1167" s="30" t="s">
        <v>1812</v>
      </c>
      <c r="I1167" s="30"/>
      <c r="J1167" s="45" t="s">
        <v>31</v>
      </c>
      <c r="K1167" s="61" t="s">
        <v>71</v>
      </c>
      <c r="L1167" s="45" t="s">
        <v>31</v>
      </c>
      <c r="M1167" s="45" t="s">
        <v>31</v>
      </c>
      <c r="N1167" s="45" t="s">
        <v>30</v>
      </c>
      <c r="O1167" s="45" t="s">
        <v>30</v>
      </c>
      <c r="P1167" s="45" t="s">
        <v>31</v>
      </c>
      <c r="Q1167" s="45" t="s">
        <v>30</v>
      </c>
      <c r="R1167" s="45" t="s">
        <v>30</v>
      </c>
      <c r="S1167" s="32" t="s">
        <v>30</v>
      </c>
      <c r="T1167" s="32" t="s">
        <v>31</v>
      </c>
      <c r="U1167" s="62" t="s">
        <v>30</v>
      </c>
      <c r="V1167" s="62" t="s">
        <v>30</v>
      </c>
      <c r="W1167" s="62" t="s">
        <v>30</v>
      </c>
      <c r="X1167" s="62" t="s">
        <v>30</v>
      </c>
      <c r="Y1167" s="62" t="s">
        <v>30</v>
      </c>
      <c r="Z1167" s="32" t="s">
        <v>30</v>
      </c>
      <c r="AA1167" s="32" t="s">
        <v>31</v>
      </c>
      <c r="AB1167" s="32" t="s">
        <v>31</v>
      </c>
      <c r="AC1167" s="32" t="s">
        <v>33</v>
      </c>
      <c r="AD1167" s="32" t="s">
        <v>31</v>
      </c>
      <c r="AE1167" s="32" t="s">
        <v>31</v>
      </c>
      <c r="AF1167" s="46" t="s">
        <v>45</v>
      </c>
      <c r="AK1167" s="32" t="s">
        <v>35</v>
      </c>
      <c r="AP1167" s="24" t="str">
        <f t="shared" si="2"/>
        <v>0x0DDF8000</v>
      </c>
      <c r="AQ1167" s="25"/>
      <c r="AR1167" s="26" t="str">
        <f t="shared" si="6"/>
        <v>ARM64Op_ld1_single_structure_32_bit_immediate_offset            </v>
      </c>
      <c r="AS1167" s="26" t="str">
        <f t="shared" si="7"/>
        <v>//		ARM64Op_ld1_single_structure_32_bit_immediate_offset,           	/* 0x0DDF8000	LD1       	 */</v>
      </c>
      <c r="AT1167" s="26" t="str">
        <f t="shared" si="8"/>
        <v>//		0x0DDF8000,	/* LD1       	ARM64Op_ld1_single_structure_32_bit_immediate_offset	 */</v>
      </c>
    </row>
    <row r="1168" ht="12.75" customHeight="1">
      <c r="A1168" s="15" t="s">
        <v>1848</v>
      </c>
      <c r="B1168" s="33" t="s">
        <v>106</v>
      </c>
      <c r="C1168" s="16"/>
      <c r="D1168" s="17"/>
      <c r="E1168" s="28" t="s">
        <v>1698</v>
      </c>
      <c r="F1168" s="18" t="str">
        <f t="shared" si="1"/>
        <v>single_structure_64_bit_immediate_offset</v>
      </c>
      <c r="G1168" s="18" t="s">
        <v>1751</v>
      </c>
      <c r="H1168" s="30" t="s">
        <v>1814</v>
      </c>
      <c r="I1168" s="30"/>
      <c r="J1168" s="45" t="s">
        <v>31</v>
      </c>
      <c r="K1168" s="61" t="s">
        <v>71</v>
      </c>
      <c r="L1168" s="45" t="s">
        <v>31</v>
      </c>
      <c r="M1168" s="45" t="s">
        <v>31</v>
      </c>
      <c r="N1168" s="45" t="s">
        <v>30</v>
      </c>
      <c r="O1168" s="45" t="s">
        <v>30</v>
      </c>
      <c r="P1168" s="45" t="s">
        <v>31</v>
      </c>
      <c r="Q1168" s="45" t="s">
        <v>30</v>
      </c>
      <c r="R1168" s="45" t="s">
        <v>30</v>
      </c>
      <c r="S1168" s="32" t="s">
        <v>30</v>
      </c>
      <c r="T1168" s="32" t="s">
        <v>31</v>
      </c>
      <c r="U1168" s="62" t="s">
        <v>30</v>
      </c>
      <c r="V1168" s="62" t="s">
        <v>30</v>
      </c>
      <c r="W1168" s="62" t="s">
        <v>30</v>
      </c>
      <c r="X1168" s="62" t="s">
        <v>30</v>
      </c>
      <c r="Y1168" s="62" t="s">
        <v>30</v>
      </c>
      <c r="Z1168" s="32" t="s">
        <v>30</v>
      </c>
      <c r="AA1168" s="32" t="s">
        <v>31</v>
      </c>
      <c r="AB1168" s="32" t="s">
        <v>31</v>
      </c>
      <c r="AC1168" s="32" t="s">
        <v>31</v>
      </c>
      <c r="AD1168" s="32" t="s">
        <v>31</v>
      </c>
      <c r="AE1168" s="32" t="s">
        <v>30</v>
      </c>
      <c r="AF1168" s="46" t="s">
        <v>45</v>
      </c>
      <c r="AK1168" s="32" t="s">
        <v>35</v>
      </c>
      <c r="AP1168" s="24" t="str">
        <f t="shared" si="2"/>
        <v>0x0DDF8400</v>
      </c>
      <c r="AQ1168" s="25"/>
      <c r="AR1168" s="26" t="str">
        <f t="shared" si="6"/>
        <v>ARM64Op_ld1_single_structure_64_bit_immediate_offset            </v>
      </c>
      <c r="AS1168" s="26" t="str">
        <f t="shared" si="7"/>
        <v>//		ARM64Op_ld1_single_structure_64_bit_immediate_offset,           	/* 0x0DDF8400	LD1       	 */</v>
      </c>
      <c r="AT1168" s="26" t="str">
        <f t="shared" si="8"/>
        <v>//		0x0DDF8400,	/* LD1       	ARM64Op_ld1_single_structure_64_bit_immediate_offset	 */</v>
      </c>
    </row>
    <row r="1169" ht="12.75" customHeight="1">
      <c r="A1169" s="9" t="s">
        <v>1849</v>
      </c>
      <c r="B1169" s="33" t="s">
        <v>106</v>
      </c>
      <c r="C1169" s="16"/>
      <c r="D1169" s="17"/>
      <c r="E1169" s="28" t="s">
        <v>1700</v>
      </c>
      <c r="F1169" s="18" t="str">
        <f t="shared" si="1"/>
        <v>single_structure_32_bit_immediate_offset</v>
      </c>
      <c r="G1169" s="18" t="s">
        <v>1751</v>
      </c>
      <c r="H1169" s="30" t="s">
        <v>1812</v>
      </c>
      <c r="I1169" s="30"/>
      <c r="J1169" s="45" t="s">
        <v>31</v>
      </c>
      <c r="K1169" s="61" t="s">
        <v>71</v>
      </c>
      <c r="L1169" s="45" t="s">
        <v>31</v>
      </c>
      <c r="M1169" s="45" t="s">
        <v>31</v>
      </c>
      <c r="N1169" s="45" t="s">
        <v>30</v>
      </c>
      <c r="O1169" s="45" t="s">
        <v>30</v>
      </c>
      <c r="P1169" s="45" t="s">
        <v>31</v>
      </c>
      <c r="Q1169" s="45" t="s">
        <v>30</v>
      </c>
      <c r="R1169" s="45" t="s">
        <v>30</v>
      </c>
      <c r="S1169" s="32" t="s">
        <v>30</v>
      </c>
      <c r="T1169" s="32" t="s">
        <v>31</v>
      </c>
      <c r="U1169" s="62" t="s">
        <v>30</v>
      </c>
      <c r="V1169" s="62" t="s">
        <v>30</v>
      </c>
      <c r="W1169" s="62" t="s">
        <v>30</v>
      </c>
      <c r="X1169" s="62" t="s">
        <v>30</v>
      </c>
      <c r="Y1169" s="62" t="s">
        <v>30</v>
      </c>
      <c r="Z1169" s="32" t="s">
        <v>30</v>
      </c>
      <c r="AA1169" s="32" t="s">
        <v>31</v>
      </c>
      <c r="AB1169" s="32" t="s">
        <v>30</v>
      </c>
      <c r="AC1169" s="32" t="s">
        <v>33</v>
      </c>
      <c r="AD1169" s="32" t="s">
        <v>31</v>
      </c>
      <c r="AE1169" s="32" t="s">
        <v>31</v>
      </c>
      <c r="AF1169" s="46" t="s">
        <v>45</v>
      </c>
      <c r="AK1169" s="32" t="s">
        <v>35</v>
      </c>
      <c r="AP1169" s="24" t="str">
        <f t="shared" si="2"/>
        <v>0x0DDFA000</v>
      </c>
      <c r="AQ1169" s="25"/>
      <c r="AR1169" s="26" t="str">
        <f t="shared" si="6"/>
        <v>ARM64Op_ld3_single_structure_32_bit_immediate_offset            </v>
      </c>
      <c r="AS1169" s="26" t="str">
        <f t="shared" si="7"/>
        <v>//		ARM64Op_ld3_single_structure_32_bit_immediate_offset,           	/* 0x0DDFA000	LD3       	 */</v>
      </c>
      <c r="AT1169" s="26" t="str">
        <f t="shared" si="8"/>
        <v>//		0x0DDFA000,	/* LD3       	ARM64Op_ld3_single_structure_32_bit_immediate_offset	 */</v>
      </c>
    </row>
    <row r="1170" ht="12.75" customHeight="1">
      <c r="A1170" s="9" t="s">
        <v>1850</v>
      </c>
      <c r="B1170" s="33" t="s">
        <v>106</v>
      </c>
      <c r="C1170" s="16"/>
      <c r="D1170" s="17"/>
      <c r="E1170" s="28" t="s">
        <v>1700</v>
      </c>
      <c r="F1170" s="18" t="str">
        <f t="shared" si="1"/>
        <v>single_structure_64_bit_immediate_offset</v>
      </c>
      <c r="G1170" s="18" t="s">
        <v>1751</v>
      </c>
      <c r="H1170" s="30" t="s">
        <v>1814</v>
      </c>
      <c r="I1170" s="30"/>
      <c r="J1170" s="45" t="s">
        <v>31</v>
      </c>
      <c r="K1170" s="61" t="s">
        <v>71</v>
      </c>
      <c r="L1170" s="45" t="s">
        <v>31</v>
      </c>
      <c r="M1170" s="45" t="s">
        <v>31</v>
      </c>
      <c r="N1170" s="45" t="s">
        <v>30</v>
      </c>
      <c r="O1170" s="45" t="s">
        <v>30</v>
      </c>
      <c r="P1170" s="45" t="s">
        <v>31</v>
      </c>
      <c r="Q1170" s="45" t="s">
        <v>30</v>
      </c>
      <c r="R1170" s="45" t="s">
        <v>30</v>
      </c>
      <c r="S1170" s="32" t="s">
        <v>30</v>
      </c>
      <c r="T1170" s="32" t="s">
        <v>31</v>
      </c>
      <c r="U1170" s="62" t="s">
        <v>30</v>
      </c>
      <c r="V1170" s="62" t="s">
        <v>30</v>
      </c>
      <c r="W1170" s="62" t="s">
        <v>30</v>
      </c>
      <c r="X1170" s="62" t="s">
        <v>30</v>
      </c>
      <c r="Y1170" s="62" t="s">
        <v>30</v>
      </c>
      <c r="Z1170" s="32" t="s">
        <v>30</v>
      </c>
      <c r="AA1170" s="32" t="s">
        <v>31</v>
      </c>
      <c r="AB1170" s="32" t="s">
        <v>30</v>
      </c>
      <c r="AC1170" s="32" t="s">
        <v>31</v>
      </c>
      <c r="AD1170" s="32" t="s">
        <v>31</v>
      </c>
      <c r="AE1170" s="32" t="s">
        <v>30</v>
      </c>
      <c r="AF1170" s="46" t="s">
        <v>45</v>
      </c>
      <c r="AK1170" s="32" t="s">
        <v>35</v>
      </c>
      <c r="AP1170" s="24" t="str">
        <f t="shared" si="2"/>
        <v>0x0DDFA400</v>
      </c>
      <c r="AQ1170" s="25"/>
      <c r="AR1170" s="26" t="str">
        <f t="shared" si="6"/>
        <v>ARM64Op_ld3_single_structure_64_bit_immediate_offset            </v>
      </c>
      <c r="AS1170" s="26" t="str">
        <f t="shared" si="7"/>
        <v>//		ARM64Op_ld3_single_structure_64_bit_immediate_offset,           	/* 0x0DDFA400	LD3       	 */</v>
      </c>
      <c r="AT1170" s="26" t="str">
        <f t="shared" si="8"/>
        <v>//		0x0DDFA400,	/* LD3       	ARM64Op_ld3_single_structure_64_bit_immediate_offset	 */</v>
      </c>
    </row>
    <row r="1171" ht="12.75" customHeight="1">
      <c r="A1171" s="15" t="s">
        <v>1851</v>
      </c>
      <c r="B1171" s="33" t="s">
        <v>106</v>
      </c>
      <c r="C1171" s="16"/>
      <c r="D1171" s="17"/>
      <c r="E1171" s="28" t="s">
        <v>1776</v>
      </c>
      <c r="F1171" s="18" t="str">
        <f t="shared" si="1"/>
        <v>Immediate_offset</v>
      </c>
      <c r="G1171" s="19"/>
      <c r="H1171" s="30" t="s">
        <v>1722</v>
      </c>
      <c r="I1171" s="30"/>
      <c r="J1171" s="45" t="s">
        <v>31</v>
      </c>
      <c r="K1171" s="61" t="s">
        <v>71</v>
      </c>
      <c r="L1171" s="45" t="s">
        <v>31</v>
      </c>
      <c r="M1171" s="45" t="s">
        <v>31</v>
      </c>
      <c r="N1171" s="45" t="s">
        <v>30</v>
      </c>
      <c r="O1171" s="45" t="s">
        <v>30</v>
      </c>
      <c r="P1171" s="45" t="s">
        <v>31</v>
      </c>
      <c r="Q1171" s="45" t="s">
        <v>30</v>
      </c>
      <c r="R1171" s="45" t="s">
        <v>30</v>
      </c>
      <c r="S1171" s="32" t="s">
        <v>30</v>
      </c>
      <c r="T1171" s="32" t="s">
        <v>31</v>
      </c>
      <c r="U1171" s="62" t="s">
        <v>30</v>
      </c>
      <c r="V1171" s="62" t="s">
        <v>30</v>
      </c>
      <c r="W1171" s="62" t="s">
        <v>30</v>
      </c>
      <c r="X1171" s="62" t="s">
        <v>30</v>
      </c>
      <c r="Y1171" s="62" t="s">
        <v>30</v>
      </c>
      <c r="Z1171" s="32" t="s">
        <v>30</v>
      </c>
      <c r="AA1171" s="32" t="s">
        <v>30</v>
      </c>
      <c r="AB1171" s="32" t="s">
        <v>31</v>
      </c>
      <c r="AC1171" s="32" t="s">
        <v>31</v>
      </c>
      <c r="AD1171" s="32" t="s">
        <v>33</v>
      </c>
      <c r="AE1171" s="32" t="s">
        <v>33</v>
      </c>
      <c r="AF1171" s="46" t="s">
        <v>45</v>
      </c>
      <c r="AK1171" s="32" t="s">
        <v>35</v>
      </c>
      <c r="AP1171" s="24" t="str">
        <f t="shared" si="2"/>
        <v>0x0DDFC000</v>
      </c>
      <c r="AQ1171" s="25"/>
      <c r="AR1171" s="26" t="str">
        <f t="shared" si="6"/>
        <v>ARM64Op_ld1r_Immediate_offset                                   </v>
      </c>
      <c r="AS1171" s="26" t="str">
        <f t="shared" si="7"/>
        <v>//		ARM64Op_ld1r_Immediate_offset,                                  	/* 0x0DDFC000	LD1R      	 */</v>
      </c>
      <c r="AT1171" s="26" t="str">
        <f t="shared" si="8"/>
        <v>//		0x0DDFC000,	/* LD1R      	ARM64Op_ld1r_Immediate_offset	 */</v>
      </c>
    </row>
    <row r="1172" ht="12.75" customHeight="1">
      <c r="A1172" s="15" t="s">
        <v>1852</v>
      </c>
      <c r="B1172" s="33" t="s">
        <v>106</v>
      </c>
      <c r="C1172" s="16"/>
      <c r="D1172" s="17"/>
      <c r="E1172" s="28" t="s">
        <v>1778</v>
      </c>
      <c r="F1172" s="18" t="str">
        <f t="shared" si="1"/>
        <v>Immediate_offset</v>
      </c>
      <c r="G1172" s="19"/>
      <c r="H1172" s="30" t="s">
        <v>1722</v>
      </c>
      <c r="I1172" s="30"/>
      <c r="J1172" s="45" t="s">
        <v>31</v>
      </c>
      <c r="K1172" s="61" t="s">
        <v>71</v>
      </c>
      <c r="L1172" s="45" t="s">
        <v>31</v>
      </c>
      <c r="M1172" s="45" t="s">
        <v>31</v>
      </c>
      <c r="N1172" s="45" t="s">
        <v>30</v>
      </c>
      <c r="O1172" s="45" t="s">
        <v>30</v>
      </c>
      <c r="P1172" s="45" t="s">
        <v>31</v>
      </c>
      <c r="Q1172" s="45" t="s">
        <v>30</v>
      </c>
      <c r="R1172" s="45" t="s">
        <v>30</v>
      </c>
      <c r="S1172" s="32" t="s">
        <v>30</v>
      </c>
      <c r="T1172" s="32" t="s">
        <v>31</v>
      </c>
      <c r="U1172" s="62" t="s">
        <v>30</v>
      </c>
      <c r="V1172" s="62" t="s">
        <v>30</v>
      </c>
      <c r="W1172" s="62" t="s">
        <v>30</v>
      </c>
      <c r="X1172" s="62" t="s">
        <v>30</v>
      </c>
      <c r="Y1172" s="62" t="s">
        <v>30</v>
      </c>
      <c r="Z1172" s="32" t="s">
        <v>30</v>
      </c>
      <c r="AA1172" s="32" t="s">
        <v>30</v>
      </c>
      <c r="AB1172" s="32" t="s">
        <v>30</v>
      </c>
      <c r="AC1172" s="32" t="s">
        <v>31</v>
      </c>
      <c r="AD1172" s="32" t="s">
        <v>33</v>
      </c>
      <c r="AE1172" s="32" t="s">
        <v>33</v>
      </c>
      <c r="AF1172" s="46" t="s">
        <v>45</v>
      </c>
      <c r="AK1172" s="32" t="s">
        <v>35</v>
      </c>
      <c r="AP1172" s="24" t="str">
        <f t="shared" si="2"/>
        <v>0x0DDFE000</v>
      </c>
      <c r="AQ1172" s="25"/>
      <c r="AR1172" s="26" t="str">
        <f t="shared" si="6"/>
        <v>ARM64Op_ld3r_Immediate_offset                                   </v>
      </c>
      <c r="AS1172" s="26" t="str">
        <f t="shared" si="7"/>
        <v>//		ARM64Op_ld3r_Immediate_offset,                                  	/* 0x0DDFE000	LD3R      	 */</v>
      </c>
      <c r="AT1172" s="26" t="str">
        <f t="shared" si="8"/>
        <v>//		0x0DDFE000,	/* LD3R      	ARM64Op_ld3r_Immediate_offset	 */</v>
      </c>
    </row>
    <row r="1173" ht="12.75" customHeight="1">
      <c r="A1173" s="9" t="s">
        <v>1853</v>
      </c>
      <c r="B1173" s="33" t="s">
        <v>106</v>
      </c>
      <c r="C1173" s="16"/>
      <c r="D1173" s="17"/>
      <c r="E1173" s="28" t="s">
        <v>1704</v>
      </c>
      <c r="F1173" s="18" t="str">
        <f t="shared" si="1"/>
        <v>single_structure_8_bit_register_offset</v>
      </c>
      <c r="G1173" s="18" t="s">
        <v>1751</v>
      </c>
      <c r="H1173" s="30" t="s">
        <v>1794</v>
      </c>
      <c r="I1173" s="30" t="s">
        <v>1710</v>
      </c>
      <c r="J1173" s="45" t="s">
        <v>31</v>
      </c>
      <c r="K1173" s="61" t="s">
        <v>71</v>
      </c>
      <c r="L1173" s="45" t="s">
        <v>31</v>
      </c>
      <c r="M1173" s="45" t="s">
        <v>31</v>
      </c>
      <c r="N1173" s="45" t="s">
        <v>30</v>
      </c>
      <c r="O1173" s="45" t="s">
        <v>30</v>
      </c>
      <c r="P1173" s="45" t="s">
        <v>31</v>
      </c>
      <c r="Q1173" s="45" t="s">
        <v>30</v>
      </c>
      <c r="R1173" s="45" t="s">
        <v>30</v>
      </c>
      <c r="S1173" s="32" t="s">
        <v>30</v>
      </c>
      <c r="T1173" s="32" t="s">
        <v>30</v>
      </c>
      <c r="U1173" s="62" t="s">
        <v>51</v>
      </c>
      <c r="Z1173" s="32" t="s">
        <v>31</v>
      </c>
      <c r="AA1173" s="32" t="s">
        <v>31</v>
      </c>
      <c r="AB1173" s="32" t="s">
        <v>31</v>
      </c>
      <c r="AC1173" s="32" t="s">
        <v>33</v>
      </c>
      <c r="AD1173" s="32" t="s">
        <v>33</v>
      </c>
      <c r="AE1173" s="32" t="s">
        <v>33</v>
      </c>
      <c r="AF1173" s="46" t="s">
        <v>45</v>
      </c>
      <c r="AK1173" s="32" t="s">
        <v>35</v>
      </c>
      <c r="AP1173" s="24" t="str">
        <f t="shared" si="2"/>
        <v>0x0DE00000</v>
      </c>
      <c r="AQ1173" s="25"/>
      <c r="AR1173" s="26" t="str">
        <f t="shared" si="6"/>
        <v>ARM64Op_ld2_single_structure_8_bit_register_offset              </v>
      </c>
      <c r="AS1173" s="26" t="str">
        <f t="shared" si="7"/>
        <v>//		ARM64Op_ld2_single_structure_8_bit_register_offset,             	/* 0x0DE00000	LD2       	Rm != 11111 */</v>
      </c>
      <c r="AT1173" s="26" t="str">
        <f t="shared" si="8"/>
        <v>//		0x0DE00000,	/* LD2       	ARM64Op_ld2_single_structure_8_bit_register_offset	Rm != 11111 */</v>
      </c>
    </row>
    <row r="1174" ht="12.75" customHeight="1">
      <c r="A1174" s="15" t="s">
        <v>1854</v>
      </c>
      <c r="B1174" s="33" t="s">
        <v>106</v>
      </c>
      <c r="C1174" s="16"/>
      <c r="D1174" s="17"/>
      <c r="E1174" s="28" t="s">
        <v>1696</v>
      </c>
      <c r="F1174" s="18" t="str">
        <f t="shared" si="1"/>
        <v>single_structure_8_bit_register_offset</v>
      </c>
      <c r="G1174" s="18" t="s">
        <v>1751</v>
      </c>
      <c r="H1174" s="30" t="s">
        <v>1794</v>
      </c>
      <c r="I1174" s="30" t="s">
        <v>1710</v>
      </c>
      <c r="J1174" s="45" t="s">
        <v>31</v>
      </c>
      <c r="K1174" s="61" t="s">
        <v>71</v>
      </c>
      <c r="L1174" s="45" t="s">
        <v>31</v>
      </c>
      <c r="M1174" s="45" t="s">
        <v>31</v>
      </c>
      <c r="N1174" s="45" t="s">
        <v>30</v>
      </c>
      <c r="O1174" s="45" t="s">
        <v>30</v>
      </c>
      <c r="P1174" s="45" t="s">
        <v>31</v>
      </c>
      <c r="Q1174" s="45" t="s">
        <v>30</v>
      </c>
      <c r="R1174" s="45" t="s">
        <v>30</v>
      </c>
      <c r="S1174" s="32" t="s">
        <v>30</v>
      </c>
      <c r="T1174" s="32" t="s">
        <v>30</v>
      </c>
      <c r="U1174" s="62" t="s">
        <v>51</v>
      </c>
      <c r="Z1174" s="32" t="s">
        <v>31</v>
      </c>
      <c r="AA1174" s="32" t="s">
        <v>31</v>
      </c>
      <c r="AB1174" s="32" t="s">
        <v>30</v>
      </c>
      <c r="AC1174" s="32" t="s">
        <v>33</v>
      </c>
      <c r="AD1174" s="32" t="s">
        <v>33</v>
      </c>
      <c r="AE1174" s="32" t="s">
        <v>33</v>
      </c>
      <c r="AF1174" s="46" t="s">
        <v>45</v>
      </c>
      <c r="AK1174" s="32" t="s">
        <v>35</v>
      </c>
      <c r="AP1174" s="24" t="str">
        <f t="shared" si="2"/>
        <v>0x0DE02000</v>
      </c>
      <c r="AQ1174" s="25"/>
      <c r="AR1174" s="26" t="str">
        <f t="shared" si="6"/>
        <v>ARM64Op_ld4_single_structure_8_bit_register_offset              </v>
      </c>
      <c r="AS1174" s="26" t="str">
        <f t="shared" si="7"/>
        <v>//		ARM64Op_ld4_single_structure_8_bit_register_offset,             	/* 0x0DE02000	LD4       	Rm != 11111 */</v>
      </c>
      <c r="AT1174" s="26" t="str">
        <f t="shared" si="8"/>
        <v>//		0x0DE02000,	/* LD4       	ARM64Op_ld4_single_structure_8_bit_register_offset	Rm != 11111 */</v>
      </c>
    </row>
    <row r="1175" ht="12.75" customHeight="1">
      <c r="A1175" s="15" t="s">
        <v>1855</v>
      </c>
      <c r="B1175" s="33" t="s">
        <v>106</v>
      </c>
      <c r="C1175" s="16"/>
      <c r="D1175" s="17"/>
      <c r="E1175" s="28" t="s">
        <v>1704</v>
      </c>
      <c r="F1175" s="18" t="str">
        <f t="shared" si="1"/>
        <v>single_structure_16_bit_register_offset</v>
      </c>
      <c r="G1175" s="18" t="s">
        <v>1751</v>
      </c>
      <c r="H1175" s="30" t="s">
        <v>1797</v>
      </c>
      <c r="I1175" s="30" t="s">
        <v>1710</v>
      </c>
      <c r="J1175" s="45" t="s">
        <v>31</v>
      </c>
      <c r="K1175" s="61" t="s">
        <v>71</v>
      </c>
      <c r="L1175" s="45" t="s">
        <v>31</v>
      </c>
      <c r="M1175" s="45" t="s">
        <v>31</v>
      </c>
      <c r="N1175" s="45" t="s">
        <v>30</v>
      </c>
      <c r="O1175" s="45" t="s">
        <v>30</v>
      </c>
      <c r="P1175" s="45" t="s">
        <v>31</v>
      </c>
      <c r="Q1175" s="45" t="s">
        <v>30</v>
      </c>
      <c r="R1175" s="45" t="s">
        <v>30</v>
      </c>
      <c r="S1175" s="32" t="s">
        <v>30</v>
      </c>
      <c r="T1175" s="32" t="s">
        <v>30</v>
      </c>
      <c r="U1175" s="62" t="s">
        <v>51</v>
      </c>
      <c r="Z1175" s="32" t="s">
        <v>31</v>
      </c>
      <c r="AA1175" s="32" t="s">
        <v>30</v>
      </c>
      <c r="AB1175" s="32" t="s">
        <v>31</v>
      </c>
      <c r="AC1175" s="32" t="s">
        <v>33</v>
      </c>
      <c r="AD1175" s="32" t="s">
        <v>854</v>
      </c>
      <c r="AE1175" s="32" t="s">
        <v>31</v>
      </c>
      <c r="AF1175" s="46" t="s">
        <v>45</v>
      </c>
      <c r="AK1175" s="32" t="s">
        <v>35</v>
      </c>
      <c r="AP1175" s="24" t="str">
        <f t="shared" si="2"/>
        <v>0x0DE04000</v>
      </c>
      <c r="AQ1175" s="25"/>
      <c r="AR1175" s="26" t="str">
        <f t="shared" si="6"/>
        <v>ARM64Op_ld2_single_structure_16_bit_register_offset             </v>
      </c>
      <c r="AS1175" s="26" t="str">
        <f t="shared" si="7"/>
        <v>//		ARM64Op_ld2_single_structure_16_bit_register_offset,            	/* 0x0DE04000	LD2       	Rm != 11111 */</v>
      </c>
      <c r="AT1175" s="26" t="str">
        <f t="shared" si="8"/>
        <v>//		0x0DE04000,	/* LD2       	ARM64Op_ld2_single_structure_16_bit_register_offset	Rm != 11111 */</v>
      </c>
    </row>
    <row r="1176" ht="12.75" customHeight="1">
      <c r="A1176" s="9" t="s">
        <v>1856</v>
      </c>
      <c r="B1176" s="33" t="s">
        <v>106</v>
      </c>
      <c r="C1176" s="16"/>
      <c r="D1176" s="17"/>
      <c r="E1176" s="28" t="s">
        <v>1696</v>
      </c>
      <c r="F1176" s="18" t="str">
        <f t="shared" si="1"/>
        <v>single_structure_16_bit_register_offset</v>
      </c>
      <c r="G1176" s="18" t="s">
        <v>1751</v>
      </c>
      <c r="H1176" s="30" t="s">
        <v>1797</v>
      </c>
      <c r="I1176" s="30" t="s">
        <v>1710</v>
      </c>
      <c r="J1176" s="45" t="s">
        <v>31</v>
      </c>
      <c r="K1176" s="61" t="s">
        <v>71</v>
      </c>
      <c r="L1176" s="45" t="s">
        <v>31</v>
      </c>
      <c r="M1176" s="45" t="s">
        <v>31</v>
      </c>
      <c r="N1176" s="45" t="s">
        <v>30</v>
      </c>
      <c r="O1176" s="45" t="s">
        <v>30</v>
      </c>
      <c r="P1176" s="45" t="s">
        <v>31</v>
      </c>
      <c r="Q1176" s="45" t="s">
        <v>30</v>
      </c>
      <c r="R1176" s="45" t="s">
        <v>30</v>
      </c>
      <c r="S1176" s="32" t="s">
        <v>30</v>
      </c>
      <c r="T1176" s="32" t="s">
        <v>30</v>
      </c>
      <c r="U1176" s="62" t="s">
        <v>51</v>
      </c>
      <c r="Z1176" s="32" t="s">
        <v>31</v>
      </c>
      <c r="AA1176" s="32" t="s">
        <v>30</v>
      </c>
      <c r="AB1176" s="32" t="s">
        <v>30</v>
      </c>
      <c r="AC1176" s="32" t="s">
        <v>33</v>
      </c>
      <c r="AD1176" s="32" t="s">
        <v>854</v>
      </c>
      <c r="AE1176" s="32" t="s">
        <v>31</v>
      </c>
      <c r="AF1176" s="46" t="s">
        <v>45</v>
      </c>
      <c r="AK1176" s="32" t="s">
        <v>35</v>
      </c>
      <c r="AP1176" s="24" t="str">
        <f t="shared" si="2"/>
        <v>0x0DE06000</v>
      </c>
      <c r="AQ1176" s="25"/>
      <c r="AR1176" s="26" t="str">
        <f t="shared" si="6"/>
        <v>ARM64Op_ld4_single_structure_16_bit_register_offset             </v>
      </c>
      <c r="AS1176" s="26" t="str">
        <f t="shared" si="7"/>
        <v>//		ARM64Op_ld4_single_structure_16_bit_register_offset,            	/* 0x0DE06000	LD4       	Rm != 11111 */</v>
      </c>
      <c r="AT1176" s="26" t="str">
        <f t="shared" si="8"/>
        <v>//		0x0DE06000,	/* LD4       	ARM64Op_ld4_single_structure_16_bit_register_offset	Rm != 11111 */</v>
      </c>
    </row>
    <row r="1177" ht="12.75" customHeight="1">
      <c r="A1177" s="9" t="s">
        <v>1857</v>
      </c>
      <c r="B1177" s="33" t="s">
        <v>106</v>
      </c>
      <c r="C1177" s="16"/>
      <c r="D1177" s="17"/>
      <c r="E1177" s="28" t="s">
        <v>1704</v>
      </c>
      <c r="F1177" s="18" t="str">
        <f t="shared" si="1"/>
        <v>single_structure_32_bit_register_offset</v>
      </c>
      <c r="G1177" s="18" t="s">
        <v>1751</v>
      </c>
      <c r="H1177" s="30" t="s">
        <v>1800</v>
      </c>
      <c r="I1177" s="30" t="s">
        <v>1710</v>
      </c>
      <c r="J1177" s="45" t="s">
        <v>31</v>
      </c>
      <c r="K1177" s="61" t="s">
        <v>71</v>
      </c>
      <c r="L1177" s="45" t="s">
        <v>31</v>
      </c>
      <c r="M1177" s="45" t="s">
        <v>31</v>
      </c>
      <c r="N1177" s="45" t="s">
        <v>30</v>
      </c>
      <c r="O1177" s="45" t="s">
        <v>30</v>
      </c>
      <c r="P1177" s="45" t="s">
        <v>31</v>
      </c>
      <c r="Q1177" s="45" t="s">
        <v>30</v>
      </c>
      <c r="R1177" s="45" t="s">
        <v>30</v>
      </c>
      <c r="S1177" s="32" t="s">
        <v>30</v>
      </c>
      <c r="T1177" s="32" t="s">
        <v>30</v>
      </c>
      <c r="U1177" s="62" t="s">
        <v>51</v>
      </c>
      <c r="Z1177" s="32" t="s">
        <v>30</v>
      </c>
      <c r="AA1177" s="32" t="s">
        <v>31</v>
      </c>
      <c r="AB1177" s="32" t="s">
        <v>31</v>
      </c>
      <c r="AC1177" s="32" t="s">
        <v>33</v>
      </c>
      <c r="AD1177" s="32" t="s">
        <v>31</v>
      </c>
      <c r="AE1177" s="32" t="s">
        <v>31</v>
      </c>
      <c r="AF1177" s="46" t="s">
        <v>45</v>
      </c>
      <c r="AK1177" s="32" t="s">
        <v>35</v>
      </c>
      <c r="AP1177" s="24" t="str">
        <f t="shared" si="2"/>
        <v>0x0DE08000</v>
      </c>
      <c r="AQ1177" s="25"/>
      <c r="AR1177" s="26" t="str">
        <f t="shared" si="6"/>
        <v>ARM64Op_ld2_single_structure_32_bit_register_offset             </v>
      </c>
      <c r="AS1177" s="26" t="str">
        <f t="shared" si="7"/>
        <v>//		ARM64Op_ld2_single_structure_32_bit_register_offset,            	/* 0x0DE08000	LD2       	Rm != 11111 */</v>
      </c>
      <c r="AT1177" s="26" t="str">
        <f t="shared" si="8"/>
        <v>//		0x0DE08000,	/* LD2       	ARM64Op_ld2_single_structure_32_bit_register_offset	Rm != 11111 */</v>
      </c>
    </row>
    <row r="1178" ht="12.75" customHeight="1">
      <c r="A1178" s="15" t="s">
        <v>1858</v>
      </c>
      <c r="B1178" s="33" t="s">
        <v>106</v>
      </c>
      <c r="C1178" s="16"/>
      <c r="D1178" s="17"/>
      <c r="E1178" s="28" t="s">
        <v>1704</v>
      </c>
      <c r="F1178" s="18" t="str">
        <f t="shared" si="1"/>
        <v>single_structure_64_bit_register_offset</v>
      </c>
      <c r="G1178" s="18" t="s">
        <v>1751</v>
      </c>
      <c r="H1178" s="30" t="s">
        <v>1802</v>
      </c>
      <c r="I1178" s="30" t="s">
        <v>1710</v>
      </c>
      <c r="J1178" s="45" t="s">
        <v>31</v>
      </c>
      <c r="K1178" s="61" t="s">
        <v>71</v>
      </c>
      <c r="L1178" s="45" t="s">
        <v>31</v>
      </c>
      <c r="M1178" s="45" t="s">
        <v>31</v>
      </c>
      <c r="N1178" s="45" t="s">
        <v>30</v>
      </c>
      <c r="O1178" s="45" t="s">
        <v>30</v>
      </c>
      <c r="P1178" s="45" t="s">
        <v>31</v>
      </c>
      <c r="Q1178" s="45" t="s">
        <v>30</v>
      </c>
      <c r="R1178" s="45" t="s">
        <v>30</v>
      </c>
      <c r="S1178" s="32" t="s">
        <v>30</v>
      </c>
      <c r="T1178" s="32" t="s">
        <v>30</v>
      </c>
      <c r="U1178" s="62" t="s">
        <v>51</v>
      </c>
      <c r="Z1178" s="32" t="s">
        <v>30</v>
      </c>
      <c r="AA1178" s="32" t="s">
        <v>31</v>
      </c>
      <c r="AB1178" s="32" t="s">
        <v>31</v>
      </c>
      <c r="AC1178" s="32" t="s">
        <v>31</v>
      </c>
      <c r="AD1178" s="32" t="s">
        <v>31</v>
      </c>
      <c r="AE1178" s="32" t="s">
        <v>30</v>
      </c>
      <c r="AF1178" s="46" t="s">
        <v>45</v>
      </c>
      <c r="AK1178" s="32" t="s">
        <v>35</v>
      </c>
      <c r="AP1178" s="24" t="str">
        <f t="shared" si="2"/>
        <v>0x0DE08400</v>
      </c>
      <c r="AQ1178" s="25"/>
      <c r="AR1178" s="26" t="str">
        <f t="shared" si="6"/>
        <v>ARM64Op_ld2_single_structure_64_bit_register_offset             </v>
      </c>
      <c r="AS1178" s="26" t="str">
        <f t="shared" si="7"/>
        <v>//		ARM64Op_ld2_single_structure_64_bit_register_offset,            	/* 0x0DE08400	LD2       	Rm != 11111 */</v>
      </c>
      <c r="AT1178" s="26" t="str">
        <f t="shared" si="8"/>
        <v>//		0x0DE08400,	/* LD2       	ARM64Op_ld2_single_structure_64_bit_register_offset	Rm != 11111 */</v>
      </c>
    </row>
    <row r="1179" ht="12.75" customHeight="1">
      <c r="A1179" s="15" t="s">
        <v>1859</v>
      </c>
      <c r="B1179" s="33" t="s">
        <v>106</v>
      </c>
      <c r="C1179" s="16"/>
      <c r="D1179" s="17"/>
      <c r="E1179" s="28" t="s">
        <v>1696</v>
      </c>
      <c r="F1179" s="18" t="str">
        <f t="shared" si="1"/>
        <v>single_structure_32_bit_register_offset</v>
      </c>
      <c r="G1179" s="18" t="s">
        <v>1751</v>
      </c>
      <c r="H1179" s="30" t="s">
        <v>1800</v>
      </c>
      <c r="I1179" s="30" t="s">
        <v>1710</v>
      </c>
      <c r="J1179" s="45" t="s">
        <v>31</v>
      </c>
      <c r="K1179" s="61" t="s">
        <v>71</v>
      </c>
      <c r="L1179" s="45" t="s">
        <v>31</v>
      </c>
      <c r="M1179" s="45" t="s">
        <v>31</v>
      </c>
      <c r="N1179" s="45" t="s">
        <v>30</v>
      </c>
      <c r="O1179" s="45" t="s">
        <v>30</v>
      </c>
      <c r="P1179" s="45" t="s">
        <v>31</v>
      </c>
      <c r="Q1179" s="45" t="s">
        <v>30</v>
      </c>
      <c r="R1179" s="45" t="s">
        <v>30</v>
      </c>
      <c r="S1179" s="32" t="s">
        <v>30</v>
      </c>
      <c r="T1179" s="32" t="s">
        <v>30</v>
      </c>
      <c r="U1179" s="62" t="s">
        <v>51</v>
      </c>
      <c r="Z1179" s="32" t="s">
        <v>30</v>
      </c>
      <c r="AA1179" s="32" t="s">
        <v>31</v>
      </c>
      <c r="AB1179" s="32" t="s">
        <v>30</v>
      </c>
      <c r="AC1179" s="32" t="s">
        <v>33</v>
      </c>
      <c r="AD1179" s="32" t="s">
        <v>31</v>
      </c>
      <c r="AE1179" s="32" t="s">
        <v>31</v>
      </c>
      <c r="AF1179" s="46" t="s">
        <v>45</v>
      </c>
      <c r="AK1179" s="32" t="s">
        <v>35</v>
      </c>
      <c r="AP1179" s="24" t="str">
        <f t="shared" si="2"/>
        <v>0x0DE0A000</v>
      </c>
      <c r="AQ1179" s="25"/>
      <c r="AR1179" s="26" t="str">
        <f t="shared" si="6"/>
        <v>ARM64Op_ld4_single_structure_32_bit_register_offset             </v>
      </c>
      <c r="AS1179" s="26" t="str">
        <f t="shared" si="7"/>
        <v>//		ARM64Op_ld4_single_structure_32_bit_register_offset,            	/* 0x0DE0A000	LD4       	Rm != 11111 */</v>
      </c>
      <c r="AT1179" s="26" t="str">
        <f t="shared" si="8"/>
        <v>//		0x0DE0A000,	/* LD4       	ARM64Op_ld4_single_structure_32_bit_register_offset	Rm != 11111 */</v>
      </c>
    </row>
    <row r="1180" ht="12.75" customHeight="1">
      <c r="A1180" s="9" t="s">
        <v>1860</v>
      </c>
      <c r="B1180" s="33" t="s">
        <v>106</v>
      </c>
      <c r="C1180" s="16"/>
      <c r="D1180" s="17"/>
      <c r="E1180" s="28" t="s">
        <v>1696</v>
      </c>
      <c r="F1180" s="18" t="str">
        <f t="shared" si="1"/>
        <v>single_structure_64_bit_register_offset</v>
      </c>
      <c r="G1180" s="18" t="s">
        <v>1751</v>
      </c>
      <c r="H1180" s="30" t="s">
        <v>1802</v>
      </c>
      <c r="I1180" s="30" t="s">
        <v>1710</v>
      </c>
      <c r="J1180" s="45" t="s">
        <v>31</v>
      </c>
      <c r="K1180" s="61" t="s">
        <v>71</v>
      </c>
      <c r="L1180" s="45" t="s">
        <v>31</v>
      </c>
      <c r="M1180" s="45" t="s">
        <v>31</v>
      </c>
      <c r="N1180" s="45" t="s">
        <v>30</v>
      </c>
      <c r="O1180" s="45" t="s">
        <v>30</v>
      </c>
      <c r="P1180" s="45" t="s">
        <v>31</v>
      </c>
      <c r="Q1180" s="45" t="s">
        <v>30</v>
      </c>
      <c r="R1180" s="45" t="s">
        <v>30</v>
      </c>
      <c r="S1180" s="32" t="s">
        <v>30</v>
      </c>
      <c r="T1180" s="32" t="s">
        <v>30</v>
      </c>
      <c r="U1180" s="62" t="s">
        <v>51</v>
      </c>
      <c r="Z1180" s="32" t="s">
        <v>30</v>
      </c>
      <c r="AA1180" s="32" t="s">
        <v>31</v>
      </c>
      <c r="AB1180" s="32" t="s">
        <v>30</v>
      </c>
      <c r="AC1180" s="32" t="s">
        <v>31</v>
      </c>
      <c r="AD1180" s="32" t="s">
        <v>31</v>
      </c>
      <c r="AE1180" s="32" t="s">
        <v>30</v>
      </c>
      <c r="AF1180" s="46" t="s">
        <v>45</v>
      </c>
      <c r="AK1180" s="32" t="s">
        <v>35</v>
      </c>
      <c r="AP1180" s="24" t="str">
        <f t="shared" si="2"/>
        <v>0x0DE0A400</v>
      </c>
      <c r="AQ1180" s="25"/>
      <c r="AR1180" s="26" t="str">
        <f t="shared" si="6"/>
        <v>ARM64Op_ld4_single_structure_64_bit_register_offset             </v>
      </c>
      <c r="AS1180" s="26" t="str">
        <f t="shared" si="7"/>
        <v>//		ARM64Op_ld4_single_structure_64_bit_register_offset,            	/* 0x0DE0A400	LD4       	Rm != 11111 */</v>
      </c>
      <c r="AT1180" s="26" t="str">
        <f t="shared" si="8"/>
        <v>//		0x0DE0A400,	/* LD4       	ARM64Op_ld4_single_structure_64_bit_register_offset	Rm != 11111 */</v>
      </c>
    </row>
    <row r="1181" ht="12.75" customHeight="1">
      <c r="A1181" s="15" t="s">
        <v>1861</v>
      </c>
      <c r="B1181" s="33" t="s">
        <v>106</v>
      </c>
      <c r="C1181" s="16"/>
      <c r="D1181" s="17"/>
      <c r="E1181" s="28" t="s">
        <v>1788</v>
      </c>
      <c r="F1181" s="18" t="str">
        <f t="shared" si="1"/>
        <v>Register_offset</v>
      </c>
      <c r="G1181" s="19"/>
      <c r="H1181" s="30" t="s">
        <v>1709</v>
      </c>
      <c r="I1181" s="30" t="s">
        <v>1710</v>
      </c>
      <c r="J1181" s="45" t="s">
        <v>31</v>
      </c>
      <c r="K1181" s="61" t="s">
        <v>71</v>
      </c>
      <c r="L1181" s="45" t="s">
        <v>31</v>
      </c>
      <c r="M1181" s="45" t="s">
        <v>31</v>
      </c>
      <c r="N1181" s="45" t="s">
        <v>30</v>
      </c>
      <c r="O1181" s="45" t="s">
        <v>30</v>
      </c>
      <c r="P1181" s="45" t="s">
        <v>31</v>
      </c>
      <c r="Q1181" s="45" t="s">
        <v>30</v>
      </c>
      <c r="R1181" s="45" t="s">
        <v>30</v>
      </c>
      <c r="S1181" s="32" t="s">
        <v>30</v>
      </c>
      <c r="T1181" s="32" t="s">
        <v>30</v>
      </c>
      <c r="U1181" s="62" t="s">
        <v>51</v>
      </c>
      <c r="Z1181" s="32" t="s">
        <v>30</v>
      </c>
      <c r="AA1181" s="32" t="s">
        <v>30</v>
      </c>
      <c r="AB1181" s="32" t="s">
        <v>31</v>
      </c>
      <c r="AC1181" s="32" t="s">
        <v>31</v>
      </c>
      <c r="AD1181" s="32" t="s">
        <v>33</v>
      </c>
      <c r="AE1181" s="32" t="s">
        <v>33</v>
      </c>
      <c r="AF1181" s="46" t="s">
        <v>45</v>
      </c>
      <c r="AK1181" s="32" t="s">
        <v>35</v>
      </c>
      <c r="AP1181" s="24" t="str">
        <f t="shared" si="2"/>
        <v>0x0DE0C000</v>
      </c>
      <c r="AQ1181" s="25"/>
      <c r="AR1181" s="26" t="str">
        <f t="shared" si="6"/>
        <v>ARM64Op_ld2r_Register_offset                                    </v>
      </c>
      <c r="AS1181" s="26" t="str">
        <f t="shared" si="7"/>
        <v>//		ARM64Op_ld2r_Register_offset,                                   	/* 0x0DE0C000	LD2R      	Rm != 11111 */</v>
      </c>
      <c r="AT1181" s="26" t="str">
        <f t="shared" si="8"/>
        <v>//		0x0DE0C000,	/* LD2R      	ARM64Op_ld2r_Register_offset	Rm != 11111 */</v>
      </c>
    </row>
    <row r="1182" ht="12.75" customHeight="1">
      <c r="A1182" s="15" t="s">
        <v>1862</v>
      </c>
      <c r="B1182" s="33" t="s">
        <v>106</v>
      </c>
      <c r="C1182" s="16"/>
      <c r="D1182" s="17"/>
      <c r="E1182" s="28" t="s">
        <v>1790</v>
      </c>
      <c r="F1182" s="18" t="str">
        <f t="shared" si="1"/>
        <v>Register_offset</v>
      </c>
      <c r="G1182" s="19"/>
      <c r="H1182" s="30" t="s">
        <v>1709</v>
      </c>
      <c r="I1182" s="30" t="s">
        <v>1710</v>
      </c>
      <c r="J1182" s="45" t="s">
        <v>31</v>
      </c>
      <c r="K1182" s="61" t="s">
        <v>71</v>
      </c>
      <c r="L1182" s="45" t="s">
        <v>31</v>
      </c>
      <c r="M1182" s="45" t="s">
        <v>31</v>
      </c>
      <c r="N1182" s="45" t="s">
        <v>30</v>
      </c>
      <c r="O1182" s="45" t="s">
        <v>30</v>
      </c>
      <c r="P1182" s="45" t="s">
        <v>31</v>
      </c>
      <c r="Q1182" s="45" t="s">
        <v>30</v>
      </c>
      <c r="R1182" s="45" t="s">
        <v>30</v>
      </c>
      <c r="S1182" s="32" t="s">
        <v>30</v>
      </c>
      <c r="T1182" s="32" t="s">
        <v>30</v>
      </c>
      <c r="U1182" s="62" t="s">
        <v>51</v>
      </c>
      <c r="Z1182" s="32" t="s">
        <v>30</v>
      </c>
      <c r="AA1182" s="32" t="s">
        <v>30</v>
      </c>
      <c r="AB1182" s="32" t="s">
        <v>30</v>
      </c>
      <c r="AC1182" s="32" t="s">
        <v>31</v>
      </c>
      <c r="AD1182" s="32" t="s">
        <v>33</v>
      </c>
      <c r="AE1182" s="32" t="s">
        <v>33</v>
      </c>
      <c r="AF1182" s="46" t="s">
        <v>45</v>
      </c>
      <c r="AK1182" s="32" t="s">
        <v>35</v>
      </c>
      <c r="AP1182" s="24" t="str">
        <f t="shared" si="2"/>
        <v>0x0DE0E000</v>
      </c>
      <c r="AQ1182" s="25"/>
      <c r="AR1182" s="26" t="str">
        <f t="shared" si="6"/>
        <v>ARM64Op_ld4r_Register_offset                                    </v>
      </c>
      <c r="AS1182" s="26" t="str">
        <f t="shared" si="7"/>
        <v>//		ARM64Op_ld4r_Register_offset,                                   	/* 0x0DE0E000	LD4R      	Rm != 11111 */</v>
      </c>
      <c r="AT1182" s="26" t="str">
        <f t="shared" si="8"/>
        <v>//		0x0DE0E000,	/* LD4R      	ARM64Op_ld4r_Register_offset	Rm != 11111 */</v>
      </c>
    </row>
    <row r="1183" ht="12.75" customHeight="1">
      <c r="A1183" s="9" t="s">
        <v>1863</v>
      </c>
      <c r="B1183" s="33" t="s">
        <v>106</v>
      </c>
      <c r="C1183" s="16"/>
      <c r="D1183" s="17"/>
      <c r="E1183" s="28" t="s">
        <v>1704</v>
      </c>
      <c r="F1183" s="18" t="str">
        <f t="shared" si="1"/>
        <v>single_structure_8_bit_immediate_offset</v>
      </c>
      <c r="G1183" s="18" t="s">
        <v>1751</v>
      </c>
      <c r="H1183" s="30" t="s">
        <v>1806</v>
      </c>
      <c r="I1183" s="30"/>
      <c r="J1183" s="45" t="s">
        <v>31</v>
      </c>
      <c r="K1183" s="61" t="s">
        <v>71</v>
      </c>
      <c r="L1183" s="45" t="s">
        <v>31</v>
      </c>
      <c r="M1183" s="45" t="s">
        <v>31</v>
      </c>
      <c r="N1183" s="45" t="s">
        <v>30</v>
      </c>
      <c r="O1183" s="45" t="s">
        <v>30</v>
      </c>
      <c r="P1183" s="45" t="s">
        <v>31</v>
      </c>
      <c r="Q1183" s="45" t="s">
        <v>30</v>
      </c>
      <c r="R1183" s="45" t="s">
        <v>30</v>
      </c>
      <c r="S1183" s="32" t="s">
        <v>30</v>
      </c>
      <c r="T1183" s="32" t="s">
        <v>30</v>
      </c>
      <c r="U1183" s="62" t="s">
        <v>30</v>
      </c>
      <c r="V1183" s="62" t="s">
        <v>30</v>
      </c>
      <c r="W1183" s="62" t="s">
        <v>30</v>
      </c>
      <c r="X1183" s="62" t="s">
        <v>30</v>
      </c>
      <c r="Y1183" s="62" t="s">
        <v>30</v>
      </c>
      <c r="Z1183" s="32" t="s">
        <v>31</v>
      </c>
      <c r="AA1183" s="32" t="s">
        <v>31</v>
      </c>
      <c r="AB1183" s="32" t="s">
        <v>31</v>
      </c>
      <c r="AC1183" s="32" t="s">
        <v>33</v>
      </c>
      <c r="AD1183" s="32" t="s">
        <v>33</v>
      </c>
      <c r="AE1183" s="32" t="s">
        <v>33</v>
      </c>
      <c r="AF1183" s="46" t="s">
        <v>45</v>
      </c>
      <c r="AK1183" s="32" t="s">
        <v>35</v>
      </c>
      <c r="AP1183" s="24" t="str">
        <f t="shared" si="2"/>
        <v>0x0DFF0000</v>
      </c>
      <c r="AQ1183" s="25"/>
      <c r="AR1183" s="26" t="str">
        <f t="shared" si="6"/>
        <v>ARM64Op_ld2_single_structure_8_bit_immediate_offset             </v>
      </c>
      <c r="AS1183" s="26" t="str">
        <f t="shared" si="7"/>
        <v>//		ARM64Op_ld2_single_structure_8_bit_immediate_offset,            	/* 0x0DFF0000	LD2       	 */</v>
      </c>
      <c r="AT1183" s="26" t="str">
        <f t="shared" si="8"/>
        <v>//		0x0DFF0000,	/* LD2       	ARM64Op_ld2_single_structure_8_bit_immediate_offset	 */</v>
      </c>
    </row>
    <row r="1184" ht="12.75" customHeight="1">
      <c r="A1184" s="9" t="s">
        <v>1864</v>
      </c>
      <c r="B1184" s="33" t="s">
        <v>106</v>
      </c>
      <c r="C1184" s="16"/>
      <c r="D1184" s="17"/>
      <c r="E1184" s="28" t="s">
        <v>1696</v>
      </c>
      <c r="F1184" s="18" t="str">
        <f t="shared" si="1"/>
        <v>single_structure_8_bit_immediate_offset</v>
      </c>
      <c r="G1184" s="18" t="s">
        <v>1751</v>
      </c>
      <c r="H1184" s="30" t="s">
        <v>1806</v>
      </c>
      <c r="I1184" s="30"/>
      <c r="J1184" s="45" t="s">
        <v>31</v>
      </c>
      <c r="K1184" s="61" t="s">
        <v>71</v>
      </c>
      <c r="L1184" s="45" t="s">
        <v>31</v>
      </c>
      <c r="M1184" s="45" t="s">
        <v>31</v>
      </c>
      <c r="N1184" s="45" t="s">
        <v>30</v>
      </c>
      <c r="O1184" s="45" t="s">
        <v>30</v>
      </c>
      <c r="P1184" s="45" t="s">
        <v>31</v>
      </c>
      <c r="Q1184" s="45" t="s">
        <v>30</v>
      </c>
      <c r="R1184" s="45" t="s">
        <v>30</v>
      </c>
      <c r="S1184" s="32" t="s">
        <v>30</v>
      </c>
      <c r="T1184" s="32" t="s">
        <v>30</v>
      </c>
      <c r="U1184" s="62" t="s">
        <v>30</v>
      </c>
      <c r="V1184" s="62" t="s">
        <v>30</v>
      </c>
      <c r="W1184" s="62" t="s">
        <v>30</v>
      </c>
      <c r="X1184" s="62" t="s">
        <v>30</v>
      </c>
      <c r="Y1184" s="62" t="s">
        <v>30</v>
      </c>
      <c r="Z1184" s="32" t="s">
        <v>31</v>
      </c>
      <c r="AA1184" s="32" t="s">
        <v>31</v>
      </c>
      <c r="AB1184" s="32" t="s">
        <v>30</v>
      </c>
      <c r="AC1184" s="32" t="s">
        <v>33</v>
      </c>
      <c r="AD1184" s="32" t="s">
        <v>33</v>
      </c>
      <c r="AE1184" s="32" t="s">
        <v>33</v>
      </c>
      <c r="AF1184" s="46" t="s">
        <v>45</v>
      </c>
      <c r="AK1184" s="32" t="s">
        <v>35</v>
      </c>
      <c r="AP1184" s="24" t="str">
        <f t="shared" si="2"/>
        <v>0x0DFF2000</v>
      </c>
      <c r="AQ1184" s="25"/>
      <c r="AR1184" s="26" t="str">
        <f t="shared" si="6"/>
        <v>ARM64Op_ld4_single_structure_8_bit_immediate_offset             </v>
      </c>
      <c r="AS1184" s="26" t="str">
        <f t="shared" si="7"/>
        <v>//		ARM64Op_ld4_single_structure_8_bit_immediate_offset,            	/* 0x0DFF2000	LD4       	 */</v>
      </c>
      <c r="AT1184" s="26" t="str">
        <f t="shared" si="8"/>
        <v>//		0x0DFF2000,	/* LD4       	ARM64Op_ld4_single_structure_8_bit_immediate_offset	 */</v>
      </c>
    </row>
    <row r="1185" ht="12.75" customHeight="1">
      <c r="A1185" s="15" t="s">
        <v>1865</v>
      </c>
      <c r="B1185" s="33" t="s">
        <v>106</v>
      </c>
      <c r="C1185" s="16"/>
      <c r="D1185" s="17"/>
      <c r="E1185" s="28" t="s">
        <v>1704</v>
      </c>
      <c r="F1185" s="18" t="str">
        <f t="shared" si="1"/>
        <v>single_structure_16_bit_immediate_offset</v>
      </c>
      <c r="G1185" s="18" t="s">
        <v>1751</v>
      </c>
      <c r="H1185" s="30" t="s">
        <v>1809</v>
      </c>
      <c r="I1185" s="30"/>
      <c r="J1185" s="45" t="s">
        <v>31</v>
      </c>
      <c r="K1185" s="61" t="s">
        <v>71</v>
      </c>
      <c r="L1185" s="45" t="s">
        <v>31</v>
      </c>
      <c r="M1185" s="45" t="s">
        <v>31</v>
      </c>
      <c r="N1185" s="45" t="s">
        <v>30</v>
      </c>
      <c r="O1185" s="45" t="s">
        <v>30</v>
      </c>
      <c r="P1185" s="45" t="s">
        <v>31</v>
      </c>
      <c r="Q1185" s="45" t="s">
        <v>30</v>
      </c>
      <c r="R1185" s="45" t="s">
        <v>30</v>
      </c>
      <c r="S1185" s="32" t="s">
        <v>30</v>
      </c>
      <c r="T1185" s="32" t="s">
        <v>30</v>
      </c>
      <c r="U1185" s="62" t="s">
        <v>30</v>
      </c>
      <c r="V1185" s="62" t="s">
        <v>30</v>
      </c>
      <c r="W1185" s="62" t="s">
        <v>30</v>
      </c>
      <c r="X1185" s="62" t="s">
        <v>30</v>
      </c>
      <c r="Y1185" s="62" t="s">
        <v>30</v>
      </c>
      <c r="Z1185" s="32" t="s">
        <v>31</v>
      </c>
      <c r="AA1185" s="32" t="s">
        <v>30</v>
      </c>
      <c r="AB1185" s="32" t="s">
        <v>31</v>
      </c>
      <c r="AC1185" s="32" t="s">
        <v>33</v>
      </c>
      <c r="AD1185" s="32" t="s">
        <v>854</v>
      </c>
      <c r="AE1185" s="32" t="s">
        <v>31</v>
      </c>
      <c r="AF1185" s="46" t="s">
        <v>45</v>
      </c>
      <c r="AK1185" s="32" t="s">
        <v>35</v>
      </c>
      <c r="AP1185" s="24" t="str">
        <f t="shared" si="2"/>
        <v>0x0DFF4000</v>
      </c>
      <c r="AQ1185" s="25"/>
      <c r="AR1185" s="26" t="str">
        <f t="shared" si="6"/>
        <v>ARM64Op_ld2_single_structure_16_bit_immediate_offset            </v>
      </c>
      <c r="AS1185" s="26" t="str">
        <f t="shared" si="7"/>
        <v>//		ARM64Op_ld2_single_structure_16_bit_immediate_offset,           	/* 0x0DFF4000	LD2       	 */</v>
      </c>
      <c r="AT1185" s="26" t="str">
        <f t="shared" si="8"/>
        <v>//		0x0DFF4000,	/* LD2       	ARM64Op_ld2_single_structure_16_bit_immediate_offset	 */</v>
      </c>
    </row>
    <row r="1186" ht="12.75" customHeight="1">
      <c r="A1186" s="15" t="s">
        <v>1866</v>
      </c>
      <c r="B1186" s="33" t="s">
        <v>106</v>
      </c>
      <c r="C1186" s="16"/>
      <c r="D1186" s="17"/>
      <c r="E1186" s="28" t="s">
        <v>1696</v>
      </c>
      <c r="F1186" s="18" t="str">
        <f t="shared" si="1"/>
        <v>single_structure_16_bit_immediate_offset</v>
      </c>
      <c r="G1186" s="18" t="s">
        <v>1751</v>
      </c>
      <c r="H1186" s="30" t="s">
        <v>1809</v>
      </c>
      <c r="I1186" s="30"/>
      <c r="J1186" s="45" t="s">
        <v>31</v>
      </c>
      <c r="K1186" s="61" t="s">
        <v>71</v>
      </c>
      <c r="L1186" s="45" t="s">
        <v>31</v>
      </c>
      <c r="M1186" s="45" t="s">
        <v>31</v>
      </c>
      <c r="N1186" s="45" t="s">
        <v>30</v>
      </c>
      <c r="O1186" s="45" t="s">
        <v>30</v>
      </c>
      <c r="P1186" s="45" t="s">
        <v>31</v>
      </c>
      <c r="Q1186" s="45" t="s">
        <v>30</v>
      </c>
      <c r="R1186" s="45" t="s">
        <v>30</v>
      </c>
      <c r="S1186" s="32" t="s">
        <v>30</v>
      </c>
      <c r="T1186" s="32" t="s">
        <v>30</v>
      </c>
      <c r="U1186" s="62" t="s">
        <v>30</v>
      </c>
      <c r="V1186" s="62" t="s">
        <v>30</v>
      </c>
      <c r="W1186" s="62" t="s">
        <v>30</v>
      </c>
      <c r="X1186" s="62" t="s">
        <v>30</v>
      </c>
      <c r="Y1186" s="62" t="s">
        <v>30</v>
      </c>
      <c r="Z1186" s="32" t="s">
        <v>31</v>
      </c>
      <c r="AA1186" s="32" t="s">
        <v>30</v>
      </c>
      <c r="AB1186" s="32" t="s">
        <v>30</v>
      </c>
      <c r="AC1186" s="32" t="s">
        <v>33</v>
      </c>
      <c r="AD1186" s="32" t="s">
        <v>854</v>
      </c>
      <c r="AE1186" s="32" t="s">
        <v>31</v>
      </c>
      <c r="AF1186" s="46" t="s">
        <v>45</v>
      </c>
      <c r="AK1186" s="32" t="s">
        <v>35</v>
      </c>
      <c r="AP1186" s="24" t="str">
        <f t="shared" si="2"/>
        <v>0x0DFF6000</v>
      </c>
      <c r="AQ1186" s="25"/>
      <c r="AR1186" s="26" t="str">
        <f t="shared" si="6"/>
        <v>ARM64Op_ld4_single_structure_16_bit_immediate_offset            </v>
      </c>
      <c r="AS1186" s="26" t="str">
        <f t="shared" si="7"/>
        <v>//		ARM64Op_ld4_single_structure_16_bit_immediate_offset,           	/* 0x0DFF6000	LD4       	 */</v>
      </c>
      <c r="AT1186" s="26" t="str">
        <f t="shared" si="8"/>
        <v>//		0x0DFF6000,	/* LD4       	ARM64Op_ld4_single_structure_16_bit_immediate_offset	 */</v>
      </c>
    </row>
    <row r="1187" ht="12.75" customHeight="1">
      <c r="A1187" s="9" t="s">
        <v>1867</v>
      </c>
      <c r="B1187" s="33" t="s">
        <v>106</v>
      </c>
      <c r="C1187" s="16"/>
      <c r="D1187" s="17"/>
      <c r="E1187" s="28" t="s">
        <v>1704</v>
      </c>
      <c r="F1187" s="18" t="str">
        <f t="shared" si="1"/>
        <v>single_structure_32_bit_immediate_offset</v>
      </c>
      <c r="G1187" s="18" t="s">
        <v>1751</v>
      </c>
      <c r="H1187" s="30" t="s">
        <v>1812</v>
      </c>
      <c r="I1187" s="30"/>
      <c r="J1187" s="45" t="s">
        <v>31</v>
      </c>
      <c r="K1187" s="61" t="s">
        <v>71</v>
      </c>
      <c r="L1187" s="45" t="s">
        <v>31</v>
      </c>
      <c r="M1187" s="45" t="s">
        <v>31</v>
      </c>
      <c r="N1187" s="45" t="s">
        <v>30</v>
      </c>
      <c r="O1187" s="45" t="s">
        <v>30</v>
      </c>
      <c r="P1187" s="45" t="s">
        <v>31</v>
      </c>
      <c r="Q1187" s="45" t="s">
        <v>30</v>
      </c>
      <c r="R1187" s="45" t="s">
        <v>30</v>
      </c>
      <c r="S1187" s="32" t="s">
        <v>30</v>
      </c>
      <c r="T1187" s="32" t="s">
        <v>30</v>
      </c>
      <c r="U1187" s="62" t="s">
        <v>30</v>
      </c>
      <c r="V1187" s="62" t="s">
        <v>30</v>
      </c>
      <c r="W1187" s="62" t="s">
        <v>30</v>
      </c>
      <c r="X1187" s="62" t="s">
        <v>30</v>
      </c>
      <c r="Y1187" s="62" t="s">
        <v>30</v>
      </c>
      <c r="Z1187" s="32" t="s">
        <v>30</v>
      </c>
      <c r="AA1187" s="32" t="s">
        <v>31</v>
      </c>
      <c r="AB1187" s="32" t="s">
        <v>31</v>
      </c>
      <c r="AC1187" s="32" t="s">
        <v>33</v>
      </c>
      <c r="AD1187" s="32" t="s">
        <v>31</v>
      </c>
      <c r="AE1187" s="32" t="s">
        <v>31</v>
      </c>
      <c r="AF1187" s="46" t="s">
        <v>45</v>
      </c>
      <c r="AK1187" s="32" t="s">
        <v>35</v>
      </c>
      <c r="AP1187" s="24" t="str">
        <f t="shared" si="2"/>
        <v>0x0DFF8000</v>
      </c>
      <c r="AQ1187" s="25"/>
      <c r="AR1187" s="26" t="str">
        <f t="shared" si="6"/>
        <v>ARM64Op_ld2_single_structure_32_bit_immediate_offset            </v>
      </c>
      <c r="AS1187" s="26" t="str">
        <f t="shared" si="7"/>
        <v>//		ARM64Op_ld2_single_structure_32_bit_immediate_offset,           	/* 0x0DFF8000	LD2       	 */</v>
      </c>
      <c r="AT1187" s="26" t="str">
        <f t="shared" si="8"/>
        <v>//		0x0DFF8000,	/* LD2       	ARM64Op_ld2_single_structure_32_bit_immediate_offset	 */</v>
      </c>
    </row>
    <row r="1188" ht="12.75" customHeight="1">
      <c r="A1188" s="15" t="s">
        <v>1868</v>
      </c>
      <c r="B1188" s="33" t="s">
        <v>106</v>
      </c>
      <c r="C1188" s="16"/>
      <c r="D1188" s="17"/>
      <c r="E1188" s="28" t="s">
        <v>1704</v>
      </c>
      <c r="F1188" s="18" t="str">
        <f t="shared" si="1"/>
        <v>single_structure_64_bit_immediate_offset</v>
      </c>
      <c r="G1188" s="18" t="s">
        <v>1751</v>
      </c>
      <c r="H1188" s="30" t="s">
        <v>1814</v>
      </c>
      <c r="I1188" s="30"/>
      <c r="J1188" s="45" t="s">
        <v>31</v>
      </c>
      <c r="K1188" s="61" t="s">
        <v>71</v>
      </c>
      <c r="L1188" s="45" t="s">
        <v>31</v>
      </c>
      <c r="M1188" s="45" t="s">
        <v>31</v>
      </c>
      <c r="N1188" s="45" t="s">
        <v>30</v>
      </c>
      <c r="O1188" s="45" t="s">
        <v>30</v>
      </c>
      <c r="P1188" s="45" t="s">
        <v>31</v>
      </c>
      <c r="Q1188" s="45" t="s">
        <v>30</v>
      </c>
      <c r="R1188" s="45" t="s">
        <v>30</v>
      </c>
      <c r="S1188" s="32" t="s">
        <v>30</v>
      </c>
      <c r="T1188" s="32" t="s">
        <v>30</v>
      </c>
      <c r="U1188" s="62" t="s">
        <v>30</v>
      </c>
      <c r="V1188" s="62" t="s">
        <v>30</v>
      </c>
      <c r="W1188" s="62" t="s">
        <v>30</v>
      </c>
      <c r="X1188" s="62" t="s">
        <v>30</v>
      </c>
      <c r="Y1188" s="62" t="s">
        <v>30</v>
      </c>
      <c r="Z1188" s="32" t="s">
        <v>30</v>
      </c>
      <c r="AA1188" s="32" t="s">
        <v>31</v>
      </c>
      <c r="AB1188" s="32" t="s">
        <v>31</v>
      </c>
      <c r="AC1188" s="32" t="s">
        <v>31</v>
      </c>
      <c r="AD1188" s="32" t="s">
        <v>31</v>
      </c>
      <c r="AE1188" s="32" t="s">
        <v>30</v>
      </c>
      <c r="AF1188" s="46" t="s">
        <v>45</v>
      </c>
      <c r="AK1188" s="32" t="s">
        <v>35</v>
      </c>
      <c r="AP1188" s="24" t="str">
        <f t="shared" si="2"/>
        <v>0x0DFF8400</v>
      </c>
      <c r="AQ1188" s="25"/>
      <c r="AR1188" s="26" t="str">
        <f t="shared" si="6"/>
        <v>ARM64Op_ld2_single_structure_64_bit_immediate_offset            </v>
      </c>
      <c r="AS1188" s="26" t="str">
        <f t="shared" si="7"/>
        <v>//		ARM64Op_ld2_single_structure_64_bit_immediate_offset,           	/* 0x0DFF8400	LD2       	 */</v>
      </c>
      <c r="AT1188" s="26" t="str">
        <f t="shared" si="8"/>
        <v>//		0x0DFF8400,	/* LD2       	ARM64Op_ld2_single_structure_64_bit_immediate_offset	 */</v>
      </c>
    </row>
    <row r="1189" ht="12.75" customHeight="1">
      <c r="A1189" s="15" t="s">
        <v>1869</v>
      </c>
      <c r="B1189" s="33" t="s">
        <v>106</v>
      </c>
      <c r="C1189" s="16"/>
      <c r="D1189" s="17"/>
      <c r="E1189" s="28" t="s">
        <v>1696</v>
      </c>
      <c r="F1189" s="18" t="str">
        <f t="shared" si="1"/>
        <v>single_structure_32_bit_immediate_offset</v>
      </c>
      <c r="G1189" s="18" t="s">
        <v>1751</v>
      </c>
      <c r="H1189" s="30" t="s">
        <v>1812</v>
      </c>
      <c r="I1189" s="30"/>
      <c r="J1189" s="45" t="s">
        <v>31</v>
      </c>
      <c r="K1189" s="61" t="s">
        <v>71</v>
      </c>
      <c r="L1189" s="45" t="s">
        <v>31</v>
      </c>
      <c r="M1189" s="45" t="s">
        <v>31</v>
      </c>
      <c r="N1189" s="45" t="s">
        <v>30</v>
      </c>
      <c r="O1189" s="45" t="s">
        <v>30</v>
      </c>
      <c r="P1189" s="45" t="s">
        <v>31</v>
      </c>
      <c r="Q1189" s="45" t="s">
        <v>30</v>
      </c>
      <c r="R1189" s="45" t="s">
        <v>30</v>
      </c>
      <c r="S1189" s="32" t="s">
        <v>30</v>
      </c>
      <c r="T1189" s="32" t="s">
        <v>30</v>
      </c>
      <c r="U1189" s="62" t="s">
        <v>30</v>
      </c>
      <c r="V1189" s="62" t="s">
        <v>30</v>
      </c>
      <c r="W1189" s="62" t="s">
        <v>30</v>
      </c>
      <c r="X1189" s="62" t="s">
        <v>30</v>
      </c>
      <c r="Y1189" s="62" t="s">
        <v>30</v>
      </c>
      <c r="Z1189" s="32" t="s">
        <v>30</v>
      </c>
      <c r="AA1189" s="32" t="s">
        <v>31</v>
      </c>
      <c r="AB1189" s="32" t="s">
        <v>30</v>
      </c>
      <c r="AC1189" s="32" t="s">
        <v>33</v>
      </c>
      <c r="AD1189" s="32" t="s">
        <v>31</v>
      </c>
      <c r="AE1189" s="32" t="s">
        <v>31</v>
      </c>
      <c r="AF1189" s="46" t="s">
        <v>45</v>
      </c>
      <c r="AK1189" s="32" t="s">
        <v>35</v>
      </c>
      <c r="AP1189" s="24" t="str">
        <f t="shared" si="2"/>
        <v>0x0DFFA000</v>
      </c>
      <c r="AQ1189" s="25"/>
      <c r="AR1189" s="26" t="str">
        <f t="shared" si="6"/>
        <v>ARM64Op_ld4_single_structure_32_bit_immediate_offset            </v>
      </c>
      <c r="AS1189" s="26" t="str">
        <f t="shared" si="7"/>
        <v>//		ARM64Op_ld4_single_structure_32_bit_immediate_offset,           	/* 0x0DFFA000	LD4       	 */</v>
      </c>
      <c r="AT1189" s="26" t="str">
        <f t="shared" si="8"/>
        <v>//		0x0DFFA000,	/* LD4       	ARM64Op_ld4_single_structure_32_bit_immediate_offset	 */</v>
      </c>
    </row>
    <row r="1190" ht="12.75" customHeight="1">
      <c r="A1190" s="9" t="s">
        <v>1870</v>
      </c>
      <c r="B1190" s="33" t="s">
        <v>106</v>
      </c>
      <c r="C1190" s="16"/>
      <c r="D1190" s="17"/>
      <c r="E1190" s="28" t="s">
        <v>1696</v>
      </c>
      <c r="F1190" s="18" t="str">
        <f t="shared" si="1"/>
        <v>single_structure_64_bit_immediate_offset</v>
      </c>
      <c r="G1190" s="18" t="s">
        <v>1751</v>
      </c>
      <c r="H1190" s="30" t="s">
        <v>1814</v>
      </c>
      <c r="I1190" s="30"/>
      <c r="J1190" s="45" t="s">
        <v>31</v>
      </c>
      <c r="K1190" s="61" t="s">
        <v>71</v>
      </c>
      <c r="L1190" s="45" t="s">
        <v>31</v>
      </c>
      <c r="M1190" s="45" t="s">
        <v>31</v>
      </c>
      <c r="N1190" s="45" t="s">
        <v>30</v>
      </c>
      <c r="O1190" s="45" t="s">
        <v>30</v>
      </c>
      <c r="P1190" s="45" t="s">
        <v>31</v>
      </c>
      <c r="Q1190" s="45" t="s">
        <v>30</v>
      </c>
      <c r="R1190" s="45" t="s">
        <v>30</v>
      </c>
      <c r="S1190" s="32" t="s">
        <v>30</v>
      </c>
      <c r="T1190" s="32" t="s">
        <v>30</v>
      </c>
      <c r="U1190" s="62" t="s">
        <v>30</v>
      </c>
      <c r="V1190" s="62" t="s">
        <v>30</v>
      </c>
      <c r="W1190" s="62" t="s">
        <v>30</v>
      </c>
      <c r="X1190" s="62" t="s">
        <v>30</v>
      </c>
      <c r="Y1190" s="62" t="s">
        <v>30</v>
      </c>
      <c r="Z1190" s="32" t="s">
        <v>30</v>
      </c>
      <c r="AA1190" s="32" t="s">
        <v>31</v>
      </c>
      <c r="AB1190" s="32" t="s">
        <v>30</v>
      </c>
      <c r="AC1190" s="32" t="s">
        <v>31</v>
      </c>
      <c r="AD1190" s="32" t="s">
        <v>31</v>
      </c>
      <c r="AE1190" s="32" t="s">
        <v>30</v>
      </c>
      <c r="AF1190" s="46" t="s">
        <v>45</v>
      </c>
      <c r="AK1190" s="32" t="s">
        <v>35</v>
      </c>
      <c r="AP1190" s="24" t="str">
        <f t="shared" si="2"/>
        <v>0x0DFFA400</v>
      </c>
      <c r="AQ1190" s="25"/>
      <c r="AR1190" s="26" t="str">
        <f t="shared" si="6"/>
        <v>ARM64Op_ld4_single_structure_64_bit_immediate_offset            </v>
      </c>
      <c r="AS1190" s="26" t="str">
        <f t="shared" si="7"/>
        <v>//		ARM64Op_ld4_single_structure_64_bit_immediate_offset,           	/* 0x0DFFA400	LD4       	 */</v>
      </c>
      <c r="AT1190" s="26" t="str">
        <f t="shared" si="8"/>
        <v>//		0x0DFFA400,	/* LD4       	ARM64Op_ld4_single_structure_64_bit_immediate_offset	 */</v>
      </c>
    </row>
    <row r="1191" ht="12.75" customHeight="1">
      <c r="A1191" s="9" t="s">
        <v>1871</v>
      </c>
      <c r="B1191" s="33" t="s">
        <v>106</v>
      </c>
      <c r="C1191" s="16"/>
      <c r="D1191" s="17"/>
      <c r="E1191" s="28" t="s">
        <v>1788</v>
      </c>
      <c r="F1191" s="18" t="str">
        <f t="shared" si="1"/>
        <v>Immediate_offset</v>
      </c>
      <c r="G1191" s="19"/>
      <c r="H1191" s="30" t="s">
        <v>1722</v>
      </c>
      <c r="I1191" s="30"/>
      <c r="J1191" s="45" t="s">
        <v>31</v>
      </c>
      <c r="K1191" s="61" t="s">
        <v>71</v>
      </c>
      <c r="L1191" s="45" t="s">
        <v>31</v>
      </c>
      <c r="M1191" s="45" t="s">
        <v>31</v>
      </c>
      <c r="N1191" s="45" t="s">
        <v>30</v>
      </c>
      <c r="O1191" s="45" t="s">
        <v>30</v>
      </c>
      <c r="P1191" s="45" t="s">
        <v>31</v>
      </c>
      <c r="Q1191" s="45" t="s">
        <v>30</v>
      </c>
      <c r="R1191" s="45" t="s">
        <v>30</v>
      </c>
      <c r="S1191" s="32" t="s">
        <v>30</v>
      </c>
      <c r="T1191" s="32" t="s">
        <v>30</v>
      </c>
      <c r="U1191" s="62" t="s">
        <v>30</v>
      </c>
      <c r="V1191" s="62" t="s">
        <v>30</v>
      </c>
      <c r="W1191" s="62" t="s">
        <v>30</v>
      </c>
      <c r="X1191" s="62" t="s">
        <v>30</v>
      </c>
      <c r="Y1191" s="62" t="s">
        <v>30</v>
      </c>
      <c r="Z1191" s="32" t="s">
        <v>30</v>
      </c>
      <c r="AA1191" s="32" t="s">
        <v>30</v>
      </c>
      <c r="AB1191" s="32" t="s">
        <v>31</v>
      </c>
      <c r="AC1191" s="32" t="s">
        <v>31</v>
      </c>
      <c r="AD1191" s="32" t="s">
        <v>33</v>
      </c>
      <c r="AE1191" s="32" t="s">
        <v>33</v>
      </c>
      <c r="AF1191" s="46" t="s">
        <v>45</v>
      </c>
      <c r="AK1191" s="32" t="s">
        <v>35</v>
      </c>
      <c r="AP1191" s="24" t="str">
        <f t="shared" si="2"/>
        <v>0x0DFFC000</v>
      </c>
      <c r="AQ1191" s="25"/>
      <c r="AR1191" s="26" t="str">
        <f t="shared" si="6"/>
        <v>ARM64Op_ld2r_Immediate_offset                                   </v>
      </c>
      <c r="AS1191" s="26" t="str">
        <f t="shared" si="7"/>
        <v>//		ARM64Op_ld2r_Immediate_offset,                                  	/* 0x0DFFC000	LD2R      	 */</v>
      </c>
      <c r="AT1191" s="26" t="str">
        <f t="shared" si="8"/>
        <v>//		0x0DFFC000,	/* LD2R      	ARM64Op_ld2r_Immediate_offset	 */</v>
      </c>
    </row>
    <row r="1192" ht="12.75" customHeight="1">
      <c r="A1192" s="15" t="s">
        <v>1872</v>
      </c>
      <c r="B1192" s="33" t="s">
        <v>106</v>
      </c>
      <c r="C1192" s="16"/>
      <c r="D1192" s="17"/>
      <c r="E1192" s="28" t="s">
        <v>1790</v>
      </c>
      <c r="F1192" s="18" t="str">
        <f t="shared" si="1"/>
        <v>Immediate_offset</v>
      </c>
      <c r="G1192" s="19"/>
      <c r="H1192" s="30" t="s">
        <v>1722</v>
      </c>
      <c r="I1192" s="30"/>
      <c r="J1192" s="45" t="s">
        <v>31</v>
      </c>
      <c r="K1192" s="61" t="s">
        <v>71</v>
      </c>
      <c r="L1192" s="45" t="s">
        <v>31</v>
      </c>
      <c r="M1192" s="45" t="s">
        <v>31</v>
      </c>
      <c r="N1192" s="45" t="s">
        <v>30</v>
      </c>
      <c r="O1192" s="45" t="s">
        <v>30</v>
      </c>
      <c r="P1192" s="45" t="s">
        <v>31</v>
      </c>
      <c r="Q1192" s="45" t="s">
        <v>30</v>
      </c>
      <c r="R1192" s="45" t="s">
        <v>30</v>
      </c>
      <c r="S1192" s="32" t="s">
        <v>30</v>
      </c>
      <c r="T1192" s="32" t="s">
        <v>30</v>
      </c>
      <c r="U1192" s="62" t="s">
        <v>30</v>
      </c>
      <c r="V1192" s="62" t="s">
        <v>30</v>
      </c>
      <c r="W1192" s="62" t="s">
        <v>30</v>
      </c>
      <c r="X1192" s="62" t="s">
        <v>30</v>
      </c>
      <c r="Y1192" s="62" t="s">
        <v>30</v>
      </c>
      <c r="Z1192" s="32" t="s">
        <v>30</v>
      </c>
      <c r="AA1192" s="32" t="s">
        <v>30</v>
      </c>
      <c r="AB1192" s="32" t="s">
        <v>30</v>
      </c>
      <c r="AC1192" s="32" t="s">
        <v>31</v>
      </c>
      <c r="AD1192" s="32" t="s">
        <v>33</v>
      </c>
      <c r="AE1192" s="32" t="s">
        <v>33</v>
      </c>
      <c r="AF1192" s="46" t="s">
        <v>45</v>
      </c>
      <c r="AK1192" s="32" t="s">
        <v>35</v>
      </c>
      <c r="AP1192" s="24" t="str">
        <f t="shared" si="2"/>
        <v>0x0DFFE000</v>
      </c>
      <c r="AQ1192" s="25"/>
      <c r="AR1192" s="26" t="str">
        <f t="shared" si="6"/>
        <v>ARM64Op_ld4r_Immediate_offset                                   </v>
      </c>
      <c r="AS1192" s="26" t="str">
        <f t="shared" si="7"/>
        <v>//		ARM64Op_ld4r_Immediate_offset,                                  	/* 0x0DFFE000	LD4R      	 */</v>
      </c>
      <c r="AT1192" s="26" t="str">
        <f t="shared" si="8"/>
        <v>//		0x0DFFE000,	/* LD4R      	ARM64Op_ld4r_Immediate_offset	 */</v>
      </c>
    </row>
  </sheetData>
  <mergeCells count="3530">
    <mergeCell ref="AF509:AJ509"/>
    <mergeCell ref="AF498:AJ498"/>
    <mergeCell ref="AF503:AJ503"/>
    <mergeCell ref="AF502:AJ502"/>
    <mergeCell ref="AF506:AJ506"/>
    <mergeCell ref="AF507:AJ507"/>
    <mergeCell ref="AF501:AJ501"/>
    <mergeCell ref="AF504:AJ504"/>
    <mergeCell ref="AF515:AJ515"/>
    <mergeCell ref="AF516:AJ516"/>
    <mergeCell ref="AF528:AJ528"/>
    <mergeCell ref="AF512:AJ512"/>
    <mergeCell ref="AF511:AJ511"/>
    <mergeCell ref="AF510:AJ510"/>
    <mergeCell ref="AF495:AJ495"/>
    <mergeCell ref="AF520:AJ520"/>
    <mergeCell ref="AF517:AJ517"/>
    <mergeCell ref="AF487:AJ487"/>
    <mergeCell ref="AF492:AJ492"/>
    <mergeCell ref="AF484:AJ484"/>
    <mergeCell ref="AF483:AJ483"/>
    <mergeCell ref="AF493:AJ493"/>
    <mergeCell ref="AF494:AJ494"/>
    <mergeCell ref="AF500:AJ500"/>
    <mergeCell ref="AF499:AJ499"/>
    <mergeCell ref="AF527:AJ527"/>
    <mergeCell ref="AF521:AJ521"/>
    <mergeCell ref="AF525:AJ525"/>
    <mergeCell ref="AF524:AJ524"/>
    <mergeCell ref="AF523:AJ523"/>
    <mergeCell ref="AF522:AJ522"/>
    <mergeCell ref="AF526:AJ526"/>
    <mergeCell ref="AF514:AJ514"/>
    <mergeCell ref="AF513:AJ513"/>
    <mergeCell ref="AF471:AJ471"/>
    <mergeCell ref="AF474:AJ474"/>
    <mergeCell ref="AF473:AJ473"/>
    <mergeCell ref="AF472:AJ472"/>
    <mergeCell ref="AF476:AJ476"/>
    <mergeCell ref="AF519:AJ519"/>
    <mergeCell ref="AF518:AJ518"/>
    <mergeCell ref="AF496:AJ496"/>
    <mergeCell ref="AF485:AJ485"/>
    <mergeCell ref="AF488:AJ488"/>
    <mergeCell ref="AF453:AJ453"/>
    <mergeCell ref="AF466:AJ466"/>
    <mergeCell ref="AF497:AJ497"/>
    <mergeCell ref="AF450:AJ450"/>
    <mergeCell ref="AF451:AJ451"/>
    <mergeCell ref="AF443:AJ443"/>
    <mergeCell ref="AF442:AJ442"/>
    <mergeCell ref="AF452:AJ452"/>
    <mergeCell ref="AF445:AJ445"/>
    <mergeCell ref="AF454:AJ454"/>
    <mergeCell ref="AF458:AJ458"/>
    <mergeCell ref="AF456:AJ456"/>
    <mergeCell ref="AF457:AJ457"/>
    <mergeCell ref="AF455:AJ455"/>
    <mergeCell ref="AF469:AJ469"/>
    <mergeCell ref="AF467:AJ467"/>
    <mergeCell ref="AF459:AJ459"/>
    <mergeCell ref="AF460:AJ460"/>
    <mergeCell ref="AF465:AJ465"/>
    <mergeCell ref="AF461:AJ461"/>
    <mergeCell ref="AF462:AJ462"/>
    <mergeCell ref="AF449:AJ449"/>
    <mergeCell ref="AF447:AJ447"/>
    <mergeCell ref="AF448:AJ448"/>
    <mergeCell ref="AF444:AJ444"/>
    <mergeCell ref="AF446:AJ446"/>
    <mergeCell ref="AF482:AJ482"/>
    <mergeCell ref="AF478:AJ478"/>
    <mergeCell ref="AF477:AJ477"/>
    <mergeCell ref="AF475:AJ475"/>
    <mergeCell ref="AF470:AJ470"/>
    <mergeCell ref="AF468:AJ468"/>
    <mergeCell ref="AF486:AJ486"/>
    <mergeCell ref="AF491:AJ491"/>
    <mergeCell ref="AF480:AJ480"/>
    <mergeCell ref="AF481:AJ481"/>
    <mergeCell ref="AF479:AJ479"/>
    <mergeCell ref="AF547:AJ547"/>
    <mergeCell ref="AF545:AJ545"/>
    <mergeCell ref="AF544:AJ544"/>
    <mergeCell ref="AF542:AJ542"/>
    <mergeCell ref="AF533:AJ533"/>
    <mergeCell ref="AF539:AJ539"/>
    <mergeCell ref="AF538:AJ538"/>
    <mergeCell ref="AF548:AJ548"/>
    <mergeCell ref="AF551:AJ551"/>
    <mergeCell ref="AF549:AJ549"/>
    <mergeCell ref="AF550:AJ550"/>
    <mergeCell ref="AA566:AE566"/>
    <mergeCell ref="U566:Y566"/>
    <mergeCell ref="Z567:AD567"/>
    <mergeCell ref="AF567:AJ567"/>
    <mergeCell ref="AA564:AE564"/>
    <mergeCell ref="AA565:AE565"/>
    <mergeCell ref="U558:Y558"/>
    <mergeCell ref="U559:Y559"/>
    <mergeCell ref="U563:Y563"/>
    <mergeCell ref="AF586:AJ586"/>
    <mergeCell ref="AF585:AJ585"/>
    <mergeCell ref="AF576:AJ576"/>
    <mergeCell ref="AF568:AJ568"/>
    <mergeCell ref="U573:Y573"/>
    <mergeCell ref="U574:Y574"/>
    <mergeCell ref="U474:Z474"/>
    <mergeCell ref="U472:Y472"/>
    <mergeCell ref="U473:Y473"/>
    <mergeCell ref="AF532:AJ532"/>
    <mergeCell ref="AF508:AJ508"/>
    <mergeCell ref="AF505:AJ505"/>
    <mergeCell ref="AF530:AJ530"/>
    <mergeCell ref="AF531:AJ531"/>
    <mergeCell ref="AF536:AJ536"/>
    <mergeCell ref="AF537:AJ537"/>
    <mergeCell ref="AF556:AJ556"/>
    <mergeCell ref="AF557:AJ557"/>
    <mergeCell ref="AF558:AJ558"/>
    <mergeCell ref="AF559:AJ559"/>
    <mergeCell ref="AK456:AO456"/>
    <mergeCell ref="AK455:AO455"/>
    <mergeCell ref="U457:Y457"/>
    <mergeCell ref="U455:Y455"/>
    <mergeCell ref="U456:Y456"/>
    <mergeCell ref="AK454:AO454"/>
    <mergeCell ref="AK459:AO459"/>
    <mergeCell ref="AK458:AO458"/>
    <mergeCell ref="AK457:AO457"/>
    <mergeCell ref="U446:Y446"/>
    <mergeCell ref="U448:Y448"/>
    <mergeCell ref="U447:Y447"/>
    <mergeCell ref="AK448:AO448"/>
    <mergeCell ref="AK446:AO446"/>
    <mergeCell ref="AK447:AO447"/>
    <mergeCell ref="AK449:AO449"/>
    <mergeCell ref="U449:Y449"/>
    <mergeCell ref="U443:Y443"/>
    <mergeCell ref="U445:Y445"/>
    <mergeCell ref="U444:Y444"/>
    <mergeCell ref="U452:Y452"/>
    <mergeCell ref="U451:Y451"/>
    <mergeCell ref="AK452:AO452"/>
    <mergeCell ref="AK451:AO451"/>
    <mergeCell ref="AK453:AO453"/>
    <mergeCell ref="AK450:AO450"/>
    <mergeCell ref="Z439:AC439"/>
    <mergeCell ref="U439:Y439"/>
    <mergeCell ref="U464:AB464"/>
    <mergeCell ref="U463:AB463"/>
    <mergeCell ref="AK465:AO465"/>
    <mergeCell ref="AK462:AO462"/>
    <mergeCell ref="AK460:AO460"/>
    <mergeCell ref="AK461:AO461"/>
    <mergeCell ref="AK463:AO463"/>
    <mergeCell ref="AK464:AO464"/>
    <mergeCell ref="U465:Y465"/>
    <mergeCell ref="U460:Y460"/>
    <mergeCell ref="U459:Y459"/>
    <mergeCell ref="U458:Y458"/>
    <mergeCell ref="U442:Y442"/>
    <mergeCell ref="U450:Y450"/>
    <mergeCell ref="Z465:AA465"/>
    <mergeCell ref="U441:Y441"/>
    <mergeCell ref="AK442:AO442"/>
    <mergeCell ref="AK441:AO441"/>
    <mergeCell ref="AL439:AO439"/>
    <mergeCell ref="AK440:AO440"/>
    <mergeCell ref="Z440:AC440"/>
    <mergeCell ref="U440:Y440"/>
    <mergeCell ref="AF440:AJ440"/>
    <mergeCell ref="AF441:AJ441"/>
    <mergeCell ref="AK444:AO444"/>
    <mergeCell ref="AK443:AO443"/>
    <mergeCell ref="AK445:AO445"/>
    <mergeCell ref="AK495:AO495"/>
    <mergeCell ref="AK494:AO494"/>
    <mergeCell ref="AK493:AO493"/>
    <mergeCell ref="AK490:AO490"/>
    <mergeCell ref="AK492:AO492"/>
    <mergeCell ref="AK491:AO491"/>
    <mergeCell ref="AK489:AO489"/>
    <mergeCell ref="AK503:AO503"/>
    <mergeCell ref="AK504:AO504"/>
    <mergeCell ref="AK502:AO502"/>
    <mergeCell ref="AK501:AO501"/>
    <mergeCell ref="AK500:AO500"/>
    <mergeCell ref="AK499:AO499"/>
    <mergeCell ref="AK507:AO507"/>
    <mergeCell ref="AK508:AO508"/>
    <mergeCell ref="AK505:AO505"/>
    <mergeCell ref="AK506:AO506"/>
    <mergeCell ref="AK509:AO509"/>
    <mergeCell ref="AK496:AO496"/>
    <mergeCell ref="AK498:AO498"/>
    <mergeCell ref="AK497:AO497"/>
    <mergeCell ref="AK562:AO562"/>
    <mergeCell ref="AK563:AO563"/>
    <mergeCell ref="AF565:AJ565"/>
    <mergeCell ref="AF566:AJ566"/>
    <mergeCell ref="AK560:AO560"/>
    <mergeCell ref="AK561:AO561"/>
    <mergeCell ref="AK566:AO566"/>
    <mergeCell ref="AK565:AO565"/>
    <mergeCell ref="AK564:AO564"/>
    <mergeCell ref="AK516:AO516"/>
    <mergeCell ref="AK518:AO518"/>
    <mergeCell ref="AK517:AO517"/>
    <mergeCell ref="AK532:AO532"/>
    <mergeCell ref="AK537:AO537"/>
    <mergeCell ref="AK536:AO536"/>
    <mergeCell ref="AK535:AO535"/>
    <mergeCell ref="AK534:AO534"/>
    <mergeCell ref="AK533:AO533"/>
    <mergeCell ref="AK519:AO519"/>
    <mergeCell ref="AK547:AO547"/>
    <mergeCell ref="AK548:AO548"/>
    <mergeCell ref="AK557:AO557"/>
    <mergeCell ref="AK556:AO556"/>
    <mergeCell ref="AK555:AO555"/>
    <mergeCell ref="AK553:AO553"/>
    <mergeCell ref="AK554:AO554"/>
    <mergeCell ref="AK559:AO559"/>
    <mergeCell ref="AK558:AO558"/>
    <mergeCell ref="AK551:AO551"/>
    <mergeCell ref="AK543:AO543"/>
    <mergeCell ref="AK544:AO544"/>
    <mergeCell ref="AK546:AO546"/>
    <mergeCell ref="AK545:AO545"/>
    <mergeCell ref="AK552:AO552"/>
    <mergeCell ref="AF564:AJ564"/>
    <mergeCell ref="AF569:AJ569"/>
    <mergeCell ref="AF570:AJ570"/>
    <mergeCell ref="AF571:AJ571"/>
    <mergeCell ref="AK569:AO569"/>
    <mergeCell ref="AK570:AO570"/>
    <mergeCell ref="AK571:AO571"/>
    <mergeCell ref="AK567:AO567"/>
    <mergeCell ref="AK568:AO568"/>
    <mergeCell ref="AF572:AJ572"/>
    <mergeCell ref="AF573:AJ573"/>
    <mergeCell ref="AK573:AO573"/>
    <mergeCell ref="AK574:AO574"/>
    <mergeCell ref="AK575:AO575"/>
    <mergeCell ref="AK572:AO572"/>
    <mergeCell ref="AF575:AJ575"/>
    <mergeCell ref="AF574:AJ574"/>
    <mergeCell ref="AF529:AJ529"/>
    <mergeCell ref="AF541:AJ541"/>
    <mergeCell ref="AF540:AJ540"/>
    <mergeCell ref="AF535:AJ535"/>
    <mergeCell ref="AF534:AJ534"/>
    <mergeCell ref="AK485:AO485"/>
    <mergeCell ref="AK486:AO486"/>
    <mergeCell ref="AK488:AO488"/>
    <mergeCell ref="AK487:AO487"/>
    <mergeCell ref="AK515:AO515"/>
    <mergeCell ref="AK511:AO511"/>
    <mergeCell ref="AK510:AO510"/>
    <mergeCell ref="AK513:AO513"/>
    <mergeCell ref="AK514:AO514"/>
    <mergeCell ref="AK512:AO512"/>
    <mergeCell ref="AK550:AO550"/>
    <mergeCell ref="AK549:AO549"/>
    <mergeCell ref="AK539:AO539"/>
    <mergeCell ref="AK538:AO538"/>
    <mergeCell ref="AK541:AO541"/>
    <mergeCell ref="AK540:AO540"/>
    <mergeCell ref="AK542:AO542"/>
    <mergeCell ref="AA562:AE562"/>
    <mergeCell ref="AA559:AE559"/>
    <mergeCell ref="AA560:AE560"/>
    <mergeCell ref="AA561:AE561"/>
    <mergeCell ref="AA563:AE563"/>
    <mergeCell ref="AF561:AJ561"/>
    <mergeCell ref="AF560:AJ560"/>
    <mergeCell ref="AF563:AJ563"/>
    <mergeCell ref="AF562:AJ562"/>
    <mergeCell ref="AF543:AJ543"/>
    <mergeCell ref="AF555:AJ555"/>
    <mergeCell ref="AF552:AJ552"/>
    <mergeCell ref="AF554:AJ554"/>
    <mergeCell ref="AF553:AJ553"/>
    <mergeCell ref="AF546:AJ546"/>
    <mergeCell ref="AA558:AE558"/>
    <mergeCell ref="U567:Y567"/>
    <mergeCell ref="U565:Y565"/>
    <mergeCell ref="U560:Y560"/>
    <mergeCell ref="U561:Y561"/>
    <mergeCell ref="U572:Y572"/>
    <mergeCell ref="U571:Y571"/>
    <mergeCell ref="U570:Y570"/>
    <mergeCell ref="U569:Y569"/>
    <mergeCell ref="U568:Y568"/>
    <mergeCell ref="U581:Y581"/>
    <mergeCell ref="U580:Y580"/>
    <mergeCell ref="AF588:AJ588"/>
    <mergeCell ref="U588:Y588"/>
    <mergeCell ref="U579:Y579"/>
    <mergeCell ref="U578:Y578"/>
    <mergeCell ref="AF577:AJ577"/>
    <mergeCell ref="AF578:AJ578"/>
    <mergeCell ref="AF584:AJ584"/>
    <mergeCell ref="AF583:AJ583"/>
    <mergeCell ref="AF581:AJ581"/>
    <mergeCell ref="AF580:AJ580"/>
    <mergeCell ref="AF589:AJ589"/>
    <mergeCell ref="AF590:AJ590"/>
    <mergeCell ref="U469:Y469"/>
    <mergeCell ref="U471:Y471"/>
    <mergeCell ref="U454:Y454"/>
    <mergeCell ref="U453:Y453"/>
    <mergeCell ref="U468:Y468"/>
    <mergeCell ref="U467:Y467"/>
    <mergeCell ref="U466:Y466"/>
    <mergeCell ref="W503:Y503"/>
    <mergeCell ref="U503:V503"/>
    <mergeCell ref="AK605:AO605"/>
    <mergeCell ref="AF605:AJ605"/>
    <mergeCell ref="AF608:AJ608"/>
    <mergeCell ref="AF607:AJ607"/>
    <mergeCell ref="AK602:AO602"/>
    <mergeCell ref="AK600:AO600"/>
    <mergeCell ref="AK601:AO601"/>
    <mergeCell ref="AK604:AO604"/>
    <mergeCell ref="AF609:AJ609"/>
    <mergeCell ref="AF610:AJ610"/>
    <mergeCell ref="AF611:AJ611"/>
    <mergeCell ref="AF606:AJ606"/>
    <mergeCell ref="U582:Y582"/>
    <mergeCell ref="U586:Y586"/>
    <mergeCell ref="U583:Y583"/>
    <mergeCell ref="U584:Y584"/>
    <mergeCell ref="U585:Y585"/>
    <mergeCell ref="U592:Y592"/>
    <mergeCell ref="U593:Y593"/>
    <mergeCell ref="AF587:AJ587"/>
    <mergeCell ref="AF582:AJ582"/>
    <mergeCell ref="U587:Y587"/>
    <mergeCell ref="U577:Y577"/>
    <mergeCell ref="AF579:AJ579"/>
    <mergeCell ref="AK615:AO615"/>
    <mergeCell ref="AK618:AO618"/>
    <mergeCell ref="AK617:AO617"/>
    <mergeCell ref="AK616:AO616"/>
    <mergeCell ref="AF612:AJ612"/>
    <mergeCell ref="AF613:AJ613"/>
    <mergeCell ref="AF614:AJ614"/>
    <mergeCell ref="AF615:AJ615"/>
    <mergeCell ref="AK599:AO599"/>
    <mergeCell ref="AK598:AO598"/>
    <mergeCell ref="AF598:AJ598"/>
    <mergeCell ref="AK592:AO592"/>
    <mergeCell ref="AK595:AO595"/>
    <mergeCell ref="AK589:AO589"/>
    <mergeCell ref="AK590:AO590"/>
    <mergeCell ref="AK591:AO591"/>
    <mergeCell ref="AK580:AO580"/>
    <mergeCell ref="AK581:AO581"/>
    <mergeCell ref="AK578:AO578"/>
    <mergeCell ref="AK579:AO579"/>
    <mergeCell ref="AK577:AO577"/>
    <mergeCell ref="AK576:AO576"/>
    <mergeCell ref="AK586:AO586"/>
    <mergeCell ref="AK585:AO585"/>
    <mergeCell ref="AK584:AO584"/>
    <mergeCell ref="AK583:AO583"/>
    <mergeCell ref="AK582:AO582"/>
    <mergeCell ref="AK587:AO587"/>
    <mergeCell ref="AK588:AO588"/>
    <mergeCell ref="AK527:AO527"/>
    <mergeCell ref="AK531:AO531"/>
    <mergeCell ref="AK529:AO529"/>
    <mergeCell ref="AK528:AO528"/>
    <mergeCell ref="AK530:AO530"/>
    <mergeCell ref="AK523:AO523"/>
    <mergeCell ref="AK522:AO522"/>
    <mergeCell ref="AK526:AO526"/>
    <mergeCell ref="AK524:AO524"/>
    <mergeCell ref="AK525:AO525"/>
    <mergeCell ref="AK521:AO521"/>
    <mergeCell ref="AK520:AO520"/>
    <mergeCell ref="AK478:AO478"/>
    <mergeCell ref="AK479:AO479"/>
    <mergeCell ref="AK477:AO477"/>
    <mergeCell ref="AK476:AO476"/>
    <mergeCell ref="AK474:AO474"/>
    <mergeCell ref="AK475:AO475"/>
    <mergeCell ref="AK484:AO484"/>
    <mergeCell ref="AK481:AO481"/>
    <mergeCell ref="AK482:AO482"/>
    <mergeCell ref="AK483:AO483"/>
    <mergeCell ref="AK480:AO480"/>
    <mergeCell ref="AK667:AO667"/>
    <mergeCell ref="AK668:AO668"/>
    <mergeCell ref="AK672:AO672"/>
    <mergeCell ref="AK673:AO673"/>
    <mergeCell ref="AK677:AO677"/>
    <mergeCell ref="AF677:AJ677"/>
    <mergeCell ref="AF679:AJ679"/>
    <mergeCell ref="AF678:AJ678"/>
    <mergeCell ref="AK678:AO678"/>
    <mergeCell ref="AK679:AO679"/>
    <mergeCell ref="AK681:AO681"/>
    <mergeCell ref="AK682:AO682"/>
    <mergeCell ref="AK683:AO683"/>
    <mergeCell ref="AK684:AO684"/>
    <mergeCell ref="AK680:AO680"/>
    <mergeCell ref="AK685:AO685"/>
    <mergeCell ref="AF687:AJ687"/>
    <mergeCell ref="AF686:AJ686"/>
    <mergeCell ref="AK687:AO687"/>
    <mergeCell ref="AK688:AO688"/>
    <mergeCell ref="AF684:AJ684"/>
    <mergeCell ref="AF685:AJ685"/>
    <mergeCell ref="AK696:AO696"/>
    <mergeCell ref="AK695:AO695"/>
    <mergeCell ref="AF691:AJ691"/>
    <mergeCell ref="AF692:AJ692"/>
    <mergeCell ref="AK693:AO693"/>
    <mergeCell ref="AK692:AO692"/>
    <mergeCell ref="AK691:AO691"/>
    <mergeCell ref="AK690:AO690"/>
    <mergeCell ref="AF697:AJ697"/>
    <mergeCell ref="AK697:AO697"/>
    <mergeCell ref="AK676:AO676"/>
    <mergeCell ref="AK675:AO675"/>
    <mergeCell ref="AF688:AJ688"/>
    <mergeCell ref="AF690:AJ690"/>
    <mergeCell ref="AF689:AJ689"/>
    <mergeCell ref="AF696:AJ696"/>
    <mergeCell ref="AK694:AO694"/>
    <mergeCell ref="AF710:AJ710"/>
    <mergeCell ref="AK707:AO707"/>
    <mergeCell ref="AF670:AJ670"/>
    <mergeCell ref="AF671:AJ671"/>
    <mergeCell ref="AF715:AJ715"/>
    <mergeCell ref="AF716:AJ716"/>
    <mergeCell ref="AK716:AO716"/>
    <mergeCell ref="AK714:AO714"/>
    <mergeCell ref="AK698:AO698"/>
    <mergeCell ref="AK711:AO711"/>
    <mergeCell ref="AK710:AO710"/>
    <mergeCell ref="AF711:AJ711"/>
    <mergeCell ref="AF712:AJ712"/>
    <mergeCell ref="AF714:AJ714"/>
    <mergeCell ref="AF713:AJ713"/>
    <mergeCell ref="AK706:AO706"/>
    <mergeCell ref="AK705:AO705"/>
    <mergeCell ref="AK703:AO703"/>
    <mergeCell ref="AK704:AO704"/>
    <mergeCell ref="AK708:AO708"/>
    <mergeCell ref="AK709:AO709"/>
    <mergeCell ref="AK702:AO702"/>
    <mergeCell ref="AK701:AO701"/>
    <mergeCell ref="AK660:AO660"/>
    <mergeCell ref="AK659:AO659"/>
    <mergeCell ref="AF662:AJ662"/>
    <mergeCell ref="AF661:AJ661"/>
    <mergeCell ref="AF659:AJ659"/>
    <mergeCell ref="AK661:AO661"/>
    <mergeCell ref="AK662:AO662"/>
    <mergeCell ref="AF663:AJ663"/>
    <mergeCell ref="AF660:AJ660"/>
    <mergeCell ref="AK663:AO663"/>
    <mergeCell ref="W695:Y695"/>
    <mergeCell ref="W681:Y681"/>
    <mergeCell ref="W682:Y682"/>
    <mergeCell ref="W683:Y683"/>
    <mergeCell ref="W680:Y680"/>
    <mergeCell ref="W679:Y679"/>
    <mergeCell ref="AF669:AJ669"/>
    <mergeCell ref="AK669:AO669"/>
    <mergeCell ref="AK666:AO666"/>
    <mergeCell ref="AK665:AO665"/>
    <mergeCell ref="AK664:AO664"/>
    <mergeCell ref="W673:Y673"/>
    <mergeCell ref="W678:Y678"/>
    <mergeCell ref="W677:Y677"/>
    <mergeCell ref="AF664:AJ664"/>
    <mergeCell ref="AF666:AJ666"/>
    <mergeCell ref="Z668:AD668"/>
    <mergeCell ref="AF665:AJ665"/>
    <mergeCell ref="AK712:AO712"/>
    <mergeCell ref="AK713:AO713"/>
    <mergeCell ref="Z715:AD715"/>
    <mergeCell ref="U715:Y715"/>
    <mergeCell ref="V659:Y659"/>
    <mergeCell ref="U716:Y716"/>
    <mergeCell ref="Y706:AC706"/>
    <mergeCell ref="U701:Y701"/>
    <mergeCell ref="U700:Y700"/>
    <mergeCell ref="U702:Y702"/>
    <mergeCell ref="U705:Y705"/>
    <mergeCell ref="R803:S803"/>
    <mergeCell ref="R804:S804"/>
    <mergeCell ref="R811:S811"/>
    <mergeCell ref="R810:S810"/>
    <mergeCell ref="R805:S805"/>
    <mergeCell ref="R800:S800"/>
    <mergeCell ref="R801:S801"/>
    <mergeCell ref="R799:S799"/>
    <mergeCell ref="R802:S802"/>
    <mergeCell ref="AF790:AJ790"/>
    <mergeCell ref="U790:Y790"/>
    <mergeCell ref="U784:Y784"/>
    <mergeCell ref="U791:Y791"/>
    <mergeCell ref="U796:Y796"/>
    <mergeCell ref="U776:Y776"/>
    <mergeCell ref="U777:Y777"/>
    <mergeCell ref="U781:Y781"/>
    <mergeCell ref="U782:Y782"/>
    <mergeCell ref="U814:Y814"/>
    <mergeCell ref="U811:Y811"/>
    <mergeCell ref="U797:Y797"/>
    <mergeCell ref="U810:Y810"/>
    <mergeCell ref="U803:Y803"/>
    <mergeCell ref="R815:S815"/>
    <mergeCell ref="R823:S823"/>
    <mergeCell ref="R821:S821"/>
    <mergeCell ref="R819:S819"/>
    <mergeCell ref="R822:S822"/>
    <mergeCell ref="R816:S816"/>
    <mergeCell ref="U827:Y827"/>
    <mergeCell ref="U817:Y817"/>
    <mergeCell ref="U808:Y808"/>
    <mergeCell ref="U815:Y815"/>
    <mergeCell ref="U816:Y816"/>
    <mergeCell ref="R812:S812"/>
    <mergeCell ref="R809:S809"/>
    <mergeCell ref="U828:Y828"/>
    <mergeCell ref="U830:Y830"/>
    <mergeCell ref="AF852:AJ852"/>
    <mergeCell ref="AF791:AJ791"/>
    <mergeCell ref="AF870:AJ870"/>
    <mergeCell ref="AF872:AJ872"/>
    <mergeCell ref="U833:Y833"/>
    <mergeCell ref="Y846:AC846"/>
    <mergeCell ref="U823:Y823"/>
    <mergeCell ref="U831:Y831"/>
    <mergeCell ref="U832:Y832"/>
    <mergeCell ref="U826:Y826"/>
    <mergeCell ref="U824:Y824"/>
    <mergeCell ref="U829:Y829"/>
    <mergeCell ref="R837:S837"/>
    <mergeCell ref="U837:Y837"/>
    <mergeCell ref="R826:S826"/>
    <mergeCell ref="R834:S834"/>
    <mergeCell ref="AF856:AJ856"/>
    <mergeCell ref="AF862:AJ862"/>
    <mergeCell ref="AF858:AJ858"/>
    <mergeCell ref="AF869:AJ869"/>
    <mergeCell ref="AF865:AJ865"/>
    <mergeCell ref="AF866:AJ866"/>
    <mergeCell ref="AF851:AJ851"/>
    <mergeCell ref="AF849:AJ849"/>
    <mergeCell ref="R829:S829"/>
    <mergeCell ref="R831:S831"/>
    <mergeCell ref="R830:S830"/>
    <mergeCell ref="R832:S832"/>
    <mergeCell ref="R833:S833"/>
    <mergeCell ref="R827:S827"/>
    <mergeCell ref="R828:S828"/>
    <mergeCell ref="R836:S836"/>
    <mergeCell ref="R835:S835"/>
    <mergeCell ref="AF822:AJ822"/>
    <mergeCell ref="AF826:AJ826"/>
    <mergeCell ref="AF759:AJ759"/>
    <mergeCell ref="AF768:AJ768"/>
    <mergeCell ref="AF770:AJ770"/>
    <mergeCell ref="AF795:AJ795"/>
    <mergeCell ref="AF792:AJ792"/>
    <mergeCell ref="AF785:AJ785"/>
    <mergeCell ref="AF782:AJ782"/>
    <mergeCell ref="AF839:AJ839"/>
    <mergeCell ref="AF837:AJ837"/>
    <mergeCell ref="AF812:AJ812"/>
    <mergeCell ref="AF814:AJ814"/>
    <mergeCell ref="AF813:AJ813"/>
    <mergeCell ref="AF815:AJ815"/>
    <mergeCell ref="AF816:AJ816"/>
    <mergeCell ref="AF818:AJ818"/>
    <mergeCell ref="AF817:AJ817"/>
    <mergeCell ref="AK797:AO797"/>
    <mergeCell ref="AK794:AO794"/>
    <mergeCell ref="AK818:AO818"/>
    <mergeCell ref="AK819:AO819"/>
    <mergeCell ref="AK774:AO774"/>
    <mergeCell ref="AK807:AO807"/>
    <mergeCell ref="AK808:AO808"/>
    <mergeCell ref="AK816:AO816"/>
    <mergeCell ref="AK823:AO823"/>
    <mergeCell ref="AK822:AO822"/>
    <mergeCell ref="AK821:AO821"/>
    <mergeCell ref="AK751:AO751"/>
    <mergeCell ref="AK755:AO755"/>
    <mergeCell ref="AK754:AO754"/>
    <mergeCell ref="AK756:AO756"/>
    <mergeCell ref="AK771:AO771"/>
    <mergeCell ref="AK769:AO769"/>
    <mergeCell ref="AK767:AO767"/>
    <mergeCell ref="AK795:AO795"/>
    <mergeCell ref="AK796:AO796"/>
    <mergeCell ref="AK790:AO790"/>
    <mergeCell ref="AK791:AO791"/>
    <mergeCell ref="AK792:AO792"/>
    <mergeCell ref="AK793:AO793"/>
    <mergeCell ref="AK801:AO801"/>
    <mergeCell ref="AK800:AO800"/>
    <mergeCell ref="AK799:AO799"/>
    <mergeCell ref="AK798:AO798"/>
    <mergeCell ref="AK814:AO814"/>
    <mergeCell ref="AK813:AO813"/>
    <mergeCell ref="AK824:AO824"/>
    <mergeCell ref="AK820:AO820"/>
    <mergeCell ref="AK829:AO829"/>
    <mergeCell ref="AK828:AO828"/>
    <mergeCell ref="AK827:AO827"/>
    <mergeCell ref="AK826:AO826"/>
    <mergeCell ref="AK825:AO825"/>
    <mergeCell ref="AK812:AO812"/>
    <mergeCell ref="AK811:AO811"/>
    <mergeCell ref="AF828:AJ828"/>
    <mergeCell ref="AF821:AJ821"/>
    <mergeCell ref="AF762:AJ762"/>
    <mergeCell ref="AF763:AJ763"/>
    <mergeCell ref="AF767:AJ767"/>
    <mergeCell ref="AF766:AJ766"/>
    <mergeCell ref="AF761:AJ761"/>
    <mergeCell ref="AF748:AJ748"/>
    <mergeCell ref="AK748:AO748"/>
    <mergeCell ref="AK750:AO750"/>
    <mergeCell ref="AK749:AO749"/>
    <mergeCell ref="AF753:AJ753"/>
    <mergeCell ref="AF755:AJ755"/>
    <mergeCell ref="AF757:AJ757"/>
    <mergeCell ref="AK766:AO766"/>
    <mergeCell ref="AK762:AO762"/>
    <mergeCell ref="AK764:AO764"/>
    <mergeCell ref="AK763:AO763"/>
    <mergeCell ref="AK765:AO765"/>
    <mergeCell ref="AK830:AO830"/>
    <mergeCell ref="AK832:AO832"/>
    <mergeCell ref="AK831:AO831"/>
    <mergeCell ref="AK835:AO835"/>
    <mergeCell ref="AK834:AO834"/>
    <mergeCell ref="AK833:AO833"/>
    <mergeCell ref="AK836:AO836"/>
    <mergeCell ref="AF953:AJ953"/>
    <mergeCell ref="AF921:AJ921"/>
    <mergeCell ref="AF889:AJ889"/>
    <mergeCell ref="AF902:AJ902"/>
    <mergeCell ref="AF903:AJ903"/>
    <mergeCell ref="AF904:AJ904"/>
    <mergeCell ref="AF887:AJ887"/>
    <mergeCell ref="AF886:AJ886"/>
    <mergeCell ref="AF874:AJ874"/>
    <mergeCell ref="AF873:AJ873"/>
    <mergeCell ref="AF861:AJ861"/>
    <mergeCell ref="AF860:AJ860"/>
    <mergeCell ref="AF871:AJ871"/>
    <mergeCell ref="AF875:AJ875"/>
    <mergeCell ref="AK955:AO955"/>
    <mergeCell ref="AK956:AO956"/>
    <mergeCell ref="AK985:AO985"/>
    <mergeCell ref="AK986:AO986"/>
    <mergeCell ref="AK995:AO995"/>
    <mergeCell ref="AK996:AO996"/>
    <mergeCell ref="AK980:AO980"/>
    <mergeCell ref="AK978:AO978"/>
    <mergeCell ref="AK964:AO964"/>
    <mergeCell ref="AK843:AO843"/>
    <mergeCell ref="AK842:AO842"/>
    <mergeCell ref="AK838:AO838"/>
    <mergeCell ref="AK839:AO839"/>
    <mergeCell ref="AK841:AO841"/>
    <mergeCell ref="AK840:AO840"/>
    <mergeCell ref="AK849:AO849"/>
    <mergeCell ref="AK848:AO848"/>
    <mergeCell ref="AK851:AO851"/>
    <mergeCell ref="AK850:AO850"/>
    <mergeCell ref="AK852:AO852"/>
    <mergeCell ref="AK854:AO854"/>
    <mergeCell ref="AK853:AO853"/>
    <mergeCell ref="AK944:AO944"/>
    <mergeCell ref="AK945:AO945"/>
    <mergeCell ref="AK844:AO844"/>
    <mergeCell ref="AK845:AO845"/>
    <mergeCell ref="AK846:AO846"/>
    <mergeCell ref="AK847:AO847"/>
    <mergeCell ref="AK837:AO837"/>
    <mergeCell ref="AF996:AJ996"/>
    <mergeCell ref="AF956:AJ956"/>
    <mergeCell ref="AF958:AJ958"/>
    <mergeCell ref="AF775:AJ775"/>
    <mergeCell ref="AF774:AJ774"/>
    <mergeCell ref="AF773:AJ773"/>
    <mergeCell ref="AF771:AJ771"/>
    <mergeCell ref="AF754:AJ754"/>
    <mergeCell ref="AF758:AJ758"/>
    <mergeCell ref="AF756:AJ756"/>
    <mergeCell ref="AF1053:AJ1053"/>
    <mergeCell ref="AF1054:AJ1054"/>
    <mergeCell ref="AF876:AJ876"/>
    <mergeCell ref="AF796:AJ796"/>
    <mergeCell ref="AF769:AJ769"/>
    <mergeCell ref="AF840:AJ840"/>
    <mergeCell ref="AF850:AJ850"/>
    <mergeCell ref="AF846:AJ846"/>
    <mergeCell ref="AF847:AJ847"/>
    <mergeCell ref="AF844:AJ844"/>
    <mergeCell ref="AF848:AJ848"/>
    <mergeCell ref="AF845:AJ845"/>
    <mergeCell ref="AF859:AJ859"/>
    <mergeCell ref="AF830:AJ830"/>
    <mergeCell ref="AF832:AJ832"/>
    <mergeCell ref="AF831:AJ831"/>
    <mergeCell ref="AF855:AJ855"/>
    <mergeCell ref="AF854:AJ854"/>
    <mergeCell ref="AF853:AJ853"/>
    <mergeCell ref="AF776:AJ776"/>
    <mergeCell ref="AF772:AJ772"/>
    <mergeCell ref="AF786:AJ786"/>
    <mergeCell ref="AF787:AJ787"/>
    <mergeCell ref="AF781:AJ781"/>
    <mergeCell ref="AF777:AJ777"/>
    <mergeCell ref="AF779:AJ779"/>
    <mergeCell ref="AF780:AJ780"/>
    <mergeCell ref="AF778:AJ778"/>
    <mergeCell ref="AF747:AJ747"/>
    <mergeCell ref="AF746:AJ746"/>
    <mergeCell ref="AF743:AJ743"/>
    <mergeCell ref="AF752:AJ752"/>
    <mergeCell ref="AF751:AJ751"/>
    <mergeCell ref="AF750:AJ750"/>
    <mergeCell ref="AF749:AJ749"/>
    <mergeCell ref="AK743:AO743"/>
    <mergeCell ref="AF744:AJ744"/>
    <mergeCell ref="AK804:AO804"/>
    <mergeCell ref="AK805:AO805"/>
    <mergeCell ref="AK719:AO719"/>
    <mergeCell ref="AK718:AO718"/>
    <mergeCell ref="AK742:AO742"/>
    <mergeCell ref="AK741:AO741"/>
    <mergeCell ref="AK773:AO773"/>
    <mergeCell ref="AK772:AO772"/>
    <mergeCell ref="AK806:AO806"/>
    <mergeCell ref="AK689:AO689"/>
    <mergeCell ref="AK686:AO686"/>
    <mergeCell ref="AK717:AO717"/>
    <mergeCell ref="AF717:AJ717"/>
    <mergeCell ref="AF720:AJ720"/>
    <mergeCell ref="AF722:AJ722"/>
    <mergeCell ref="AF721:AJ721"/>
    <mergeCell ref="AF738:AJ738"/>
    <mergeCell ref="AF740:AJ740"/>
    <mergeCell ref="AF739:AJ739"/>
    <mergeCell ref="AF741:AJ741"/>
    <mergeCell ref="AF745:AJ745"/>
    <mergeCell ref="AF667:AJ667"/>
    <mergeCell ref="AF668:AJ668"/>
    <mergeCell ref="AK724:AO724"/>
    <mergeCell ref="AK723:AO723"/>
    <mergeCell ref="AK670:AO670"/>
    <mergeCell ref="AK671:AO671"/>
    <mergeCell ref="AK674:AO674"/>
    <mergeCell ref="AK802:AO802"/>
    <mergeCell ref="AK803:AO803"/>
    <mergeCell ref="AK815:AO815"/>
    <mergeCell ref="AK817:AO817"/>
    <mergeCell ref="AK809:AO809"/>
    <mergeCell ref="AK810:AO810"/>
    <mergeCell ref="AF926:AJ926"/>
    <mergeCell ref="AF925:AJ925"/>
    <mergeCell ref="AK906:AO906"/>
    <mergeCell ref="AK907:AO907"/>
    <mergeCell ref="AF907:AJ907"/>
    <mergeCell ref="AF908:AJ908"/>
    <mergeCell ref="AF906:AJ906"/>
    <mergeCell ref="AF905:AJ905"/>
    <mergeCell ref="AK924:AO924"/>
    <mergeCell ref="AK925:AO925"/>
    <mergeCell ref="AF919:AJ919"/>
    <mergeCell ref="AF927:AJ927"/>
    <mergeCell ref="AF923:AJ923"/>
    <mergeCell ref="AF924:AJ924"/>
    <mergeCell ref="AF922:AJ922"/>
    <mergeCell ref="S1004:V1004"/>
    <mergeCell ref="S1005:V1005"/>
    <mergeCell ref="AA1020:AB1020"/>
    <mergeCell ref="AA1029:AC1029"/>
    <mergeCell ref="Z982:AD982"/>
    <mergeCell ref="Z966:AC966"/>
    <mergeCell ref="S1006:V1006"/>
    <mergeCell ref="S1009:V1009"/>
    <mergeCell ref="S1007:V1007"/>
    <mergeCell ref="S1008:V1008"/>
    <mergeCell ref="S1002:V1002"/>
    <mergeCell ref="S1003:V1003"/>
    <mergeCell ref="S1001:V1001"/>
    <mergeCell ref="AD1061:AE1061"/>
    <mergeCell ref="AD1059:AE1059"/>
    <mergeCell ref="AD1060:AE1060"/>
    <mergeCell ref="Z1039:AC1039"/>
    <mergeCell ref="AA1037:AD1037"/>
    <mergeCell ref="AA1036:AD1036"/>
    <mergeCell ref="AD1045:AE1045"/>
    <mergeCell ref="AD1044:AE1044"/>
    <mergeCell ref="AD1048:AE1048"/>
    <mergeCell ref="AD1052:AE1052"/>
    <mergeCell ref="AD1051:AE1051"/>
    <mergeCell ref="AD1049:AE1049"/>
    <mergeCell ref="AD1050:AE1050"/>
    <mergeCell ref="AD1058:AE1058"/>
    <mergeCell ref="AD1057:AE1057"/>
    <mergeCell ref="AD1054:AE1054"/>
    <mergeCell ref="AD1053:AE1053"/>
    <mergeCell ref="AD1055:AE1055"/>
    <mergeCell ref="AD1056:AE1056"/>
    <mergeCell ref="AD1062:AE1062"/>
    <mergeCell ref="AD1040:AE1040"/>
    <mergeCell ref="AD1046:AE1046"/>
    <mergeCell ref="AD1047:AE1047"/>
    <mergeCell ref="AD1042:AE1042"/>
    <mergeCell ref="AD1039:AE1039"/>
    <mergeCell ref="AD1041:AE1041"/>
    <mergeCell ref="AD1043:AE1043"/>
    <mergeCell ref="AK1055:AO1055"/>
    <mergeCell ref="AK1052:AO1052"/>
    <mergeCell ref="AK1054:AO1054"/>
    <mergeCell ref="U1054:Y1054"/>
    <mergeCell ref="U1055:Y1055"/>
    <mergeCell ref="Z1054:AC1054"/>
    <mergeCell ref="AK1069:AO1069"/>
    <mergeCell ref="AF1069:AJ1069"/>
    <mergeCell ref="AF1057:AJ1057"/>
    <mergeCell ref="AF1058:AJ1058"/>
    <mergeCell ref="AF1068:AJ1068"/>
    <mergeCell ref="AK1068:AO1068"/>
    <mergeCell ref="AK1048:AO1048"/>
    <mergeCell ref="U1059:Y1059"/>
    <mergeCell ref="U1056:Y1056"/>
    <mergeCell ref="U1058:Y1058"/>
    <mergeCell ref="U1057:Y1057"/>
    <mergeCell ref="AD1067:AE1067"/>
    <mergeCell ref="AD1063:AE1063"/>
    <mergeCell ref="AD1065:AE1065"/>
    <mergeCell ref="AD1064:AE1064"/>
    <mergeCell ref="AD1066:AE1066"/>
    <mergeCell ref="AD1071:AE1071"/>
    <mergeCell ref="AD1070:AE1070"/>
    <mergeCell ref="AD1068:AE1068"/>
    <mergeCell ref="AD1069:AE1069"/>
    <mergeCell ref="AK1056:AO1056"/>
    <mergeCell ref="AK1060:AO1060"/>
    <mergeCell ref="U1060:Y1060"/>
    <mergeCell ref="U1070:Y1070"/>
    <mergeCell ref="U1071:Y1071"/>
    <mergeCell ref="U1061:Y1061"/>
    <mergeCell ref="U1069:Y1069"/>
    <mergeCell ref="R795:S795"/>
    <mergeCell ref="R796:S796"/>
    <mergeCell ref="R808:S808"/>
    <mergeCell ref="R807:S807"/>
    <mergeCell ref="R793:S793"/>
    <mergeCell ref="R794:S794"/>
    <mergeCell ref="R806:S806"/>
    <mergeCell ref="R798:S798"/>
    <mergeCell ref="R797:S797"/>
    <mergeCell ref="U748:Y748"/>
    <mergeCell ref="U749:Y749"/>
    <mergeCell ref="U766:Y766"/>
    <mergeCell ref="U761:Y761"/>
    <mergeCell ref="U762:Y762"/>
    <mergeCell ref="U774:Y774"/>
    <mergeCell ref="U775:Y775"/>
    <mergeCell ref="U767:Y767"/>
    <mergeCell ref="U760:Y760"/>
    <mergeCell ref="U745:Y745"/>
    <mergeCell ref="U746:Y746"/>
    <mergeCell ref="U750:Y750"/>
    <mergeCell ref="U751:Y751"/>
    <mergeCell ref="U737:Y737"/>
    <mergeCell ref="U736:Y736"/>
    <mergeCell ref="U735:Y735"/>
    <mergeCell ref="U747:Y747"/>
    <mergeCell ref="S676:V676"/>
    <mergeCell ref="S677:V677"/>
    <mergeCell ref="S678:V678"/>
    <mergeCell ref="S679:V679"/>
    <mergeCell ref="S693:V693"/>
    <mergeCell ref="S697:V697"/>
    <mergeCell ref="S684:V684"/>
    <mergeCell ref="S685:V685"/>
    <mergeCell ref="S682:V682"/>
    <mergeCell ref="S692:V692"/>
    <mergeCell ref="S683:V683"/>
    <mergeCell ref="S689:V689"/>
    <mergeCell ref="S690:V690"/>
    <mergeCell ref="S691:V691"/>
    <mergeCell ref="S688:V688"/>
    <mergeCell ref="S686:V686"/>
    <mergeCell ref="S687:V687"/>
    <mergeCell ref="U738:Y738"/>
    <mergeCell ref="U740:Y740"/>
    <mergeCell ref="S680:V680"/>
    <mergeCell ref="S681:V681"/>
    <mergeCell ref="S673:V673"/>
    <mergeCell ref="S675:V675"/>
    <mergeCell ref="S674:V674"/>
    <mergeCell ref="U732:Y732"/>
    <mergeCell ref="AK747:AO747"/>
    <mergeCell ref="AK752:AO752"/>
    <mergeCell ref="AK759:AO759"/>
    <mergeCell ref="AK758:AO758"/>
    <mergeCell ref="AK757:AO757"/>
    <mergeCell ref="AK734:AO734"/>
    <mergeCell ref="AK733:AO733"/>
    <mergeCell ref="AK730:AO730"/>
    <mergeCell ref="AK753:AO753"/>
    <mergeCell ref="AK737:AO737"/>
    <mergeCell ref="AK736:AO736"/>
    <mergeCell ref="AF735:AJ735"/>
    <mergeCell ref="AF736:AJ736"/>
    <mergeCell ref="AF737:AJ737"/>
    <mergeCell ref="AK735:AO735"/>
    <mergeCell ref="AK738:AO738"/>
    <mergeCell ref="AK739:AO739"/>
    <mergeCell ref="AK744:AO744"/>
    <mergeCell ref="AK740:AO740"/>
    <mergeCell ref="AK745:AO745"/>
    <mergeCell ref="AK746:AO746"/>
    <mergeCell ref="AF727:AJ727"/>
    <mergeCell ref="AF724:AJ724"/>
    <mergeCell ref="AF723:AJ723"/>
    <mergeCell ref="AF725:AJ725"/>
    <mergeCell ref="AK732:AO732"/>
    <mergeCell ref="AK731:AO731"/>
    <mergeCell ref="AF733:AJ733"/>
    <mergeCell ref="AF730:AJ730"/>
    <mergeCell ref="AF728:AJ728"/>
    <mergeCell ref="AF731:AJ731"/>
    <mergeCell ref="AF732:AJ732"/>
    <mergeCell ref="AK729:AO729"/>
    <mergeCell ref="AK725:AO725"/>
    <mergeCell ref="AK983:AO983"/>
    <mergeCell ref="AK982:AO982"/>
    <mergeCell ref="AK974:AO974"/>
    <mergeCell ref="AK975:AO975"/>
    <mergeCell ref="AK977:AO977"/>
    <mergeCell ref="AK976:AO976"/>
    <mergeCell ref="AK969:AO969"/>
    <mergeCell ref="AK972:AO972"/>
    <mergeCell ref="AK971:AO971"/>
    <mergeCell ref="AK970:AO970"/>
    <mergeCell ref="AK968:AO968"/>
    <mergeCell ref="AK967:AO967"/>
    <mergeCell ref="AF983:AJ983"/>
    <mergeCell ref="AF982:AJ982"/>
    <mergeCell ref="AK965:AO965"/>
    <mergeCell ref="AK984:AO984"/>
    <mergeCell ref="AK981:AO981"/>
    <mergeCell ref="AK979:AO979"/>
    <mergeCell ref="AK973:AO973"/>
    <mergeCell ref="AK966:AO966"/>
    <mergeCell ref="AF918:AJ918"/>
    <mergeCell ref="AF917:AJ917"/>
    <mergeCell ref="AK861:AO861"/>
    <mergeCell ref="AF857:AJ857"/>
    <mergeCell ref="AK908:AO908"/>
    <mergeCell ref="AF896:AJ896"/>
    <mergeCell ref="AK897:AO897"/>
    <mergeCell ref="AK901:AO901"/>
    <mergeCell ref="AK898:AO898"/>
    <mergeCell ref="AF882:AJ882"/>
    <mergeCell ref="AF881:AJ881"/>
    <mergeCell ref="AK893:AO893"/>
    <mergeCell ref="AK855:AO855"/>
    <mergeCell ref="AK894:AO894"/>
    <mergeCell ref="AF888:AJ888"/>
    <mergeCell ref="AF835:AJ835"/>
    <mergeCell ref="AF833:AJ833"/>
    <mergeCell ref="AF838:AJ838"/>
    <mergeCell ref="AF836:AJ836"/>
    <mergeCell ref="AK912:AO912"/>
    <mergeCell ref="AK911:AO911"/>
    <mergeCell ref="AK913:AO913"/>
    <mergeCell ref="AK909:AO909"/>
    <mergeCell ref="AK910:AO910"/>
    <mergeCell ref="U839:Y839"/>
    <mergeCell ref="Y917:AC917"/>
    <mergeCell ref="AK929:AO929"/>
    <mergeCell ref="AK927:AO927"/>
    <mergeCell ref="AK877:AO877"/>
    <mergeCell ref="AK878:AO878"/>
    <mergeCell ref="AK881:AO881"/>
    <mergeCell ref="AK879:AO879"/>
    <mergeCell ref="AK880:AO880"/>
    <mergeCell ref="AK900:AO900"/>
    <mergeCell ref="AK899:AO899"/>
    <mergeCell ref="AK882:AO882"/>
    <mergeCell ref="AK885:AO885"/>
    <mergeCell ref="AK884:AO884"/>
    <mergeCell ref="AK883:AO883"/>
    <mergeCell ref="AK892:AO892"/>
    <mergeCell ref="AK889:AO889"/>
    <mergeCell ref="AK891:AO891"/>
    <mergeCell ref="AK890:AO890"/>
    <mergeCell ref="AK886:AO886"/>
    <mergeCell ref="AK887:AO887"/>
    <mergeCell ref="AF894:AJ894"/>
    <mergeCell ref="AF895:AJ895"/>
    <mergeCell ref="AK934:AO934"/>
    <mergeCell ref="AK940:AO940"/>
    <mergeCell ref="AK939:AO939"/>
    <mergeCell ref="AF893:AJ893"/>
    <mergeCell ref="AF891:AJ891"/>
    <mergeCell ref="AA929:AD929"/>
    <mergeCell ref="Z938:AC938"/>
    <mergeCell ref="AF825:AJ825"/>
    <mergeCell ref="AF820:AJ820"/>
    <mergeCell ref="AF806:AJ806"/>
    <mergeCell ref="AF805:AJ805"/>
    <mergeCell ref="AF797:AJ797"/>
    <mergeCell ref="AF800:AJ800"/>
    <mergeCell ref="AF802:AJ802"/>
    <mergeCell ref="AF801:AJ801"/>
    <mergeCell ref="Z793:AC793"/>
    <mergeCell ref="AF804:AJ804"/>
    <mergeCell ref="AF827:AJ827"/>
    <mergeCell ref="AK785:AO785"/>
    <mergeCell ref="AK787:AO787"/>
    <mergeCell ref="AK786:AO786"/>
    <mergeCell ref="AF811:AJ811"/>
    <mergeCell ref="AK779:AO779"/>
    <mergeCell ref="AK777:AO777"/>
    <mergeCell ref="AK778:AO778"/>
    <mergeCell ref="AK761:AO761"/>
    <mergeCell ref="AK768:AO768"/>
    <mergeCell ref="AK776:AO776"/>
    <mergeCell ref="AK775:AO775"/>
    <mergeCell ref="AK784:AO784"/>
    <mergeCell ref="AK782:AO782"/>
    <mergeCell ref="AK783:AO783"/>
    <mergeCell ref="AK781:AO781"/>
    <mergeCell ref="AK780:AO780"/>
    <mergeCell ref="AK760:AO760"/>
    <mergeCell ref="AK770:AO770"/>
    <mergeCell ref="AK947:AO947"/>
    <mergeCell ref="AK948:AO948"/>
    <mergeCell ref="AK953:AO953"/>
    <mergeCell ref="AK954:AO954"/>
    <mergeCell ref="AK952:AO952"/>
    <mergeCell ref="AK949:AO949"/>
    <mergeCell ref="AK958:AO958"/>
    <mergeCell ref="AK959:AO959"/>
    <mergeCell ref="AK960:AO960"/>
    <mergeCell ref="AK962:AO962"/>
    <mergeCell ref="AK920:AO920"/>
    <mergeCell ref="AK918:AO918"/>
    <mergeCell ref="AK923:AO923"/>
    <mergeCell ref="AK921:AO921"/>
    <mergeCell ref="AK916:AO916"/>
    <mergeCell ref="AK957:AO957"/>
    <mergeCell ref="AK896:AO896"/>
    <mergeCell ref="AK895:AO895"/>
    <mergeCell ref="AK721:AO721"/>
    <mergeCell ref="AK722:AO722"/>
    <mergeCell ref="AK728:AO728"/>
    <mergeCell ref="AK727:AO727"/>
    <mergeCell ref="AK726:AO726"/>
    <mergeCell ref="AK699:AO699"/>
    <mergeCell ref="AK700:AO700"/>
    <mergeCell ref="AK715:AO715"/>
    <mergeCell ref="AK720:AO720"/>
    <mergeCell ref="AK1100:AO1100"/>
    <mergeCell ref="AK1097:AO1097"/>
    <mergeCell ref="AK1098:AO1098"/>
    <mergeCell ref="AK1099:AO1099"/>
    <mergeCell ref="AK1101:AO1101"/>
    <mergeCell ref="AK1103:AO1103"/>
    <mergeCell ref="AK1102:AO1102"/>
    <mergeCell ref="AK1174:AO1174"/>
    <mergeCell ref="AK1173:AO1173"/>
    <mergeCell ref="AK1172:AO1172"/>
    <mergeCell ref="AK1171:AO1171"/>
    <mergeCell ref="AK1170:AO1170"/>
    <mergeCell ref="AK1167:AO1167"/>
    <mergeCell ref="AK1168:AO1168"/>
    <mergeCell ref="AK1169:AO1169"/>
    <mergeCell ref="AK1105:AO1105"/>
    <mergeCell ref="AK1104:AO1104"/>
    <mergeCell ref="AK1163:AO1163"/>
    <mergeCell ref="AK1164:AO1164"/>
    <mergeCell ref="AK1175:AO1175"/>
    <mergeCell ref="AK1153:AO1153"/>
    <mergeCell ref="AK1152:AO1152"/>
    <mergeCell ref="U1128:Y1128"/>
    <mergeCell ref="U1140:Y1140"/>
    <mergeCell ref="U1139:Y1139"/>
    <mergeCell ref="U1155:Y1155"/>
    <mergeCell ref="U1156:Y1156"/>
    <mergeCell ref="U1121:Y1121"/>
    <mergeCell ref="U1122:Y1122"/>
    <mergeCell ref="U1123:Y1123"/>
    <mergeCell ref="U1124:Y1124"/>
    <mergeCell ref="U1141:Y1141"/>
    <mergeCell ref="U1154:Y1154"/>
    <mergeCell ref="U1142:Y1142"/>
    <mergeCell ref="U1143:Y1143"/>
    <mergeCell ref="U1144:Y1144"/>
    <mergeCell ref="U1153:Y1153"/>
    <mergeCell ref="U1072:Y1072"/>
    <mergeCell ref="U1073:Y1073"/>
    <mergeCell ref="U1075:Y1075"/>
    <mergeCell ref="U1074:Y1074"/>
    <mergeCell ref="U1174:Y1174"/>
    <mergeCell ref="U1175:Y1175"/>
    <mergeCell ref="AK1133:AO1133"/>
    <mergeCell ref="AF1133:AJ1133"/>
    <mergeCell ref="U1137:Y1137"/>
    <mergeCell ref="U1138:Y1138"/>
    <mergeCell ref="AK1139:AO1139"/>
    <mergeCell ref="AK1134:AO1134"/>
    <mergeCell ref="AK1135:AO1135"/>
    <mergeCell ref="AK1129:AO1129"/>
    <mergeCell ref="AK1131:AO1131"/>
    <mergeCell ref="AK1130:AO1130"/>
    <mergeCell ref="AD1078:AE1078"/>
    <mergeCell ref="AD1077:AE1077"/>
    <mergeCell ref="AD1076:AE1076"/>
    <mergeCell ref="AD1079:AE1079"/>
    <mergeCell ref="AK1078:AO1078"/>
    <mergeCell ref="AK1076:AO1076"/>
    <mergeCell ref="AK1077:AO1077"/>
    <mergeCell ref="AF1079:AJ1079"/>
    <mergeCell ref="AF1076:AJ1076"/>
    <mergeCell ref="AF1078:AJ1078"/>
    <mergeCell ref="AF1077:AJ1077"/>
    <mergeCell ref="AK1067:AO1067"/>
    <mergeCell ref="AK1065:AO1065"/>
    <mergeCell ref="AK1066:AO1066"/>
    <mergeCell ref="AF1067:AJ1067"/>
    <mergeCell ref="AF1065:AJ1065"/>
    <mergeCell ref="AF1066:AJ1066"/>
    <mergeCell ref="AF1070:AJ1070"/>
    <mergeCell ref="AF1071:AJ1071"/>
    <mergeCell ref="AF1072:AJ1072"/>
    <mergeCell ref="AD1072:AE1072"/>
    <mergeCell ref="AK1088:AO1088"/>
    <mergeCell ref="AK1089:AO1089"/>
    <mergeCell ref="AK1087:AO1087"/>
    <mergeCell ref="AK1085:AO1085"/>
    <mergeCell ref="AK1086:AO1086"/>
    <mergeCell ref="AF1088:AJ1088"/>
    <mergeCell ref="AF1089:AJ1089"/>
    <mergeCell ref="AF1087:AJ1087"/>
    <mergeCell ref="AK1073:AO1073"/>
    <mergeCell ref="AK1075:AO1075"/>
    <mergeCell ref="AK1074:AO1074"/>
    <mergeCell ref="AK1070:AO1070"/>
    <mergeCell ref="AK1071:AO1071"/>
    <mergeCell ref="AK1072:AO1072"/>
    <mergeCell ref="AK1079:AO1079"/>
    <mergeCell ref="AK1080:AO1080"/>
    <mergeCell ref="AK1081:AO1081"/>
    <mergeCell ref="AK1082:AO1082"/>
    <mergeCell ref="AF1075:AJ1075"/>
    <mergeCell ref="AF1074:AJ1074"/>
    <mergeCell ref="AF1073:AJ1073"/>
    <mergeCell ref="AD1073:AE1073"/>
    <mergeCell ref="AD1074:AE1074"/>
    <mergeCell ref="AD1075:AE1075"/>
    <mergeCell ref="AK1096:AO1096"/>
    <mergeCell ref="AF1101:AJ1101"/>
    <mergeCell ref="AF1097:AJ1097"/>
    <mergeCell ref="AF1098:AJ1098"/>
    <mergeCell ref="AF1096:AJ1096"/>
    <mergeCell ref="AK1094:AO1094"/>
    <mergeCell ref="AK1095:AO1095"/>
    <mergeCell ref="AK1109:AO1109"/>
    <mergeCell ref="AK1110:AO1110"/>
    <mergeCell ref="AK1112:AO1112"/>
    <mergeCell ref="AK1113:AO1113"/>
    <mergeCell ref="AF1095:AJ1095"/>
    <mergeCell ref="AF1157:AJ1157"/>
    <mergeCell ref="AF1158:AJ1158"/>
    <mergeCell ref="AF1156:AJ1156"/>
    <mergeCell ref="AF1155:AJ1155"/>
    <mergeCell ref="AF1161:AJ1161"/>
    <mergeCell ref="AF1164:AJ1164"/>
    <mergeCell ref="AF1163:AJ1163"/>
    <mergeCell ref="AF1162:AJ1162"/>
    <mergeCell ref="AF1142:AJ1142"/>
    <mergeCell ref="AF1143:AJ1143"/>
    <mergeCell ref="AF1174:AJ1174"/>
    <mergeCell ref="AF1175:AJ1175"/>
    <mergeCell ref="AF1153:AJ1153"/>
    <mergeCell ref="AF1152:AJ1152"/>
    <mergeCell ref="AF1154:AJ1154"/>
    <mergeCell ref="AF1137:AJ1137"/>
    <mergeCell ref="AF1139:AJ1139"/>
    <mergeCell ref="AF1138:AJ1138"/>
    <mergeCell ref="AF1140:AJ1140"/>
    <mergeCell ref="AF1141:AJ1141"/>
    <mergeCell ref="AF1136:AJ1136"/>
    <mergeCell ref="AF1135:AJ1135"/>
    <mergeCell ref="AF1134:AJ1134"/>
    <mergeCell ref="AF1119:AJ1119"/>
    <mergeCell ref="AF1131:AJ1131"/>
    <mergeCell ref="AF1130:AJ1130"/>
    <mergeCell ref="AF1123:AJ1123"/>
    <mergeCell ref="AF1127:AJ1127"/>
    <mergeCell ref="AF1124:AJ1124"/>
    <mergeCell ref="AF1121:AJ1121"/>
    <mergeCell ref="AF1120:AJ1120"/>
    <mergeCell ref="AF1118:AJ1118"/>
    <mergeCell ref="AF1117:AJ1117"/>
    <mergeCell ref="AF1160:AJ1160"/>
    <mergeCell ref="AF1159:AJ1159"/>
    <mergeCell ref="AK1155:AO1155"/>
    <mergeCell ref="AK1154:AO1154"/>
    <mergeCell ref="AK1157:AO1157"/>
    <mergeCell ref="AK1156:AO1156"/>
    <mergeCell ref="AK1149:AO1149"/>
    <mergeCell ref="AK1148:AO1148"/>
    <mergeCell ref="U1157:Y1157"/>
    <mergeCell ref="U1158:Y1158"/>
    <mergeCell ref="AK1151:AO1151"/>
    <mergeCell ref="AK1150:AO1150"/>
    <mergeCell ref="AK1147:AO1147"/>
    <mergeCell ref="AK1146:AO1146"/>
    <mergeCell ref="AK1158:AO1158"/>
    <mergeCell ref="AK1183:AO1183"/>
    <mergeCell ref="AK1181:AO1181"/>
    <mergeCell ref="AK1182:AO1182"/>
    <mergeCell ref="AK1180:AO1180"/>
    <mergeCell ref="AF1180:AJ1180"/>
    <mergeCell ref="AF1181:AJ1181"/>
    <mergeCell ref="AK1189:AO1189"/>
    <mergeCell ref="AK1191:AO1191"/>
    <mergeCell ref="AK1192:AO1192"/>
    <mergeCell ref="AK1190:AO1190"/>
    <mergeCell ref="AK1184:AO1184"/>
    <mergeCell ref="AK1185:AO1185"/>
    <mergeCell ref="AK1186:AO1186"/>
    <mergeCell ref="AF1186:AJ1186"/>
    <mergeCell ref="AF1185:AJ1185"/>
    <mergeCell ref="AK1188:AO1188"/>
    <mergeCell ref="AK1187:AO1187"/>
    <mergeCell ref="AF1187:AJ1187"/>
    <mergeCell ref="AF1191:AJ1191"/>
    <mergeCell ref="AF1190:AJ1190"/>
    <mergeCell ref="AF1188:AJ1188"/>
    <mergeCell ref="AF1189:AJ1189"/>
    <mergeCell ref="AF1192:AJ1192"/>
    <mergeCell ref="AK1114:AO1114"/>
    <mergeCell ref="AK1115:AO1115"/>
    <mergeCell ref="AK1116:AO1116"/>
    <mergeCell ref="AK1117:AO1117"/>
    <mergeCell ref="AK1128:AO1128"/>
    <mergeCell ref="AK1126:AO1126"/>
    <mergeCell ref="AK1124:AO1124"/>
    <mergeCell ref="AK1123:AO1123"/>
    <mergeCell ref="AK1127:AO1127"/>
    <mergeCell ref="AK1108:AO1108"/>
    <mergeCell ref="AK1111:AO1111"/>
    <mergeCell ref="AK1084:AO1084"/>
    <mergeCell ref="AK1091:AO1091"/>
    <mergeCell ref="AK1092:AO1092"/>
    <mergeCell ref="AK1090:AO1090"/>
    <mergeCell ref="AK1093:AO1093"/>
    <mergeCell ref="AF1093:AJ1093"/>
    <mergeCell ref="AF1092:AJ1092"/>
    <mergeCell ref="AK1083:AO1083"/>
    <mergeCell ref="AF1085:AJ1085"/>
    <mergeCell ref="AF1084:AJ1084"/>
    <mergeCell ref="AF1086:AJ1086"/>
    <mergeCell ref="AF1080:AJ1080"/>
    <mergeCell ref="AF1083:AJ1083"/>
    <mergeCell ref="AD1080:AE1080"/>
    <mergeCell ref="AF1081:AJ1081"/>
    <mergeCell ref="AD1081:AE1081"/>
    <mergeCell ref="AD1082:AE1082"/>
    <mergeCell ref="AD1083:AE1083"/>
    <mergeCell ref="AF1091:AJ1091"/>
    <mergeCell ref="AF1090:AJ1090"/>
    <mergeCell ref="AF1147:AJ1147"/>
    <mergeCell ref="AF1148:AJ1148"/>
    <mergeCell ref="AF1150:AJ1150"/>
    <mergeCell ref="AF1151:AJ1151"/>
    <mergeCell ref="AF1149:AJ1149"/>
    <mergeCell ref="AF1145:AJ1145"/>
    <mergeCell ref="AF1146:AJ1146"/>
    <mergeCell ref="U1173:Y1173"/>
    <mergeCell ref="AF1173:AJ1173"/>
    <mergeCell ref="AF1170:AJ1170"/>
    <mergeCell ref="AF1169:AJ1169"/>
    <mergeCell ref="AK1165:AO1165"/>
    <mergeCell ref="AK1162:AO1162"/>
    <mergeCell ref="AF1167:AJ1167"/>
    <mergeCell ref="AF1168:AJ1168"/>
    <mergeCell ref="AF1166:AJ1166"/>
    <mergeCell ref="AF1165:AJ1165"/>
    <mergeCell ref="AF1171:AJ1171"/>
    <mergeCell ref="U1179:Y1179"/>
    <mergeCell ref="U1178:Y1178"/>
    <mergeCell ref="U1161:Y1161"/>
    <mergeCell ref="U1159:Y1159"/>
    <mergeCell ref="U1160:Y1160"/>
    <mergeCell ref="AK1161:AO1161"/>
    <mergeCell ref="AK1159:AO1159"/>
    <mergeCell ref="AK1160:AO1160"/>
    <mergeCell ref="U1125:Y1125"/>
    <mergeCell ref="U1127:Y1127"/>
    <mergeCell ref="U1126:Y1126"/>
    <mergeCell ref="AK1136:AO1136"/>
    <mergeCell ref="AK1138:AO1138"/>
    <mergeCell ref="AK1137:AO1137"/>
    <mergeCell ref="AK1132:AO1132"/>
    <mergeCell ref="AK1125:AO1125"/>
    <mergeCell ref="AK1106:AO1106"/>
    <mergeCell ref="AK1107:AO1107"/>
    <mergeCell ref="AF1116:AJ1116"/>
    <mergeCell ref="AD1120:AE1120"/>
    <mergeCell ref="AK1122:AO1122"/>
    <mergeCell ref="AK1121:AO1121"/>
    <mergeCell ref="AK1119:AO1119"/>
    <mergeCell ref="AK1120:AO1120"/>
    <mergeCell ref="AK1118:AO1118"/>
    <mergeCell ref="AK1141:AO1141"/>
    <mergeCell ref="AK1143:AO1143"/>
    <mergeCell ref="AK1142:AO1142"/>
    <mergeCell ref="AK1144:AO1144"/>
    <mergeCell ref="AK1145:AO1145"/>
    <mergeCell ref="AK1166:AO1166"/>
    <mergeCell ref="AK1140:AO1140"/>
    <mergeCell ref="AK1176:AO1176"/>
    <mergeCell ref="AF1176:AJ1176"/>
    <mergeCell ref="U1176:Y1176"/>
    <mergeCell ref="U1177:Y1177"/>
    <mergeCell ref="AF1172:AJ1172"/>
    <mergeCell ref="AK1177:AO1177"/>
    <mergeCell ref="AK1178:AO1178"/>
    <mergeCell ref="AK1179:AO1179"/>
    <mergeCell ref="AF1182:AJ1182"/>
    <mergeCell ref="AF1012:AJ1012"/>
    <mergeCell ref="AF1008:AJ1008"/>
    <mergeCell ref="AF1009:AJ1009"/>
    <mergeCell ref="AF1011:AJ1011"/>
    <mergeCell ref="AF1010:AJ1010"/>
    <mergeCell ref="AF1016:AJ1016"/>
    <mergeCell ref="AF1017:AJ1017"/>
    <mergeCell ref="AF1014:AJ1014"/>
    <mergeCell ref="AF1013:AJ1013"/>
    <mergeCell ref="AF1015:AJ1015"/>
    <mergeCell ref="AF1007:AJ1007"/>
    <mergeCell ref="AF1006:AJ1006"/>
    <mergeCell ref="AF1003:AJ1003"/>
    <mergeCell ref="AF1004:AJ1004"/>
    <mergeCell ref="AF1005:AJ1005"/>
    <mergeCell ref="AF1002:AJ1002"/>
    <mergeCell ref="AF995:AJ995"/>
    <mergeCell ref="AF997:AJ997"/>
    <mergeCell ref="AF998:AJ998"/>
    <mergeCell ref="AF999:AJ999"/>
    <mergeCell ref="AF1001:AJ1001"/>
    <mergeCell ref="AF1000:AJ1000"/>
    <mergeCell ref="AF962:AJ962"/>
    <mergeCell ref="AF952:AJ952"/>
    <mergeCell ref="AK941:AO941"/>
    <mergeCell ref="AF940:AJ940"/>
    <mergeCell ref="AK951:AO951"/>
    <mergeCell ref="AK950:AO950"/>
    <mergeCell ref="AF951:AJ951"/>
    <mergeCell ref="AF950:AJ950"/>
    <mergeCell ref="AF949:AJ949"/>
    <mergeCell ref="AF948:AJ948"/>
    <mergeCell ref="AK942:AO942"/>
    <mergeCell ref="AF1049:AJ1049"/>
    <mergeCell ref="AF1018:AJ1018"/>
    <mergeCell ref="AF1019:AJ1019"/>
    <mergeCell ref="AF1020:AJ1020"/>
    <mergeCell ref="AF1021:AJ1021"/>
    <mergeCell ref="AF1022:AJ1022"/>
    <mergeCell ref="AF1024:AJ1024"/>
    <mergeCell ref="AF939:AJ939"/>
    <mergeCell ref="AF941:AJ941"/>
    <mergeCell ref="AF942:AJ942"/>
    <mergeCell ref="AF937:AJ937"/>
    <mergeCell ref="AF938:AJ938"/>
    <mergeCell ref="AF936:AJ936"/>
    <mergeCell ref="AF934:AJ934"/>
    <mergeCell ref="AF935:AJ935"/>
    <mergeCell ref="AF959:AJ959"/>
    <mergeCell ref="AF960:AJ960"/>
    <mergeCell ref="AF957:AJ957"/>
    <mergeCell ref="AF954:AJ954"/>
    <mergeCell ref="AF920:AJ920"/>
    <mergeCell ref="AF916:AJ916"/>
    <mergeCell ref="AF909:AJ909"/>
    <mergeCell ref="AF910:AJ910"/>
    <mergeCell ref="AK936:AO936"/>
    <mergeCell ref="AK935:AO935"/>
    <mergeCell ref="AK937:AO937"/>
    <mergeCell ref="AK938:AO938"/>
    <mergeCell ref="AF914:AJ914"/>
    <mergeCell ref="AF915:AJ915"/>
    <mergeCell ref="AF911:AJ911"/>
    <mergeCell ref="AF912:AJ912"/>
    <mergeCell ref="AF913:AJ913"/>
    <mergeCell ref="AF892:AJ892"/>
    <mergeCell ref="AF890:AJ890"/>
    <mergeCell ref="AF883:AJ883"/>
    <mergeCell ref="AF878:AJ878"/>
    <mergeCell ref="AF880:AJ880"/>
    <mergeCell ref="AF879:AJ879"/>
    <mergeCell ref="AF877:AJ877"/>
    <mergeCell ref="AF885:AJ885"/>
    <mergeCell ref="AF884:AJ884"/>
    <mergeCell ref="AF867:AJ867"/>
    <mergeCell ref="AF868:AJ868"/>
    <mergeCell ref="AF863:AJ863"/>
    <mergeCell ref="AF864:AJ864"/>
    <mergeCell ref="AF900:AJ900"/>
    <mergeCell ref="AF901:AJ901"/>
    <mergeCell ref="AF898:AJ898"/>
    <mergeCell ref="AF897:AJ897"/>
    <mergeCell ref="AK869:AO869"/>
    <mergeCell ref="AK868:AO868"/>
    <mergeCell ref="AK867:AO867"/>
    <mergeCell ref="AK866:AO866"/>
    <mergeCell ref="AK874:AO874"/>
    <mergeCell ref="AK871:AO871"/>
    <mergeCell ref="AK873:AO873"/>
    <mergeCell ref="AK872:AO872"/>
    <mergeCell ref="AK875:AO875"/>
    <mergeCell ref="AK876:AO876"/>
    <mergeCell ref="AK888:AO888"/>
    <mergeCell ref="AK862:AO862"/>
    <mergeCell ref="AK863:AO863"/>
    <mergeCell ref="AK864:AO864"/>
    <mergeCell ref="AF899:AJ899"/>
    <mergeCell ref="AK865:AO865"/>
    <mergeCell ref="AK870:AO870"/>
    <mergeCell ref="AK904:AO904"/>
    <mergeCell ref="AK905:AO905"/>
    <mergeCell ref="AK902:AO902"/>
    <mergeCell ref="AK903:AO903"/>
    <mergeCell ref="AK856:AO856"/>
    <mergeCell ref="AK860:AO860"/>
    <mergeCell ref="AK857:AO857"/>
    <mergeCell ref="AK859:AO859"/>
    <mergeCell ref="AK858:AO858"/>
    <mergeCell ref="W1010:Y1010"/>
    <mergeCell ref="W1015:Y1015"/>
    <mergeCell ref="W1014:Y1014"/>
    <mergeCell ref="W1012:Y1012"/>
    <mergeCell ref="W1013:Y1013"/>
    <mergeCell ref="W1011:Y1011"/>
    <mergeCell ref="W1018:Y1018"/>
    <mergeCell ref="W1019:Y1019"/>
    <mergeCell ref="W1006:Y1006"/>
    <mergeCell ref="W1007:Y1007"/>
    <mergeCell ref="W998:Y998"/>
    <mergeCell ref="W1000:Y1000"/>
    <mergeCell ref="W1001:Y1001"/>
    <mergeCell ref="W999:Y999"/>
    <mergeCell ref="W1009:Y1009"/>
    <mergeCell ref="W1008:Y1008"/>
    <mergeCell ref="U1024:Y1024"/>
    <mergeCell ref="U1023:Y1023"/>
    <mergeCell ref="W1002:Y1002"/>
    <mergeCell ref="W1004:Y1004"/>
    <mergeCell ref="W1003:Y1003"/>
    <mergeCell ref="U1025:Y1025"/>
    <mergeCell ref="U1021:Y1021"/>
    <mergeCell ref="W1005:Y1005"/>
    <mergeCell ref="U1020:Y1020"/>
    <mergeCell ref="U1022:Y1022"/>
    <mergeCell ref="AF987:AJ987"/>
    <mergeCell ref="AF986:AJ986"/>
    <mergeCell ref="W986:Y986"/>
    <mergeCell ref="W982:Y982"/>
    <mergeCell ref="W985:Y985"/>
    <mergeCell ref="W987:Y987"/>
    <mergeCell ref="W984:Y984"/>
    <mergeCell ref="W983:Y983"/>
    <mergeCell ref="AK992:AO992"/>
    <mergeCell ref="AK993:AO993"/>
    <mergeCell ref="W992:Y992"/>
    <mergeCell ref="W993:Y993"/>
    <mergeCell ref="AK988:AO988"/>
    <mergeCell ref="AK989:AO989"/>
    <mergeCell ref="W989:Y989"/>
    <mergeCell ref="W990:Y990"/>
    <mergeCell ref="W991:Y991"/>
    <mergeCell ref="W988:Y988"/>
    <mergeCell ref="AF990:AJ990"/>
    <mergeCell ref="AF988:AJ988"/>
    <mergeCell ref="AF989:AJ989"/>
    <mergeCell ref="AK991:AO991"/>
    <mergeCell ref="AK990:AO990"/>
    <mergeCell ref="AK1003:AO1003"/>
    <mergeCell ref="AK987:AO987"/>
    <mergeCell ref="V963:Y963"/>
    <mergeCell ref="V962:Y962"/>
    <mergeCell ref="V965:Y965"/>
    <mergeCell ref="V964:Y964"/>
    <mergeCell ref="W1016:Y1016"/>
    <mergeCell ref="W1017:Y1017"/>
    <mergeCell ref="W997:Y997"/>
    <mergeCell ref="W996:Y996"/>
    <mergeCell ref="W995:Y995"/>
    <mergeCell ref="W994:Y994"/>
    <mergeCell ref="U1035:Y1035"/>
    <mergeCell ref="U1036:Y1036"/>
    <mergeCell ref="U1037:Y1037"/>
    <mergeCell ref="U742:Y742"/>
    <mergeCell ref="U741:Y741"/>
    <mergeCell ref="U743:Y743"/>
    <mergeCell ref="U744:Y744"/>
    <mergeCell ref="U768:Y768"/>
    <mergeCell ref="U765:Y765"/>
    <mergeCell ref="U726:Y726"/>
    <mergeCell ref="U725:Y725"/>
    <mergeCell ref="U759:Y759"/>
    <mergeCell ref="U758:Y758"/>
    <mergeCell ref="U752:Y752"/>
    <mergeCell ref="U757:Y757"/>
    <mergeCell ref="U756:Y756"/>
    <mergeCell ref="U755:Y755"/>
    <mergeCell ref="U753:Y753"/>
    <mergeCell ref="U754:Y754"/>
    <mergeCell ref="U769:Y769"/>
    <mergeCell ref="U770:Y770"/>
    <mergeCell ref="U734:Y734"/>
    <mergeCell ref="U733:Y733"/>
    <mergeCell ref="U717:Y717"/>
    <mergeCell ref="U728:Y728"/>
    <mergeCell ref="U722:Y722"/>
    <mergeCell ref="U720:Y720"/>
    <mergeCell ref="U721:Y721"/>
    <mergeCell ref="U723:Y723"/>
    <mergeCell ref="U727:Y727"/>
    <mergeCell ref="U719:Y719"/>
    <mergeCell ref="U718:Y718"/>
    <mergeCell ref="AF707:AJ707"/>
    <mergeCell ref="AF706:AJ706"/>
    <mergeCell ref="AF709:AJ709"/>
    <mergeCell ref="AF708:AJ708"/>
    <mergeCell ref="U729:Y729"/>
    <mergeCell ref="U731:Y731"/>
    <mergeCell ref="U730:Y730"/>
    <mergeCell ref="AF734:AJ734"/>
    <mergeCell ref="AF726:AJ726"/>
    <mergeCell ref="AF729:AJ729"/>
    <mergeCell ref="AF742:AJ742"/>
    <mergeCell ref="U802:Y802"/>
    <mergeCell ref="U809:Y809"/>
    <mergeCell ref="U807:Y807"/>
    <mergeCell ref="U804:Y804"/>
    <mergeCell ref="U805:Y805"/>
    <mergeCell ref="U806:Y806"/>
    <mergeCell ref="U798:Y798"/>
    <mergeCell ref="U799:Y799"/>
    <mergeCell ref="U800:Y800"/>
    <mergeCell ref="U795:Y795"/>
    <mergeCell ref="U813:Y813"/>
    <mergeCell ref="U812:Y812"/>
    <mergeCell ref="U779:Y779"/>
    <mergeCell ref="U778:Y778"/>
    <mergeCell ref="U792:Y792"/>
    <mergeCell ref="U786:Y786"/>
    <mergeCell ref="U789:Y789"/>
    <mergeCell ref="U783:Y783"/>
    <mergeCell ref="U788:Y788"/>
    <mergeCell ref="U787:Y787"/>
    <mergeCell ref="U780:Y780"/>
    <mergeCell ref="U785:Y785"/>
    <mergeCell ref="AF760:AJ760"/>
    <mergeCell ref="U763:Y763"/>
    <mergeCell ref="U739:Y739"/>
    <mergeCell ref="U724:Y724"/>
    <mergeCell ref="U698:Y698"/>
    <mergeCell ref="U699:Y699"/>
    <mergeCell ref="R698:S698"/>
    <mergeCell ref="U819:Y819"/>
    <mergeCell ref="U822:Y822"/>
    <mergeCell ref="U771:Y771"/>
    <mergeCell ref="U764:Y764"/>
    <mergeCell ref="U844:Y844"/>
    <mergeCell ref="U842:Y842"/>
    <mergeCell ref="U843:Y843"/>
    <mergeCell ref="R838:S838"/>
    <mergeCell ref="R839:S839"/>
    <mergeCell ref="U838:Y838"/>
    <mergeCell ref="U845:Y845"/>
    <mergeCell ref="U836:Y836"/>
    <mergeCell ref="U834:Y834"/>
    <mergeCell ref="U835:Y835"/>
    <mergeCell ref="S696:V696"/>
    <mergeCell ref="S695:V695"/>
    <mergeCell ref="S694:V694"/>
    <mergeCell ref="R845:S845"/>
    <mergeCell ref="R846:S846"/>
    <mergeCell ref="R841:S841"/>
    <mergeCell ref="R840:S840"/>
    <mergeCell ref="R844:S844"/>
    <mergeCell ref="R843:S843"/>
    <mergeCell ref="R842:S842"/>
    <mergeCell ref="U825:Y825"/>
    <mergeCell ref="R825:S825"/>
    <mergeCell ref="R824:S824"/>
    <mergeCell ref="R818:S818"/>
    <mergeCell ref="R817:S817"/>
    <mergeCell ref="U818:Y818"/>
    <mergeCell ref="U821:Y821"/>
    <mergeCell ref="U820:Y820"/>
    <mergeCell ref="R820:S820"/>
    <mergeCell ref="R813:S813"/>
    <mergeCell ref="R814:S814"/>
    <mergeCell ref="U794:Y794"/>
    <mergeCell ref="U801:Y801"/>
    <mergeCell ref="U793:Y793"/>
    <mergeCell ref="U773:Y773"/>
    <mergeCell ref="U772:Y772"/>
    <mergeCell ref="U703:Y703"/>
    <mergeCell ref="U704:Y704"/>
    <mergeCell ref="R715:S715"/>
    <mergeCell ref="R710:S710"/>
    <mergeCell ref="R706:S706"/>
    <mergeCell ref="U841:Y841"/>
    <mergeCell ref="U840:Y840"/>
    <mergeCell ref="V952:Y952"/>
    <mergeCell ref="V959:Y959"/>
    <mergeCell ref="V957:Y957"/>
    <mergeCell ref="V958:Y958"/>
    <mergeCell ref="V954:Y954"/>
    <mergeCell ref="V953:Y953"/>
    <mergeCell ref="V956:Y956"/>
    <mergeCell ref="V955:Y955"/>
    <mergeCell ref="V943:Y943"/>
    <mergeCell ref="V944:Y944"/>
    <mergeCell ref="V942:Y942"/>
    <mergeCell ref="V945:Y945"/>
    <mergeCell ref="V948:Y948"/>
    <mergeCell ref="V946:Y946"/>
    <mergeCell ref="V947:Y947"/>
    <mergeCell ref="V950:Y950"/>
    <mergeCell ref="V951:Y951"/>
    <mergeCell ref="V949:Y949"/>
    <mergeCell ref="S985:V985"/>
    <mergeCell ref="S986:V986"/>
    <mergeCell ref="S987:V987"/>
    <mergeCell ref="S993:V993"/>
    <mergeCell ref="S994:V994"/>
    <mergeCell ref="S989:V989"/>
    <mergeCell ref="S990:V990"/>
    <mergeCell ref="S988:V988"/>
    <mergeCell ref="S997:V997"/>
    <mergeCell ref="S998:V998"/>
    <mergeCell ref="S999:V999"/>
    <mergeCell ref="S1000:V1000"/>
    <mergeCell ref="S996:V996"/>
    <mergeCell ref="S992:V992"/>
    <mergeCell ref="S995:V995"/>
    <mergeCell ref="S991:V991"/>
    <mergeCell ref="U1026:Y1026"/>
    <mergeCell ref="U1033:Y1033"/>
    <mergeCell ref="U1032:Y1032"/>
    <mergeCell ref="U1029:Y1029"/>
    <mergeCell ref="U1027:Y1027"/>
    <mergeCell ref="U1028:Y1028"/>
    <mergeCell ref="U1034:Y1034"/>
    <mergeCell ref="R1031:S1031"/>
    <mergeCell ref="R1030:S1030"/>
    <mergeCell ref="U1031:Y1031"/>
    <mergeCell ref="U1030:Y1030"/>
    <mergeCell ref="R1029:S1029"/>
    <mergeCell ref="R1032:S1032"/>
    <mergeCell ref="R1034:S1034"/>
    <mergeCell ref="R1035:S1035"/>
    <mergeCell ref="R1036:S1036"/>
    <mergeCell ref="R1033:S1033"/>
    <mergeCell ref="S1014:V1014"/>
    <mergeCell ref="S1015:V1015"/>
    <mergeCell ref="S1016:V1016"/>
    <mergeCell ref="S1017:V1017"/>
    <mergeCell ref="R1020:S1020"/>
    <mergeCell ref="S1018:V1018"/>
    <mergeCell ref="S1019:V1019"/>
    <mergeCell ref="S1013:V1013"/>
    <mergeCell ref="S1010:V1010"/>
    <mergeCell ref="S1011:V1011"/>
    <mergeCell ref="S1012:V1012"/>
    <mergeCell ref="S983:V983"/>
    <mergeCell ref="S982:V982"/>
    <mergeCell ref="S984:V984"/>
    <mergeCell ref="V960:Y960"/>
    <mergeCell ref="V961:Y961"/>
    <mergeCell ref="V938:Y938"/>
    <mergeCell ref="U929:Y929"/>
    <mergeCell ref="V941:Y941"/>
    <mergeCell ref="R938:S938"/>
    <mergeCell ref="V939:Y939"/>
    <mergeCell ref="V940:Y940"/>
    <mergeCell ref="R917:S917"/>
    <mergeCell ref="AF1050:AJ1050"/>
    <mergeCell ref="AK1051:AO1051"/>
    <mergeCell ref="AK1049:AO1049"/>
    <mergeCell ref="AK1050:AO1050"/>
    <mergeCell ref="AK1053:AO1053"/>
    <mergeCell ref="AF1051:AJ1051"/>
    <mergeCell ref="AF1052:AJ1052"/>
    <mergeCell ref="AF1059:AJ1059"/>
    <mergeCell ref="AF1056:AJ1056"/>
    <mergeCell ref="AF1055:AJ1055"/>
    <mergeCell ref="AK1057:AO1057"/>
    <mergeCell ref="AK1059:AO1059"/>
    <mergeCell ref="AK1058:AO1058"/>
    <mergeCell ref="AK1030:AO1030"/>
    <mergeCell ref="AK1029:AO1029"/>
    <mergeCell ref="AK1027:AO1027"/>
    <mergeCell ref="AK1028:AO1028"/>
    <mergeCell ref="AK1023:AO1023"/>
    <mergeCell ref="AK1024:AO1024"/>
    <mergeCell ref="AK1020:AO1020"/>
    <mergeCell ref="AK1022:AO1022"/>
    <mergeCell ref="AK1021:AO1021"/>
    <mergeCell ref="AK1037:AO1037"/>
    <mergeCell ref="AK1036:AO1036"/>
    <mergeCell ref="AK963:AO963"/>
    <mergeCell ref="AF963:AJ963"/>
    <mergeCell ref="AK930:AO930"/>
    <mergeCell ref="AK932:AO932"/>
    <mergeCell ref="AK931:AO931"/>
    <mergeCell ref="AK946:AO946"/>
    <mergeCell ref="AK943:AO943"/>
    <mergeCell ref="AK788:AO788"/>
    <mergeCell ref="AK789:AO789"/>
    <mergeCell ref="AF994:AJ994"/>
    <mergeCell ref="AF961:AJ961"/>
    <mergeCell ref="AF992:AJ992"/>
    <mergeCell ref="AF993:AJ993"/>
    <mergeCell ref="AF955:AJ955"/>
    <mergeCell ref="AF932:AJ932"/>
    <mergeCell ref="AF933:AJ933"/>
    <mergeCell ref="AF944:AJ944"/>
    <mergeCell ref="AF945:AJ945"/>
    <mergeCell ref="AF946:AJ946"/>
    <mergeCell ref="AF943:AJ943"/>
    <mergeCell ref="AF947:AJ947"/>
    <mergeCell ref="AF931:AJ931"/>
    <mergeCell ref="AF928:AJ928"/>
    <mergeCell ref="AF929:AJ929"/>
    <mergeCell ref="AF930:AJ930"/>
    <mergeCell ref="AF788:AJ788"/>
    <mergeCell ref="AF789:AJ789"/>
    <mergeCell ref="AF819:AJ819"/>
    <mergeCell ref="AF829:AJ829"/>
    <mergeCell ref="AF823:AJ823"/>
    <mergeCell ref="AF824:AJ824"/>
    <mergeCell ref="AF843:AJ843"/>
    <mergeCell ref="AF842:AJ842"/>
    <mergeCell ref="AF834:AJ834"/>
    <mergeCell ref="AF841:AJ841"/>
    <mergeCell ref="U1120:Y1120"/>
    <mergeCell ref="AF1132:AJ1132"/>
    <mergeCell ref="AF1128:AJ1128"/>
    <mergeCell ref="AF1129:AJ1129"/>
    <mergeCell ref="AF1122:AJ1122"/>
    <mergeCell ref="AF1125:AJ1125"/>
    <mergeCell ref="AF1126:AJ1126"/>
    <mergeCell ref="Z1120:AB1120"/>
    <mergeCell ref="AF1082:AJ1082"/>
    <mergeCell ref="U1182:Y1182"/>
    <mergeCell ref="U1181:Y1181"/>
    <mergeCell ref="U1162:Y1162"/>
    <mergeCell ref="Z1083:AB1083"/>
    <mergeCell ref="AF1144:AJ1144"/>
    <mergeCell ref="AF1094:AJ1094"/>
    <mergeCell ref="AF1113:AJ1113"/>
    <mergeCell ref="AF1114:AJ1114"/>
    <mergeCell ref="AF1115:AJ1115"/>
    <mergeCell ref="AF1107:AJ1107"/>
    <mergeCell ref="AF1109:AJ1109"/>
    <mergeCell ref="AF1108:AJ1108"/>
    <mergeCell ref="AF1110:AJ1110"/>
    <mergeCell ref="AF1112:AJ1112"/>
    <mergeCell ref="AF1111:AJ1111"/>
    <mergeCell ref="AF1106:AJ1106"/>
    <mergeCell ref="AF1102:AJ1102"/>
    <mergeCell ref="AF1103:AJ1103"/>
    <mergeCell ref="AF1104:AJ1104"/>
    <mergeCell ref="AF1105:AJ1105"/>
    <mergeCell ref="AF1099:AJ1099"/>
    <mergeCell ref="AF1100:AJ1100"/>
    <mergeCell ref="U1180:Y1180"/>
    <mergeCell ref="AF1179:AJ1179"/>
    <mergeCell ref="AF1178:AJ1178"/>
    <mergeCell ref="AF1177:AJ1177"/>
    <mergeCell ref="AF1183:AJ1183"/>
    <mergeCell ref="AF1184:AJ1184"/>
    <mergeCell ref="U604:Y604"/>
    <mergeCell ref="U605:Y605"/>
    <mergeCell ref="U595:Y595"/>
    <mergeCell ref="U594:Y594"/>
    <mergeCell ref="U596:Y596"/>
    <mergeCell ref="U597:Y597"/>
    <mergeCell ref="U598:Y598"/>
    <mergeCell ref="U601:Y601"/>
    <mergeCell ref="U600:Y600"/>
    <mergeCell ref="U599:Y599"/>
    <mergeCell ref="R602:S602"/>
    <mergeCell ref="R603:S603"/>
    <mergeCell ref="R646:S646"/>
    <mergeCell ref="R655:S655"/>
    <mergeCell ref="R605:S605"/>
    <mergeCell ref="R604:S604"/>
    <mergeCell ref="R606:S606"/>
    <mergeCell ref="U562:Y562"/>
    <mergeCell ref="U564:Y564"/>
    <mergeCell ref="U575:Y575"/>
    <mergeCell ref="U576:Y576"/>
    <mergeCell ref="AA653:AD653"/>
    <mergeCell ref="Z655:AC655"/>
    <mergeCell ref="S670:V670"/>
    <mergeCell ref="S669:V669"/>
    <mergeCell ref="S672:V672"/>
    <mergeCell ref="S671:V671"/>
    <mergeCell ref="S668:V668"/>
    <mergeCell ref="Z599:AC599"/>
    <mergeCell ref="Y606:AC606"/>
    <mergeCell ref="U603:Y603"/>
    <mergeCell ref="U602:Y602"/>
    <mergeCell ref="V656:Y656"/>
    <mergeCell ref="V655:Y655"/>
    <mergeCell ref="U591:Y591"/>
    <mergeCell ref="U590:Y590"/>
    <mergeCell ref="U589:Y589"/>
    <mergeCell ref="V657:Y657"/>
    <mergeCell ref="V658:Y658"/>
    <mergeCell ref="U653:Y653"/>
    <mergeCell ref="Y646:AC646"/>
    <mergeCell ref="V665:Y665"/>
    <mergeCell ref="V667:Y667"/>
    <mergeCell ref="V666:Y666"/>
    <mergeCell ref="V664:Y664"/>
    <mergeCell ref="V663:Y663"/>
    <mergeCell ref="V662:Y662"/>
    <mergeCell ref="V661:Y661"/>
    <mergeCell ref="V660:Y660"/>
    <mergeCell ref="W670:Y670"/>
    <mergeCell ref="W669:Y669"/>
    <mergeCell ref="W668:Y668"/>
    <mergeCell ref="W686:Y686"/>
    <mergeCell ref="W689:Y689"/>
    <mergeCell ref="W688:Y688"/>
    <mergeCell ref="W687:Y687"/>
    <mergeCell ref="W696:Y696"/>
    <mergeCell ref="W697:Y697"/>
    <mergeCell ref="Y710:AC710"/>
    <mergeCell ref="AA698:AC698"/>
    <mergeCell ref="W694:Y694"/>
    <mergeCell ref="W684:Y684"/>
    <mergeCell ref="W685:Y685"/>
    <mergeCell ref="U316:Y316"/>
    <mergeCell ref="AF319:AJ319"/>
    <mergeCell ref="AF318:AJ318"/>
    <mergeCell ref="AF317:AJ317"/>
    <mergeCell ref="AF313:AJ313"/>
    <mergeCell ref="AF314:AJ314"/>
    <mergeCell ref="AF336:AJ336"/>
    <mergeCell ref="AF322:AJ322"/>
    <mergeCell ref="U358:Y358"/>
    <mergeCell ref="Z339:AB339"/>
    <mergeCell ref="AF358:AJ358"/>
    <mergeCell ref="Z356:AC356"/>
    <mergeCell ref="Z355:AC355"/>
    <mergeCell ref="Z338:AB338"/>
    <mergeCell ref="Z337:AB337"/>
    <mergeCell ref="R310:S310"/>
    <mergeCell ref="U310:Y310"/>
    <mergeCell ref="U311:Y311"/>
    <mergeCell ref="U315:Y315"/>
    <mergeCell ref="U314:Y314"/>
    <mergeCell ref="AF315:AJ315"/>
    <mergeCell ref="Z310:AE310"/>
    <mergeCell ref="U313:Y313"/>
    <mergeCell ref="R312:S312"/>
    <mergeCell ref="R314:S314"/>
    <mergeCell ref="R311:S311"/>
    <mergeCell ref="R316:S316"/>
    <mergeCell ref="R317:S317"/>
    <mergeCell ref="R315:S315"/>
    <mergeCell ref="R313:S313"/>
    <mergeCell ref="U351:Y351"/>
    <mergeCell ref="U352:Y352"/>
    <mergeCell ref="AF356:AJ356"/>
    <mergeCell ref="AF352:AJ352"/>
    <mergeCell ref="AF353:AJ353"/>
    <mergeCell ref="AF354:AJ354"/>
    <mergeCell ref="AF355:AJ355"/>
    <mergeCell ref="Z357:AC357"/>
    <mergeCell ref="U357:Y357"/>
    <mergeCell ref="AF364:AJ364"/>
    <mergeCell ref="AF365:AJ365"/>
    <mergeCell ref="AD364:AE364"/>
    <mergeCell ref="Z363:AC363"/>
    <mergeCell ref="Z364:AC364"/>
    <mergeCell ref="U362:Y362"/>
    <mergeCell ref="U360:Y360"/>
    <mergeCell ref="U363:Y363"/>
    <mergeCell ref="U364:Y364"/>
    <mergeCell ref="U359:Y359"/>
    <mergeCell ref="Z365:AC365"/>
    <mergeCell ref="AF311:AJ311"/>
    <mergeCell ref="AF312:AJ312"/>
    <mergeCell ref="R465:S465"/>
    <mergeCell ref="R474:S474"/>
    <mergeCell ref="R599:S599"/>
    <mergeCell ref="R558:S558"/>
    <mergeCell ref="R567:S567"/>
    <mergeCell ref="R601:S601"/>
    <mergeCell ref="R600:S600"/>
    <mergeCell ref="R462:S462"/>
    <mergeCell ref="R459:S459"/>
    <mergeCell ref="R435:S435"/>
    <mergeCell ref="R503:S503"/>
    <mergeCell ref="R440:S440"/>
    <mergeCell ref="R418:S418"/>
    <mergeCell ref="R324:S324"/>
    <mergeCell ref="R326:S326"/>
    <mergeCell ref="R325:S325"/>
    <mergeCell ref="R318:S318"/>
    <mergeCell ref="R319:S319"/>
    <mergeCell ref="R322:S322"/>
    <mergeCell ref="R336:S336"/>
    <mergeCell ref="R320:S320"/>
    <mergeCell ref="R323:S323"/>
    <mergeCell ref="R321:S321"/>
    <mergeCell ref="R327:S327"/>
    <mergeCell ref="Z461:AC461"/>
    <mergeCell ref="U461:Y461"/>
    <mergeCell ref="U435:Y435"/>
    <mergeCell ref="U436:Y436"/>
    <mergeCell ref="AF435:AJ435"/>
    <mergeCell ref="AF434:AJ434"/>
    <mergeCell ref="U437:Y437"/>
    <mergeCell ref="U438:Y438"/>
    <mergeCell ref="Z438:AC438"/>
    <mergeCell ref="Z436:AC436"/>
    <mergeCell ref="Z435:AC435"/>
    <mergeCell ref="Z460:AC460"/>
    <mergeCell ref="Z459:AC459"/>
    <mergeCell ref="Z437:AC437"/>
    <mergeCell ref="U462:AB462"/>
    <mergeCell ref="U470:Y470"/>
    <mergeCell ref="AF425:AJ425"/>
    <mergeCell ref="AF429:AJ429"/>
    <mergeCell ref="AF432:AJ432"/>
    <mergeCell ref="AF428:AJ428"/>
    <mergeCell ref="AF427:AJ427"/>
    <mergeCell ref="AF430:AJ430"/>
    <mergeCell ref="AF431:AJ431"/>
    <mergeCell ref="AF402:AJ402"/>
    <mergeCell ref="AF401:AJ401"/>
    <mergeCell ref="AF399:AJ399"/>
    <mergeCell ref="AF398:AJ398"/>
    <mergeCell ref="U418:V418"/>
    <mergeCell ref="W418:Y418"/>
    <mergeCell ref="Z418:AE418"/>
    <mergeCell ref="AF424:AJ424"/>
    <mergeCell ref="AF405:AJ405"/>
    <mergeCell ref="AF411:AJ411"/>
    <mergeCell ref="AF423:AJ423"/>
    <mergeCell ref="T291:Y291"/>
    <mergeCell ref="T290:Y290"/>
    <mergeCell ref="AF291:AJ291"/>
    <mergeCell ref="T288:Y288"/>
    <mergeCell ref="T289:Y289"/>
    <mergeCell ref="AF286:AJ286"/>
    <mergeCell ref="AF287:AJ287"/>
    <mergeCell ref="T287:Y287"/>
    <mergeCell ref="S292:T292"/>
    <mergeCell ref="T305:Y305"/>
    <mergeCell ref="T304:Y304"/>
    <mergeCell ref="T299:Y299"/>
    <mergeCell ref="T286:Y286"/>
    <mergeCell ref="T300:Y300"/>
    <mergeCell ref="U306:Y306"/>
    <mergeCell ref="AF299:AJ299"/>
    <mergeCell ref="AF300:AJ300"/>
    <mergeCell ref="U296:AJ296"/>
    <mergeCell ref="U297:AJ297"/>
    <mergeCell ref="U295:AJ295"/>
    <mergeCell ref="U298:AJ298"/>
    <mergeCell ref="Z299:AE299"/>
    <mergeCell ref="T301:Y301"/>
    <mergeCell ref="T302:Y302"/>
    <mergeCell ref="AF304:AJ304"/>
    <mergeCell ref="T303:Y303"/>
    <mergeCell ref="AF308:AJ308"/>
    <mergeCell ref="AF306:AJ306"/>
    <mergeCell ref="AF301:AJ301"/>
    <mergeCell ref="U307:Y307"/>
    <mergeCell ref="AF595:AJ595"/>
    <mergeCell ref="AF601:AJ601"/>
    <mergeCell ref="AF597:AJ597"/>
    <mergeCell ref="AF596:AJ596"/>
    <mergeCell ref="AF599:AJ599"/>
    <mergeCell ref="AF600:AJ600"/>
    <mergeCell ref="AF642:AJ642"/>
    <mergeCell ref="AF649:AJ649"/>
    <mergeCell ref="AF652:AJ652"/>
    <mergeCell ref="AF651:AJ651"/>
    <mergeCell ref="AF645:AJ645"/>
    <mergeCell ref="AF594:AJ594"/>
    <mergeCell ref="AF650:AJ650"/>
    <mergeCell ref="W692:Y692"/>
    <mergeCell ref="W693:Y693"/>
    <mergeCell ref="W672:Y672"/>
    <mergeCell ref="W671:Y671"/>
    <mergeCell ref="W675:Y675"/>
    <mergeCell ref="W676:Y676"/>
    <mergeCell ref="W674:Y674"/>
    <mergeCell ref="W690:Y690"/>
    <mergeCell ref="W691:Y691"/>
    <mergeCell ref="U383:Y383"/>
    <mergeCell ref="U379:Y379"/>
    <mergeCell ref="U378:Y378"/>
    <mergeCell ref="U380:Y380"/>
    <mergeCell ref="U382:Y382"/>
    <mergeCell ref="U381:Y381"/>
    <mergeCell ref="R373:T373"/>
    <mergeCell ref="U377:Y377"/>
    <mergeCell ref="AF386:AJ386"/>
    <mergeCell ref="AF385:AJ385"/>
    <mergeCell ref="AF383:AJ383"/>
    <mergeCell ref="AF384:AJ384"/>
    <mergeCell ref="AF374:AJ374"/>
    <mergeCell ref="AA374:AE374"/>
    <mergeCell ref="AA375:AE375"/>
    <mergeCell ref="AA376:AE376"/>
    <mergeCell ref="AA373:AE373"/>
    <mergeCell ref="Z371:AC371"/>
    <mergeCell ref="Z372:AC372"/>
    <mergeCell ref="U373:Y373"/>
    <mergeCell ref="U374:Y374"/>
    <mergeCell ref="AF376:AJ376"/>
    <mergeCell ref="AF375:AJ375"/>
    <mergeCell ref="U375:Y375"/>
    <mergeCell ref="U376:Y376"/>
    <mergeCell ref="Z366:AC366"/>
    <mergeCell ref="Z370:AC370"/>
    <mergeCell ref="U402:Y402"/>
    <mergeCell ref="U404:Y404"/>
    <mergeCell ref="U405:Y405"/>
    <mergeCell ref="U403:Y403"/>
    <mergeCell ref="U390:Y390"/>
    <mergeCell ref="U391:Y391"/>
    <mergeCell ref="U384:Y384"/>
    <mergeCell ref="U385:Y385"/>
    <mergeCell ref="U387:Y387"/>
    <mergeCell ref="U386:Y386"/>
    <mergeCell ref="U392:Y392"/>
    <mergeCell ref="U388:Y388"/>
    <mergeCell ref="U389:Y389"/>
    <mergeCell ref="U398:Y398"/>
    <mergeCell ref="U399:Y399"/>
    <mergeCell ref="U393:Y393"/>
    <mergeCell ref="U394:Y394"/>
    <mergeCell ref="U395:Y395"/>
    <mergeCell ref="U397:Y397"/>
    <mergeCell ref="U396:Y396"/>
    <mergeCell ref="U400:Y400"/>
    <mergeCell ref="U401:Y401"/>
    <mergeCell ref="U372:Y372"/>
    <mergeCell ref="U371:Y371"/>
    <mergeCell ref="U370:Y370"/>
    <mergeCell ref="U369:Y369"/>
    <mergeCell ref="U368:Y368"/>
    <mergeCell ref="U361:Y361"/>
    <mergeCell ref="U365:Y365"/>
    <mergeCell ref="U366:Y366"/>
    <mergeCell ref="U367:Y367"/>
    <mergeCell ref="U341:Y341"/>
    <mergeCell ref="U329:Y329"/>
    <mergeCell ref="U330:Y330"/>
    <mergeCell ref="U339:Y339"/>
    <mergeCell ref="U340:Y340"/>
    <mergeCell ref="U350:Y350"/>
    <mergeCell ref="U324:Y324"/>
    <mergeCell ref="AF326:AJ326"/>
    <mergeCell ref="AF331:AJ331"/>
    <mergeCell ref="AF330:AJ330"/>
    <mergeCell ref="AF341:AJ341"/>
    <mergeCell ref="AF340:AJ340"/>
    <mergeCell ref="AF361:AJ361"/>
    <mergeCell ref="AF360:AJ360"/>
    <mergeCell ref="AF333:AJ333"/>
    <mergeCell ref="AF332:AJ332"/>
    <mergeCell ref="AF345:AJ345"/>
    <mergeCell ref="AF347:AJ347"/>
    <mergeCell ref="AF346:AJ346"/>
    <mergeCell ref="AF351:AJ351"/>
    <mergeCell ref="AF350:AJ350"/>
    <mergeCell ref="AF349:AJ349"/>
    <mergeCell ref="AF348:AJ348"/>
    <mergeCell ref="AF338:AJ338"/>
    <mergeCell ref="AF339:AJ339"/>
    <mergeCell ref="AF344:AJ344"/>
    <mergeCell ref="AF343:AJ343"/>
    <mergeCell ref="AF342:AJ342"/>
    <mergeCell ref="AF337:AJ337"/>
    <mergeCell ref="AF335:AJ335"/>
    <mergeCell ref="AF334:AJ334"/>
    <mergeCell ref="Z360:AC360"/>
    <mergeCell ref="U326:Y326"/>
    <mergeCell ref="Z344:AB344"/>
    <mergeCell ref="Z343:AB343"/>
    <mergeCell ref="Z342:AB342"/>
    <mergeCell ref="Z341:AB341"/>
    <mergeCell ref="Z340:AB340"/>
    <mergeCell ref="U354:Y354"/>
    <mergeCell ref="Z361:AC361"/>
    <mergeCell ref="U353:Y353"/>
    <mergeCell ref="U222:Y222"/>
    <mergeCell ref="U223:Y223"/>
    <mergeCell ref="U244:Y244"/>
    <mergeCell ref="U231:Y231"/>
    <mergeCell ref="U229:Y229"/>
    <mergeCell ref="U221:Y221"/>
    <mergeCell ref="U308:Y308"/>
    <mergeCell ref="U325:Y325"/>
    <mergeCell ref="U319:Y319"/>
    <mergeCell ref="U322:Y322"/>
    <mergeCell ref="U321:Y321"/>
    <mergeCell ref="U356:Y356"/>
    <mergeCell ref="U355:Y355"/>
    <mergeCell ref="U224:Y224"/>
    <mergeCell ref="U225:Y225"/>
    <mergeCell ref="U226:Y226"/>
    <mergeCell ref="U227:Y227"/>
    <mergeCell ref="U219:AC219"/>
    <mergeCell ref="U220:Y220"/>
    <mergeCell ref="U333:Y333"/>
    <mergeCell ref="U312:Y312"/>
    <mergeCell ref="U342:Y342"/>
    <mergeCell ref="U343:Y343"/>
    <mergeCell ref="AF279:AJ279"/>
    <mergeCell ref="Z285:AE285"/>
    <mergeCell ref="AF219:AJ219"/>
    <mergeCell ref="AF229:AJ229"/>
    <mergeCell ref="AF224:AJ224"/>
    <mergeCell ref="AF251:AJ251"/>
    <mergeCell ref="AF260:AJ260"/>
    <mergeCell ref="AF261:AJ261"/>
    <mergeCell ref="AF252:AJ252"/>
    <mergeCell ref="AF254:AJ254"/>
    <mergeCell ref="U293:AJ293"/>
    <mergeCell ref="AF269:AJ269"/>
    <mergeCell ref="AF288:AJ288"/>
    <mergeCell ref="AF281:AJ281"/>
    <mergeCell ref="AF284:AJ284"/>
    <mergeCell ref="AF283:AJ283"/>
    <mergeCell ref="AF282:AJ282"/>
    <mergeCell ref="AF285:AJ285"/>
    <mergeCell ref="Z289:AE289"/>
    <mergeCell ref="Z290:AE290"/>
    <mergeCell ref="K283:L283"/>
    <mergeCell ref="U292:AJ292"/>
    <mergeCell ref="AF289:AJ289"/>
    <mergeCell ref="AF290:AJ290"/>
    <mergeCell ref="K292:L292"/>
    <mergeCell ref="AF268:AJ268"/>
    <mergeCell ref="AF266:AJ266"/>
    <mergeCell ref="K271:L271"/>
    <mergeCell ref="K273:L273"/>
    <mergeCell ref="K272:L272"/>
    <mergeCell ref="AF256:AJ256"/>
    <mergeCell ref="AF257:AJ257"/>
    <mergeCell ref="AF259:AJ259"/>
    <mergeCell ref="AF258:AJ258"/>
    <mergeCell ref="AF277:AJ277"/>
    <mergeCell ref="AF274:AJ274"/>
    <mergeCell ref="U334:Y334"/>
    <mergeCell ref="U332:Y332"/>
    <mergeCell ref="K373:L373"/>
    <mergeCell ref="AF328:AJ328"/>
    <mergeCell ref="AF329:AJ329"/>
    <mergeCell ref="U328:Y328"/>
    <mergeCell ref="U335:Y335"/>
    <mergeCell ref="U337:Y337"/>
    <mergeCell ref="U338:Y338"/>
    <mergeCell ref="U331:Y331"/>
    <mergeCell ref="AC336:AE336"/>
    <mergeCell ref="Z303:AE303"/>
    <mergeCell ref="Z306:AE306"/>
    <mergeCell ref="Z305:AE305"/>
    <mergeCell ref="K306:L306"/>
    <mergeCell ref="K299:L299"/>
    <mergeCell ref="K310:L310"/>
    <mergeCell ref="U294:AJ294"/>
    <mergeCell ref="AF302:AJ302"/>
    <mergeCell ref="AF320:AJ320"/>
    <mergeCell ref="AF316:AJ316"/>
    <mergeCell ref="AF321:AJ321"/>
    <mergeCell ref="AF327:AJ327"/>
    <mergeCell ref="AF325:AJ325"/>
    <mergeCell ref="AF53:AJ53"/>
    <mergeCell ref="AF59:AJ59"/>
    <mergeCell ref="AF57:AJ57"/>
    <mergeCell ref="AF58:AJ58"/>
    <mergeCell ref="AF56:AJ56"/>
    <mergeCell ref="AF54:AJ54"/>
    <mergeCell ref="AF55:AJ55"/>
    <mergeCell ref="AA55:AE55"/>
    <mergeCell ref="AA53:AE53"/>
    <mergeCell ref="AA54:AE54"/>
    <mergeCell ref="AA57:AE57"/>
    <mergeCell ref="AA59:AE59"/>
    <mergeCell ref="AA58:AE58"/>
    <mergeCell ref="AA56:AE56"/>
    <mergeCell ref="AF50:AJ50"/>
    <mergeCell ref="AF49:AJ49"/>
    <mergeCell ref="AF52:AJ52"/>
    <mergeCell ref="AF48:AJ48"/>
    <mergeCell ref="AF51:AJ51"/>
    <mergeCell ref="AA52:AE52"/>
    <mergeCell ref="AA48:AE48"/>
    <mergeCell ref="U64:Y64"/>
    <mergeCell ref="U65:Y65"/>
    <mergeCell ref="AF66:AJ66"/>
    <mergeCell ref="AF65:AJ65"/>
    <mergeCell ref="AA65:AE65"/>
    <mergeCell ref="AA64:AE64"/>
    <mergeCell ref="AA66:AE66"/>
    <mergeCell ref="U61:Y61"/>
    <mergeCell ref="AA61:AE61"/>
    <mergeCell ref="AF63:AJ63"/>
    <mergeCell ref="AF62:AJ62"/>
    <mergeCell ref="AF60:AJ60"/>
    <mergeCell ref="U60:Y60"/>
    <mergeCell ref="AF47:AJ47"/>
    <mergeCell ref="AF45:AJ45"/>
    <mergeCell ref="AF46:AJ46"/>
    <mergeCell ref="U47:Y47"/>
    <mergeCell ref="T92:Z92"/>
    <mergeCell ref="T100:Z100"/>
    <mergeCell ref="T99:Z99"/>
    <mergeCell ref="T95:Z95"/>
    <mergeCell ref="T94:Z94"/>
    <mergeCell ref="T96:Z96"/>
    <mergeCell ref="T98:Z98"/>
    <mergeCell ref="T93:Z93"/>
    <mergeCell ref="U57:Y57"/>
    <mergeCell ref="U52:Y52"/>
    <mergeCell ref="U50:Y50"/>
    <mergeCell ref="U49:Y49"/>
    <mergeCell ref="U58:Y58"/>
    <mergeCell ref="AA67:AE67"/>
    <mergeCell ref="AA70:AE70"/>
    <mergeCell ref="U62:Y62"/>
    <mergeCell ref="U63:Y63"/>
    <mergeCell ref="U69:Y69"/>
    <mergeCell ref="U59:Y59"/>
    <mergeCell ref="AA46:AE46"/>
    <mergeCell ref="AA47:AE47"/>
    <mergeCell ref="AA63:AE63"/>
    <mergeCell ref="AA60:AE60"/>
    <mergeCell ref="AA45:AE45"/>
    <mergeCell ref="AA49:AE49"/>
    <mergeCell ref="AA51:AE51"/>
    <mergeCell ref="AA50:AE50"/>
    <mergeCell ref="AA62:AE62"/>
    <mergeCell ref="AF148:AJ148"/>
    <mergeCell ref="AF146:AJ146"/>
    <mergeCell ref="AF151:AJ151"/>
    <mergeCell ref="AF154:AJ154"/>
    <mergeCell ref="AF156:AJ156"/>
    <mergeCell ref="AF155:AJ155"/>
    <mergeCell ref="AF158:AJ158"/>
    <mergeCell ref="AF157:AJ157"/>
    <mergeCell ref="AF132:AJ132"/>
    <mergeCell ref="AF133:AJ133"/>
    <mergeCell ref="AF138:AJ138"/>
    <mergeCell ref="AF137:AJ137"/>
    <mergeCell ref="T129:Z129"/>
    <mergeCell ref="T130:Z130"/>
    <mergeCell ref="AF142:AJ142"/>
    <mergeCell ref="AF139:AJ139"/>
    <mergeCell ref="AF140:AJ140"/>
    <mergeCell ref="AF149:AJ149"/>
    <mergeCell ref="AF150:AJ150"/>
    <mergeCell ref="AA68:AE68"/>
    <mergeCell ref="AA77:AE77"/>
    <mergeCell ref="AA75:AE75"/>
    <mergeCell ref="AA76:AE76"/>
    <mergeCell ref="AA73:AE73"/>
    <mergeCell ref="AA72:AE72"/>
    <mergeCell ref="AA74:AE74"/>
    <mergeCell ref="AA69:AE69"/>
    <mergeCell ref="T127:Z127"/>
    <mergeCell ref="T115:Z115"/>
    <mergeCell ref="T123:Z123"/>
    <mergeCell ref="T124:Z124"/>
    <mergeCell ref="U66:Y66"/>
    <mergeCell ref="U68:Y68"/>
    <mergeCell ref="T89:Z89"/>
    <mergeCell ref="T87:Z87"/>
    <mergeCell ref="T86:Z86"/>
    <mergeCell ref="U71:Y71"/>
    <mergeCell ref="AA91:AE91"/>
    <mergeCell ref="AA107:AE107"/>
    <mergeCell ref="AA108:AE108"/>
    <mergeCell ref="AA99:AE99"/>
    <mergeCell ref="AA100:AE100"/>
    <mergeCell ref="AA114:AE114"/>
    <mergeCell ref="AA105:AE105"/>
    <mergeCell ref="AA106:AE106"/>
    <mergeCell ref="AA103:AE103"/>
    <mergeCell ref="AA104:AE104"/>
    <mergeCell ref="J133:K133"/>
    <mergeCell ref="J158:K158"/>
    <mergeCell ref="R158:S158"/>
    <mergeCell ref="J121:K121"/>
    <mergeCell ref="J109:K109"/>
    <mergeCell ref="T128:Z128"/>
    <mergeCell ref="R133:S133"/>
    <mergeCell ref="T132:Z132"/>
    <mergeCell ref="T131:Z131"/>
    <mergeCell ref="T113:Z113"/>
    <mergeCell ref="Z288:AE288"/>
    <mergeCell ref="Z291:AE291"/>
    <mergeCell ref="Z220:AB220"/>
    <mergeCell ref="Z283:AE283"/>
    <mergeCell ref="Z284:AE284"/>
    <mergeCell ref="Z286:AE286"/>
    <mergeCell ref="Z300:AE300"/>
    <mergeCell ref="Z304:AE304"/>
    <mergeCell ref="Z287:AE287"/>
    <mergeCell ref="U174:AC174"/>
    <mergeCell ref="U175:AC175"/>
    <mergeCell ref="U178:AC178"/>
    <mergeCell ref="U176:AC176"/>
    <mergeCell ref="U177:AC177"/>
    <mergeCell ref="U181:AC181"/>
    <mergeCell ref="U180:AC180"/>
    <mergeCell ref="U168:AC168"/>
    <mergeCell ref="U182:AC182"/>
    <mergeCell ref="U173:AC173"/>
    <mergeCell ref="U171:AC171"/>
    <mergeCell ref="U172:AC172"/>
    <mergeCell ref="U170:AC170"/>
    <mergeCell ref="U179:AC179"/>
    <mergeCell ref="U169:AC169"/>
    <mergeCell ref="U159:AC159"/>
    <mergeCell ref="U160:AC160"/>
    <mergeCell ref="U163:AC163"/>
    <mergeCell ref="U161:AC161"/>
    <mergeCell ref="U162:AC162"/>
    <mergeCell ref="U141:AC141"/>
    <mergeCell ref="U164:AC164"/>
    <mergeCell ref="U167:AC167"/>
    <mergeCell ref="U166:AC166"/>
    <mergeCell ref="U165:AC165"/>
    <mergeCell ref="U158:AC158"/>
    <mergeCell ref="U157:AC157"/>
    <mergeCell ref="AF211:AJ211"/>
    <mergeCell ref="AF210:AJ210"/>
    <mergeCell ref="AF221:AJ221"/>
    <mergeCell ref="AF207:AJ207"/>
    <mergeCell ref="AF206:AJ206"/>
    <mergeCell ref="AF208:AJ208"/>
    <mergeCell ref="AF204:AJ204"/>
    <mergeCell ref="AF205:AJ205"/>
    <mergeCell ref="AF214:AJ214"/>
    <mergeCell ref="AF209:AJ209"/>
    <mergeCell ref="U190:AC190"/>
    <mergeCell ref="U189:AC189"/>
    <mergeCell ref="U195:AC195"/>
    <mergeCell ref="U194:AC194"/>
    <mergeCell ref="U193:AC193"/>
    <mergeCell ref="U192:AC192"/>
    <mergeCell ref="U196:AC196"/>
    <mergeCell ref="U183:AC183"/>
    <mergeCell ref="U184:AC184"/>
    <mergeCell ref="U185:AC185"/>
    <mergeCell ref="U187:AC187"/>
    <mergeCell ref="U188:AC188"/>
    <mergeCell ref="U186:AC186"/>
    <mergeCell ref="U191:AC191"/>
    <mergeCell ref="AF183:AJ183"/>
    <mergeCell ref="AF181:AJ181"/>
    <mergeCell ref="AF182:AJ182"/>
    <mergeCell ref="AF189:AJ189"/>
    <mergeCell ref="AF186:AJ186"/>
    <mergeCell ref="AF187:AJ187"/>
    <mergeCell ref="AF188:AJ188"/>
    <mergeCell ref="AF185:AJ185"/>
    <mergeCell ref="AF184:AJ184"/>
    <mergeCell ref="AF179:AJ179"/>
    <mergeCell ref="AF180:AJ180"/>
    <mergeCell ref="AF202:AJ202"/>
    <mergeCell ref="AF199:AJ199"/>
    <mergeCell ref="AF201:AJ201"/>
    <mergeCell ref="AF200:AJ200"/>
    <mergeCell ref="AF197:AJ197"/>
    <mergeCell ref="AF198:AJ198"/>
    <mergeCell ref="AF191:AJ191"/>
    <mergeCell ref="AF190:AJ190"/>
    <mergeCell ref="AF203:AJ203"/>
    <mergeCell ref="AF177:AJ177"/>
    <mergeCell ref="AF195:AJ195"/>
    <mergeCell ref="AF193:AJ193"/>
    <mergeCell ref="AF192:AJ192"/>
    <mergeCell ref="AF178:AJ178"/>
    <mergeCell ref="AF194:AJ194"/>
    <mergeCell ref="AF176:AJ176"/>
    <mergeCell ref="AF173:AJ173"/>
    <mergeCell ref="AF169:AJ169"/>
    <mergeCell ref="AF172:AJ172"/>
    <mergeCell ref="AF171:AJ171"/>
    <mergeCell ref="AF170:AJ170"/>
    <mergeCell ref="AF168:AJ168"/>
    <mergeCell ref="AF165:AJ165"/>
    <mergeCell ref="AF166:AJ166"/>
    <mergeCell ref="AF167:AJ167"/>
    <mergeCell ref="AF159:AJ159"/>
    <mergeCell ref="AF160:AJ160"/>
    <mergeCell ref="AF163:AJ163"/>
    <mergeCell ref="AF164:AJ164"/>
    <mergeCell ref="AF161:AJ161"/>
    <mergeCell ref="AF162:AJ162"/>
    <mergeCell ref="U348:Y348"/>
    <mergeCell ref="U349:Y349"/>
    <mergeCell ref="Z345:AE345"/>
    <mergeCell ref="U344:Y344"/>
    <mergeCell ref="U346:Y346"/>
    <mergeCell ref="U347:Y347"/>
    <mergeCell ref="U345:Y345"/>
    <mergeCell ref="U218:AC218"/>
    <mergeCell ref="U217:AC217"/>
    <mergeCell ref="AF216:AJ216"/>
    <mergeCell ref="AF215:AJ215"/>
    <mergeCell ref="AF217:AJ217"/>
    <mergeCell ref="U216:AC216"/>
    <mergeCell ref="U215:AC215"/>
    <mergeCell ref="AF218:AJ218"/>
    <mergeCell ref="U336:Y336"/>
    <mergeCell ref="Z336:AB336"/>
    <mergeCell ref="AF125:AJ125"/>
    <mergeCell ref="AF126:AJ126"/>
    <mergeCell ref="U135:AC135"/>
    <mergeCell ref="AF127:AJ127"/>
    <mergeCell ref="U138:AC138"/>
    <mergeCell ref="U139:AC139"/>
    <mergeCell ref="U140:AC140"/>
    <mergeCell ref="U197:AC197"/>
    <mergeCell ref="U198:AC198"/>
    <mergeCell ref="AF213:AJ213"/>
    <mergeCell ref="AF212:AJ212"/>
    <mergeCell ref="U202:AC202"/>
    <mergeCell ref="U201:AC201"/>
    <mergeCell ref="U199:AC199"/>
    <mergeCell ref="U200:AC200"/>
    <mergeCell ref="AF196:AJ196"/>
    <mergeCell ref="AF222:AJ222"/>
    <mergeCell ref="AF243:AJ243"/>
    <mergeCell ref="AF242:AJ242"/>
    <mergeCell ref="AF230:AJ230"/>
    <mergeCell ref="AF236:AJ236"/>
    <mergeCell ref="AF244:AJ244"/>
    <mergeCell ref="AF247:AJ247"/>
    <mergeCell ref="AK218:AO218"/>
    <mergeCell ref="AK216:AO216"/>
    <mergeCell ref="AK217:AO217"/>
    <mergeCell ref="AK220:AO220"/>
    <mergeCell ref="AK221:AO221"/>
    <mergeCell ref="AK222:AO222"/>
    <mergeCell ref="AK219:AO219"/>
    <mergeCell ref="AK224:AO224"/>
    <mergeCell ref="AK223:AO223"/>
    <mergeCell ref="AK210:AO210"/>
    <mergeCell ref="AK209:AO209"/>
    <mergeCell ref="AK211:AO211"/>
    <mergeCell ref="AK212:AO212"/>
    <mergeCell ref="AK213:AO213"/>
    <mergeCell ref="AK232:AO232"/>
    <mergeCell ref="AK231:AO231"/>
    <mergeCell ref="AK234:AO234"/>
    <mergeCell ref="AK235:AO235"/>
    <mergeCell ref="AK236:AO236"/>
    <mergeCell ref="AK237:AO237"/>
    <mergeCell ref="AK230:AO230"/>
    <mergeCell ref="AK233:AO233"/>
    <mergeCell ref="AK225:AO225"/>
    <mergeCell ref="AK228:AO228"/>
    <mergeCell ref="AK229:AO229"/>
    <mergeCell ref="AK194:AO194"/>
    <mergeCell ref="AK193:AO193"/>
    <mergeCell ref="AK203:AO203"/>
    <mergeCell ref="AK191:AO191"/>
    <mergeCell ref="AK188:AO188"/>
    <mergeCell ref="AK190:AO190"/>
    <mergeCell ref="AK189:AO189"/>
    <mergeCell ref="AK195:AO195"/>
    <mergeCell ref="AK196:AO196"/>
    <mergeCell ref="AK192:AO192"/>
    <mergeCell ref="U214:AC214"/>
    <mergeCell ref="U213:AC213"/>
    <mergeCell ref="J220:K220"/>
    <mergeCell ref="U208:AC208"/>
    <mergeCell ref="U212:AC212"/>
    <mergeCell ref="U211:AC211"/>
    <mergeCell ref="U209:AC209"/>
    <mergeCell ref="U210:AC210"/>
    <mergeCell ref="J182:K182"/>
    <mergeCell ref="J196:K196"/>
    <mergeCell ref="R196:S196"/>
    <mergeCell ref="U228:Y228"/>
    <mergeCell ref="U230:Y230"/>
    <mergeCell ref="U207:AC207"/>
    <mergeCell ref="U204:AC204"/>
    <mergeCell ref="U206:AC206"/>
    <mergeCell ref="U205:AC205"/>
    <mergeCell ref="U203:AC203"/>
    <mergeCell ref="AK226:AO226"/>
    <mergeCell ref="AK227:AO227"/>
    <mergeCell ref="AK240:AO240"/>
    <mergeCell ref="AK241:AO241"/>
    <mergeCell ref="AK244:AO244"/>
    <mergeCell ref="J245:K245"/>
    <mergeCell ref="AK243:AO243"/>
    <mergeCell ref="AK242:AO242"/>
    <mergeCell ref="AK245:AO245"/>
    <mergeCell ref="AK239:AO239"/>
    <mergeCell ref="AK238:AO238"/>
    <mergeCell ref="AK214:AO214"/>
    <mergeCell ref="AK215:AO215"/>
    <mergeCell ref="AK207:AO207"/>
    <mergeCell ref="AK208:AO208"/>
    <mergeCell ref="AK205:AO205"/>
    <mergeCell ref="AK206:AO206"/>
    <mergeCell ref="AK204:AO204"/>
    <mergeCell ref="R10:V10"/>
    <mergeCell ref="W10:AJ10"/>
    <mergeCell ref="R13:AJ13"/>
    <mergeCell ref="R14:AJ14"/>
    <mergeCell ref="W12:AJ12"/>
    <mergeCell ref="W11:AJ11"/>
    <mergeCell ref="R6:AJ6"/>
    <mergeCell ref="R5:AJ5"/>
    <mergeCell ref="AD29:AG29"/>
    <mergeCell ref="AD32:AG32"/>
    <mergeCell ref="AH33:AJ33"/>
    <mergeCell ref="AH32:AJ32"/>
    <mergeCell ref="W33:Y33"/>
    <mergeCell ref="W31:Y31"/>
    <mergeCell ref="R8:AJ8"/>
    <mergeCell ref="R9:AJ9"/>
    <mergeCell ref="R12:V12"/>
    <mergeCell ref="R11:V11"/>
    <mergeCell ref="R7:AJ7"/>
    <mergeCell ref="AK10:AO10"/>
    <mergeCell ref="AK9:AO9"/>
    <mergeCell ref="AK24:AO24"/>
    <mergeCell ref="AK33:AO33"/>
    <mergeCell ref="AK31:AO31"/>
    <mergeCell ref="AK32:AO32"/>
    <mergeCell ref="AK12:AO12"/>
    <mergeCell ref="AK11:AO11"/>
    <mergeCell ref="AL14:AO14"/>
    <mergeCell ref="AL13:AO13"/>
    <mergeCell ref="AK8:AO8"/>
    <mergeCell ref="AK5:AO5"/>
    <mergeCell ref="AK34:AO34"/>
    <mergeCell ref="AK35:AO35"/>
    <mergeCell ref="AK47:AO47"/>
    <mergeCell ref="AK45:AO45"/>
    <mergeCell ref="AK46:AO46"/>
    <mergeCell ref="AK55:AO55"/>
    <mergeCell ref="AK49:AO49"/>
    <mergeCell ref="AK50:AO50"/>
    <mergeCell ref="AK51:AO51"/>
    <mergeCell ref="AK53:AO53"/>
    <mergeCell ref="AK52:AO52"/>
    <mergeCell ref="AK48:AO48"/>
    <mergeCell ref="U16:AJ16"/>
    <mergeCell ref="U18:AJ18"/>
    <mergeCell ref="U17:AJ17"/>
    <mergeCell ref="W34:Y34"/>
    <mergeCell ref="Z33:AC33"/>
    <mergeCell ref="U15:AJ15"/>
    <mergeCell ref="AH31:AJ31"/>
    <mergeCell ref="U23:AJ23"/>
    <mergeCell ref="W25:Y25"/>
    <mergeCell ref="AD33:AG33"/>
    <mergeCell ref="Z32:AC32"/>
    <mergeCell ref="AD30:AG30"/>
    <mergeCell ref="AD31:AG31"/>
    <mergeCell ref="Z31:AC31"/>
    <mergeCell ref="U21:AJ21"/>
    <mergeCell ref="U22:AJ22"/>
    <mergeCell ref="W24:Y24"/>
    <mergeCell ref="AD24:AG24"/>
    <mergeCell ref="Z24:AC24"/>
    <mergeCell ref="AH24:AJ24"/>
    <mergeCell ref="AH25:AJ25"/>
    <mergeCell ref="U20:AJ20"/>
    <mergeCell ref="U19:AJ19"/>
    <mergeCell ref="AD25:AG25"/>
    <mergeCell ref="AD27:AG27"/>
    <mergeCell ref="AD26:AG26"/>
    <mergeCell ref="AH26:AJ26"/>
    <mergeCell ref="AD28:AG28"/>
    <mergeCell ref="U46:Y46"/>
    <mergeCell ref="P42:AO42"/>
    <mergeCell ref="P43:AO43"/>
    <mergeCell ref="P41:AO41"/>
    <mergeCell ref="U48:Y48"/>
    <mergeCell ref="Z35:AE35"/>
    <mergeCell ref="Q35:T35"/>
    <mergeCell ref="U35:Y35"/>
    <mergeCell ref="AF35:AJ35"/>
    <mergeCell ref="AF36:AJ36"/>
    <mergeCell ref="Z34:AC34"/>
    <mergeCell ref="U54:Y54"/>
    <mergeCell ref="U55:Y55"/>
    <mergeCell ref="U56:Y56"/>
    <mergeCell ref="U45:Y45"/>
    <mergeCell ref="W32:Y32"/>
    <mergeCell ref="U51:Y51"/>
    <mergeCell ref="U53:Y53"/>
    <mergeCell ref="AK77:AO77"/>
    <mergeCell ref="AK75:AO75"/>
    <mergeCell ref="AK76:AO76"/>
    <mergeCell ref="AK71:AO71"/>
    <mergeCell ref="AK70:AO70"/>
    <mergeCell ref="AK64:AO64"/>
    <mergeCell ref="AK63:AO63"/>
    <mergeCell ref="AK62:AO62"/>
    <mergeCell ref="AK61:AO61"/>
    <mergeCell ref="AK58:AO58"/>
    <mergeCell ref="AK59:AO59"/>
    <mergeCell ref="AK60:AO60"/>
    <mergeCell ref="AK7:AO7"/>
    <mergeCell ref="AK6:AO6"/>
    <mergeCell ref="AK54:AO54"/>
    <mergeCell ref="AK56:AO56"/>
    <mergeCell ref="AF38:AJ38"/>
    <mergeCell ref="AF37:AJ37"/>
    <mergeCell ref="AK65:AO65"/>
    <mergeCell ref="AK68:AO68"/>
    <mergeCell ref="AK69:AO69"/>
    <mergeCell ref="AK67:AO67"/>
    <mergeCell ref="AK66:AO66"/>
    <mergeCell ref="AK57:AO57"/>
    <mergeCell ref="AD34:AG34"/>
    <mergeCell ref="AH34:AJ34"/>
    <mergeCell ref="U317:Y317"/>
    <mergeCell ref="U318:Y318"/>
    <mergeCell ref="Z327:AE327"/>
    <mergeCell ref="U327:Y327"/>
    <mergeCell ref="U320:Y320"/>
    <mergeCell ref="U323:Y323"/>
    <mergeCell ref="Z301:AE301"/>
    <mergeCell ref="Z302:AE302"/>
    <mergeCell ref="AF303:AJ303"/>
    <mergeCell ref="AF305:AJ305"/>
    <mergeCell ref="AF307:AJ307"/>
    <mergeCell ref="AF310:AJ310"/>
    <mergeCell ref="AK311:AO311"/>
    <mergeCell ref="AK289:AO289"/>
    <mergeCell ref="AK290:AO290"/>
    <mergeCell ref="AK310:AO310"/>
    <mergeCell ref="AK304:AO304"/>
    <mergeCell ref="AK308:AO308"/>
    <mergeCell ref="AK307:AO307"/>
    <mergeCell ref="AK305:AO305"/>
    <mergeCell ref="AK306:AO306"/>
    <mergeCell ref="AK326:AO326"/>
    <mergeCell ref="AK328:AO328"/>
    <mergeCell ref="AK321:AO321"/>
    <mergeCell ref="AK322:AO322"/>
    <mergeCell ref="AK320:AO320"/>
    <mergeCell ref="AK293:AO293"/>
    <mergeCell ref="AK303:AO303"/>
    <mergeCell ref="AK291:AO291"/>
    <mergeCell ref="AK292:AO292"/>
    <mergeCell ref="AK302:AO302"/>
    <mergeCell ref="AK299:AO299"/>
    <mergeCell ref="AK301:AO301"/>
    <mergeCell ref="AK300:AO300"/>
    <mergeCell ref="AK294:AO294"/>
    <mergeCell ref="AK298:AO298"/>
    <mergeCell ref="AK297:AO297"/>
    <mergeCell ref="AK296:AO296"/>
    <mergeCell ref="AK295:AO295"/>
    <mergeCell ref="AK312:AO312"/>
    <mergeCell ref="AK313:AO313"/>
    <mergeCell ref="AK319:AO319"/>
    <mergeCell ref="AK318:AO318"/>
    <mergeCell ref="AK315:AO315"/>
    <mergeCell ref="AK316:AO316"/>
    <mergeCell ref="AK317:AO317"/>
    <mergeCell ref="AK314:AO314"/>
    <mergeCell ref="AK330:AO330"/>
    <mergeCell ref="AK331:AO331"/>
    <mergeCell ref="AK335:AO335"/>
    <mergeCell ref="AK336:AO336"/>
    <mergeCell ref="AK284:AO284"/>
    <mergeCell ref="AK286:AO286"/>
    <mergeCell ref="AK285:AO285"/>
    <mergeCell ref="AK287:AO287"/>
    <mergeCell ref="AK288:AO288"/>
    <mergeCell ref="AK350:AO350"/>
    <mergeCell ref="AK351:AO351"/>
    <mergeCell ref="AK341:AO341"/>
    <mergeCell ref="AK342:AO342"/>
    <mergeCell ref="AK347:AO347"/>
    <mergeCell ref="AK349:AO349"/>
    <mergeCell ref="AK348:AO348"/>
    <mergeCell ref="AK346:AO346"/>
    <mergeCell ref="AK345:AO345"/>
    <mergeCell ref="AF324:AJ324"/>
    <mergeCell ref="AK325:AO325"/>
    <mergeCell ref="AK324:AO324"/>
    <mergeCell ref="AL360:AO360"/>
    <mergeCell ref="AL361:AO361"/>
    <mergeCell ref="AK339:AO339"/>
    <mergeCell ref="AK340:AO340"/>
    <mergeCell ref="AK279:AO279"/>
    <mergeCell ref="AK280:AO280"/>
    <mergeCell ref="AK282:AO282"/>
    <mergeCell ref="AK283:AO283"/>
    <mergeCell ref="AK278:AO278"/>
    <mergeCell ref="AK276:AO276"/>
    <mergeCell ref="AK277:AO277"/>
    <mergeCell ref="AK281:AO281"/>
    <mergeCell ref="AK333:AO333"/>
    <mergeCell ref="AK332:AO332"/>
    <mergeCell ref="AK338:AO338"/>
    <mergeCell ref="AK337:AO337"/>
    <mergeCell ref="AF323:AJ323"/>
    <mergeCell ref="AK344:AO344"/>
    <mergeCell ref="AK343:AO343"/>
    <mergeCell ref="AK334:AO334"/>
    <mergeCell ref="AK327:AO327"/>
    <mergeCell ref="AK323:AO323"/>
    <mergeCell ref="AK329:AO329"/>
    <mergeCell ref="AA123:AE123"/>
    <mergeCell ref="AA124:AE124"/>
    <mergeCell ref="AA125:AE125"/>
    <mergeCell ref="AA127:AE127"/>
    <mergeCell ref="AA126:AE126"/>
    <mergeCell ref="AA86:AE86"/>
    <mergeCell ref="AA87:AE87"/>
    <mergeCell ref="AA113:AE113"/>
    <mergeCell ref="AA112:AE112"/>
    <mergeCell ref="AA120:AE120"/>
    <mergeCell ref="AA119:AE119"/>
    <mergeCell ref="AA102:AE102"/>
    <mergeCell ref="AA101:AE101"/>
    <mergeCell ref="AA117:AE117"/>
    <mergeCell ref="AA118:AE118"/>
    <mergeCell ref="AA130:AE130"/>
    <mergeCell ref="AA121:AE121"/>
    <mergeCell ref="AA122:AE122"/>
    <mergeCell ref="AA115:AE115"/>
    <mergeCell ref="AA129:AE129"/>
    <mergeCell ref="AA116:AE116"/>
    <mergeCell ref="AA128:AE128"/>
    <mergeCell ref="U133:AC133"/>
    <mergeCell ref="U134:AC134"/>
    <mergeCell ref="T125:Z125"/>
    <mergeCell ref="T126:Z126"/>
    <mergeCell ref="AA132:AE132"/>
    <mergeCell ref="AA131:AE131"/>
    <mergeCell ref="T118:Z118"/>
    <mergeCell ref="AF124:AJ124"/>
    <mergeCell ref="U136:AC136"/>
    <mergeCell ref="AK132:AO132"/>
    <mergeCell ref="AK133:AO133"/>
    <mergeCell ref="AK135:AO135"/>
    <mergeCell ref="AK134:AO134"/>
    <mergeCell ref="AK136:AO136"/>
    <mergeCell ref="AK119:AO119"/>
    <mergeCell ref="AK120:AO120"/>
    <mergeCell ref="AK116:AO116"/>
    <mergeCell ref="AK115:AO115"/>
    <mergeCell ref="AK118:AO118"/>
    <mergeCell ref="AK114:AO114"/>
    <mergeCell ref="AK117:AO117"/>
    <mergeCell ref="AK126:AO126"/>
    <mergeCell ref="AK127:AO127"/>
    <mergeCell ref="AK123:AO123"/>
    <mergeCell ref="AK124:AO124"/>
    <mergeCell ref="AK125:AO125"/>
    <mergeCell ref="AK122:AO122"/>
    <mergeCell ref="AK131:AO131"/>
    <mergeCell ref="AK159:AO159"/>
    <mergeCell ref="AK171:AO171"/>
    <mergeCell ref="AK169:AO169"/>
    <mergeCell ref="AK166:AO166"/>
    <mergeCell ref="AK170:AO170"/>
    <mergeCell ref="AK164:AO164"/>
    <mergeCell ref="AK165:AO165"/>
    <mergeCell ref="AK200:AO200"/>
    <mergeCell ref="AK178:AO178"/>
    <mergeCell ref="AK179:AO179"/>
    <mergeCell ref="AK180:AO180"/>
    <mergeCell ref="AK150:AO150"/>
    <mergeCell ref="AK151:AO151"/>
    <mergeCell ref="AK149:AO149"/>
    <mergeCell ref="AK152:AO152"/>
    <mergeCell ref="AK156:AO156"/>
    <mergeCell ref="AK175:AO175"/>
    <mergeCell ref="U150:AC150"/>
    <mergeCell ref="U149:AC149"/>
    <mergeCell ref="AK148:AO148"/>
    <mergeCell ref="AK201:AO201"/>
    <mergeCell ref="AK202:AO202"/>
    <mergeCell ref="R182:S182"/>
    <mergeCell ref="AK153:AO153"/>
    <mergeCell ref="AK176:AO176"/>
    <mergeCell ref="U148:AC148"/>
    <mergeCell ref="U147:AC147"/>
    <mergeCell ref="U145:AC145"/>
    <mergeCell ref="U146:AC146"/>
    <mergeCell ref="AK144:AO144"/>
    <mergeCell ref="AK147:AO147"/>
    <mergeCell ref="AK146:AO146"/>
    <mergeCell ref="U144:AC144"/>
    <mergeCell ref="AK145:AO145"/>
    <mergeCell ref="U142:AC142"/>
    <mergeCell ref="U143:AC143"/>
    <mergeCell ref="AK142:AO142"/>
    <mergeCell ref="AK138:AO138"/>
    <mergeCell ref="AK143:AO143"/>
    <mergeCell ref="AK139:AO139"/>
    <mergeCell ref="AK137:AO137"/>
    <mergeCell ref="U137:AC137"/>
    <mergeCell ref="U154:AC154"/>
    <mergeCell ref="U153:AC153"/>
    <mergeCell ref="U152:AC152"/>
    <mergeCell ref="U155:AC155"/>
    <mergeCell ref="U156:AC156"/>
    <mergeCell ref="U151:AC151"/>
    <mergeCell ref="AK172:AO172"/>
    <mergeCell ref="AK177:AO177"/>
    <mergeCell ref="AK173:AO173"/>
    <mergeCell ref="AK174:AO174"/>
    <mergeCell ref="AK167:AO167"/>
    <mergeCell ref="AK168:AO168"/>
    <mergeCell ref="AK197:AO197"/>
    <mergeCell ref="AK199:AO199"/>
    <mergeCell ref="AK198:AO198"/>
    <mergeCell ref="AK86:AO86"/>
    <mergeCell ref="AK85:AO85"/>
    <mergeCell ref="AK80:AO80"/>
    <mergeCell ref="AK79:AO79"/>
    <mergeCell ref="AK78:AO78"/>
    <mergeCell ref="AK91:AO91"/>
    <mergeCell ref="AK90:AO90"/>
    <mergeCell ref="AK94:AO94"/>
    <mergeCell ref="AK93:AO93"/>
    <mergeCell ref="AK96:AO96"/>
    <mergeCell ref="AK95:AO95"/>
    <mergeCell ref="AK83:AO83"/>
    <mergeCell ref="AK82:AO82"/>
    <mergeCell ref="AK81:AO81"/>
    <mergeCell ref="AK84:AO84"/>
    <mergeCell ref="AK89:AO89"/>
    <mergeCell ref="AK92:AO92"/>
    <mergeCell ref="AA89:AE89"/>
    <mergeCell ref="AA90:AE90"/>
    <mergeCell ref="AA95:AE95"/>
    <mergeCell ref="AA96:AE96"/>
    <mergeCell ref="AA111:AE111"/>
    <mergeCell ref="AA109:AE109"/>
    <mergeCell ref="AA110:AE110"/>
    <mergeCell ref="AA88:AE88"/>
    <mergeCell ref="AA92:AE92"/>
    <mergeCell ref="AA94:AE94"/>
    <mergeCell ref="AA93:AE93"/>
    <mergeCell ref="AA98:AE98"/>
    <mergeCell ref="AA97:AE97"/>
    <mergeCell ref="T102:Z102"/>
    <mergeCell ref="T104:Z104"/>
    <mergeCell ref="T106:Z106"/>
    <mergeCell ref="T103:Z103"/>
    <mergeCell ref="T105:Z105"/>
    <mergeCell ref="AK103:AO103"/>
    <mergeCell ref="AK100:AO100"/>
    <mergeCell ref="AK99:AO99"/>
    <mergeCell ref="AK98:AO98"/>
    <mergeCell ref="AK97:AO97"/>
    <mergeCell ref="AK102:AO102"/>
    <mergeCell ref="AK101:AO101"/>
    <mergeCell ref="AK88:AO88"/>
    <mergeCell ref="AK87:AO87"/>
    <mergeCell ref="AK112:AO112"/>
    <mergeCell ref="AK113:AO113"/>
    <mergeCell ref="AK104:AO104"/>
    <mergeCell ref="AK105:AO105"/>
    <mergeCell ref="AK107:AO107"/>
    <mergeCell ref="AK106:AO106"/>
    <mergeCell ref="AK108:AO108"/>
    <mergeCell ref="AK110:AO110"/>
    <mergeCell ref="AK109:AO109"/>
    <mergeCell ref="AK256:AO256"/>
    <mergeCell ref="AK257:AO257"/>
    <mergeCell ref="AK255:AO255"/>
    <mergeCell ref="AK260:AO260"/>
    <mergeCell ref="AK261:AO261"/>
    <mergeCell ref="AK250:AO250"/>
    <mergeCell ref="AK253:AO253"/>
    <mergeCell ref="AK246:AO246"/>
    <mergeCell ref="AK247:AO247"/>
    <mergeCell ref="AK254:AO254"/>
    <mergeCell ref="AK267:AO267"/>
    <mergeCell ref="AK266:AO266"/>
    <mergeCell ref="AK273:AO273"/>
    <mergeCell ref="AK272:AO272"/>
    <mergeCell ref="AK274:AO274"/>
    <mergeCell ref="AK275:AO275"/>
    <mergeCell ref="AK263:AO263"/>
    <mergeCell ref="AK265:AO265"/>
    <mergeCell ref="AK264:AO264"/>
    <mergeCell ref="AK269:AO269"/>
    <mergeCell ref="AK268:AO268"/>
    <mergeCell ref="AK262:AO262"/>
    <mergeCell ref="AK271:AO271"/>
    <mergeCell ref="AK251:AO251"/>
    <mergeCell ref="AK252:AO252"/>
    <mergeCell ref="AK259:AO259"/>
    <mergeCell ref="AK258:AO258"/>
    <mergeCell ref="AK249:AO249"/>
    <mergeCell ref="AK248:AO248"/>
    <mergeCell ref="T246:AE246"/>
    <mergeCell ref="T247:AE247"/>
    <mergeCell ref="R245:S245"/>
    <mergeCell ref="U240:Y240"/>
    <mergeCell ref="U241:Y241"/>
    <mergeCell ref="T250:AE250"/>
    <mergeCell ref="T251:AE251"/>
    <mergeCell ref="T245:AE245"/>
    <mergeCell ref="T249:AE249"/>
    <mergeCell ref="T248:AE248"/>
    <mergeCell ref="T258:AE258"/>
    <mergeCell ref="T259:AE259"/>
    <mergeCell ref="T264:AE264"/>
    <mergeCell ref="T263:AE263"/>
    <mergeCell ref="T261:AE261"/>
    <mergeCell ref="T260:AE260"/>
    <mergeCell ref="T262:AE262"/>
    <mergeCell ref="T254:AE254"/>
    <mergeCell ref="T252:AE252"/>
    <mergeCell ref="T253:AE253"/>
    <mergeCell ref="T257:AE257"/>
    <mergeCell ref="U237:Y237"/>
    <mergeCell ref="U236:Y236"/>
    <mergeCell ref="U235:Y235"/>
    <mergeCell ref="R220:S220"/>
    <mergeCell ref="AF225:AJ225"/>
    <mergeCell ref="AF223:AJ223"/>
    <mergeCell ref="AF233:AJ233"/>
    <mergeCell ref="AF235:AJ235"/>
    <mergeCell ref="AF234:AJ234"/>
    <mergeCell ref="AF232:AJ232"/>
    <mergeCell ref="U234:Y234"/>
    <mergeCell ref="U233:Y233"/>
    <mergeCell ref="U232:Y232"/>
    <mergeCell ref="AF220:AJ220"/>
    <mergeCell ref="AF226:AJ226"/>
    <mergeCell ref="AF231:AJ231"/>
    <mergeCell ref="AF264:AJ264"/>
    <mergeCell ref="AF263:AJ263"/>
    <mergeCell ref="AF249:AJ249"/>
    <mergeCell ref="AF248:AJ248"/>
    <mergeCell ref="AF262:AJ262"/>
    <mergeCell ref="AF250:AJ250"/>
    <mergeCell ref="AF253:AJ253"/>
    <mergeCell ref="AF255:AJ255"/>
    <mergeCell ref="AF245:AJ245"/>
    <mergeCell ref="AF246:AJ246"/>
    <mergeCell ref="AF265:AJ265"/>
    <mergeCell ref="U239:Y239"/>
    <mergeCell ref="U238:Y238"/>
    <mergeCell ref="U243:Y243"/>
    <mergeCell ref="U242:Y242"/>
    <mergeCell ref="AF237:AJ237"/>
    <mergeCell ref="AF239:AJ239"/>
    <mergeCell ref="AF238:AJ238"/>
    <mergeCell ref="AF241:AJ241"/>
    <mergeCell ref="AF240:AJ240"/>
    <mergeCell ref="T284:Y284"/>
    <mergeCell ref="T285:Y285"/>
    <mergeCell ref="T283:Y283"/>
    <mergeCell ref="T281:AE281"/>
    <mergeCell ref="T282:AE282"/>
    <mergeCell ref="T279:AE279"/>
    <mergeCell ref="T280:AE280"/>
    <mergeCell ref="T274:AE274"/>
    <mergeCell ref="T278:AE278"/>
    <mergeCell ref="T277:AE277"/>
    <mergeCell ref="R274:S274"/>
    <mergeCell ref="AF228:AJ228"/>
    <mergeCell ref="AF227:AJ227"/>
    <mergeCell ref="T255:AE255"/>
    <mergeCell ref="T256:AE256"/>
    <mergeCell ref="T265:AE265"/>
    <mergeCell ref="T267:AE267"/>
    <mergeCell ref="T266:AE266"/>
    <mergeCell ref="T269:AE269"/>
    <mergeCell ref="T268:AE268"/>
    <mergeCell ref="AF267:AJ267"/>
    <mergeCell ref="AF276:AJ276"/>
    <mergeCell ref="AF275:AJ275"/>
    <mergeCell ref="T276:AE276"/>
    <mergeCell ref="T275:AE275"/>
    <mergeCell ref="R271:AJ271"/>
    <mergeCell ref="R272:AJ272"/>
    <mergeCell ref="R273:AJ273"/>
    <mergeCell ref="AF278:AJ278"/>
    <mergeCell ref="AF280:AJ280"/>
    <mergeCell ref="AK1062:AO1062"/>
    <mergeCell ref="AK1061:AO1061"/>
    <mergeCell ref="AK1064:AO1064"/>
    <mergeCell ref="AK1063:AO1063"/>
    <mergeCell ref="AF1060:AJ1060"/>
    <mergeCell ref="AF1061:AJ1061"/>
    <mergeCell ref="AF1062:AJ1062"/>
    <mergeCell ref="AF1063:AJ1063"/>
    <mergeCell ref="AF1064:AJ1064"/>
    <mergeCell ref="AF991:AJ991"/>
    <mergeCell ref="AF984:AJ984"/>
    <mergeCell ref="AF985:AJ985"/>
    <mergeCell ref="AF1046:AJ1046"/>
    <mergeCell ref="AF1047:AJ1047"/>
    <mergeCell ref="AF1048:AJ1048"/>
    <mergeCell ref="AF1039:AJ1039"/>
    <mergeCell ref="AF1045:AJ1045"/>
    <mergeCell ref="AF1044:AJ1044"/>
    <mergeCell ref="AF1043:AJ1043"/>
    <mergeCell ref="AF1040:AJ1040"/>
    <mergeCell ref="AF1041:AJ1041"/>
    <mergeCell ref="AF1042:AJ1042"/>
    <mergeCell ref="AF1037:AJ1037"/>
    <mergeCell ref="AF1035:AJ1035"/>
    <mergeCell ref="AF1036:AJ1036"/>
    <mergeCell ref="AF965:AJ965"/>
    <mergeCell ref="AF964:AJ964"/>
    <mergeCell ref="AF1030:AJ1030"/>
    <mergeCell ref="AF1029:AJ1029"/>
    <mergeCell ref="AF1023:AJ1023"/>
    <mergeCell ref="AF1032:AJ1032"/>
    <mergeCell ref="AF1026:AJ1026"/>
    <mergeCell ref="AF1028:AJ1028"/>
    <mergeCell ref="AF1027:AJ1027"/>
    <mergeCell ref="AK1026:AO1026"/>
    <mergeCell ref="AK1025:AO1025"/>
    <mergeCell ref="AK1032:AO1032"/>
    <mergeCell ref="AK1031:AO1031"/>
    <mergeCell ref="AF1033:AJ1033"/>
    <mergeCell ref="AF1034:AJ1034"/>
    <mergeCell ref="AK1034:AO1034"/>
    <mergeCell ref="AK1033:AO1033"/>
    <mergeCell ref="AF1025:AJ1025"/>
    <mergeCell ref="AF1031:AJ1031"/>
    <mergeCell ref="AK1035:AO1035"/>
    <mergeCell ref="AK1011:AO1011"/>
    <mergeCell ref="AK1012:AO1012"/>
    <mergeCell ref="AK1019:AO1019"/>
    <mergeCell ref="AK1018:AO1018"/>
    <mergeCell ref="AK1001:AO1001"/>
    <mergeCell ref="AK1002:AO1002"/>
    <mergeCell ref="AK994:AO994"/>
    <mergeCell ref="AK1004:AO1004"/>
    <mergeCell ref="AK1015:AO1015"/>
    <mergeCell ref="AK1010:AO1010"/>
    <mergeCell ref="AK1009:AO1009"/>
    <mergeCell ref="AK1008:AO1008"/>
    <mergeCell ref="AK1007:AO1007"/>
    <mergeCell ref="AK1006:AO1006"/>
    <mergeCell ref="AK1005:AO1005"/>
    <mergeCell ref="AK997:AO997"/>
    <mergeCell ref="AK998:AO998"/>
    <mergeCell ref="AK999:AO999"/>
    <mergeCell ref="AK1000:AO1000"/>
    <mergeCell ref="AK1016:AO1016"/>
    <mergeCell ref="AK1017:AO1017"/>
    <mergeCell ref="AK1014:AO1014"/>
    <mergeCell ref="AK1013:AO1013"/>
    <mergeCell ref="AK1046:AO1046"/>
    <mergeCell ref="AK1047:AO1047"/>
    <mergeCell ref="AK1044:AO1044"/>
    <mergeCell ref="AK1043:AO1043"/>
    <mergeCell ref="AK1045:AO1045"/>
    <mergeCell ref="AK1040:AO1040"/>
    <mergeCell ref="AK1042:AO1042"/>
    <mergeCell ref="AK1041:AO1041"/>
    <mergeCell ref="AK1039:AO1039"/>
    <mergeCell ref="AK928:AO928"/>
    <mergeCell ref="AK933:AO933"/>
    <mergeCell ref="AK961:AO961"/>
    <mergeCell ref="AK914:AO914"/>
    <mergeCell ref="AK915:AO915"/>
    <mergeCell ref="AK926:AO926"/>
    <mergeCell ref="AK922:AO922"/>
    <mergeCell ref="AK917:AO917"/>
    <mergeCell ref="AK919:AO919"/>
    <mergeCell ref="AK610:AO610"/>
    <mergeCell ref="AK597:AO597"/>
    <mergeCell ref="AK619:AO619"/>
    <mergeCell ref="AK620:AO620"/>
    <mergeCell ref="AF591:AJ591"/>
    <mergeCell ref="AK614:AO614"/>
    <mergeCell ref="AK612:AO612"/>
    <mergeCell ref="AK613:AO613"/>
    <mergeCell ref="AK622:AO622"/>
    <mergeCell ref="AF616:AJ616"/>
    <mergeCell ref="AK611:AO611"/>
    <mergeCell ref="AK621:AO621"/>
    <mergeCell ref="AK638:AO638"/>
    <mergeCell ref="AK637:AO637"/>
    <mergeCell ref="AK630:AO630"/>
    <mergeCell ref="AK631:AO631"/>
    <mergeCell ref="AK635:AO635"/>
    <mergeCell ref="AK634:AO634"/>
    <mergeCell ref="AK633:AO633"/>
    <mergeCell ref="AK632:AO632"/>
    <mergeCell ref="AK636:AO636"/>
    <mergeCell ref="AK651:AO651"/>
    <mergeCell ref="AK650:AO650"/>
    <mergeCell ref="AK652:AO652"/>
    <mergeCell ref="AK655:AO655"/>
    <mergeCell ref="AK653:AO653"/>
    <mergeCell ref="AK654:AO654"/>
    <mergeCell ref="AK656:AO656"/>
    <mergeCell ref="AK657:AO657"/>
    <mergeCell ref="AK658:AO658"/>
    <mergeCell ref="AK640:AO640"/>
    <mergeCell ref="AK641:AO641"/>
    <mergeCell ref="AK643:AO643"/>
    <mergeCell ref="AK642:AO642"/>
    <mergeCell ref="AK647:AO647"/>
    <mergeCell ref="AK648:AO648"/>
    <mergeCell ref="AK645:AO645"/>
    <mergeCell ref="AK646:AO646"/>
    <mergeCell ref="AK649:AO649"/>
    <mergeCell ref="AK644:AO644"/>
    <mergeCell ref="AK639:AO639"/>
    <mergeCell ref="AF593:AJ593"/>
    <mergeCell ref="AF604:AJ604"/>
    <mergeCell ref="AK603:AO603"/>
    <mergeCell ref="AK607:AO607"/>
    <mergeCell ref="AK606:AO606"/>
    <mergeCell ref="AK609:AO609"/>
    <mergeCell ref="AK608:AO608"/>
    <mergeCell ref="AK593:AO593"/>
    <mergeCell ref="AK594:AO594"/>
    <mergeCell ref="AF592:AJ592"/>
    <mergeCell ref="AK596:AO596"/>
    <mergeCell ref="AF619:AJ619"/>
    <mergeCell ref="AF618:AJ618"/>
    <mergeCell ref="AK624:AO624"/>
    <mergeCell ref="AK629:AO629"/>
    <mergeCell ref="AK628:AO628"/>
    <mergeCell ref="AK627:AO627"/>
    <mergeCell ref="AK626:AO626"/>
    <mergeCell ref="AK625:AO625"/>
    <mergeCell ref="AK623:AO623"/>
    <mergeCell ref="Z384:AE384"/>
    <mergeCell ref="AF388:AJ388"/>
    <mergeCell ref="AF389:AJ389"/>
    <mergeCell ref="Z405:AE405"/>
    <mergeCell ref="AF404:AJ404"/>
    <mergeCell ref="AF403:AJ403"/>
    <mergeCell ref="AF368:AJ368"/>
    <mergeCell ref="AF367:AJ367"/>
    <mergeCell ref="AF362:AJ362"/>
    <mergeCell ref="AF363:AJ363"/>
    <mergeCell ref="AF377:AJ377"/>
    <mergeCell ref="AF378:AJ378"/>
    <mergeCell ref="AF382:AJ382"/>
    <mergeCell ref="AF373:AJ373"/>
    <mergeCell ref="AF372:AJ372"/>
    <mergeCell ref="AA383:AE383"/>
    <mergeCell ref="AA382:AE382"/>
    <mergeCell ref="AA379:AE379"/>
    <mergeCell ref="AA381:AE381"/>
    <mergeCell ref="AA378:AE378"/>
    <mergeCell ref="AA377:AE377"/>
    <mergeCell ref="AA380:AE380"/>
    <mergeCell ref="Z359:AC359"/>
    <mergeCell ref="AF359:AJ359"/>
    <mergeCell ref="AK390:AO390"/>
    <mergeCell ref="AK389:AO389"/>
    <mergeCell ref="AK385:AO385"/>
    <mergeCell ref="AK384:AO384"/>
    <mergeCell ref="AK386:AO386"/>
    <mergeCell ref="AK388:AO388"/>
    <mergeCell ref="AK387:AO387"/>
    <mergeCell ref="AK382:AO382"/>
    <mergeCell ref="AK381:AO381"/>
    <mergeCell ref="AK379:AO379"/>
    <mergeCell ref="AK380:AO380"/>
    <mergeCell ref="AK403:AO403"/>
    <mergeCell ref="AK402:AO402"/>
    <mergeCell ref="AK404:AO404"/>
    <mergeCell ref="AK405:AO405"/>
    <mergeCell ref="AK401:AO401"/>
    <mergeCell ref="AK378:AO378"/>
    <mergeCell ref="AK391:AO391"/>
    <mergeCell ref="AK392:AO392"/>
    <mergeCell ref="AK397:AO397"/>
    <mergeCell ref="AK396:AO396"/>
    <mergeCell ref="AK395:AO395"/>
    <mergeCell ref="AK383:AO383"/>
    <mergeCell ref="Z369:AC369"/>
    <mergeCell ref="Z362:AC362"/>
    <mergeCell ref="Z368:AC368"/>
    <mergeCell ref="Z367:AC367"/>
    <mergeCell ref="AF371:AJ371"/>
    <mergeCell ref="Z354:AC354"/>
    <mergeCell ref="AF366:AJ366"/>
    <mergeCell ref="AL358:AO358"/>
    <mergeCell ref="AL357:AO357"/>
    <mergeCell ref="AL359:AO359"/>
    <mergeCell ref="Z358:AC358"/>
    <mergeCell ref="AF357:AJ357"/>
    <mergeCell ref="AL356:AO356"/>
    <mergeCell ref="AL355:AO355"/>
    <mergeCell ref="AL354:AO354"/>
    <mergeCell ref="AK353:AO353"/>
    <mergeCell ref="AK352:AO352"/>
    <mergeCell ref="AK369:AO369"/>
    <mergeCell ref="AK368:AO368"/>
    <mergeCell ref="AK366:AO366"/>
    <mergeCell ref="AK367:AO367"/>
    <mergeCell ref="AL363:AO363"/>
    <mergeCell ref="AK365:AO365"/>
    <mergeCell ref="AK364:AO364"/>
    <mergeCell ref="AL362:AO362"/>
    <mergeCell ref="AK372:AO372"/>
    <mergeCell ref="AK371:AO371"/>
    <mergeCell ref="AK373:AO373"/>
    <mergeCell ref="AK377:AO377"/>
    <mergeCell ref="AK375:AO375"/>
    <mergeCell ref="AK376:AO376"/>
    <mergeCell ref="AK374:AO374"/>
    <mergeCell ref="AK370:AO370"/>
    <mergeCell ref="AK393:AO393"/>
    <mergeCell ref="AK394:AO394"/>
    <mergeCell ref="AK398:AO398"/>
    <mergeCell ref="AK400:AO400"/>
    <mergeCell ref="AK399:AO399"/>
    <mergeCell ref="AF379:AJ379"/>
    <mergeCell ref="AF390:AJ390"/>
    <mergeCell ref="AF387:AJ387"/>
    <mergeCell ref="AF412:AJ412"/>
    <mergeCell ref="AF406:AJ406"/>
    <mergeCell ref="AF407:AJ407"/>
    <mergeCell ref="AF408:AJ408"/>
    <mergeCell ref="AF410:AJ410"/>
    <mergeCell ref="AF409:AJ409"/>
    <mergeCell ref="AF418:AJ418"/>
    <mergeCell ref="AF419:AJ419"/>
    <mergeCell ref="AF420:AJ420"/>
    <mergeCell ref="AF414:AJ414"/>
    <mergeCell ref="AF415:AJ415"/>
    <mergeCell ref="AF416:AJ416"/>
    <mergeCell ref="AF400:AJ400"/>
    <mergeCell ref="AF397:AJ397"/>
    <mergeCell ref="AF395:AJ395"/>
    <mergeCell ref="AF396:AJ396"/>
    <mergeCell ref="AF108:AJ108"/>
    <mergeCell ref="AF109:AJ109"/>
    <mergeCell ref="AF114:AJ114"/>
    <mergeCell ref="AF116:AJ116"/>
    <mergeCell ref="AF115:AJ115"/>
    <mergeCell ref="AF113:AJ113"/>
    <mergeCell ref="AF112:AJ112"/>
    <mergeCell ref="AF105:AJ105"/>
    <mergeCell ref="AF104:AJ104"/>
    <mergeCell ref="AF123:AJ123"/>
    <mergeCell ref="AF128:AJ128"/>
    <mergeCell ref="AF77:AJ77"/>
    <mergeCell ref="AF76:AJ76"/>
    <mergeCell ref="AF75:AJ75"/>
    <mergeCell ref="AF72:AJ72"/>
    <mergeCell ref="AF103:AJ103"/>
    <mergeCell ref="AF106:AJ106"/>
    <mergeCell ref="AF131:AJ131"/>
    <mergeCell ref="AF129:AJ129"/>
    <mergeCell ref="AF130:AJ130"/>
    <mergeCell ref="AK128:AO128"/>
    <mergeCell ref="AK129:AO129"/>
    <mergeCell ref="AK130:AO130"/>
    <mergeCell ref="AF145:AJ145"/>
    <mergeCell ref="AF144:AJ144"/>
    <mergeCell ref="AK140:AO140"/>
    <mergeCell ref="AK141:AO141"/>
    <mergeCell ref="AF369:AJ369"/>
    <mergeCell ref="AF143:AJ143"/>
    <mergeCell ref="AF134:AJ134"/>
    <mergeCell ref="AF135:AJ135"/>
    <mergeCell ref="AF141:AJ141"/>
    <mergeCell ref="AF136:AJ136"/>
    <mergeCell ref="AF147:AJ147"/>
    <mergeCell ref="AK161:AO161"/>
    <mergeCell ref="AK162:AO162"/>
    <mergeCell ref="AK163:AO163"/>
    <mergeCell ref="AK73:AO73"/>
    <mergeCell ref="AK72:AO72"/>
    <mergeCell ref="AK74:AO74"/>
    <mergeCell ref="AK121:AO121"/>
    <mergeCell ref="AK111:AO111"/>
    <mergeCell ref="AF152:AJ152"/>
    <mergeCell ref="AF153:AJ153"/>
    <mergeCell ref="AK154:AO154"/>
    <mergeCell ref="AK155:AO155"/>
    <mergeCell ref="AK160:AO160"/>
    <mergeCell ref="AK158:AO158"/>
    <mergeCell ref="AK157:AO157"/>
    <mergeCell ref="AF174:AJ174"/>
    <mergeCell ref="AF175:AJ175"/>
    <mergeCell ref="AK185:AO185"/>
    <mergeCell ref="AK187:AO187"/>
    <mergeCell ref="AK186:AO186"/>
    <mergeCell ref="AK184:AO184"/>
    <mergeCell ref="AK183:AO183"/>
    <mergeCell ref="AK426:AO426"/>
    <mergeCell ref="AK427:AO427"/>
    <mergeCell ref="AK423:AO423"/>
    <mergeCell ref="AK422:AO422"/>
    <mergeCell ref="AK409:AO409"/>
    <mergeCell ref="AK413:AO413"/>
    <mergeCell ref="AK410:AO410"/>
    <mergeCell ref="AK411:AO411"/>
    <mergeCell ref="AK412:AO412"/>
    <mergeCell ref="AK419:AO419"/>
    <mergeCell ref="AK421:AO421"/>
    <mergeCell ref="AK182:AO182"/>
    <mergeCell ref="AK181:AO181"/>
    <mergeCell ref="AK434:AO434"/>
    <mergeCell ref="AL435:AO435"/>
    <mergeCell ref="AL436:AO436"/>
    <mergeCell ref="AL437:AO437"/>
    <mergeCell ref="AL438:AO438"/>
    <mergeCell ref="AK430:AO430"/>
    <mergeCell ref="AK432:AO432"/>
    <mergeCell ref="AK429:AO429"/>
    <mergeCell ref="AK431:AO431"/>
    <mergeCell ref="AK414:AO414"/>
    <mergeCell ref="AK416:AO416"/>
    <mergeCell ref="AK415:AO415"/>
    <mergeCell ref="AK418:AO418"/>
    <mergeCell ref="AK406:AO406"/>
    <mergeCell ref="AK407:AO407"/>
    <mergeCell ref="AK408:AO408"/>
    <mergeCell ref="AK420:AO420"/>
    <mergeCell ref="AK428:AO428"/>
    <mergeCell ref="AK425:AO425"/>
    <mergeCell ref="AK433:AO433"/>
    <mergeCell ref="AK424:AO424"/>
    <mergeCell ref="AF635:AJ635"/>
    <mergeCell ref="AF634:AJ634"/>
    <mergeCell ref="AF633:AJ633"/>
    <mergeCell ref="AF636:AJ636"/>
    <mergeCell ref="AF637:AJ637"/>
    <mergeCell ref="AF639:AJ639"/>
    <mergeCell ref="AF638:AJ638"/>
    <mergeCell ref="AF640:AJ640"/>
    <mergeCell ref="AF641:AJ641"/>
    <mergeCell ref="AF624:AJ624"/>
    <mergeCell ref="AF623:AJ623"/>
    <mergeCell ref="AF632:AJ632"/>
    <mergeCell ref="AF631:AJ631"/>
    <mergeCell ref="AF630:AJ630"/>
    <mergeCell ref="AF629:AJ629"/>
    <mergeCell ref="AF628:AJ628"/>
    <mergeCell ref="AF602:AJ602"/>
    <mergeCell ref="AF603:AJ603"/>
    <mergeCell ref="AF622:AJ622"/>
    <mergeCell ref="AF621:AJ621"/>
    <mergeCell ref="AF617:AJ617"/>
    <mergeCell ref="AF620:AJ620"/>
    <mergeCell ref="AF625:AJ625"/>
    <mergeCell ref="AF798:AJ798"/>
    <mergeCell ref="AF794:AJ794"/>
    <mergeCell ref="AF765:AJ765"/>
    <mergeCell ref="AF764:AJ764"/>
    <mergeCell ref="AF793:AJ793"/>
    <mergeCell ref="AF784:AJ784"/>
    <mergeCell ref="AF705:AJ705"/>
    <mergeCell ref="AF718:AJ718"/>
    <mergeCell ref="AF719:AJ719"/>
    <mergeCell ref="AF810:AJ810"/>
    <mergeCell ref="AF809:AJ809"/>
    <mergeCell ref="AF808:AJ808"/>
    <mergeCell ref="AF799:AJ799"/>
    <mergeCell ref="AF783:AJ783"/>
    <mergeCell ref="AF701:AJ701"/>
    <mergeCell ref="AF700:AJ700"/>
    <mergeCell ref="AF699:AJ699"/>
    <mergeCell ref="AF698:AJ698"/>
    <mergeCell ref="AF675:AJ675"/>
    <mergeCell ref="AF676:AJ676"/>
    <mergeCell ref="AF681:AJ681"/>
    <mergeCell ref="AF680:AJ680"/>
    <mergeCell ref="AF672:AJ672"/>
    <mergeCell ref="AF674:AJ674"/>
    <mergeCell ref="AF673:AJ673"/>
    <mergeCell ref="AF695:AJ695"/>
    <mergeCell ref="AF694:AJ694"/>
    <mergeCell ref="AF693:AJ693"/>
    <mergeCell ref="AF682:AJ682"/>
    <mergeCell ref="AF683:AJ683"/>
    <mergeCell ref="AF653:AJ653"/>
    <mergeCell ref="AF655:AJ655"/>
    <mergeCell ref="AF654:AJ654"/>
    <mergeCell ref="AF656:AJ656"/>
    <mergeCell ref="AF658:AJ658"/>
    <mergeCell ref="AF657:AJ657"/>
    <mergeCell ref="AF704:AJ704"/>
    <mergeCell ref="AF439:AJ439"/>
    <mergeCell ref="AF438:AJ438"/>
    <mergeCell ref="AF381:AJ381"/>
    <mergeCell ref="AF380:AJ380"/>
    <mergeCell ref="AF391:AJ391"/>
    <mergeCell ref="AF392:AJ392"/>
    <mergeCell ref="AF646:AJ646"/>
    <mergeCell ref="AF644:AJ644"/>
    <mergeCell ref="AF643:AJ643"/>
    <mergeCell ref="AF648:AJ648"/>
    <mergeCell ref="AF647:AJ647"/>
    <mergeCell ref="AF627:AJ627"/>
    <mergeCell ref="AF626:AJ626"/>
    <mergeCell ref="AF807:AJ807"/>
    <mergeCell ref="AF803:AJ803"/>
    <mergeCell ref="AF703:AJ703"/>
    <mergeCell ref="AF702:AJ702"/>
    <mergeCell ref="AF422:AJ422"/>
    <mergeCell ref="AF437:AJ437"/>
    <mergeCell ref="AF436:AJ436"/>
    <mergeCell ref="AF433:AJ433"/>
    <mergeCell ref="AF426:AJ426"/>
    <mergeCell ref="AF489:AJ489"/>
    <mergeCell ref="AF490:AJ490"/>
    <mergeCell ref="AF421:AJ421"/>
    <mergeCell ref="AF370:AJ370"/>
    <mergeCell ref="AF393:AJ393"/>
    <mergeCell ref="AF413:AJ413"/>
    <mergeCell ref="AF394:AJ394"/>
    <mergeCell ref="AF110:AJ110"/>
    <mergeCell ref="AF111:AJ111"/>
    <mergeCell ref="AF117:AJ117"/>
    <mergeCell ref="AF118:AJ118"/>
    <mergeCell ref="AF119:AJ119"/>
    <mergeCell ref="AF120:AJ120"/>
    <mergeCell ref="AF121:AJ121"/>
    <mergeCell ref="AF122:AJ122"/>
    <mergeCell ref="AF107:AJ107"/>
    <mergeCell ref="AF93:AJ93"/>
    <mergeCell ref="AF91:AJ91"/>
    <mergeCell ref="AF92:AJ92"/>
    <mergeCell ref="AF90:AJ90"/>
    <mergeCell ref="AF89:AJ89"/>
    <mergeCell ref="AF73:AJ73"/>
    <mergeCell ref="AF74:AJ74"/>
    <mergeCell ref="AF100:AJ100"/>
    <mergeCell ref="AF99:AJ99"/>
    <mergeCell ref="AF102:AJ102"/>
    <mergeCell ref="AF101:AJ101"/>
    <mergeCell ref="AF98:AJ98"/>
    <mergeCell ref="AF97:AJ97"/>
    <mergeCell ref="AF94:AJ94"/>
    <mergeCell ref="AF95:AJ95"/>
    <mergeCell ref="AF86:AJ86"/>
    <mergeCell ref="AF88:AJ88"/>
    <mergeCell ref="AF87:AJ87"/>
    <mergeCell ref="AF96:AJ96"/>
    <mergeCell ref="T97:Z97"/>
    <mergeCell ref="T101:Z101"/>
    <mergeCell ref="T109:Z109"/>
    <mergeCell ref="T107:Z107"/>
    <mergeCell ref="T108:Z108"/>
    <mergeCell ref="T88:Z88"/>
    <mergeCell ref="U73:Y73"/>
    <mergeCell ref="U74:Y74"/>
    <mergeCell ref="U67:Y67"/>
    <mergeCell ref="T117:Z117"/>
    <mergeCell ref="T116:Z116"/>
    <mergeCell ref="T114:Z114"/>
    <mergeCell ref="T121:Z121"/>
    <mergeCell ref="T120:Z120"/>
    <mergeCell ref="T111:Z111"/>
    <mergeCell ref="T112:Z112"/>
    <mergeCell ref="T122:Z122"/>
    <mergeCell ref="T110:Z110"/>
    <mergeCell ref="T119:Z119"/>
    <mergeCell ref="R81:AJ81"/>
    <mergeCell ref="R79:AJ79"/>
    <mergeCell ref="R80:AJ80"/>
    <mergeCell ref="U76:Y76"/>
    <mergeCell ref="U75:Y75"/>
    <mergeCell ref="R82:AJ82"/>
    <mergeCell ref="U77:Y77"/>
    <mergeCell ref="R84:AJ84"/>
    <mergeCell ref="R83:AJ83"/>
    <mergeCell ref="R85:AJ85"/>
    <mergeCell ref="R78:AJ78"/>
    <mergeCell ref="AF67:AJ67"/>
    <mergeCell ref="AF61:AJ61"/>
    <mergeCell ref="AF64:AJ64"/>
    <mergeCell ref="U72:Y72"/>
    <mergeCell ref="U70:Y70"/>
    <mergeCell ref="AA71:AE71"/>
    <mergeCell ref="AF68:AJ68"/>
    <mergeCell ref="AF69:AJ69"/>
    <mergeCell ref="AF71:AJ71"/>
    <mergeCell ref="AF70:AJ70"/>
    <mergeCell ref="T91:Z91"/>
    <mergeCell ref="T90:Z90"/>
  </mergeCells>
  <conditionalFormatting sqref="AR1:AR1192">
    <cfRule type="expression" dxfId="0" priority="1">
      <formula>countif(A:A,A1)&gt;1</formula>
    </cfRule>
  </conditionalFormatting>
  <printOptions/>
  <pageMargins bottom="0.747916666666667" footer="0.0" header="0.0" left="0.984027777777778" right="0.984027777777778" top="0.747916666666667"/>
  <pageSetup orientation="landscape"/>
  <drawing r:id="rId1"/>
</worksheet>
</file>